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evilanova\Desktop\UNICEF Guinée\ADAP\PBF\"/>
    </mc:Choice>
  </mc:AlternateContent>
  <xr:revisionPtr revIDLastSave="0" documentId="13_ncr:1_{2BD1C040-D001-4EC4-A937-4D4417642931}" xr6:coauthVersionLast="47" xr6:coauthVersionMax="47" xr10:uidLastSave="{00000000-0000-0000-0000-000000000000}"/>
  <bookViews>
    <workbookView xWindow="-110" yWindow="-110" windowWidth="19420" windowHeight="1150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Codes PCP &amp; ODD" sheetId="6" r:id="rId5"/>
    <sheet name="PCP Descriptions" sheetId="10" r:id="rId6"/>
    <sheet name="5) Pour utilisation par MPTFO" sheetId="4" r:id="rId7"/>
    <sheet name="Dropdowns" sheetId="8" state="hidden" r:id="rId8"/>
    <sheet name="Sheet2" sheetId="7" state="hidden" r:id="rId9"/>
  </sheets>
  <definedNames>
    <definedName name="_ftn1" localSheetId="5">'PCP Descriptions'!$A$100</definedName>
    <definedName name="_ftnref1" localSheetId="5">'PCP Descriptions'!$D$1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1" l="1"/>
  <c r="D141" i="1"/>
  <c r="D142" i="5" s="1"/>
  <c r="E141" i="1"/>
  <c r="E142" i="5" s="1"/>
  <c r="F141" i="1"/>
  <c r="F142" i="5" s="1"/>
  <c r="D151" i="1"/>
  <c r="D153" i="5" s="1"/>
  <c r="E151" i="1"/>
  <c r="F151" i="1"/>
  <c r="F153" i="5" s="1"/>
  <c r="D161" i="1"/>
  <c r="E161" i="1"/>
  <c r="F161" i="1"/>
  <c r="D171" i="1"/>
  <c r="E171" i="1"/>
  <c r="F171" i="1"/>
  <c r="D99" i="1"/>
  <c r="E99" i="1"/>
  <c r="E97" i="5" s="1"/>
  <c r="F99" i="1"/>
  <c r="F97" i="5" s="1"/>
  <c r="D109" i="1"/>
  <c r="E109" i="1"/>
  <c r="E108" i="5" s="1"/>
  <c r="F109" i="1"/>
  <c r="F108" i="5" s="1"/>
  <c r="D119" i="1"/>
  <c r="E119" i="1"/>
  <c r="F119" i="1"/>
  <c r="D129" i="1"/>
  <c r="E129" i="1"/>
  <c r="E130" i="5" s="1"/>
  <c r="G130" i="5" s="1"/>
  <c r="F129" i="1"/>
  <c r="D57" i="1"/>
  <c r="E57" i="1"/>
  <c r="E52" i="5" s="1"/>
  <c r="F57" i="1"/>
  <c r="F52" i="5" s="1"/>
  <c r="D67" i="1"/>
  <c r="D63" i="5" s="1"/>
  <c r="E67" i="1"/>
  <c r="E63" i="5" s="1"/>
  <c r="F67" i="1"/>
  <c r="F63" i="5" s="1"/>
  <c r="D77" i="1"/>
  <c r="E77" i="1"/>
  <c r="F77" i="1"/>
  <c r="D87" i="1"/>
  <c r="E87" i="1"/>
  <c r="F87" i="1"/>
  <c r="D15" i="1"/>
  <c r="D7" i="5" s="1"/>
  <c r="E15" i="1"/>
  <c r="E7" i="5" s="1"/>
  <c r="F15" i="1"/>
  <c r="D25" i="1"/>
  <c r="D18" i="5" s="1"/>
  <c r="F25" i="1"/>
  <c r="F18" i="5" s="1"/>
  <c r="D35" i="1"/>
  <c r="D29" i="5" s="1"/>
  <c r="E35" i="1"/>
  <c r="F35" i="1"/>
  <c r="D45" i="1"/>
  <c r="E45" i="1"/>
  <c r="F45" i="1"/>
  <c r="F40" i="5" s="1"/>
  <c r="D187" i="1"/>
  <c r="D19" i="4"/>
  <c r="E19" i="4"/>
  <c r="C19" i="4"/>
  <c r="D6" i="4"/>
  <c r="E6" i="4"/>
  <c r="C6" i="4"/>
  <c r="E197" i="5"/>
  <c r="F197" i="5"/>
  <c r="D197" i="5"/>
  <c r="E4" i="5"/>
  <c r="F4" i="5"/>
  <c r="D4" i="5"/>
  <c r="E187" i="1"/>
  <c r="F187" i="1"/>
  <c r="E194" i="1"/>
  <c r="F194" i="1"/>
  <c r="D194" i="1"/>
  <c r="G22" i="4"/>
  <c r="G21" i="4"/>
  <c r="G20" i="4"/>
  <c r="I178" i="1"/>
  <c r="I171" i="1"/>
  <c r="I161" i="1"/>
  <c r="I151" i="1"/>
  <c r="I141" i="1"/>
  <c r="I129" i="1"/>
  <c r="I119" i="1"/>
  <c r="I109" i="1"/>
  <c r="I99" i="1"/>
  <c r="I87" i="1"/>
  <c r="I77" i="1"/>
  <c r="I67" i="1"/>
  <c r="I57" i="1"/>
  <c r="I45" i="1"/>
  <c r="I35" i="1"/>
  <c r="I25" i="1"/>
  <c r="I15" i="1"/>
  <c r="F203" i="5"/>
  <c r="E12" i="4"/>
  <c r="D203" i="1"/>
  <c r="H198" i="1"/>
  <c r="D198" i="5"/>
  <c r="E204" i="5"/>
  <c r="F204" i="5"/>
  <c r="E13" i="4" s="1"/>
  <c r="E203" i="5"/>
  <c r="E202" i="5"/>
  <c r="D11" i="4" s="1"/>
  <c r="F202" i="5"/>
  <c r="F205" i="5" s="1"/>
  <c r="E201" i="5"/>
  <c r="F201" i="5"/>
  <c r="E200" i="5"/>
  <c r="F200" i="5"/>
  <c r="E199" i="5"/>
  <c r="F199" i="5"/>
  <c r="D200" i="5"/>
  <c r="D201" i="5"/>
  <c r="G201" i="5" s="1"/>
  <c r="D202" i="5"/>
  <c r="C11" i="4" s="1"/>
  <c r="D203" i="5"/>
  <c r="D204" i="5"/>
  <c r="D199" i="5"/>
  <c r="E198" i="5"/>
  <c r="E205" i="5" s="1"/>
  <c r="F198" i="5"/>
  <c r="G175" i="1"/>
  <c r="G176" i="1"/>
  <c r="G177" i="1"/>
  <c r="G174" i="1"/>
  <c r="G167" i="1"/>
  <c r="G170" i="1"/>
  <c r="G169" i="1"/>
  <c r="G168" i="1"/>
  <c r="G166" i="1"/>
  <c r="G165" i="1"/>
  <c r="G164" i="1"/>
  <c r="G163" i="1"/>
  <c r="H171" i="1" s="1"/>
  <c r="G160" i="1"/>
  <c r="G159" i="1"/>
  <c r="H161" i="1" s="1"/>
  <c r="G158" i="1"/>
  <c r="G157" i="1"/>
  <c r="G156" i="1"/>
  <c r="G155" i="1"/>
  <c r="G154" i="1"/>
  <c r="G153" i="1"/>
  <c r="G150" i="1"/>
  <c r="G149" i="1"/>
  <c r="G148" i="1"/>
  <c r="G147" i="1"/>
  <c r="G146" i="1"/>
  <c r="G145" i="1"/>
  <c r="H151" i="1" s="1"/>
  <c r="G144" i="1"/>
  <c r="G143" i="1"/>
  <c r="G140" i="1"/>
  <c r="G139" i="1"/>
  <c r="G138" i="1"/>
  <c r="G137" i="1"/>
  <c r="G136" i="1"/>
  <c r="G135" i="1"/>
  <c r="G134" i="1"/>
  <c r="G133" i="1"/>
  <c r="H141" i="1" s="1"/>
  <c r="G128" i="1"/>
  <c r="G127" i="1"/>
  <c r="G126" i="1"/>
  <c r="G125" i="1"/>
  <c r="G124" i="1"/>
  <c r="G123" i="1"/>
  <c r="G122" i="1"/>
  <c r="G129" i="1" s="1"/>
  <c r="G121" i="1"/>
  <c r="G118" i="1"/>
  <c r="G117" i="1"/>
  <c r="G116" i="1"/>
  <c r="G115" i="1"/>
  <c r="G114" i="1"/>
  <c r="G113" i="1"/>
  <c r="G119" i="1" s="1"/>
  <c r="G112" i="1"/>
  <c r="G111" i="1"/>
  <c r="G108" i="1"/>
  <c r="G107" i="1"/>
  <c r="G106" i="1"/>
  <c r="G105" i="1"/>
  <c r="G104" i="1"/>
  <c r="G103" i="1"/>
  <c r="G102" i="1"/>
  <c r="G101" i="1"/>
  <c r="H109" i="1" s="1"/>
  <c r="G98" i="1"/>
  <c r="G97" i="1"/>
  <c r="G96" i="1"/>
  <c r="G95" i="1"/>
  <c r="G94" i="1"/>
  <c r="G93" i="1"/>
  <c r="G92" i="1"/>
  <c r="G91" i="1"/>
  <c r="G86" i="1"/>
  <c r="G85" i="1"/>
  <c r="G84" i="1"/>
  <c r="G83" i="1"/>
  <c r="G82" i="1"/>
  <c r="G81" i="1"/>
  <c r="G87" i="1" s="1"/>
  <c r="G80" i="1"/>
  <c r="G79" i="1"/>
  <c r="G76" i="1"/>
  <c r="G75" i="1"/>
  <c r="G74" i="1"/>
  <c r="G73" i="1"/>
  <c r="G72" i="1"/>
  <c r="G71" i="1"/>
  <c r="G70" i="1"/>
  <c r="G69" i="1"/>
  <c r="H77" i="1" s="1"/>
  <c r="G66" i="1"/>
  <c r="G65" i="1"/>
  <c r="G64" i="1"/>
  <c r="G63" i="1"/>
  <c r="G62" i="1"/>
  <c r="G61" i="1"/>
  <c r="G60" i="1"/>
  <c r="G59" i="1"/>
  <c r="G56" i="1"/>
  <c r="G55" i="1"/>
  <c r="G54" i="1"/>
  <c r="G53" i="1"/>
  <c r="G52" i="1"/>
  <c r="G51" i="1"/>
  <c r="G50" i="1"/>
  <c r="G49" i="1"/>
  <c r="G44" i="1"/>
  <c r="G43" i="1"/>
  <c r="G42" i="1"/>
  <c r="G41" i="1"/>
  <c r="G40" i="1"/>
  <c r="G39" i="1"/>
  <c r="G38" i="1"/>
  <c r="G37" i="1"/>
  <c r="G45" i="1" s="1"/>
  <c r="G34" i="1"/>
  <c r="G33" i="1"/>
  <c r="G35" i="1" s="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s="1"/>
  <c r="F178" i="1"/>
  <c r="F186" i="5"/>
  <c r="D178" i="1"/>
  <c r="D186" i="5" s="1"/>
  <c r="G194" i="5"/>
  <c r="H119" i="1"/>
  <c r="D13" i="4"/>
  <c r="D10" i="4"/>
  <c r="E10" i="4"/>
  <c r="D9" i="4"/>
  <c r="E9" i="4"/>
  <c r="D8" i="4"/>
  <c r="E8" i="4"/>
  <c r="C13" i="4"/>
  <c r="C9" i="4"/>
  <c r="C10" i="4"/>
  <c r="C12" i="4"/>
  <c r="C8" i="4"/>
  <c r="E7"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G105" i="5" s="1"/>
  <c r="E105" i="5"/>
  <c r="D105" i="5"/>
  <c r="G104" i="5"/>
  <c r="G103" i="5"/>
  <c r="G102" i="5"/>
  <c r="G101" i="5"/>
  <c r="G100" i="5"/>
  <c r="G99" i="5"/>
  <c r="G98" i="5"/>
  <c r="G64" i="5"/>
  <c r="G65" i="5"/>
  <c r="G66" i="5"/>
  <c r="G67" i="5"/>
  <c r="G68" i="5"/>
  <c r="G69" i="5"/>
  <c r="G70" i="5"/>
  <c r="D71" i="5"/>
  <c r="G71" i="5" s="1"/>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G60" i="5" s="1"/>
  <c r="E60" i="5"/>
  <c r="F60" i="5"/>
  <c r="G19" i="5"/>
  <c r="G20" i="5"/>
  <c r="G21" i="5"/>
  <c r="G22" i="5"/>
  <c r="G23" i="5"/>
  <c r="G24" i="5"/>
  <c r="G25" i="5"/>
  <c r="D26" i="5"/>
  <c r="E26" i="5"/>
  <c r="G26" i="5" s="1"/>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203" i="5"/>
  <c r="G172" i="5"/>
  <c r="D12" i="4"/>
  <c r="F12" i="4"/>
  <c r="G199" i="5"/>
  <c r="F9" i="4"/>
  <c r="F8" i="4"/>
  <c r="G204" i="5"/>
  <c r="G200" i="5"/>
  <c r="G116" i="5"/>
  <c r="G150" i="5"/>
  <c r="G161" i="5"/>
  <c r="G138" i="5"/>
  <c r="G183" i="5"/>
  <c r="G93" i="5"/>
  <c r="G82" i="5"/>
  <c r="G37" i="5"/>
  <c r="G48" i="5"/>
  <c r="G15" i="5"/>
  <c r="E175" i="5"/>
  <c r="F175" i="5"/>
  <c r="E164" i="5"/>
  <c r="F164" i="5"/>
  <c r="E153" i="5"/>
  <c r="F130" i="5"/>
  <c r="E119" i="5"/>
  <c r="F119" i="5"/>
  <c r="E85" i="5"/>
  <c r="E74" i="5"/>
  <c r="G74" i="5" s="1"/>
  <c r="F74" i="5"/>
  <c r="E40" i="5"/>
  <c r="F29" i="5"/>
  <c r="F85" i="5"/>
  <c r="E29" i="5"/>
  <c r="D175" i="5"/>
  <c r="G175" i="5" s="1"/>
  <c r="D164" i="5"/>
  <c r="D130" i="5"/>
  <c r="D119" i="5"/>
  <c r="D108" i="5"/>
  <c r="D85" i="5"/>
  <c r="D74" i="5"/>
  <c r="D40" i="5"/>
  <c r="D97" i="5"/>
  <c r="D7" i="4" l="1"/>
  <c r="D14" i="4" s="1"/>
  <c r="D15" i="4" s="1"/>
  <c r="D16" i="4" s="1"/>
  <c r="G198" i="5"/>
  <c r="F13" i="4"/>
  <c r="F206" i="5"/>
  <c r="F207" i="5"/>
  <c r="E11" i="4"/>
  <c r="E14" i="4" s="1"/>
  <c r="F11" i="4"/>
  <c r="G202" i="5"/>
  <c r="F10" i="4"/>
  <c r="C7" i="4"/>
  <c r="D205" i="5"/>
  <c r="G205" i="5" s="1"/>
  <c r="E206" i="5"/>
  <c r="E207" i="5" s="1"/>
  <c r="H87" i="1"/>
  <c r="G161" i="1"/>
  <c r="G77" i="1"/>
  <c r="G151" i="1"/>
  <c r="H15" i="1"/>
  <c r="G40" i="5"/>
  <c r="H129" i="1"/>
  <c r="G164" i="5"/>
  <c r="G171" i="1"/>
  <c r="H45" i="1"/>
  <c r="G85" i="5"/>
  <c r="H25" i="1"/>
  <c r="G141" i="1"/>
  <c r="G119" i="5"/>
  <c r="H35" i="1"/>
  <c r="H67" i="1"/>
  <c r="G99" i="1"/>
  <c r="G63" i="5"/>
  <c r="G97" i="5"/>
  <c r="G153" i="5"/>
  <c r="G108" i="5"/>
  <c r="G178" i="1"/>
  <c r="G109" i="1"/>
  <c r="G16" i="6"/>
  <c r="H21" i="6" s="1"/>
  <c r="D52" i="5"/>
  <c r="G52" i="5" s="1"/>
  <c r="H57" i="1"/>
  <c r="D188" i="1"/>
  <c r="D189" i="1" s="1"/>
  <c r="G29" i="5"/>
  <c r="I200" i="1"/>
  <c r="G15" i="1"/>
  <c r="H178" i="1"/>
  <c r="G186" i="5"/>
  <c r="H99" i="1"/>
  <c r="G25" i="6"/>
  <c r="H28" i="6" s="1"/>
  <c r="G67" i="1"/>
  <c r="C16" i="6"/>
  <c r="D20" i="6" s="1"/>
  <c r="E188" i="1"/>
  <c r="E189" i="1" s="1"/>
  <c r="E190" i="1" s="1"/>
  <c r="E196" i="1" s="1"/>
  <c r="D21" i="4" s="1"/>
  <c r="E18" i="5"/>
  <c r="G18" i="5" s="1"/>
  <c r="G7" i="6"/>
  <c r="H10" i="6" s="1"/>
  <c r="G25" i="1"/>
  <c r="C34" i="6"/>
  <c r="D37" i="6" s="1"/>
  <c r="G142" i="5"/>
  <c r="F7" i="5"/>
  <c r="G7" i="5" s="1"/>
  <c r="C7" i="6"/>
  <c r="D11" i="6" s="1"/>
  <c r="F188" i="1"/>
  <c r="G34" i="6"/>
  <c r="H38" i="6" s="1"/>
  <c r="C25" i="6"/>
  <c r="G57" i="1"/>
  <c r="E15" i="4" l="1"/>
  <c r="E16" i="4" s="1"/>
  <c r="C14" i="4"/>
  <c r="F7" i="4"/>
  <c r="D206" i="5"/>
  <c r="D207" i="5" s="1"/>
  <c r="G206" i="5"/>
  <c r="G207" i="5" s="1"/>
  <c r="H20" i="6"/>
  <c r="H19" i="6"/>
  <c r="G17" i="6" s="1"/>
  <c r="D190" i="1"/>
  <c r="D195" i="1" s="1"/>
  <c r="D200" i="1"/>
  <c r="D21" i="6"/>
  <c r="G188" i="1"/>
  <c r="G189" i="1" s="1"/>
  <c r="G190" i="1" s="1"/>
  <c r="D204" i="1" s="1"/>
  <c r="H30" i="6"/>
  <c r="H39" i="6"/>
  <c r="H29" i="6"/>
  <c r="D19" i="6"/>
  <c r="E197" i="1"/>
  <c r="D22" i="4" s="1"/>
  <c r="E195" i="1"/>
  <c r="H12" i="6"/>
  <c r="H11" i="6"/>
  <c r="D38" i="6"/>
  <c r="D39" i="6"/>
  <c r="D10" i="6"/>
  <c r="D12" i="6"/>
  <c r="H37" i="6"/>
  <c r="F189" i="1"/>
  <c r="F190" i="1" s="1"/>
  <c r="F197" i="1" s="1"/>
  <c r="D28" i="6"/>
  <c r="D29" i="6"/>
  <c r="D30" i="6"/>
  <c r="C15" i="4" l="1"/>
  <c r="C16" i="4" s="1"/>
  <c r="F14" i="4"/>
  <c r="C35" i="6"/>
  <c r="E198" i="1"/>
  <c r="D23" i="4" s="1"/>
  <c r="D197" i="1"/>
  <c r="C22" i="4" s="1"/>
  <c r="D196" i="1"/>
  <c r="C21" i="4" s="1"/>
  <c r="C17" i="6"/>
  <c r="G8" i="6"/>
  <c r="D201" i="1"/>
  <c r="I201" i="1"/>
  <c r="G35" i="6"/>
  <c r="G26" i="6"/>
  <c r="C20" i="4"/>
  <c r="D20" i="4"/>
  <c r="C8" i="6"/>
  <c r="C26" i="6"/>
  <c r="F196" i="1"/>
  <c r="F195" i="1"/>
  <c r="F198" i="1" s="1"/>
  <c r="E23" i="4" s="1"/>
  <c r="E22" i="4"/>
  <c r="F15" i="4" l="1"/>
  <c r="F16" i="4" s="1"/>
  <c r="G196" i="1"/>
  <c r="F21" i="4" s="1"/>
  <c r="D198" i="1"/>
  <c r="C23" i="4" s="1"/>
  <c r="G197" i="1"/>
  <c r="F22" i="4" s="1"/>
  <c r="G195" i="1"/>
  <c r="F20" i="4" s="1"/>
  <c r="E20" i="4"/>
  <c r="E21" i="4"/>
  <c r="G198" i="1" l="1"/>
  <c r="F2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Telly DIALLO</author>
  </authors>
  <commentList>
    <comment ref="F176" authorId="0" shapeId="0" xr:uid="{17476EE8-7A85-4417-B522-CC7B04BDE3BF}">
      <text>
        <r>
          <rPr>
            <b/>
            <sz val="9"/>
            <color rgb="FF000000"/>
            <rFont val="Tahoma"/>
            <family val="2"/>
          </rPr>
          <t>Telly DIALLO:</t>
        </r>
        <r>
          <rPr>
            <sz val="9"/>
            <color rgb="FF000000"/>
            <rFont val="Tahoma"/>
            <family val="2"/>
          </rPr>
          <t xml:space="preserve">
Y compris étude de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Deborah Gribaudo</author>
  </authors>
  <commentList>
    <comment ref="C7" authorId="0" shapeId="0" xr:uid="{353DF50F-1999-48F1-8172-75E3532271E5}">
      <text>
        <r>
          <rPr>
            <sz val="11"/>
            <color theme="1"/>
            <rFont val="Calibri"/>
            <family val="2"/>
            <scheme val="minor"/>
          </rPr>
          <t xml:space="preserve">Cette cellule est calculée  en fonction de l'onglet 1) Tableau budgétaire
</t>
        </r>
      </text>
    </comment>
    <comment ref="G7" authorId="0" shapeId="0" xr:uid="{1E05398F-801E-4CA4-8611-E542F9D00AAD}">
      <text>
        <r>
          <rPr>
            <sz val="11"/>
            <color theme="1"/>
            <rFont val="Calibri"/>
            <family val="2"/>
            <scheme val="minor"/>
          </rPr>
          <t xml:space="preserve">Cette cellule est calculée  en fonction de l'onglet 1) Tableau budgétaire
</t>
        </r>
      </text>
    </comment>
    <comment ref="C8" authorId="0" shapeId="0" xr:uid="{7B4F09B7-97C0-42D3-9DF1-EA7087612D74}">
      <text>
        <r>
          <rPr>
            <sz val="11"/>
            <color theme="1"/>
            <rFont val="Calibri"/>
            <family val="2"/>
            <scheme val="minor"/>
          </rPr>
          <t>Ce montant est calculé en fonction du % par cible des ODD que vous devez saisir dans les cellules ci-dessous, surlignées en jaune (colonne C)</t>
        </r>
      </text>
    </comment>
    <comment ref="G8" authorId="0" shapeId="0" xr:uid="{C490130A-CB30-42E5-9B34-82911E03750F}">
      <text>
        <r>
          <rPr>
            <sz val="11"/>
            <color theme="1"/>
            <rFont val="Calibri"/>
            <family val="2"/>
            <scheme val="minor"/>
          </rPr>
          <t xml:space="preserve">Ce montant est calculé en fonction du % par PP que vous devez saisir dans les cellules ci-dessous, surlignées en jaune
</t>
        </r>
      </text>
    </comment>
    <comment ref="B10" authorId="0" shapeId="0" xr:uid="{8B0805A4-25A5-46CE-B571-4CC8BC566557}">
      <text>
        <r>
          <rPr>
            <sz val="11"/>
            <color theme="1"/>
            <rFont val="Calibri"/>
            <family val="2"/>
            <scheme val="minor"/>
          </rPr>
          <t>Utilisez le menu deroulant pour selectionner les cibles ODDs pour ce resultat</t>
        </r>
      </text>
    </comment>
    <comment ref="F10" authorId="0" shapeId="0" xr:uid="{A8D35936-310D-4723-8D3A-C7B59F958EA1}">
      <text>
        <r>
          <rPr>
            <sz val="11"/>
            <color theme="1"/>
            <rFont val="Calibri"/>
            <family val="2"/>
            <scheme val="minor"/>
          </rPr>
          <t xml:space="preserve">Utilisez le menu deroulant pour selectionner les PP pour ce resultat. Voir les descriptions des priorites de consolidation de la paix, dans l'onglet suivant
</t>
        </r>
      </text>
    </comment>
  </commentList>
</comments>
</file>

<file path=xl/sharedStrings.xml><?xml version="1.0" encoding="utf-8"?>
<sst xmlns="http://schemas.openxmlformats.org/spreadsheetml/2006/main" count="1250" uniqueCount="933">
  <si>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</si>
  <si>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</si>
  <si>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</si>
  <si>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</si>
  <si>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</si>
  <si>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</si>
  <si>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</si>
  <si>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</si>
  <si>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</si>
  <si>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</si>
  <si>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</si>
  <si>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</si>
  <si>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</si>
  <si>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</si>
  <si>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</si>
  <si>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1.1</t>
  </si>
  <si>
    <t>1.2</t>
  </si>
  <si>
    <t>1.3</t>
  </si>
  <si>
    <t>1.4</t>
  </si>
  <si>
    <t>1.5</t>
  </si>
  <si>
    <t xml:space="preserve">1.a </t>
  </si>
  <si>
    <t>1.b</t>
  </si>
  <si>
    <t>2.1</t>
  </si>
  <si>
    <t>2.2</t>
  </si>
  <si>
    <t>2.3</t>
  </si>
  <si>
    <t>2.4</t>
  </si>
  <si>
    <t>2.5</t>
  </si>
  <si>
    <t>2.a</t>
  </si>
  <si>
    <t>2.b</t>
  </si>
  <si>
    <t>2.c</t>
  </si>
  <si>
    <t>3.1</t>
  </si>
  <si>
    <t>3.2</t>
  </si>
  <si>
    <t>3.3</t>
  </si>
  <si>
    <t>3.4</t>
  </si>
  <si>
    <t>3.5</t>
  </si>
  <si>
    <t>3.6</t>
  </si>
  <si>
    <t>3.7</t>
  </si>
  <si>
    <t>3.8</t>
  </si>
  <si>
    <t>3.9</t>
  </si>
  <si>
    <t>3.a</t>
  </si>
  <si>
    <t>3.b</t>
  </si>
  <si>
    <t>3.c</t>
  </si>
  <si>
    <t>3.d</t>
  </si>
  <si>
    <t>4.1</t>
  </si>
  <si>
    <t>4.2</t>
  </si>
  <si>
    <t>4.3</t>
  </si>
  <si>
    <t>4.4</t>
  </si>
  <si>
    <t>4.5</t>
  </si>
  <si>
    <t>4.6</t>
  </si>
  <si>
    <t>4.7</t>
  </si>
  <si>
    <t>4.a</t>
  </si>
  <si>
    <t>4.b</t>
  </si>
  <si>
    <t>4.c</t>
  </si>
  <si>
    <t>5.1</t>
  </si>
  <si>
    <t>5.2</t>
  </si>
  <si>
    <t>5.3</t>
  </si>
  <si>
    <t>5.4</t>
  </si>
  <si>
    <t>5.5</t>
  </si>
  <si>
    <t>5.6</t>
  </si>
  <si>
    <t>5.a</t>
  </si>
  <si>
    <t>5.b</t>
  </si>
  <si>
    <t>5.c</t>
  </si>
  <si>
    <t>6.1</t>
  </si>
  <si>
    <t>6.2</t>
  </si>
  <si>
    <t>6.3</t>
  </si>
  <si>
    <t>6.4</t>
  </si>
  <si>
    <t>6.5</t>
  </si>
  <si>
    <t>6.6</t>
  </si>
  <si>
    <t>6.a</t>
  </si>
  <si>
    <t>6.b</t>
  </si>
  <si>
    <t>7.1</t>
  </si>
  <si>
    <t>7.2</t>
  </si>
  <si>
    <t>7.3</t>
  </si>
  <si>
    <t>7.a</t>
  </si>
  <si>
    <t>7.b</t>
  </si>
  <si>
    <t>8.1</t>
  </si>
  <si>
    <t>8.2</t>
  </si>
  <si>
    <t>8.3</t>
  </si>
  <si>
    <t>8.4</t>
  </si>
  <si>
    <t>8.5</t>
  </si>
  <si>
    <t>8.6</t>
  </si>
  <si>
    <t>8.7</t>
  </si>
  <si>
    <t>8.8</t>
  </si>
  <si>
    <t>8.9</t>
  </si>
  <si>
    <t>8.10</t>
  </si>
  <si>
    <t>8.a</t>
  </si>
  <si>
    <t>8.b</t>
  </si>
  <si>
    <t>9.1</t>
  </si>
  <si>
    <t>9.2</t>
  </si>
  <si>
    <t>9.3</t>
  </si>
  <si>
    <t>9.4</t>
  </si>
  <si>
    <t>9.5</t>
  </si>
  <si>
    <t>9.a</t>
  </si>
  <si>
    <t>9.b</t>
  </si>
  <si>
    <t>9.c</t>
  </si>
  <si>
    <t>10.1</t>
  </si>
  <si>
    <t>10.2</t>
  </si>
  <si>
    <t>10.3</t>
  </si>
  <si>
    <t>10.4</t>
  </si>
  <si>
    <t>10.5</t>
  </si>
  <si>
    <t>10.6</t>
  </si>
  <si>
    <t>10.7</t>
  </si>
  <si>
    <t>10.a</t>
  </si>
  <si>
    <t>10.b</t>
  </si>
  <si>
    <t>10.c</t>
  </si>
  <si>
    <t>11.1</t>
  </si>
  <si>
    <t>11.2</t>
  </si>
  <si>
    <t>11.3</t>
  </si>
  <si>
    <t>11.4</t>
  </si>
  <si>
    <t>11.5</t>
  </si>
  <si>
    <t>11.6</t>
  </si>
  <si>
    <t>11.7</t>
  </si>
  <si>
    <t>11.a</t>
  </si>
  <si>
    <t>11.b</t>
  </si>
  <si>
    <t>11.c</t>
  </si>
  <si>
    <t>12.1</t>
  </si>
  <si>
    <t>12.2</t>
  </si>
  <si>
    <t>12.3</t>
  </si>
  <si>
    <t>12.4</t>
  </si>
  <si>
    <t>12.5</t>
  </si>
  <si>
    <t>12.6</t>
  </si>
  <si>
    <t>12.7</t>
  </si>
  <si>
    <t>12.8</t>
  </si>
  <si>
    <t>12.a</t>
  </si>
  <si>
    <t>12.b</t>
  </si>
  <si>
    <t>12.c</t>
  </si>
  <si>
    <t>13.1</t>
  </si>
  <si>
    <t>13.2</t>
  </si>
  <si>
    <t>13.3</t>
  </si>
  <si>
    <t>13.a</t>
  </si>
  <si>
    <t>13.b</t>
  </si>
  <si>
    <t>14.1</t>
  </si>
  <si>
    <t>14.2</t>
  </si>
  <si>
    <t>14.3</t>
  </si>
  <si>
    <t>14.4</t>
  </si>
  <si>
    <t>14.5</t>
  </si>
  <si>
    <t>14.6</t>
  </si>
  <si>
    <t>14.7</t>
  </si>
  <si>
    <t>14.a</t>
  </si>
  <si>
    <t>14.b</t>
  </si>
  <si>
    <t>14.c</t>
  </si>
  <si>
    <t>15.1</t>
  </si>
  <si>
    <t>15.2</t>
  </si>
  <si>
    <t>15.3</t>
  </si>
  <si>
    <t>15.4</t>
  </si>
  <si>
    <t>15.5</t>
  </si>
  <si>
    <t>15.6</t>
  </si>
  <si>
    <t>15.7</t>
  </si>
  <si>
    <t>15.8</t>
  </si>
  <si>
    <t>15.9</t>
  </si>
  <si>
    <t>15.a</t>
  </si>
  <si>
    <t>15.b</t>
  </si>
  <si>
    <t>15.c</t>
  </si>
  <si>
    <t>16.1</t>
  </si>
  <si>
    <t>16.2</t>
  </si>
  <si>
    <t>16.3</t>
  </si>
  <si>
    <t>16.4</t>
  </si>
  <si>
    <t>16.5</t>
  </si>
  <si>
    <t>16.6</t>
  </si>
  <si>
    <t>16.7</t>
  </si>
  <si>
    <t>16.8</t>
  </si>
  <si>
    <t>16.9</t>
  </si>
  <si>
    <t>16.10</t>
  </si>
  <si>
    <t>16.a</t>
  </si>
  <si>
    <t>16.b</t>
  </si>
  <si>
    <t>17.1</t>
  </si>
  <si>
    <t>17.2</t>
  </si>
  <si>
    <t>17.3</t>
  </si>
  <si>
    <t>17.4</t>
  </si>
  <si>
    <t>17.5</t>
  </si>
  <si>
    <t>17.6</t>
  </si>
  <si>
    <t>17.7</t>
  </si>
  <si>
    <t>17.8</t>
  </si>
  <si>
    <t>17.9</t>
  </si>
  <si>
    <t>17.10</t>
  </si>
  <si>
    <t>17.11</t>
  </si>
  <si>
    <t>17.12</t>
  </si>
  <si>
    <t>17.13</t>
  </si>
  <si>
    <t>17.14</t>
  </si>
  <si>
    <t>17.15</t>
  </si>
  <si>
    <t>17.16</t>
  </si>
  <si>
    <t>17.17</t>
  </si>
  <si>
    <t>17.18</t>
  </si>
  <si>
    <t>17.19</t>
  </si>
  <si>
    <t>TOTAL</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</si>
  <si>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</si>
  <si>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</si>
  <si>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</si>
  <si>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</si>
  <si>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</si>
  <si>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</si>
  <si>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</si>
  <si>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</si>
  <si>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</si>
  <si>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</si>
  <si>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</si>
  <si>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</si>
  <si>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</si>
  <si>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</si>
  <si>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</si>
  <si>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</si>
  <si>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</si>
  <si>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</si>
  <si>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</si>
  <si>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</si>
  <si>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</si>
  <si>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</si>
  <si>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</si>
  <si>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</si>
  <si>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</si>
  <si>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</si>
  <si>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</si>
  <si>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</si>
  <si>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</si>
  <si>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</si>
  <si>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</si>
  <si>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</si>
  <si>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</si>
  <si>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</si>
  <si>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</si>
  <si>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</si>
  <si>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</si>
  <si>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</si>
  <si>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</si>
  <si>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</si>
  <si>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</si>
  <si>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</si>
  <si>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</si>
  <si>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</si>
  <si>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</si>
  <si>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</si>
  <si>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</si>
  <si>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</si>
  <si>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</si>
  <si>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</si>
  <si>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</si>
  <si>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</si>
  <si>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</si>
  <si>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</si>
  <si>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</si>
  <si>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</si>
  <si>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</si>
  <si>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</si>
  <si>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</si>
  <si>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</si>
  <si>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</si>
  <si>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</si>
  <si>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</si>
  <si>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</si>
  <si>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</si>
  <si>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</si>
  <si>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</si>
  <si>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</si>
  <si>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</si>
  <si>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</si>
  <si>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</si>
  <si>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</si>
  <si>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</si>
  <si>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</si>
  <si>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</si>
  <si>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</si>
  <si>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</si>
  <si>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</si>
  <si>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</si>
  <si>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</si>
  <si>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</si>
  <si>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</si>
  <si>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</si>
  <si>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</si>
  <si>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</si>
  <si>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</si>
  <si>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</si>
  <si>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</si>
  <si>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</si>
  <si>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</si>
  <si>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</si>
  <si>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</si>
  <si>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</si>
  <si>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</si>
  <si>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</si>
  <si>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</si>
  <si>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</si>
  <si>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</si>
  <si>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</si>
  <si>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</si>
  <si>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</si>
  <si>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</si>
  <si>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</si>
  <si>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</si>
  <si>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</si>
  <si>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</si>
  <si>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</si>
  <si>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</si>
  <si>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</si>
  <si>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</si>
  <si>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</si>
  <si>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</si>
  <si>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</si>
  <si>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</si>
  <si>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</si>
  <si>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</si>
  <si>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</si>
  <si>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</si>
  <si>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</si>
  <si>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</si>
  <si>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</si>
  <si>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</si>
  <si>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</si>
  <si>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</si>
  <si>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</si>
  <si>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</si>
  <si>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</si>
  <si>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</si>
  <si>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</si>
  <si>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</si>
  <si>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</si>
  <si>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</si>
  <si>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</si>
  <si>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</si>
  <si>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</si>
  <si>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</si>
  <si>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</si>
  <si>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</si>
  <si>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</si>
  <si>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</si>
  <si>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</si>
  <si>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</si>
  <si>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</si>
  <si>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</si>
  <si>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</si>
  <si>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</si>
  <si>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</si>
  <si>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</si>
  <si>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</si>
  <si>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</si>
  <si>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</si>
  <si>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</si>
  <si>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</si>
  <si>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</si>
  <si>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</si>
  <si>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</si>
  <si>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</si>
  <si>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</si>
  <si>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</si>
  <si>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</si>
  <si>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</si>
  <si>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</si>
  <si>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</si>
  <si>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</si>
  <si>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</si>
  <si>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</si>
  <si>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</si>
  <si>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</si>
  <si>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</si>
  <si>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</si>
  <si>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</si>
  <si>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</si>
  <si>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</si>
  <si>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</si>
  <si>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</si>
  <si>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</si>
  <si>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</si>
  <si>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</si>
  <si>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</si>
  <si>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</si>
  <si>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</si>
  <si>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</si>
  <si>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</si>
  <si>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</si>
  <si>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</si>
  <si>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</si>
  <si>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</si>
  <si>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</si>
  <si>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</si>
  <si>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</si>
  <si>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</si>
  <si>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</si>
  <si>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</si>
  <si>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</si>
  <si>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</si>
  <si>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</si>
  <si>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</si>
  <si>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</si>
  <si>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</si>
  <si>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</si>
  <si>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</si>
  <si>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</si>
  <si>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</si>
  <si>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</si>
  <si>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</si>
  <si>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</si>
  <si>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</si>
  <si>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</si>
  <si>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</si>
  <si>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</si>
  <si>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</si>
  <si>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</si>
  <si>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</si>
  <si>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</si>
  <si>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</si>
  <si>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</si>
  <si>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</si>
  <si>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</si>
  <si>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</si>
  <si>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</si>
  <si>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</si>
  <si>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</si>
  <si>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</si>
  <si>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</si>
  <si>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</si>
  <si>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1.4.1</t>
  </si>
  <si>
    <t>1.4.2</t>
  </si>
  <si>
    <t>1.4.3</t>
  </si>
  <si>
    <t>1.4.4</t>
  </si>
  <si>
    <t>1.4.5</t>
  </si>
  <si>
    <t>1.7.1</t>
  </si>
  <si>
    <t>1.7.2</t>
  </si>
  <si>
    <t>Police</t>
  </si>
  <si>
    <t>2.7.1</t>
  </si>
  <si>
    <t>3.1.1</t>
  </si>
  <si>
    <t>3.4.1</t>
  </si>
  <si>
    <t>3.7.1</t>
  </si>
  <si>
    <t>3.7.2</t>
  </si>
  <si>
    <t>4.4.1</t>
  </si>
  <si>
    <t>5.2.1</t>
  </si>
  <si>
    <t>6.1.1</t>
  </si>
  <si>
    <t>6.2.1</t>
  </si>
  <si>
    <t>6.2.2</t>
  </si>
  <si>
    <t>6.3.1</t>
  </si>
  <si>
    <t>Transhumance</t>
  </si>
  <si>
    <t>6.3.2</t>
  </si>
  <si>
    <t>6.3.3</t>
  </si>
  <si>
    <t>6.3.4</t>
  </si>
  <si>
    <t>6.3.5</t>
  </si>
  <si>
    <t>1.4.6 Other</t>
  </si>
  <si>
    <t>2.6 Police</t>
  </si>
  <si>
    <t>2.7.1 PVE</t>
  </si>
  <si>
    <t>6.3.1 Transhumance</t>
  </si>
  <si>
    <r>
      <rPr>
        <b/>
        <sz val="11"/>
        <color rgb="FF000000"/>
        <rFont val="Calibri"/>
        <family val="2"/>
        <scheme val="minor"/>
      </rPr>
      <t xml:space="preserve">Cible ODD </t>
    </r>
    <r>
      <rPr>
        <b/>
        <sz val="11"/>
        <color rgb="FFFF0000"/>
        <rFont val="Calibri"/>
        <family val="2"/>
        <scheme val="minor"/>
      </rPr>
      <t xml:space="preserve">( Vous pouvez selectionner 3 cibles au maximum) </t>
    </r>
  </si>
  <si>
    <t>Budget total alloué aux ODD</t>
  </si>
  <si>
    <t>Total alloué aux ODDS</t>
  </si>
  <si>
    <t>PB1 Processus politiques</t>
  </si>
  <si>
    <t xml:space="preserve">PB2 Sûreté et sécurité </t>
  </si>
  <si>
    <t xml:space="preserve">PB3 Etat de droit et droits de l'homme </t>
  </si>
  <si>
    <t xml:space="preserve">PB4 Fonctions gouvernementales de base </t>
  </si>
  <si>
    <t>PB5 Services de base</t>
  </si>
  <si>
    <t>PB6 Economie</t>
  </si>
  <si>
    <t>Autre</t>
  </si>
  <si>
    <t>Autres PB activités - Non liées aux PB mentionnées</t>
  </si>
  <si>
    <t>1.1 Processus électoraux</t>
  </si>
  <si>
    <t>1.2 Facilitation et promotion d’un dialogue inclusif</t>
  </si>
  <si>
    <t>1.3 Réconciliation</t>
  </si>
  <si>
    <t>1.4 Capacités de gestion des conflits, capacités de médiation et de dialogue et infrastructures pour la paix au niveau national et infranational</t>
  </si>
  <si>
    <t>1.4.1 Mise en œuvre de l'accord de paix</t>
  </si>
  <si>
    <t>1.4.2 Médiation</t>
  </si>
  <si>
    <t>1.4.3 Mécanismes d'alerte précoce</t>
  </si>
  <si>
    <t xml:space="preserve">1.4.4 Réduction de la violence communautaire </t>
  </si>
  <si>
    <t>1.4.5 Infrastructures de paix</t>
  </si>
  <si>
    <t>1.5 Législatures et partis politiques</t>
  </si>
  <si>
    <t>1.6 Participation démocratique</t>
  </si>
  <si>
    <t>1.7 Société civile, communautés et engagement civique</t>
  </si>
  <si>
    <t>1.7.1 Relations intercommunautaires</t>
  </si>
  <si>
    <t>1.7.2 Relations État-société</t>
  </si>
  <si>
    <t>1.7.3 Autre</t>
  </si>
  <si>
    <t>1.8 Autonomisation des femmes et égalité des sexes</t>
  </si>
  <si>
    <t>1.9 Autonomisation et participation des jeunes</t>
  </si>
  <si>
    <t>1.10 Médias et libre circulation de l'information</t>
  </si>
  <si>
    <t>1.11 Autre</t>
  </si>
  <si>
    <t>2.1 Déminage</t>
  </si>
  <si>
    <t>2.2 Armes légères et de petit calibre</t>
  </si>
  <si>
    <t>2.3 Violence sexuelle et basées sur le genre</t>
  </si>
  <si>
    <t>2.4 Enfants soldats</t>
  </si>
  <si>
    <t>2.5 Désarmement, démobilisation et réintégration (DDR)</t>
  </si>
  <si>
    <t>2.7 Gouvernance du secteur de la sécurité</t>
  </si>
  <si>
    <t>2.7.2 Autre</t>
  </si>
  <si>
    <t>2.8 Autre</t>
  </si>
  <si>
    <t>3.1.1 Réforme constitutionnelle</t>
  </si>
  <si>
    <t>3.1.2 Autre</t>
  </si>
  <si>
    <t>3.2 Accès à la justice (y compris les mécanismes informels ou traditionnels)</t>
  </si>
  <si>
    <t>3.3 Performance et indépendance des institutions judiciaires</t>
  </si>
  <si>
    <t>3.4 Capacité des institutions judiciaires, y compris les prisons</t>
  </si>
  <si>
    <t>3.4.1 Système pénitentiaire</t>
  </si>
  <si>
    <t>3.4.2 Autre</t>
  </si>
  <si>
    <t>3.5 Justice transitionnelle, y compris les mécanismes de recherche de la vérité, de responsabilité, de réparation et de garantie de non-répétition</t>
  </si>
  <si>
    <t>3.6 Protection des civils</t>
  </si>
  <si>
    <t>3.7 Droits de l’Homme</t>
  </si>
  <si>
    <t>3.7.1 Discours de haine</t>
  </si>
  <si>
    <t>3.7.3 Autre</t>
  </si>
  <si>
    <t>3.7.2 Protection des défenseurs des droits de l'Homme</t>
  </si>
  <si>
    <t>3.8 Autre</t>
  </si>
  <si>
    <t>4.1 Centre de coordination gouvernementale et exécutive</t>
  </si>
  <si>
    <t>4.2 Administration publique de base aux niveaux national et infranational</t>
  </si>
  <si>
    <t>4.3 Gestion des risques multidimensionnel _ (violence, catastrophes, changement climatique , etc.)</t>
  </si>
  <si>
    <t>4.4 Organisations, institutions, mesures et transparence anti-corruption</t>
  </si>
  <si>
    <t>4.4.1 Crime organisé</t>
  </si>
  <si>
    <t>4.4.2 Autre</t>
  </si>
  <si>
    <t>4.5 Politique du secteur public et gestion administrative</t>
  </si>
  <si>
    <t>4.6 Gestion des finances publiques aux niveaux national et infranational</t>
  </si>
  <si>
    <t>4.7 Décentralisation et gouvernance infranationale</t>
  </si>
  <si>
    <t>4.8 Autre</t>
  </si>
  <si>
    <t>5.1 Eau et assainissement</t>
  </si>
  <si>
    <t>5.2 Santé</t>
  </si>
  <si>
    <t>5.2.1 Santé mentale SPS/traumatismes</t>
  </si>
  <si>
    <t xml:space="preserve">5.2.2 Autre </t>
  </si>
  <si>
    <t>5.3 Éducation</t>
  </si>
  <si>
    <t>5.4 Sécurité alimentaire</t>
  </si>
  <si>
    <t>5.5 Retour sûr et durable et (ré) intégration des personnes déplacées, des réfugiés et des migrants</t>
  </si>
  <si>
    <t xml:space="preserve">6.1 Création d'emplois et moyens de subsistance (par exemple, dans l'agriculture et les travaux publics), en particulier pour les femmes, les jeunes et les anciens </t>
  </si>
  <si>
    <t>5.6 Autre</t>
  </si>
  <si>
    <t>6.1.1 Mécanisme de petites subventions</t>
  </si>
  <si>
    <t>6.1.2 Autre</t>
  </si>
  <si>
    <t>6.2 Reprise économique grâce à la reprise des entreprises, y compris la chaîne de valeur</t>
  </si>
  <si>
    <t>6.2.1 Partenariat public-privé</t>
  </si>
  <si>
    <t>6.2.2 Financements innovants/mixtes</t>
  </si>
  <si>
    <t xml:space="preserve">6.2.3 Autre </t>
  </si>
  <si>
    <t>6.3 Gestion des ressources naturelles (y compris les terres et les industries extractives) et changement climatique</t>
  </si>
  <si>
    <t>6.3.4 Énergie renouvelable</t>
  </si>
  <si>
    <t>6.3.2 Terre</t>
  </si>
  <si>
    <t>6.3.3 Eau</t>
  </si>
  <si>
    <t>6.3.5 Adaptation au changement climatique</t>
  </si>
  <si>
    <t xml:space="preserve">6.3.6 Autre </t>
  </si>
  <si>
    <t>6.4 Réhabilitation et développement des infrastructures de base</t>
  </si>
  <si>
    <t>6.5 Autre</t>
  </si>
  <si>
    <t>Autres objectifs de consolidation de la paix non liés à une cible spécifique des ODD</t>
  </si>
  <si>
    <t>1.1 D'ici à 2030, éradiquer l'extrême pauvreté pour tous, partout dans le monde, c'est-à-dire les personnes vivant avec moins de 1,25 dollar par jour.</t>
  </si>
  <si>
    <t>1.2 D'ici à 2030, réduire d'au moins de moitié la proportion d'hommes, de femmes et d'enfants de tous âges vivant dans la pauvreté dans toutes ses dimensions, selon les définitions nationales.</t>
  </si>
  <si>
    <t>1.3 Mettre en œuvre des systèmes et des mesures de protection sociale adaptés au niveau national, y compris des socles de protection, et d'ici à 2030, parvenir à une couverture substantielle des pauvres et des personnes vulnérables</t>
  </si>
  <si>
    <t>1.4 D'ici à 2030, faire en sorte que tous les hommes et toutes les femmes, en particulier les pauvres et les personnes vulnérables, aient des droits égaux aux ressources économiques, ainsi qu'à l'accès aux services de base, à la propriété foncière et à d'autres formes de propriété, à l'héritage, aux ressources naturelles, aux nouvelles technologies appropriées et aux services financiers, y compris la microfinance</t>
  </si>
  <si>
    <t>1.5 D'ici à 2030, renforcer la résilience des pauvres et des personnes en situation de vulnérabilité et réduire leur exposition et leur vulnérabilité aux phénomènes climatiques extrêmes et à d'autres chocs et catastrophes économiques, sociaux et environnementaux</t>
  </si>
  <si>
    <t>1.a Mobiliser des ressources importantes provenant de sources diverses, notamment par le biais d'une coopération renforcée pour le développement, afin de fournir aux pays en développement, en particulier aux pays les moins avancés, les moyens adéquats et prévisibles de mettre en œuvre des programmes et des politiques visant à mettre fin à la pauvreté dans tous ses aspects</t>
  </si>
  <si>
    <t>1.b Créer des cadres politiques solides aux niveaux national, régional et international, fondés sur des stratégies de développement favorables aux pauvres et soucieuses de l'égalité des sexes, afin d'appuyer l'accélération des investissements dans les actions d'élimination de la pauvreté</t>
  </si>
  <si>
    <t>2.1 D'ici à 2030, éliminer la faim et garantir l'accès de tous, en particulier des pauvres et des personnes en situation de vulnérabilité, y compris les nourrissons, à des aliments sains, nutritifs et suffisants tout au long de l'année</t>
  </si>
  <si>
    <t>2.2 D'ici à 2030, mettre fin à toutes les formes de malnutrition, y compris atteindre, d'ici à 2025, les objectifs convenus au niveau international en matière de retard de croissance et d'émaciation chez les enfants de moins de 5 ans, et répondre aux besoins nutritionnels des adolescentes, des femmes enceintes et allaitantes et des personnes âgées</t>
  </si>
  <si>
    <t>2.3 D'ici à 2030, doubler la productivité agricole et les revenus des petits producteurs, en particulier des femmes, des peuples autochtones, des agriculteurs familiaux, des éleveurs et des pêcheurs, notamment grâce à un accès sûr et égal à la terre, aux autres ressources productives et aux intrants, aux connaissances, aux services financiers, aux marchés et aux possibilités de création de valeur ajoutée et d'emplois non agricoles.</t>
  </si>
  <si>
    <t>2.4 D'ici à 2030, mettre en place des systèmes de production alimentaire durables et mettre en œuvre des pratiques agricoles résilientes qui augmentent la productivité et la production, contribuent à préserver les écosystèmes, renforcent la capacité d'adaptation aux changements climatiques, aux phénomènes météorologiques extrêmes, à la sécheresse, aux inondations et à d'autres catastrophes, et améliorent progressivement la qualité des terres et des sols</t>
  </si>
  <si>
    <t>2.5 D'ici à 2020, préserver la diversité génétique des semences, des plantes cultivées et des animaux d'élevage et domestiques et des espèces sauvages qui leur sont apparentées, notamment grâce à des banques de semences et de plantes solidement gérées et diversifiées aux niveaux national, régional et international, et promouvoir l'accès aux ressources génétiques et les connaissances traditionnelles associées, ainsi que le partage juste et équitable des avantages découlant de l'utilisation des ressources génétiques et des connaissances traditionnelles associées ;  comme convenu au niveau international</t>
  </si>
  <si>
    <t>2.a Accroître les investissements, notamment grâce à une coopération internationale renforcée, dans les infrastructures rurales, la recherche agricole et les services de vulgarisation, le développement technologique et les banques de gènes pour les plantes et le bétail afin de renforcer la capacité de production agricole dans les pays en développement, en particulier les pays les moins avancés.</t>
  </si>
  <si>
    <t>2.b Corriger et prévenir les restrictions et les distorsions commerciales sur les marchés agricoles mondiaux, notamment en éliminant parallèlement toutes les formes de subventions à l'exportation de produits agricoles et de toutes les mesures à l'exportation d'effet équivalent, conformément au mandat du Cycle de Doha pour le développement</t>
  </si>
  <si>
    <t>2.c Adopter des mesures pour assurer le bon fonctionnement des marchés des produits alimentaires et de leurs dérivés et faciliter l'accès en temps utile à l'information sur les marchés, y compris sur les réserves alimentaires, afin de contribuer à limiter l'extrême volatilité des prix des denrées alimentaires</t>
  </si>
  <si>
    <t>3.1 D'ici à 2030, ramener le taux mondial de mortalité maternelle à moins de 70 pour 100 000 naissances vivantes</t>
  </si>
  <si>
    <t>3.2 D'ici à 2030, mettre fin aux décès évitables de nouveau-nés et d'enfants de moins de 5 ans, tous les pays s'efforçant de réduire la mortalité néonatale à au moins 12 pour 1 000 naissances vivantes et la mortalité des enfants de moins de 5 ans à au moins 25 pour 1 000 naissances vivantes.</t>
  </si>
  <si>
    <t>3.3 D'ici à 2030, mettre fin aux épidémies de sida, de tuberculose, de paludisme et de maladies tropicales négligées et lutter contre l'hépatite, les maladies d'origine hydrique et d'autres maladies transmissibles</t>
  </si>
  <si>
    <t>3.4 D'ici à 2030, réduire d'un tiers la mortalité prématurée due aux maladies non transmissibles grâce à la prévention et au traitement et promouvoir la santé mentale et le bien-être</t>
  </si>
  <si>
    <t>3.5 Renforcer la prévention et le traitement de la toxicomanie, y compris l'abus de stupéfiants et l'usage nocif de l'alcool</t>
  </si>
  <si>
    <t>3.6 D'ici à 2020, réduire de moitié le nombre de morts et de blessés dus aux accidents de la route dans le monde.</t>
  </si>
  <si>
    <t>3.7 D'ici à 2030, assurer l'accès universel aux services de soins de santé sexuelle et reproductive, y compris pour la planification familiale, l'information et l'éducation, et l'intégration de la santé reproductive dans les stratégies et programmes nationaux</t>
  </si>
  <si>
    <t>3.8 Parvenir à la couverture sanitaire universelle, y compris la protection contre les risques financiers, l'accès à des services de soins de santé essentiels de qualité et l'accès à des médicaments et vaccins essentiels sûrs, efficaces, de qualité et abordables pour tous</t>
  </si>
  <si>
    <t>3.9 D'ici à 2030, réduire considérablement le nombre de décès et de maladies attribuables aux produits chimiques dangereux et à la pollution et à la contamination de l'air, de l'eau et du sol</t>
  </si>
  <si>
    <t>3.a Renforcer l'application de la Convention-cadre de l'Organisation mondiale de la santé pour la lutte antitabac dans tous les pays, selon qu'il conviendra</t>
  </si>
  <si>
    <t>3.b Soutenir la recherche-développement de vaccins et de médicaments contre les maladies transmissibles et non transmissibles qui touchent principalement les pays en développement, assurer l'accès à des médicaments et des vaccins essentiels abordables, conformément à la Déclaration de Doha sur l'Accord sur les ADPIC et la santé publique, qui affirme le droit des pays en développement d'utiliser pleinement les dispositions de l'Accord sur les aspects des droits de propriété intellectuelle qui touchent au commerce en ce qui concerne les flexibilités pour protéger la santé publique, et en particulier l'accès aux médicaments pour tous</t>
  </si>
  <si>
    <t>3.c Accroître sensiblement le financement de la santé ainsi que le recrutement, le perfectionnement, la formation et la rétention du personnel de santé dans les pays en développement, en particulier dans les pays les moins avancés et les petits États insulaires en développement</t>
  </si>
  <si>
    <t>3.d Renforcer la capacité de tous les pays, en particulier des pays en développement, en matière d'alerte précoce, de réduction des risques et de gestion des risques sanitaires nationaux et mondiaux.</t>
  </si>
  <si>
    <t>4.1 D'ici à 2030, veiller à ce que toutes les filles et tous les garçons achèvent un enseignement primaire et secondaire gratuit, équitable et de qualité, conduisant à des résultats d'apprentissage pertinents et efficaces.</t>
  </si>
  <si>
    <t>4.2 D'ici à 2030, veiller à ce que toutes les filles et tous les garçons aient accès à un développement de la petite enfance, à des soins et à une éducation préprimaire de qualité afin qu'ils soient prêts pour l'enseignement primaire.</t>
  </si>
  <si>
    <t>4.3 D'ici à 2030, assurer l'égalité d'accès de toutes les femmes et de tous les hommes à un enseignement technique, professionnel et supérieur abordable et de qualité, y compris l'université</t>
  </si>
  <si>
    <t>4.4 D'ici à 2030, augmenter considérablement le nombre de jeunes et d'adultes possédant les compétences requises, y compris les compétences techniques et professionnelles, pour l'emploi, les emplois décents et l'entrepreneuriat</t>
  </si>
  <si>
    <t>4.5 D'ici à 2030, éliminer les disparités entre les sexes dans l'éducation et garantir l'égalité d'accès à tous les niveaux d'éducation et de formation professionnelle pour les personnes vulnérables, y compris les personnes handicapées, les peuples autochtones et les enfants en situation de vulnérabilité</t>
  </si>
  <si>
    <t>4.6 D'ici à 2030, faire en sorte que tous les jeunes et une proportion importante d'adultes, hommes et femmes, acquièrent la lecture, l'écriture et le calcul</t>
  </si>
  <si>
    <t>4.7 D'ici à 2030, veiller à ce que tous les apprenants acquièrent les connaissances et les compétences nécessaires pour promouvoir le développement durable, notamment par l'éducation au développement durable et aux modes de vie durables, aux droits de l'homme, à l'égalité des sexes, à la promotion d'une culture de paix et de non-violence, à la citoyenneté mondiale et à l'appréciation de la diversité culturelle et de la contribution de la culture au développement durable</t>
  </si>
  <si>
    <t>4.a Construire et moderniser des établissements d'enseignement qui tiennent compte des enfants, des handicaps et du genre et qui offrent à tous des environnements d'apprentissage sûrs, non violents, inclusifs et efficaces.</t>
  </si>
  <si>
    <t>4.b D'ici à 2020, accroître sensiblement à l'échelle mondiale le nombre de bourses offertes aux pays en développement, en particulier aux pays les moins avancés, aux petits États insulaires en développement et aux pays africains, pour l'inscription dans l'enseignement supérieur, y compris la formation professionnelle et les programmes techniques, d'ingénierie et de sciences de l'information et de la communication, dans les pays développés et dans d'autres pays en développement</t>
  </si>
  <si>
    <t>4.c D'ici à 2030, accroître considérablement l'offre d'enseignants qualifiés, notamment par le biais d'une coopération internationale pour la formation des enseignants dans les pays en développement, en particulier les pays les moins avancés et les petits États insulaires en développement.</t>
  </si>
  <si>
    <t>5.1 Mettre fin à toutes les formes de discrimination à l'égard des femmes et des filles, partout dans le monde.</t>
  </si>
  <si>
    <t>5.2 Éliminer toutes les formes de violence à l'égard des femmes et des filles dans les sphères publique et privée, y compris la traite et l'exploitation sexuelle et d'autres formes d'exploitation</t>
  </si>
  <si>
    <t>5.3 Éliminer toutes les pratiques néfastes, telles que les mariages d'enfants, les mariages précoces et forcés et les mutilations génitales féminines</t>
  </si>
  <si>
    <t>5.4 Reconnaître et valoriser les soins et le travail domestique non rémunérés par la fourniture de services publics, d'infrastructures et de politiques de protection sociale et la promotion de la responsabilité partagée au sein du ménage et de la famille, selon ce qui est approprié au niveau national</t>
  </si>
  <si>
    <t>5.5 Assurer la participation pleine et effective des femmes et l'égalité des chances en matière de leadership à tous les niveaux de la prise de décisions dans la vie politique, économique et publique</t>
  </si>
  <si>
    <t>5.6 Assurer l'accès universel à la santé et aux droits en matière de sexualité et de procréation, conformément au Programme d'action de la Conférence internationale sur la population et le développement et au Programme d'action de Beijing, ainsi qu'aux documents issus de leurs conférences d'examen</t>
  </si>
  <si>
    <t>5.a Entreprendre des réformes pour donner aux femmes des droits égaux aux ressources économiques, ainsi qu'à l'accès à la propriété et au contrôle de la terre et d'autres formes de propriété, aux services financiers, à l'héritage et aux ressources naturelles, conformément aux législations nationales</t>
  </si>
  <si>
    <t>5.b Accroître l'utilisation des technologies habilitantes, en particulier les technologies de l'information et de la communication, pour promouvoir l'autonomisation des femmes</t>
  </si>
  <si>
    <t>5.c Adopter et renforcer des politiques solides et une législation exécutoire pour promouvoir l'égalité des sexes et l'autonomisation de toutes les femmes et de toutes les filles à tous les niveaux.</t>
  </si>
  <si>
    <t>6.1 D'ici à 2030, parvenir à un accès universel et équitable à l'eau potable à un prix abordable pour tous</t>
  </si>
  <si>
    <t>6.2 D'ici à 2030, assurer l'accès de tous à des services d'assainissement et d'hygiène adéquats et équitables et mettre fin à la défécation à l'air libre, en accordant une attention particulière aux besoins des femmes et des filles et des personnes en situation vulnérable.</t>
  </si>
  <si>
    <t>6.3 D'ici à 2030, améliorer la qualité de l'eau en réduisant la pollution, en éliminant les décharges et en réduisant au minimum les rejets de produits chimiques et de matières dangereuses, en réduisant de moitié la proportion d'eaux usées non traitées et en augmentant considérablement le recyclage et la réutilisation sûre à l'échelle mondiale.</t>
  </si>
  <si>
    <t>6.4 D'ici à 2030, accroître considérablement l'efficacité de l'utilisation de l'eau dans tous les secteurs et assurer des prélèvements et un approvisionnement durables en eau douce afin de remédier à la pénurie d'eau et de réduire considérablement le nombre de personnes qui en souffrent.</t>
  </si>
  <si>
    <t>6.5 D'ici à 2030, mettre en œuvre une gestion intégrée des ressources en eau à tous les niveaux, y compris par le biais de la coopération transfrontalière, le cas échéant.</t>
  </si>
  <si>
    <t>6.6 D'ici 2020, protéger et restaurer les écosystèmes liés à l'eau, y compris les montagnes, les forêts, les terres humides, les rivières, les aquifères et les lacs</t>
  </si>
  <si>
    <t>6.a D'ici à 2030, étendre la coopération internationale et l'appui au renforcement des capacités aux pays en développement dans les activités et programmes liés à l'eau et à l'assainissement, y compris la collecte de l'eau, le dessalement, l'utilisation rationnelle de l'eau, le traitement des eaux usées, le recyclage et les technologies de réutilisation</t>
  </si>
  <si>
    <t>6.b Soutenir et renforcer la participation des communautés locales à l'amélioration de la gestion de l'eau et de l'assainissement</t>
  </si>
  <si>
    <t>7.1 D'ici à 2030, assurer l'accès universel à des services énergétiques abordables, fiables et modernes.</t>
  </si>
  <si>
    <t>7.2 D'ici à 2030, augmenter considérablement la part des énergies renouvelables dans le bouquet énergétique mondial.</t>
  </si>
  <si>
    <t>7.3 D'ici à 2030, doubler le taux mondial d'amélioration de l'efficacité énergétique</t>
  </si>
  <si>
    <t>7.a D'ici à 2030, renforcer la coopération internationale afin de faciliter l'accès à la recherche et aux technologies en matière d'énergie propre, y compris les énergies renouvelables, l'efficacité énergétique et les technologies de pointe et moins polluantes à partir de combustibles fossiles, et promouvoir l'investissement dans les infrastructures énergétiques et les technologies d'énergie propre.</t>
  </si>
  <si>
    <t>7.b D'ici à 2030, développer les infrastructures et moderniser les technologies afin de fournir des services énergétiques modernes et durables à tous dans les pays en développement, en particulier les pays les moins avancés, les petits États insulaires en développement et les pays en développement sans littoral, conformément à leurs programmes d'appui respectifs</t>
  </si>
  <si>
    <t>8.1 Soutenir la croissance économique par habitant en fonction de la situation nationale et, en particulier, d'au moins 7 % de croissance annuelle du produit intérieur brut dans les pays les moins avancés.</t>
  </si>
  <si>
    <t>8.2 Atteindre des niveaux plus élevés de productivité économique grâce à la diversification, à la modernisation technologique et à l'innovation, notamment en mettant l'accent sur les secteurs à forte valeur ajoutée et à forte intensité de main-d'œuvre.</t>
  </si>
  <si>
    <t>8.3 Promouvoir des politiques axées sur le développement qui soutiennent les activités productives, la création d'emplois décents, l'entrepreneuriat, la créativité et l'innovation, et encourager la formalisation et la croissance des micro, petites et moyennes entreprises, notamment par l'accès aux services financiers</t>
  </si>
  <si>
    <t>8.4 Améliorer progressivement, d'ici à 2030, l'efficacité des ressources mondiales en matière de consommation et de production et s'efforcer de dissocier la croissance économique de la dégradation de l'environnement, conformément au Cadre décennal de programmes de consommation et de production durables, les pays développés jouant le rôle de chef de file</t>
  </si>
  <si>
    <t>8.5 D'ici à 2030, parvenir au plein-emploi productif et à un travail décent pour toutes les femmes et tous les hommes, y compris les jeunes et les personnes handicapées, et à un salaire égal pour un travail de valeur égale.</t>
  </si>
  <si>
    <t>8.6 D'ici à 2020, réduire considérablement la proportion de jeunes qui ne sont ni en emploi, ni aux études, ni en formation.</t>
  </si>
  <si>
    <t>8.7 Prendre des mesures immédiates et efficaces pour éradiquer le travail forcé, mettre fin à l'esclavage moderne et à la traite des êtres humains, et garantir l'interdiction et l'élimination des pires formes de travail des enfants, y compris le recrutement et l'utilisation d'enfants soldats, et d'ici à 2025, mettre fin au travail des enfants sous toutes ses formes</t>
  </si>
  <si>
    <t>8.8 Protéger les droits du travail et promouvoir un environnement de travail sûr et sécurisé pour tous les travailleurs, y compris les travailleurs migrants, en particulier les femmes migrantes, et les personnes occupant un emploi précaire.</t>
  </si>
  <si>
    <t>8.9 D'ici à 2030, élaborer et mettre en œuvre des politiques visant à promouvoir un tourisme durable qui crée des emplois et promeut la culture et les produits locaux</t>
  </si>
  <si>
    <t>8.10 Renforcer la capacité des institutions financières nationales d'encourager et d'élargir l'accès de tous aux services bancaires, d'assurance et financiers.</t>
  </si>
  <si>
    <t>8.a Accroître le soutien de l'Aide pour le commerce aux pays en développement, en particulier aux pays les moins avancés, notamment par le biais du Cadre intégré renforcé pour l'assistance technique liée au commerce en faveur des pays les moins avancés</t>
  </si>
  <si>
    <t>8.b D'ici à 2020, élaborer et mettre en œuvre une stratégie mondiale pour l'emploi des jeunes et mettre en œuvre le Pacte mondial pour l'emploi de l'Organisation internationale du Travail</t>
  </si>
  <si>
    <t>9.1 Mettre en place des infrastructures de qualité, fiables, durables et résilientes, y compris des infrastructures régionales et transfrontalières, pour soutenir le développement économique et le bien-être humain, en mettant l'accent sur un accès abordable et équitable pour tous.</t>
  </si>
  <si>
    <t>9.2 Promouvoir une industrialisation inclusive et durable et, d'ici à 2030, augmenter sensiblement la part de l'industrie dans l'emploi et le produit intérieur brut, en fonction de la situation nationale, et doubler sa part dans les pays les moins avancés.</t>
  </si>
  <si>
    <t>9.3 Améliorer l'accès des petites entreprises industrielles et autres, en particulier dans les pays en développement, aux services financiers, y compris le crédit abordable, et leur intégration dans les chaînes de valeur et les marchés</t>
  </si>
  <si>
    <t>9.4 D'ici à 2030, moderniser les infrastructures et moderniser les industries pour les rendre durables, en améliorant l'efficacité de l'utilisation des ressources et en adoptant davantage de technologies et de processus industriels propres et respectueux de l'environnement, en prenant des mesures dans tous les pays en fonction de leurs capacités respectives</t>
  </si>
  <si>
    <t>9.5 Renforcer la recherche scientifique, améliorer les capacités technologiques des secteurs industriels dans tous les pays, en particulier dans les pays en développement, y compris, d'ici à 2030, encourager l'innovation et augmenter considérablement le nombre de travailleurs de la recherche et du développement pour 1 million d'habitants et les dépenses publiques et privées de recherche et de développement</t>
  </si>
  <si>
    <t>9.a Faciliter le développement d'infrastructures durables et résilientes dans les pays en développement en renforçant l'appui financier, technologique et technique aux pays africains, aux pays les moins avancés, aux pays en développement sans littoral et aux petits États insulaires en développement</t>
  </si>
  <si>
    <t>9.b Soutenir le développement technologique, la recherche et l'innovation dans les pays en développement, notamment en créant un environnement politique propice à la diversification industrielle et à la création de valeur ajoutée dans les produits de base</t>
  </si>
  <si>
    <t>9.c Accroître sensiblement l'accès aux technologies de l'information et de la communication et s'efforcer d'assurer un accès universel et abordable à l'Internet dans les pays les moins avancés d'ici à 2020</t>
  </si>
  <si>
    <t>10.1 D'ici à 2030, atteindre et maintenir la croissance des revenus des 40 % les plus pauvres de la population à un rythme supérieur à la moyenne nationale</t>
  </si>
  <si>
    <t>10.2 D'ici à 2030, autonomiser et promouvoir l'inclusion sociale, économique et politique de tous, sans distinction d'âge, de sexe, de handicap, de race, d'appartenance ethnique, d'origine, de religion ou de situation économique ou autre</t>
  </si>
  <si>
    <t>10.3 Assurer l'égalité des chances et réduire les inégalités de résultats, notamment en éliminant les lois, politiques et pratiques discriminatoires et en promouvant une législation, des politiques et des mesures appropriées à cet égard</t>
  </si>
  <si>
    <t>10.4 Adopter des politiques, en particulier des politiques fiscales, salariales et de protection sociale, et parvenir progressivement à une plus grande égalité</t>
  </si>
  <si>
    <t>10.5 Améliorer la réglementation et la surveillance des marchés et des institutions financières mondiaux et renforcer la mise en œuvre de ces réglementations</t>
  </si>
  <si>
    <t>10.6 Veiller à ce que les pays en développement soient mieux représentés et mieux exprimés dans la prise de décisions au sein des institutions économiques et financières internationales afin de mettre en place des institutions plus efficaces, crédibles, responsables et légitimes</t>
  </si>
  <si>
    <t>10.7 Faciliter des migrations et des mobilités ordonnées, sûres, régulières et responsables des personnes, notamment par la mise en œuvre de politiques migratoires planifiées et bien gérées</t>
  </si>
  <si>
    <t>10.a Mettre en œuvre le principe du traitement spécial et différencié en faveur des pays en développement, en particulier des pays les moins avancés, conformément aux accords de l'Organisation mondiale du commerce</t>
  </si>
  <si>
    <t>10.b Encourager l'aide publique au développement et les flux financiers, y compris l'investissement étranger direct, vers les États qui en ont le plus besoin, en particulier les pays les moins avancés, les pays africains, les petits États insulaires en développement et les pays en développement sans littoral, conformément à leurs plans et programmes nationaux</t>
  </si>
  <si>
    <t>10.c D'ici à 2030, réduire à moins de 3 % les coûts de transaction des envois de fonds des migrants et éliminer les couloirs de transfert de fonds dont les coûts sont supérieurs à 5 %.</t>
  </si>
  <si>
    <t>11.1 D'ici à 2030, assurer l'accès de tous à un logement adéquat, sûr et abordable et à des services de base, et améliorer les taudis</t>
  </si>
  <si>
    <t>11.2 D'ici à 2030, assurer l'accès de tous à des systèmes de transport sûrs, abordables, accessibles et durables, en améliorant la sécurité routière, notamment en développant les transports publics, en accordant une attention particulière aux besoins des personnes en situation vulnérable, des femmes, des enfants, des personnes handicapées et des personnes âgées</t>
  </si>
  <si>
    <t>11.3 D'ici à 2030, renforcer l'urbanisation inclusive et durable et les capacités de planification et de gestion participatives, intégrées et durables des établissements humains dans tous les pays.</t>
  </si>
  <si>
    <t>11.4 Intensifier les efforts visant à protéger et à sauvegarder le patrimoine culturel et naturel mondial</t>
  </si>
  <si>
    <t>11.5 D'ici à 2030, réduire considérablement le nombre de décès et le nombre de personnes touchées, et réduire considérablement les pertes économiques directes par rapport au produit intérieur brut mondial causées par les catastrophes, y compris les catastrophes liées à l'eau, en mettant l'accent sur la protection des pauvres et des personnes en situation vulnérable.</t>
  </si>
  <si>
    <t>11.6 D'ici à 2030, réduire l'impact négatif des villes sur l'environnement par habitant, notamment en accordant une attention particulière à la qualité de l'air et à la gestion des déchets municipaux et autres.</t>
  </si>
  <si>
    <t>11.7 D'ici à 2030, assurer l'accès universel à des espaces verts et publics sûrs, inclusifs et accessibles, en particulier pour les femmes et les enfants, les personnes âgées et les personnes handicapées</t>
  </si>
  <si>
    <t>11.a Soutenir des liens économiques, sociaux et environnementaux positifs entre les zones urbaines, périurbaines et rurales en renforçant la planification nationale et régionale du développement</t>
  </si>
  <si>
    <t>11.b D'ici à 2020, augmenter considérablement le nombre de villes et d'établissements humains qui adoptent et mettent en œuvre des politiques et des plans intégrés en faveur de l'inclusion, de l'utilisation rationnelle des ressources, de l'atténuation des changements climatiques et de l'adaptation à ces changements, de la résilience aux catastrophes, et élaborer et mettre en œuvre, conformément au Cadre de Sendai pour la réduction des risques de catastrophe 2015-2030, une gestion holistique des risques de catastrophe à tous les niveaux.</t>
  </si>
  <si>
    <t>11.c Aider les pays les moins avancés, notamment par le biais d'une assistance financière et technique, à construire des bâtiments durables et résilients en utilisant des matériaux locaux.</t>
  </si>
  <si>
    <t>12.1 Mettre en œuvre le Cadre décennal de programmes sur les modes de consommation et de production durables, tous les pays prenant des mesures, les pays développés jouant un rôle de premier plan, en tenant compte du développement et des capacités des pays en développement</t>
  </si>
  <si>
    <t>12.2 D'ici à 2030, parvenir à une gestion durable et à une utilisation efficace des ressources naturelles</t>
  </si>
  <si>
    <t>12.3 D'ici à 2030, réduire de moitié le gaspillage alimentaire mondial par habitant au niveau du commerce de détail et des consommateurs, et réduire les pertes alimentaires tout au long des chaînes de production et d'approvisionnement, y compris les pertes après récolte.</t>
  </si>
  <si>
    <t>12.4 D'ici à 2020, parvenir à une gestion écologiquement rationnelle des produits chimiques et de tous les déchets tout au long de leur cycle de vie, conformément aux cadres internationaux convenus, et réduire considérablement leurs rejets dans l'air, l'eau et le sol afin de réduire au minimum leurs effets néfastes sur la santé humaine et l'environnement</t>
  </si>
  <si>
    <t>12.5 D'ici à 2030, réduire considérablement la production de déchets par la prévention, la réduction, le recyclage et la réutilisation.</t>
  </si>
  <si>
    <t>12.6 Encourager les entreprises, en particulier les grandes entreprises et les sociétés transnationales, à adopter des pratiques durables et à intégrer des informations sur la durabilité dans leur cycle de reporting.</t>
  </si>
  <si>
    <t>12.7 Promouvoir des pratiques de passation des marchés publics durables, conformément aux politiques et priorités nationales</t>
  </si>
  <si>
    <t>12.8 D'ici à 2030, veiller à ce que les populations du monde entier disposent des informations et de la sensibilisation nécessaires au développement durable et à des modes de vie en harmonie avec la nature</t>
  </si>
  <si>
    <t>12.a Aider les pays en développement à renforcer leurs capacités scientifiques et technologiques afin d'adopter des modes de consommation et de production plus durables.</t>
  </si>
  <si>
    <t>12.b Élaborer et mettre en œuvre des outils de suivi des impacts du développement durable pour un tourisme durable qui crée des emplois et promeut la culture et les produits locaux</t>
  </si>
  <si>
    <t>12.c Rationaliser les subventions inefficaces aux combustibles fossiles qui encouragent le gaspillage en supprimant les distorsions du marché, conformément aux circonstances nationales, notamment en restructurant la fiscalité et en éliminant progressivement les subventions néfastes, le cas échéant, pour tenir compte de leurs impacts sur l'environnement, en tenant pleinement compte des besoins et de la situation spécifiques des pays en développement et en réduisant au minimum les effets négatifs possibles sur leur développement de manière à protéger les pauvres et les personnes touchées Communautés</t>
  </si>
  <si>
    <t>13.1 Renforcer la résilience et la capacité d'adaptation aux aléas climatiques et aux catastrophes naturelles dans tous les pays</t>
  </si>
  <si>
    <t>13.2 Intégrer les mesures de lutte contre le changement climatique dans les politiques, stratégies et planifications nationales</t>
  </si>
  <si>
    <t>13.3 Améliorer l'éducation, la sensibilisation et les capacités humaines et institutionnelles en matière d'atténuation du changement climatique, d'adaptation, de réduction de l'impact et d'alerte précoce</t>
  </si>
  <si>
    <t>13.a Mettre en œuvre l'engagement pris par les pays développés parties à la Convention-cadre des Nations Unies sur les changements climatiques de mobiliser conjointement 100 milliards de dollars par an d'ici à 2020 pour répondre aux besoins des pays en développement dans le cadre de mesures d'atténuation significatives et de transparence dans la mise en œuvre, et rendre pleinement opérationnel le Fonds vert pour le climat grâce à sa capitalisation dès que possible</t>
  </si>
  <si>
    <t>13.b Promouvoir des mécanismes permettant de renforcer les capacités de planification et de gestion efficaces liées aux changements climatiques dans les pays les moins avancés et les petits États insulaires en développement, en mettant l'accent sur les femmes, les jeunes et les communautés locales et marginalisées</t>
  </si>
  <si>
    <t>14.1 D'ici à 2025, prévenir et réduire considérablement la pollution marine de toutes sortes, en particulier celle due aux activités terrestres, y compris la pollution par les débris marins et les nutriments</t>
  </si>
  <si>
    <t>14.2 D'ici à 2020, gérer et protéger durablement les écosystèmes marins et côtiers afin d'éviter des effets négatifs importants, notamment en renforçant leur résilience, et prendre des mesures pour leur restauration afin d'obtenir des océans sains et productifs</t>
  </si>
  <si>
    <t>14.3 Réduire au minimum les impacts de l'acidification des océans et y remédier, notamment en renforçant la coopération scientifique à tous les niveaux</t>
  </si>
  <si>
    <t>14.4 D'ici à 2020, réglementer efficacement la récolte et mettre fin à la surpêche, à la pêche illégale, non déclarée et non réglementée et aux pratiques de pêche destructrices, et mettre en œuvre des plans de gestion fondés sur des données scientifiques, afin de rétablir les stocks de poissons dans les plus brefs délais, au moins à des niveaux permettant d'obtenir un rendement maximal durable, tel que déterminé par leurs caractéristiques biologiques.</t>
  </si>
  <si>
    <t>14.5 D'ici à 2020, conserver au moins 10 % des zones côtières et marines, conformément aux lois nationales et internationales et sur la base des meilleures informations scientifiques disponibles</t>
  </si>
  <si>
    <t>14.6 D'ici à 2020, interdire certaines formes de subventions à la pêche qui contribuent à la surcapacité et à la surpêche, éliminer les subventions qui contribuent à la pêche illicite, non déclarée et non réglementée et s'abstenir d'en introduire de nouvelles, en reconnaissant qu'un traitement spécial et différencié approprié et efficace en faveur des pays en développement et des pays les moins avancés devrait faire partie intégrante des négociations de l'Organisation mondiale du commerce sur les subventions à la pêche[c]</t>
  </si>
  <si>
    <t>14.7 D'ici à 2030, accroître les avantages économiques que procure aux petits États insulaires en développement et aux pays les moins avancés l'utilisation durable des ressources marines, notamment par la gestion durable des pêches, de l'aquaculture et du tourisme</t>
  </si>
  <si>
    <t>14.a Accroître les connaissances scientifiques, développer les capacités de recherche et transférer les technologies marines, en tenant compte des critères et directives de la Commission océanographique intergouvernementale sur le transfert de technologies marines, afin d'améliorer la santé des océans et de renforcer la contribution de la biodiversité marine au développement des pays en développement, en particulier des petits États insulaires en développement et des pays les moins avancés</t>
  </si>
  <si>
    <t>14.b Permettre aux petits pêcheurs artisanaux d'accéder aux ressources marines et aux marchés</t>
  </si>
  <si>
    <t>14.c Renforcer la conservation et l'utilisation durable des océans et de leurs ressources en appliquant le droit international tel qu'il est énoncé dans la Convention des Nations Unies sur le droit de la mer, qui fournit le cadre juridique de la conservation et de l'utilisation durable des océans et de leurs ressources, comme rappelé au paragraphe 158 de « L'avenir que nous voulons »</t>
  </si>
  <si>
    <t>15.1 D'ici à 2020, assurer la conservation, la restauration et l'utilisation durable des écosystèmes terrestres et intérieurs d'eau douce et de leurs services, en particulier les forêts, les zones humides, les montagnes et les zones arides, conformément aux obligations découlant des accords internationaux</t>
  </si>
  <si>
    <t>15.2 D'ici à 2020, promouvoir la mise en œuvre d'une gestion durable de tous les types de forêts, mettre fin à la déforestation, restaurer les forêts dégradées et accroître considérablement le boisement et le reboisement à l'échelle mondiale</t>
  </si>
  <si>
    <t>15.3 D'ici à 2030, lutter contre la désertification, restaurer les terres et les sols dégradés, y compris les terres touchées par la désertification, la sécheresse et les inondations, et s'efforcer de parvenir à un monde neutre en matière de dégradation des terres</t>
  </si>
  <si>
    <t>15.4 D'ici à 2030, assurer la conservation des écosystèmes de montagne, y compris de leur biodiversité, afin de renforcer leur capacité à fournir des avantages essentiels au développement durable</t>
  </si>
  <si>
    <t>15.5 Prendre des mesures urgentes et significatives pour réduire la dégradation des habitats naturels, enrayer la perte de biodiversité et, d'ici 2020, protéger et prévenir l'extinction des espèces menacées</t>
  </si>
  <si>
    <t>15.6 Promouvoir un partage juste et équitable des avantages découlant de l'utilisation des ressources génétiques et promouvoir un accès approprié à ces ressources, conformément aux accords internationaux</t>
  </si>
  <si>
    <t>15.7 Prendre des mesures urgentes pour mettre fin au braconnage et au trafic d'espèces protégées de la flore et de la faune et s'attaquer à la fois à la demande et à l'offre de produits illégaux issus d'espèces sauvages.</t>
  </si>
  <si>
    <t>15.8 D'ici 2020, mettre en place des mesures pour prévenir l'introduction d'espèces exotiques envahissantes et réduire considérablement leur impact sur les écosystèmes terrestres et aquatiques, et contrôler ou éradiquer les espèces prioritaires</t>
  </si>
  <si>
    <t>15.9 D'ici à 2020, intégrer les valeurs des écosystèmes et de la biodiversité dans la planification nationale et locale, les processus de développement, les stratégies de réduction de la pauvreté et les comptes</t>
  </si>
  <si>
    <t>15.a Mobiliser et accroître sensiblement les ressources financières de toutes sources pour conserver et utiliser durablement la biodiversité et les écosystèmes.</t>
  </si>
  <si>
    <t>15.b Mobiliser des ressources importantes, de toutes sources et à tous les niveaux, pour financer la gestion durable des forêts et offrir aux pays en développement des incitations adéquates pour promouvoir cette gestion, y compris pour la conservation et le reboisement</t>
  </si>
  <si>
    <t>15.c Renforcer le soutien mondial aux efforts de lutte contre le braconnage et le trafic d'espèces protégées, notamment en renforçant la capacité des communautés locales à rechercher des moyens de subsistance durables</t>
  </si>
  <si>
    <t>16.1 Réduire de manière significative toutes les formes de violence et les taux de mortalité qui y sont associés partout dans le monde.</t>
  </si>
  <si>
    <t>16.2 Mettre fin aux mauvais traitements, à l'exploitation, à la traite et à toutes les formes de violence et de torture à l'égard des enfants</t>
  </si>
  <si>
    <t>16.3 Promouvoir l'état de droit aux niveaux national et international et assurer l'égalité d'accès à la justice pour tous</t>
  </si>
  <si>
    <t>16.4 D'ici à 2030, réduire considérablement les flux financiers et d'armes illicites, renforcer le recouvrement et la restitution des avoirs volés et lutter contre toutes les formes de criminalité organisée</t>
  </si>
  <si>
    <t>16.5 Réduire considérablement la corruption et les pots-de-vin sous toutes leurs formes</t>
  </si>
  <si>
    <t>16.6 Mettre en place des institutions efficaces, responsables et transparentes à tous les niveaux</t>
  </si>
  <si>
    <t>16.7 Assurer une prise de décision réactive, inclusive, participative et représentative à tous les niveaux</t>
  </si>
  <si>
    <t>16.8 Élargir et renforcer la participation des pays en développement aux institutions de la gouvernance mondiale</t>
  </si>
  <si>
    <t>16.9 D'ici à 2030, assurer l'identité juridique pour tous, y compris l'enregistrement des naissances.</t>
  </si>
  <si>
    <t>16.10 Garantir l'accès du public à l'information et protéger les libertés fondamentales, conformément à la législation nationale et aux accords internationaux</t>
  </si>
  <si>
    <t>16.a Renforcer les institutions nationales compétentes, notamment par le biais de la coopération internationale, pour renforcer les capacités à tous les niveaux, en particulier dans les pays en développement, de prévenir la violence et de lutter contre le terrorisme et la criminalité</t>
  </si>
  <si>
    <t>16.b Promouvoir et appliquer des lois et des politiques non discriminatoires en faveur du développement durable</t>
  </si>
  <si>
    <t>17.1 Renforcer la mobilisation des ressources intérieures, notamment par l'aide internationale aux pays en développement, afin d'améliorer la capacité nationale de collecte des impôts et autres recettes</t>
  </si>
  <si>
    <t>17.2 Les pays développés doivent honorer pleinement leurs engagements en matière d'aide publique au développement, y compris l'engagement pris par de nombreux pays développés d'atteindre l'objectif de consacrer 0,7 % de leur revenu national brut à l'aide publique au développement (APD/RNB) aux pays en développement et de 0,15 à 0,20 % de l'APD ou du RNB aux pays les moins avancés ; Les fournisseurs d'APD sont encouragés à envisager de se fixer pour objectif de fournir au moins 0,20 % de l'APD ou du RNB aux pays les moins avancés</t>
  </si>
  <si>
    <t>17.3 Mobiliser des ressources financières supplémentaires pour les pays en développement auprès de sources multiples</t>
  </si>
  <si>
    <t>17.4 Aider les pays en développement à assurer la viabilité à long terme de leur dette grâce à des politiques coordonnées visant à favoriser le financement de la dette, l'allégement de la dette et la restructuration de la dette, selon qu'il conviendra, et s'attaquer à la dette extérieure des pays pauvres très endettés afin de réduire le surendettement</t>
  </si>
  <si>
    <t>17.5 Adopter et mettre en œuvre des régimes de promotion de l'investissement pour les pays les moins avancés</t>
  </si>
  <si>
    <t>17.6 Renforcer la coopération Nord-Sud, Sud-Sud et triangulaire régionale et internationale dans le domaine de la science, de la technologie et de l'innovation, ainsi que l'accès à ces technologies, et renforcer le partage des connaissances à des conditions convenues d'un commun accord, notamment en améliorant la coordination entre les mécanismes existants, en particulier au niveau des Nations Unies, et au moyen d'un mécanisme mondial de facilitation de la technologie</t>
  </si>
  <si>
    <t>17.7 Promouvoir la mise au point, le transfert, la diffusion et la diffusion de technologies écologiquement rationnelles dans les pays en développement à des conditions favorables, y compris à des conditions concessionnelles et préférentielles, convenues d'un commun accord</t>
  </si>
  <si>
    <t>17.8 Rendre pleinement opérationnels la banque de technologies et le mécanisme de renforcement des capacités en matière de science, de technologie et d'innovation pour les pays les moins avancés d'ici à 2017 et renforcer l'utilisation des technologies habilitantes, en particulier les technologies de l'information et des communications</t>
  </si>
  <si>
    <t>17.9 Renforcer l'appui international à la mise en œuvre d'un renforcement efficace et ciblé des capacités dans les pays en développement afin d'appuyer les plans nationaux de mise en œuvre de tous les objectifs de développement durable, notamment par le biais de la coopération Nord-Sud, Sud-Sud et triangulaire</t>
  </si>
  <si>
    <t>17.10 Promouvoir un système commercial multilatéral universel, fondé sur des règles, ouvert, non‑discriminatoire et équitable dans le cadre de l'Organisation mondiale du commerce, notamment par la conclusion de négociations dans le cadre du Programme de Doha pour le développement</t>
  </si>
  <si>
    <t>17.11 Accroître sensiblement les exportations des pays en développement, en particulier en vue de doubler la part des pays les moins avancés dans les exportations mondiales d'ici à 2020</t>
  </si>
  <si>
    <t>17.12 Assurer la mise en œuvre en temps voulu et durable de l'accès aux marchés en franchise de droits et de contingents pour tous les pays les moins avancés, conformément aux décisions de l'Organisation mondiale du commerce, notamment en veillant à ce que les règles d'origine préférentielles applicables aux importations en provenance des pays les moins avancés soient transparentes et simples, et contribuer à faciliter l'accès aux marchés</t>
  </si>
  <si>
    <t>17.13 Renforcer la stabilité macroéconomique mondiale, notamment par la coordination et la cohérence des politiques</t>
  </si>
  <si>
    <t>17.14 Renforcer la cohérence des politiques en faveur du développement durable</t>
  </si>
  <si>
    <t>17.15 Respecter la marge de manœuvre politique de chaque pays et le leadership qu'il joue dans l'élaboration et la mise en œuvre de politiques d'éradication de la pauvreté et de développement durable</t>
  </si>
  <si>
    <t>17.16 Renforcer le Partenariat mondial pour le développement durable, complété par des partenariats multipartites qui mobilisent et mettent en commun les connaissances, l'expertise, la technologie et les ressources financières, afin d'appuyer la réalisation des objectifs de développement durable dans tous les pays, en particulier les pays en développement</t>
  </si>
  <si>
    <t>17.17 Encourager et promouvoir des partenariats efficaces, entre les secteurs public, privé et de la société civile, en s'appuyant sur l'expérience acquise et les stratégies de financement des partenariats.</t>
  </si>
  <si>
    <t>17.18 D'ici à 2020, renforcer l'appui au renforcement des capacités des pays en développement, y compris les pays les moins avancés et les petits États insulaires en développement, afin d'accroître sensiblement la disponibilité de données de haute qualité, actualisées et fiables, ventilées par revenu, sexe, âge, race, appartenance ethnique, statut migratoire, handicap, situation géographique et autres caractéristiques pertinentes dans les contextes nationaux</t>
  </si>
  <si>
    <t>17.19 D'ici 2030, s'appuyer sur les initiatives existantes visant à élaborer des mesures des progrès en matière de développement durable qui complètent le produit intérieur brut et à soutenir le renforcement des capacités statistiques dans les pays en développement</t>
  </si>
  <si>
    <t>3.1 Etat de Droit</t>
  </si>
  <si>
    <t>Résultat  1</t>
  </si>
  <si>
    <t>Résultat  2</t>
  </si>
  <si>
    <t>Résultat 3</t>
  </si>
  <si>
    <t xml:space="preserve">Budget du résultat </t>
  </si>
  <si>
    <r>
      <t xml:space="preserve">Pour utilisation par l’équipe projet </t>
    </r>
    <r>
      <rPr>
        <b/>
        <sz val="11"/>
        <color rgb="FFFF0000"/>
        <rFont val="Calibri"/>
        <family val="2"/>
        <scheme val="minor"/>
      </rPr>
      <t>(Avant de remplir cette section, veuillez lire les directives de codage du SG Dashboard)</t>
    </r>
  </si>
  <si>
    <t>Résultat 1</t>
  </si>
  <si>
    <t>Résultat 2</t>
  </si>
  <si>
    <t>Résultat  3</t>
  </si>
  <si>
    <r>
      <rPr>
        <b/>
        <sz val="11"/>
        <color rgb="FF000000"/>
        <rFont val="Calibri"/>
        <family val="2"/>
      </rPr>
      <t xml:space="preserve">Priorités de consolidation de la Paix /SG Dashboard Code </t>
    </r>
    <r>
      <rPr>
        <b/>
        <sz val="11"/>
        <color rgb="FFFF0000"/>
        <rFont val="Calibri"/>
        <family val="2"/>
      </rPr>
      <t>(Vous pouvez selectionner 2 codes au maximum)</t>
    </r>
  </si>
  <si>
    <t>ODD %</t>
  </si>
  <si>
    <t>Résultat 4</t>
  </si>
  <si>
    <t>Code PBP</t>
  </si>
  <si>
    <t>Code SNPC OCDE/CAD[1]</t>
  </si>
  <si>
    <t>Dans quel(s) domaine(s) le projet intervient-il ?</t>
  </si>
  <si>
    <t>Comment le projet atteint-il son objectif ?</t>
  </si>
  <si>
    <t>Administratif ou autre/pas de consolidation de la paix</t>
  </si>
  <si>
    <t>Activités indirectement liées à la consolidation de la paix, telles que les capacités de gestion de projet, le S&amp;E, les communications et autres coûts indirects.</t>
  </si>
  <si>
    <t>Processus politiques</t>
  </si>
  <si>
    <t>Processus électoraux</t>
  </si>
  <si>
    <t>Soutenir les organes et processus de gestion électorale, la préparation et l'observation des élections, l'éducation des électeurs.</t>
  </si>
  <si>
    <t>Facilitation et promotion d’un dialogue inclusif</t>
  </si>
  <si>
    <t>Promouvoir un dialogue inclusif, permettre à différents groupes de la société (par exemple, les jeunes, les femmes, les marginalisés) de faire entendre leur voix en participant aux processus de dialogue.</t>
  </si>
  <si>
    <t>Réconciliation</t>
  </si>
  <si>
    <t>Soutenir la réconciliation entre les groupes de la société et entre l'État et la population en établissant ou en reconstruisant des relations endommagées par la violence, ce qui peut inclure la guérison des traumatismes, la révélation de la vérité, des commissions de vérité et de réconciliation, la définition d'une vision commune, la résolution des griefs de longue date et le dialogue avec l'objectif principal de réconcilier les partenaires du dialogue.</t>
  </si>
  <si>
    <t>Capacités de gestion des conflits, capacités de médiation et de dialogue et infrastructures pour la paix au niveau national et infranational</t>
  </si>
  <si>
    <r>
      <t xml:space="preserve">Renforcement des capacités, suivi, échange d'informations. Soutenir les mécanismes formels de médiation et de dialogue. Appui à la mise en œuvre des accords de paix en général. Soutenir les institutions de gestion des conflits, telles que les médiateurs, les modes alternatifs de résolution des conflits, l'arbitrage et la médiation, les autorités traditionnelles ( </t>
    </r>
    <r>
      <rPr>
        <i/>
        <sz val="11"/>
        <color theme="1"/>
        <rFont val="Century Gothic"/>
        <family val="2"/>
      </rPr>
      <t xml:space="preserve">voir aussi la catégorie « Accès à la justice »). </t>
    </r>
    <r>
      <rPr>
        <sz val="11"/>
        <color theme="1"/>
        <rFont val="Century Gothic"/>
        <family val="2"/>
      </rPr>
      <t>Fournir l'équipement et la formation du personnel civil et militaire de gestion des conflits. Participation à des missions de paix civiles internationales telles que celles soutenues par le Département des affaires politiques et de consolidation de la paix des Nations Unies (UNDPPA) ou l'Union européenne (Politique européenne de sécurité et de défense ).</t>
    </r>
  </si>
  <si>
    <t>Mise en œuvre de l'accord de paix</t>
  </si>
  <si>
    <t>Appui à la mise en œuvre des accords de paix.</t>
  </si>
  <si>
    <t>Médiation</t>
  </si>
  <si>
    <t>Soutenir les mécanismes et processus de médiation formels et informels.</t>
  </si>
  <si>
    <t>Mécanismes d'alerte précoce</t>
  </si>
  <si>
    <t>Soutenir les institutions de gestion des conflits, telles que les mécanismes alternatifs de règlement des différends et d'alerte précoce qui alertent les décideurs de l'éclosion, de l' escalade et de la résurgence potentielles de conflits violents, et favorisent une compréhension commune de la nature et des impacts des conflits violents, en procédant régulièrement à la collecte de données et analyses sur les conflits, et en surveillant et en rapportant systématiquement les indicateurs de conflit.</t>
  </si>
  <si>
    <t>Réduction de la violence communautaire (RVC)</t>
  </si>
  <si>
    <t>Soutenir les institutions et les processus de gestion des conflits, tels que les processus de réduction de la violence communautaire qui répondent directement à la présence de membres actifs et/ou anciens de groupes armés dans une communauté et visent à promouvoir la sécurité et la stabilité.</t>
  </si>
  <si>
    <t>Infrastructures de paix</t>
  </si>
  <si>
    <t>Établir ou renforcer les infrastructures de paix, telles que les comités de paix locaux, pour soutenir l'engagement communautaire actif dans les processus de consolidation de la paix . Offrir une formation à ce personnel de gestion des conflits et faciliter une plus grande communication, collaboration et coordination entre les diverses parties prenantes afin d'accroître l'action collective pour le maintien de la paix, généralement entre les parties prenantes aux niveaux local et national.</t>
  </si>
  <si>
    <t>1.4.6</t>
  </si>
  <si>
    <t>Législatures et partis politiques</t>
  </si>
  <si>
    <t>Renforcer les fonctions clés des assemblées législatives/parlements, y compris les assemblées et conseils infranationaux (représentation ; contrôle ; législation ); le renforcement des capacités pour améliorer les commissions parlementaires et les procédures administratives ; systèmes de gestion de la recherche et de l'information; offrir des programmes de formation aux législateurs et au personnel de soutien. Renforcer les systèmes de partis et aider les partis politiques.</t>
  </si>
  <si>
    <t>Participation démocratique</t>
  </si>
  <si>
    <t>Soutenir l'exercice de la démocratie et les diverses formes de participation des citoyens au-delà des élections ; les instruments de démocratie directe, tels que les référendums et les initiatives citoyennes ; programmes d'études et d'enseignement pour l'éducation démocratique à différents niveaux.</t>
  </si>
  <si>
    <t>Société civile, communautés et engagement civique</t>
  </si>
  <si>
    <t>Soutenir les activités de consolidation de la paix de la société civile. Soutenir les organisations qui soutiennent, représentent et défendent leurs membres et/ou groupes sociaux/communautés (par exemple les femmes, les jeunes) et surveillent, engagent et tiennent les gouvernements responsables. Permettre à la population de participer et d'agir dans la sphère publique, soutenir le développement et la protection d'un espace civique au-delà de la participation démocratique étatique, mobiliser les communautés pour une cause précise.</t>
  </si>
  <si>
    <t>Relations intercommunautaires</t>
  </si>
  <si>
    <t>Soutenir les activités de consolidation de la paix de la société civile. Soutenir les organisations qui soutiennent, représentent et défendent leurs membres et/ou groupes sociaux/communautés ; mobiliser les communautés pour une cause spécifique en déplaçant les capacités et les compétences et en améliorant les connaissances des individus sur les questions liées aux conflits et à la paix, généralement par le biais de formations, de petits projets et de campagnes de sensibilisation.</t>
  </si>
  <si>
    <t>Relations État-société</t>
  </si>
  <si>
    <t>Soutenir les organisations qui surveillent, engagent et tiennent les gouvernements responsables. Permettre à la population de participer et d'agir dans la sphère publique. Réduisez les tensions et renforcez la confiance et la cohésion sociale en offrant un environnement sûr pour discuter, réfléchir aux rôles et aux griefs et envisager un avenir commun.</t>
  </si>
  <si>
    <t>1.7.3</t>
  </si>
  <si>
    <t>Autonomisation des femmes et égalité des sexes</t>
  </si>
  <si>
    <r>
      <t xml:space="preserve">Soutenir les femmes et les filles (ainsi que les hommes et les garçons) et les institutions et organisations (gouvernementales et non gouvernementales) œuvrant pour l'égalité des sexes et l'autonomisation des femmes. </t>
    </r>
    <r>
      <rPr>
        <i/>
        <sz val="11"/>
        <color theme="1"/>
        <rFont val="Century Gothic"/>
        <family val="2"/>
      </rPr>
      <t>Pour les projets liés à d'autres priorités telles que la VBG (voir 2.3) ou l'autonomisation économique des femmes, utilisez à la fois cette catégorie et d'autres catégories pertinentes.</t>
    </r>
  </si>
  <si>
    <t>Autonomisation et participation des jeunes</t>
  </si>
  <si>
    <r>
      <t xml:space="preserve">Soutenir les enfants, les adolescents et les jeunes adultes ainsi que les institutions et organisations (gouvernementales et non gouvernementales) œuvrant pour l'autonomisation et la participation des jeunes. </t>
    </r>
    <r>
      <rPr>
        <i/>
        <sz val="11"/>
        <color theme="1"/>
        <rFont val="Century Gothic"/>
        <family val="2"/>
      </rPr>
      <t>Pour les projets liés à l'éducation et/ou à l'autonomisation économique des jeunes, utilisez à la fois cette catégorie et d'autres catégories pertinentes.</t>
    </r>
  </si>
  <si>
    <t>Médias et libre circulation de l'information</t>
  </si>
  <si>
    <t>Soutenir le flux libre et non censuré d'informations sur les questions publiques ; activités qui renforcent les compétences rédactionnelles et techniques et l'intégrité de la presse écrite et audiovisuelle, par exemple la formation des journalistes.</t>
  </si>
  <si>
    <r>
      <t>Sûreté et sécurité</t>
    </r>
    <r>
      <rPr>
        <sz val="12"/>
        <color theme="1"/>
        <rFont val="Century Gothic"/>
        <family val="2"/>
      </rPr>
      <t> </t>
    </r>
  </si>
  <si>
    <t>Déminage</t>
  </si>
  <si>
    <r>
      <t xml:space="preserve">Toutes les activités liées aux mines terrestres, aux restes explosifs de guerre et aux engins explosifs improvisés (EEI) dont l'objectif principal est d'avantager les pays en développement, y compris l'élimination des mines terrestres et des restes explosifs de guerre, la formation à l'atténuation de la menace des EEI et la constitution de stocks destruction et gestion ; l'éducation et la sensibilisation aux risques ; réadaptation, réinsertion et assistance aux victimes ( </t>
    </r>
    <r>
      <rPr>
        <i/>
        <sz val="11"/>
        <color theme="1"/>
        <rFont val="Century Gothic"/>
        <family val="2"/>
      </rPr>
      <t xml:space="preserve">si médical, voir aussi la catégorie 5.2 « Santé » </t>
    </r>
    <r>
      <rPr>
        <sz val="11"/>
        <color theme="1"/>
        <rFont val="Century Gothic"/>
        <family val="2"/>
      </rPr>
      <t>) ; et la recherche et le développement sur le déminage et le déminage , ainsi que le développement des capacités des institutions nationales dans le domaine de l' action contre les mines .</t>
    </r>
  </si>
  <si>
    <t>Armes légères et de petit calibre</t>
  </si>
  <si>
    <t>Contrôler, prévenir et/ou réduire la prolifération des armes légères et de petit calibre (ALPC) ; soutenir les initiatives gouvernementales et non gouvernementales dans ce domaine; conversion des installations de production militaires en productions civiles.</t>
  </si>
  <si>
    <t>Violence sexuelle et basées sur le genre</t>
  </si>
  <si>
    <r>
      <t xml:space="preserve">Soutenir les programmes conçus pour prévenir et éliminer toutes les formes de violence à l'égard des femmes et des filles/violence sexiste, qui englobent un large éventail de formes de violence physique, sexuelle et psychologique, y compris, mais sans s'y limiter : la violence conjugale (violence domestique) ; violences sexuelles; mutilation génitale féminine/excision (MGF/E) ; mariage d'enfants, précoce et forcé; jet d'acide; crimes d'honneur; et traite des femmes et des filles). Les activités de prévention peuvent inclure des efforts pour autonomiser les femmes et les filles ( </t>
    </r>
    <r>
      <rPr>
        <i/>
        <sz val="11"/>
        <color theme="1"/>
        <rFont val="Century Gothic"/>
        <family val="2"/>
      </rPr>
      <t xml:space="preserve">voir également la catégorie « Autonomisation des femmes et égalité des sexes </t>
    </r>
    <r>
      <rPr>
        <sz val="11"/>
        <color theme="1"/>
        <rFont val="Century Gothic"/>
        <family val="2"/>
      </rPr>
      <t xml:space="preserve">») ; changer les attitudes, les normes et les comportements ( </t>
    </r>
    <r>
      <rPr>
        <i/>
        <sz val="11"/>
        <color theme="1"/>
        <rFont val="Century Gothic"/>
        <family val="2"/>
      </rPr>
      <t xml:space="preserve">voir également la catégorie 1.7 « Société civile, communautés et engagement civique » </t>
    </r>
    <r>
      <rPr>
        <sz val="11"/>
        <color theme="1"/>
        <rFont val="Century Gothic"/>
        <family val="2"/>
      </rPr>
      <t xml:space="preserve">) ; adopter et promulguer des réformes juridiques et renforcer la mise en œuvre des lois et des politiques visant à mettre fin à la violence à l'égard des femmes et des filles ( </t>
    </r>
    <r>
      <rPr>
        <i/>
        <sz val="11"/>
        <color theme="1"/>
        <rFont val="Century Gothic"/>
        <family val="2"/>
      </rPr>
      <t xml:space="preserve">voir également la catégorie 3.1 « État de droit » </t>
    </r>
    <r>
      <rPr>
        <sz val="11"/>
        <color theme="1"/>
        <rFont val="Century Gothic"/>
        <family val="2"/>
      </rPr>
      <t xml:space="preserve">), notamment en renforçant la capacité institutionnelle ( </t>
    </r>
    <r>
      <rPr>
        <i/>
        <sz val="11"/>
        <color theme="1"/>
        <rFont val="Century Gothic"/>
        <family val="2"/>
      </rPr>
      <t xml:space="preserve">voir également la catégorie 3.4 « Capacité des institutions judiciaires » </t>
    </r>
    <r>
      <rPr>
        <sz val="11"/>
        <color theme="1"/>
        <rFont val="Century Gothic"/>
        <family val="2"/>
      </rPr>
      <t>).</t>
    </r>
  </si>
  <si>
    <r>
      <t xml:space="preserve">Les interventions visant à répondre à la violence à l'égard des femmes et des filles/violence basée sur le genre peuvent inclure l'élargissement de l'accès aux services, y compris l'assistance juridique ( </t>
    </r>
    <r>
      <rPr>
        <i/>
        <sz val="11"/>
        <color theme="1"/>
        <rFont val="Century Gothic"/>
        <family val="2"/>
      </rPr>
      <t xml:space="preserve">voir également la catégorie 3.2 "Accès à la justice" ), les </t>
    </r>
    <r>
      <rPr>
        <sz val="11"/>
        <color theme="1"/>
        <rFont val="Century Gothic"/>
        <family val="2"/>
      </rPr>
      <t xml:space="preserve">conseils psychosociaux et les soins de santé ( </t>
    </r>
    <r>
      <rPr>
        <i/>
        <sz val="11"/>
        <color theme="1"/>
        <rFont val="Century Gothic"/>
        <family val="2"/>
      </rPr>
      <t xml:space="preserve">voir également la catégorie 5.2 "Santé" </t>
    </r>
    <r>
      <rPr>
        <sz val="11"/>
        <color theme="1"/>
        <rFont val="Century Gothic"/>
        <family val="2"/>
      </rPr>
      <t xml:space="preserve">). ; la formation du personnel pour répondre plus efficacement aux besoins des survivants ; et assurer l'enquête, la poursuite et la punition des auteurs de violence ( </t>
    </r>
    <r>
      <rPr>
        <i/>
        <sz val="11"/>
        <color theme="1"/>
        <rFont val="Century Gothic"/>
        <family val="2"/>
      </rPr>
      <t xml:space="preserve">voir également la catégorie « Performance et indépendance des institutions judiciaires » </t>
    </r>
    <r>
      <rPr>
        <sz val="11"/>
        <color theme="1"/>
        <rFont val="Century Gothic"/>
        <family val="2"/>
      </rPr>
      <t>).</t>
    </r>
  </si>
  <si>
    <t>Enfants soldats</t>
  </si>
  <si>
    <r>
      <t xml:space="preserve">Soutenir l'adoption et l'application d'une législation visant à prévenir le recrutement d'enfants soldats et à démobiliser, désarmer, réintégrer, rapatrier et réinstaller (DDR) les enfants soldats </t>
    </r>
    <r>
      <rPr>
        <i/>
        <sz val="11"/>
        <color theme="1"/>
        <rFont val="Century Gothic"/>
        <family val="2"/>
      </rPr>
      <t xml:space="preserve">(voir également la catégorie 6.1 « Création d'emplois et moyens de subsistance, en particulier pour les jeunes et les anciens combattants démobilisés » </t>
    </r>
    <r>
      <rPr>
        <sz val="11"/>
        <color theme="1"/>
        <rFont val="Century Gothic"/>
        <family val="2"/>
      </rPr>
      <t>); soutenir les initiatives gouvernementales et non gouvernementales dans ce domaine.</t>
    </r>
  </si>
  <si>
    <t>Désarmement, démobilisation et réintégration (DDR)</t>
  </si>
  <si>
    <r>
      <t xml:space="preserve">Soutenir la mise en œuvre de processus intégrés de désarmement, de démobilisation et de réintégration, ciblant les anciens combattants, y compris les femmes et les enfants, les personnes anciennement associées aux forces et groupes armés, ainsi que les communautés d'accueil. Soutenir le développement des capacités nationales et locales sur le DDR, y compris les mécanismes de coordination et les stratégies nationales. Faire progresser les initiatives sensibles au genre pour assurer la participation significative des femmes à toutes les étapes du processus de DDR. Promouvoir la réintégration sociale, économique et politique durable des anciens membres des groupes armés dans la société. Développer des initiatives communautaires visant à réduire la violence, à promouvoir la résilience communautaire, à prévenir le recrutement dans des groupes armés et à accroître la capacité des communautés à absorber les ex-combattants. Promouvoir une gestion efficace des armes et des munitions afin de réduire la prolifération des armes et d'améliorer les conditions de sécurité. Soutenir la réhabilitation et la réintégration des combattants qui se désengagent volontairement des groupes armés. Fournir un appui technique aux processus de médiation, en particulier sur les dispositions DDR. Soutenir la mise en œuvre des dispositifs de sécurité transitoires ( </t>
    </r>
    <r>
      <rPr>
        <i/>
        <sz val="11"/>
        <color theme="1"/>
        <rFont val="Century Gothic"/>
        <family val="2"/>
      </rPr>
      <t xml:space="preserve">autres que « les enfants soldats » ; voir également la catégorie 6.1 « Création d'emplois et moyens de subsistance, en particulier pour les jeunes et les anciens combattants démobilisés » </t>
    </r>
    <r>
      <rPr>
        <sz val="11"/>
        <color theme="1"/>
        <rFont val="Century Gothic"/>
        <family val="2"/>
      </rPr>
      <t>).</t>
    </r>
  </si>
  <si>
    <t>Soutenir les affaires et les services policiers; améliorer les relations entre la police et la communauté à l'intérieur du pays et aux frontières. Soutenir le maintien de l'ordre public et de la sécurité publique.</t>
  </si>
  <si>
    <t>Gouvernance du secteur de la sécurité</t>
  </si>
  <si>
    <t>Aider le parlement et les entités gouvernementales à revoir et réformer le système de sécurité afin d'améliorer la gouvernance démocratique et le contrôle civil ainsi que sa capacité à maintenir la paix ; aider le pouvoir législatif à améliorer la surveillance civile et le contrôle démocratique de la budgétisation, de la gestion, de la responsabilité et de l'audit des dépenses de sécurité, y compris les budgets militaires, dans le cadre d'un programme de gestion des dépenses publiques ; aider la société civile à renforcer sa compétence et sa capacité à contrôler le système de sécurité afin qu'il soit géré conformément aux normes démocratiques et aux principes de responsabilité, de transparence et de bonne gouvernance.</t>
  </si>
  <si>
    <t>Améliorer les relations entre le secteur de la sécurité et les communautés (autres que la police), y compris les forces de sécurité aux frontières.</t>
  </si>
  <si>
    <t>Prévention de l'extrémisme violent (PVE)</t>
  </si>
  <si>
    <t xml:space="preserve">Soutenir les approches préventives des moteurs sous-jacents qui créent des vulnérabilités à l'extrémisme violent en renforçant la capacité des individus et des communautés à y résister. En savoir plus ici : www.international-alert.org/publications/preventing-violent-extremism-toolkit/ </t>
  </si>
  <si>
    <t>2.7.2</t>
  </si>
  <si>
    <r>
      <t>Etat de droit et droits de l'homme</t>
    </r>
    <r>
      <rPr>
        <sz val="12"/>
        <color theme="1"/>
        <rFont val="Century Gothic"/>
        <family val="2"/>
      </rPr>
      <t> </t>
    </r>
  </si>
  <si>
    <t>Etat de Droits</t>
  </si>
  <si>
    <t>Promouvoir l'égalité de tous devant la loi et prévenir l'usage arbitraire du pouvoir. Améliorer les cadres juridiques, les constitutions, les lois et règlements ; rédaction et révision législatives et constitutionnelles; réforme juridique; l'intégration des systèmes juridiques formels et informels.</t>
  </si>
  <si>
    <t>Réforme constitutionnelle</t>
  </si>
  <si>
    <t>Mesures qui soutiennent l'amélioration des cadres juridiques, des constitutions, des lois et des réglementations ; rédaction et révision législatives et constitutionnelles; réforme juridique.</t>
  </si>
  <si>
    <t>3.1.2</t>
  </si>
  <si>
    <t>Accès à la justice (y compris les mécanismes informels ou traditionnels)</t>
  </si>
  <si>
    <t>Améliorer l'accès des individus à la justice, en particulier des groupes marginalisés, y compris les personnes déplacées. Comprend l'aide juridique et les conseils; éducation juridique publique; diffusion d'informations sur les droits et les recours en cas d'injustice; campagnes de sensibilisation. Comprend l'accès aux pratiques traditionnelles, autochtones et parajuridiques qui ne relèvent pas du système juridique formel, des médiateurs, des mécanismes alternatifs de règlement des différends, d'arbitrage et de médiation.</t>
  </si>
  <si>
    <t>Performance et indépendance des institutions judiciaires</t>
  </si>
  <si>
    <t>Soutenir la performance et l'indépendance des institutions, systèmes et procédures du secteur de la justice, tant formels qu'informels, y compris les ministères de la justice, de l'intérieur et de l'intérieur. Renforcer la performance des juges et des tribunaux ; services de rédaction juridique; barreaux et associations d'avocats. Y compris les pratiques traditionnelles, autochtones et parajuridiques qui ne relèvent pas du système juridique formel. Mesures visant à renforcer la confiance du public dans les institutions judiciaires.</t>
  </si>
  <si>
    <t>Capacité des institutions judiciaires, y compris les prisons</t>
  </si>
  <si>
    <t>Améliorer la capacité des institutions, des systèmes et des procédures du secteur de la justice, y compris (mais sans s'y limiter) les prisons, par exemple par le biais d'une formation juridique professionnelle ; équipement.</t>
  </si>
  <si>
    <t>Système pénitentiaire</t>
  </si>
  <si>
    <t>Améliorer la capacité des prisons. Soutenir l'amélioration du système pénitentiaire et répondre aux besoins de protection, en soutenant la résilience dans les lieux de détention, y compris les prisons.</t>
  </si>
  <si>
    <t>3.4.2</t>
  </si>
  <si>
    <t xml:space="preserve">Autre </t>
  </si>
  <si>
    <t>Justice transitionnelle, y compris les mécanismes de recherche de la vérité, de responsabilité, de réparation et de garantie de non-répétition</t>
  </si>
  <si>
    <t>Soutenir les arrangements et les institutions de justice transitionnelle, y compris les mécanismes de recherche de la vérité, de responsabilité, de réparation et de garantie de non-répétition.</t>
  </si>
  <si>
    <t>15130/ 15220</t>
  </si>
  <si>
    <t>Protection des civils</t>
  </si>
  <si>
    <r>
      <t xml:space="preserve">Activités visant à protéger les civils contre les dommages physiques, à protéger leur vie et leur dignité, à prévenir la destruction des moyens de subsistance par la violence et les conflits, à créer un environnement propice à la prévention de la violence contre les civils (par exemple, réseaux d'alerte communautaire, force de protection non armée, systèmes de signalement) ; comprend le respect et la responsabilité du droit international humanitaire et du droit des réfugiés applicable. Actions visant à prévenir les déplacements forcés et à protéger les personnes déplacées internes (PDI) et les réfugiés, ainsi que les migrants ( </t>
    </r>
    <r>
      <rPr>
        <i/>
        <sz val="11"/>
        <color theme="1"/>
        <rFont val="Century Gothic"/>
        <family val="2"/>
      </rPr>
      <t xml:space="preserve">voir également la catégorie 5.5 « Retour sûr et durable et (ré) intégration des personnes déplacées internes, des réfugiés et des migrants </t>
    </r>
    <r>
      <rPr>
        <sz val="11"/>
        <color theme="1"/>
        <rFont val="Century Gothic"/>
        <family val="2"/>
      </rPr>
      <t>).</t>
    </r>
  </si>
  <si>
    <t>Droits de l’Homme</t>
  </si>
  <si>
    <t>Soutenir les institutions et mécanismes officiels spécialisés des droits de l'homme aux niveaux universel, régional, national et local dans leurs rôles statutaires de promotion et de protection des droits civils et politiques, économiques, sociaux et culturels tels que définis dans les traités, conventions et pactes internationaux ; traduction des engagements internationaux en matière de droits de l'homme dans la législation nationale; rapports et suivi; dialogue sur les droits de l'homme. Soutenir les défenseurs des droits humains et les ONG de défense des droits humains ; défense des droits de l'homme, activisme, mobilisation; sensibilisation et éducation du public aux droits de l'homme. Programmation des droits de l'homme ciblant des groupes spécifiques, par exemple les enfants, les personnes handicapées, les migrants, les minorités ethniques, religieuses, linguistiques et sexuelles, les peuples autochtones et ceux qui souffrent de discrimination de caste, les victimes de la traite, les victimes de la torture.</t>
  </si>
  <si>
    <t>Discours de haine</t>
  </si>
  <si>
    <t>Programmation des droits de l'homme empêchant ou transformant tout type de communication dans la parole, l'écriture ou le comportement qui attaque ou utilise un langage péjoratif ou discriminatoire en référence à une personne ou à un groupe spécifique en fonction de son identité, par exemple les enfants, les personnes handicapées, les migrants, les personnes ethniques, religieuses , les minorités linguistiques et sexuelles, les peuples autochtones et les personnes souffrant de discrimination de caste, les victimes de la traite, les victimes de la torture. Les interventions peuvent inclure, mais sans s'y limiter, la surveillance et l'analyse des discours de haine ; s'attaquer aux causes profondes, aux moteurs, aux acteurs et aux victimes du discours de haine ; s'engager avec les médias nouveaux et traditionnels ; s'engager dans le plaidoyer; et l'utilisation de l'éducation comme outil pour aborder et contrer le discours de haine.</t>
  </si>
  <si>
    <t>Protection des défenseurs des droits de l'Homme</t>
  </si>
  <si>
    <t>Soutenir les défenseurs des droits humains et les ONG de défense des droits humains.</t>
  </si>
  <si>
    <t>3.7.3</t>
  </si>
  <si>
    <r>
      <t>Fonctions gouvernementales de base</t>
    </r>
    <r>
      <rPr>
        <sz val="12"/>
        <color theme="1"/>
        <rFont val="Century Gothic"/>
        <family val="2"/>
      </rPr>
      <t> </t>
    </r>
  </si>
  <si>
    <t>Centre de coordination gouvernementale et exécutive</t>
  </si>
  <si>
    <t>Soutenir l'administration et le fonctionnement du bureau exécutif. Renforcement des capacités de l'exécutif et du bureau du chef de l'exécutif à tous les niveaux du gouvernement (monarque, gouverneur général, président, premier ministre, gouverneur, maire, etc.).</t>
  </si>
  <si>
    <t>Administration publique de base aux niveaux national et infranational</t>
  </si>
  <si>
    <t>Assistance au renforcement des institutions pour renforcer les principaux systèmes et capacités de gestion du secteur public, y compris la gestion des ressources humaines . Cela comprend le soutien aux ministères et à tous les niveaux de l'administration publique pour la prestation des services publics de base, l'interaction entre les fonctionnaires et la population, y compris l'administration en ligne.</t>
  </si>
  <si>
    <t>Gestion des risques multidimensionnel _ (violence, catastrophes, changement climatique , etc.)</t>
  </si>
  <si>
    <r>
      <t xml:space="preserve">Renforcer la réactivité, la capacité et la capacité des acteurs internationaux, régionaux, nationaux et locaux face aux crises. Soutenir les capacités institutionnelles du gouvernement national et local, des organismes humanitaires spécialisés et des organisations de la société civile pour anticiper, répondre et se remettre de l'impact des risques potentiels, imminents et actuels, des événements dangereux et des situations d'urgence qui constituent des menaces de crise humanitaire ou de déstabilisation sociale/politique. Y compris les systèmes d'alerte précoce, l'analyse et l'évaluation des risques, l'atténuation, la préparation, comme le stockage d'articles d'urgence et la formation et le renforcement des capacités visant à accroître la rapidité et l'efficacité des actions pertinentes en cas de crise </t>
    </r>
    <r>
      <rPr>
        <sz val="11"/>
        <color rgb="FF000000"/>
        <rFont val="Century Gothic"/>
        <family val="2"/>
      </rPr>
      <t xml:space="preserve">( </t>
    </r>
    <r>
      <rPr>
        <i/>
        <sz val="11"/>
        <color rgb="FF000000"/>
        <rFont val="Century Gothic"/>
        <family val="2"/>
      </rPr>
      <t>voir également la catégorie 6.3 "Gestion des ressources naturelles". ressources naturelles et changement climatique »).</t>
    </r>
  </si>
  <si>
    <t>Organisations, institutions, mesures et transparence anti-corruption</t>
  </si>
  <si>
    <t>Soutenir les organisations, institutions et cadres spécialisés pour la prévention et la lutte contre la corruption, les pots-de-vin, le blanchiment d'argent et d'autres aspects du crime organisé, avec ou sans pouvoirs de répression, par exemple les commissions et organes de surveillance anti-corruption, les services spéciaux d'enquête, les institutions et des initiatives de contrôle de l'intégrité et de l'éthique, des ONG spécialisées, d'autres organisations de la société civile et des citoyens directement concernés par la corruption. Sensibilisation de la population, de la société civile, des autorités locales et nationales, formelles et informelles.</t>
  </si>
  <si>
    <t>Crime organisé</t>
  </si>
  <si>
    <t>Soutenir les organisations, institutions et cadres spécialisés dans la prévention et la lutte contre le crime organisé.</t>
  </si>
  <si>
    <t>4.4.2</t>
  </si>
  <si>
    <t>Politique du secteur public et gestion administrative</t>
  </si>
  <si>
    <t>Soutenir le développement et la mise en œuvre des politiques gouvernementales, y compris le soutien aux ministères et à tous les niveaux de l'administration publique. Cela comprend la gestion, la coordination, la planification et la réforme des politiques publiques générales ; développement organisationnel; réforme de la fonction publique; planification, suivi et évaluation du développement.</t>
  </si>
  <si>
    <t>Gestion des finances publiques aux niveaux national et infranational</t>
  </si>
  <si>
    <t>Soutenir la politique et la planification fiscales ; soutien aux ministères des finances; renforcer la responsabilité financière et managériale ; la gestion des dépenses publiques ; améliorer les systèmes de gestion financière; planification budgétaire; relations fiscales intergouvernementales, audit public, dette publique. Y compris la gestion financière des gouvernements locaux et infranationaux.</t>
  </si>
  <si>
    <t>Décentralisation et gouvernance infranationale</t>
  </si>
  <si>
    <t>Processus de décentralisation (y compris les dimensions politiques, administratives et fiscales) ; relations intergouvernementales et fédéralisme; renforcer les départements du gouvernement régional et local, les autorités régionales et locales et leurs associations nationales.</t>
  </si>
  <si>
    <t>Services de base</t>
  </si>
  <si>
    <t>Eau et assainissement</t>
  </si>
  <si>
    <t>politique et gestion administrative du secteur de l'eau ; conservation des ressources en eau; approvisionnement en eau et assainissement; boire de l'eau; la gestion des déchets; l'éducation et la formation dans le domaine de l'approvisionnement en eau et de l'assainissement.</t>
  </si>
  <si>
    <t>Santé</t>
  </si>
  <si>
    <t>Politique de santé et gestion administrative ; éducation médicale, formation, recherche; services médicaux; les soins de santé de base et les infrastructures ; contrôle de maladie; contrôle et traitement de la toxicomanie; santé mentale; politique démographique, soins de santé génésique; éducation à la santé.</t>
  </si>
  <si>
    <t>120/</t>
  </si>
  <si>
    <t>Santé mentale SPS/traumatismes</t>
  </si>
  <si>
    <t>Promotion de programmes et d'interventions qui soutiennent la résilience en matière de santé mentale et de bien-être ; prévention, soins et soutien aux personnes vulnérables au suicide.</t>
  </si>
  <si>
    <t>Éducation</t>
  </si>
  <si>
    <t>Soutenir l'éducation de base des jeunes et des adultes par divers moyens : Politique éducative et gestion administrative ; établissements d'enseignement et formation; l'enseignement primaire pour les jeunes et les adultes ; alimentation scolaire; éducation secondaire; formation professionnelle; éducation tertiaire.</t>
  </si>
  <si>
    <t>Sécurité alimentaire</t>
  </si>
  <si>
    <t>Politique, programmes et activités de sécurité alimentaire ; renforcement des capacités institutionnelles ; politiques, programmes de réduction des pertes/gaspillage alimentaires ; systèmes d'information sur la sécurité alimentaire, collecte de données, statistiques, outils d'analyse, méthodes; mécanisme de coordination et de gouvernance. Programmes et activités de sécurité alimentaire des ménages à court ou à long terme qui améliorent l'accès des ménages à des régimes nutritionnels adéquats et augmentent la résilience des ménages. Aide alimentaire d'urgence, y compris fourniture et distribution de vivres ; espèces et bons pour l'achat de nourriture; interventions nutritionnelles non médicales au profit des personnes touchées par la crise, y compris les réfugiés et les personnes déplacées dans les pays en développement en situation d'urgence. Comprend les frais de logistique.</t>
  </si>
  <si>
    <t>43071/ 43072/ 52010/ 72040</t>
  </si>
  <si>
    <t>Retour sûr et durable et (ré) intégration des personnes déplacées, des réfugiés et des migrants</t>
  </si>
  <si>
    <r>
      <t xml:space="preserve">Aider les personnes déplacées et les réfugiés à s'intégrer dans les communautés d'accueil ; assister les réfugiés dans leur retour sûr, digne, informé et volontaire dans leur pays d'origine ; aider les réfugiés à se réintégrer durablement dans leur pays d'origine ( </t>
    </r>
    <r>
      <rPr>
        <i/>
        <sz val="11"/>
        <color theme="1"/>
        <rFont val="Century Gothic"/>
        <family val="2"/>
      </rPr>
      <t xml:space="preserve">voir aussi les catégories 3.2 « Accès à la justice » et 3.6 « Protection des civils » </t>
    </r>
    <r>
      <rPr>
        <sz val="11"/>
        <color theme="1"/>
        <rFont val="Century Gothic"/>
        <family val="2"/>
      </rPr>
      <t xml:space="preserve">) ; le renforcement des capacités pour une meilleure (ré-)intégration des personnes déplacées ; soutenir les initiatives gouvernementales et non gouvernementales dans ce domaine. Soutenir des solutions durables pour les réfugiés et les déplacés internes. Aider les pays et les communautés à soutenir une migration et une mobilité ordonnées, sûres, régulières et responsables des personnes, y compris </t>
    </r>
    <r>
      <rPr>
        <sz val="11"/>
        <color rgb="FF000000"/>
        <rFont val="Century Gothic"/>
        <family val="2"/>
      </rPr>
      <t>une assistance pour migrants pour leur intégration durable, leur retour et leur réintégration dans leur pays d'origine.</t>
    </r>
  </si>
  <si>
    <t>Revitalisation économique</t>
  </si>
  <si>
    <t>Création d'emplois et moyens de subsistance (par exemple, dans l'agriculture et les travaux publics), en particulier pour les femmes, les jeunes et les anciens combattants démobilisés</t>
  </si>
  <si>
    <r>
      <t xml:space="preserve">Soutenir une politique et une planification de l'emploi sensibles aux conflits et pertinentes pour la consolidation de la paix ; renforcement des capacités institutionnelles et conseils; programmes de création d'emplois et de génération de revenus (par exemple, dans l'agriculture et les travaux publics), contribuant à accroître la résilience; programmes de compétences, formation professionnelle et apprentissage, y compris des activités spécialement conçues pour les besoins des femmes et des groupes vulnérables, tels que les jeunes et les anciens combattants démobilisés. Comprend des programmes sur la micro finance et les coopératives de crédit, etc. ( </t>
    </r>
    <r>
      <rPr>
        <i/>
        <sz val="11"/>
        <color theme="1"/>
        <rFont val="Century Gothic"/>
        <family val="2"/>
      </rPr>
      <t xml:space="preserve">voir aussi la catégorie 2.5 "Désarmement, démobilisation et réintégration (DDR)" </t>
    </r>
    <r>
      <rPr>
        <sz val="11"/>
        <color theme="1"/>
        <rFont val="Century Gothic"/>
        <family val="2"/>
      </rPr>
      <t>)</t>
    </r>
  </si>
  <si>
    <t>Mécanisme de petites subventions</t>
  </si>
  <si>
    <t>Soutenir les programmes de micro-finance, y compris lorsque différentes parties prenantes (y compris les femmes, les jeunes et la société civile) conçoivent des initiatives conjointes avec des responsables gouvernementaux locaux ou nationaux, ou de telles interventions qui établissent ou soutiennent des installations qui agissent comme intermédiaires pour distribuer des financements directs à la base locale organisations ou réseaux, souvent combinés à des efforts de renforcement des capacités.</t>
  </si>
  <si>
    <t>6.1.2</t>
  </si>
  <si>
    <t>Reprise économique grâce à la reprise des entreprises, y compris la chaîne de valeur</t>
  </si>
  <si>
    <r>
      <t>Soutenir la reprise économique, la reprise des entreprises par le biais de politiques du secteur public sensibles aux conflits et de consolidation de la paix et d'un soutien institutionnel à l'environnement des affaires et au climat d'investissement ; offre publique et privée de</t>
    </r>
    <r>
      <rPr>
        <b/>
        <sz val="11"/>
        <color theme="1"/>
        <rFont val="Century Gothic"/>
        <family val="2"/>
      </rPr>
      <t xml:space="preserve"> </t>
    </r>
    <r>
      <rPr>
        <sz val="11"/>
        <color theme="1"/>
        <rFont val="Century Gothic"/>
        <family val="2"/>
      </rPr>
      <t>services de développement des entreprises, y compris le soutien aux organisations privées représentant les entreprises. Soutien direct pour améliorer la capacité de production et la gestion commerciale des micro, petites et moyennes entreprises, y compris la comptabilité, l'audit, les services de conseil, le transfert technologique et le perfectionnement des compétences.</t>
    </r>
  </si>
  <si>
    <t>250/ 320</t>
  </si>
  <si>
    <t>Partenariat public-privé</t>
  </si>
  <si>
    <t>Soutenir la reprise économique, la reprise des entreprises par le biais de politiques du secteur public sensibles aux conflits et de consolidation de la paix et d'un soutien institutionnel à l'environnement des affaires et au climat d'investissement ; fourniture publique et privée de services de développement des entreprises.</t>
  </si>
  <si>
    <t>Financements innovants/mixtes</t>
  </si>
  <si>
    <t>Soutenir les organisations privées représentant les entreprises pour le maintien de la paix. Soutien direct pour améliorer la capacité de production des micro, petites et moyennes entreprises pour la production de dividendes positifs de la paix et la mobilisation de financements supplémentaires pour soutenir la paix et le développement durable dans les pays touchés ou sujets aux conflits.</t>
  </si>
  <si>
    <t>250/320</t>
  </si>
  <si>
    <t>6.2.3</t>
  </si>
  <si>
    <t>Gestion des ressources naturelles (y compris les terres et les industries extractives) et changement climatique</t>
  </si>
  <si>
    <t>Soutenir la gestion durable des ressources naturelles en vue de gérer les conflits et de maintenir la paix : Développement agricole équitable et durable et utilisation des ressources foncières , y compris la réforme agraire et les droits (d'usage) fonciers ; inventaires fonciers, cadastre et systèmes d'information, renforcement des capacités institutionnelles et conseils ; contrôle de la dégradation des sols; amélioration du sol; drainage des zones saturées d'eau; dessalement des sols; arpentage des terres agricoles; bonification des terres; lutte contre l'érosion, lutte contre la désertification. Développement forestier durable, y compris le reboisement, la lutte contre l'érosion et la désertification.</t>
  </si>
  <si>
    <t>durable de l' eau , y compris le développement de la pêche, le développement des bassins fluviaux. Gestion durable des ressources minérales , y compris la politique, la planification et les programmes du secteur minier et minier ; législation minière, cadastre minier, inventaire des ressources minérales, systèmes d'information, transparence ( par exemple sur les concessions, les contrats, les appels d'offres, les revenus, les redevances), renforcement des capacités institutionnelles et conseils ; extraction et traitement des minéraux, infrastructure, technologie, économie, sécurité et gestion de l'environnement.</t>
  </si>
  <si>
    <t>Soutenir les activités liées à l'adaptation et à l'atténuation des impacts du changement climatique en vue de gérer les conflits et de pérenniser la paix.</t>
  </si>
  <si>
    <t>310/ 32210/ 32220</t>
  </si>
  <si>
    <t>Soutenir la gestion durable des ressources naturelles en vue de gérer les conflits et de pérenniser la paix. Politique, planification et programmes du secteur agricole ; aide aux ministères de l'agriculture ; renforcement des capacités institutionnelles et conseils. Santé et gestion animales, ressources génétiques, ressources alimentaires.</t>
  </si>
  <si>
    <t>310/ 31110/ 31195</t>
  </si>
  <si>
    <t>Terre</t>
  </si>
  <si>
    <t>Développement agricole équitable et durable et utilisation des ressources foncières, y compris la réforme agraire et les droits (d'utilisation) des terres ; inventaires fonciers, cadastre et systèmes d'information, renforcement des capacités institutionnelles et conseils ; contrôle de la dégradation des sols; amélioration du sol; drainage des zones gorgées d'eau; dessalement des sols; arpentage des terres agricoles; bonification des terres; lutte contre l'érosion, lutte contre la désertification. Développement forestier durable, y compris le reboisement, la lutte contre l'érosion et la désertification.</t>
  </si>
  <si>
    <t>310/</t>
  </si>
  <si>
    <t>32210/</t>
  </si>
  <si>
    <t>Eau</t>
  </si>
  <si>
    <t>Gestion durable de l'eau, y compris le développement de la pêche, le développement des bassins fluviaux. Politique et gouvernance du secteur de l'eau, y compris la législation, la réglementation, la planification et la gestion ainsi que la gestion transfrontalière de l'eau ; le développement des capacités institutionnelles ; activités d'appui à l'approche de Gestion Intégrée des Ressources en Eau (GIRE).</t>
  </si>
  <si>
    <t>Énergie renouvelable</t>
  </si>
  <si>
    <t>Gestion durable des ressources minérales, y compris la politique, la planification et les programmes du secteur minier et minier ; législation minière, cadastre minier, inventaire des ressources minérales, systèmes d'information, transparence ( par exemple sur les concessions, les contrats, les appels d'offres, les revenus, les redevances), renforcement des capacités institutionnelles et conseils ; extraction et traitement des minéraux, infrastructure, technologie, économie, sécurité et gestion de l'environnement. Programmes de production d'énergie renouvelable.</t>
  </si>
  <si>
    <t>32220/ 23210</t>
  </si>
  <si>
    <t>Adaptation au changement climatique</t>
  </si>
  <si>
    <t>Soutenir les activités liées à l'adaptation et à l'atténuation des impacts du changement climatique en vue de gérer les conflits et de pérenniser la paix. Politique environnementale et gestion administrative ; biodiversité; éducation/formation environnementale; recherche environnementale.</t>
  </si>
  <si>
    <t>Réhabilitation et développement des infrastructures de base</t>
  </si>
  <si>
    <r>
      <t xml:space="preserve">Réhabilitation et développement des infrastructures pour faciliter le relèvement et le renforcement de la résilience et permettre aux populations de retrouver leurs moyens de subsistance à la suite d'une situation d'urgence : restauration des infrastructures et installations essentielles préexistantes et construction (par exemple, routes, ponts, irrigation, eau et assainissement, abris, santé soins, éducation). Inclut </t>
    </r>
    <r>
      <rPr>
        <sz val="11"/>
        <color rgb="FF000000"/>
        <rFont val="Century Gothic"/>
        <family val="2"/>
      </rPr>
      <t xml:space="preserve">la reconstruction à plus long terme (« mieux reconstruire ») ou la construction de nouvelles infrastructures ( </t>
    </r>
    <r>
      <rPr>
        <i/>
        <sz val="11"/>
        <color rgb="FF000000"/>
        <rFont val="Century Gothic"/>
        <family val="2"/>
      </rPr>
      <t xml:space="preserve">voir également les catégories 5.1 « Eau et assainissement », 5.2 « Santé », 5.3 « Éducation » et d'autres catégories pour les secteurs concernés </t>
    </r>
    <r>
      <rPr>
        <sz val="11"/>
        <color rgb="FF000000"/>
        <rFont val="Century Gothic"/>
        <family val="2"/>
      </rPr>
      <t>).</t>
    </r>
  </si>
  <si>
    <t>73010 (et autres secteurs concernés)</t>
  </si>
  <si>
    <t>[1]Les codes SNPC OCDE/DAC surlignés en vert correspondent complètement aux codes PBSO, tandis que ceux surlignés en jaune correspondent partiellement. Pour les champs rouges, il n'y a pas de code SNPC OCDE/DAC correspondant pour la priorité de consolidation de la paix.</t>
  </si>
  <si>
    <t>Description</t>
  </si>
  <si>
    <t>Budget total alloué aux Priorités de consolidation de la Paix (PCP) /SG Dashboard Code</t>
  </si>
  <si>
    <t>PCP %</t>
  </si>
  <si>
    <t>PCP  %</t>
  </si>
  <si>
    <t>Total alloué aux PCP</t>
  </si>
  <si>
    <t>Domaine</t>
  </si>
  <si>
    <t>UNICEF (budget en USD)</t>
  </si>
  <si>
    <t>PNUD (budget en USD)</t>
  </si>
  <si>
    <t>UNFPA (budget en USD)</t>
  </si>
  <si>
    <t>La confiance entre les jeunes (hommes et femmes), les autorités locales, les forces de défense et de sécurité, les partis politiques, ainsi que les acteurs de la chaine pénale est améliorée.</t>
  </si>
  <si>
    <t>Les jeunes (hommes et femmes), les autorités locales, les acteurs sociopolitiques et les FDS collaborent au maintien de l’ordre public et la sécurité au niveau des quartiers ciblés.</t>
  </si>
  <si>
    <t>Les mécanismes locaux – Forum locaux de sécurité et de la prévention de la délinquance (FLSPD), comités locaux de sécurité et de la prévention de la délinquance (CLSPD) de gouvernance et de sécurité, les conseils locaux des jeunes, les réseaux communaux et sous-réseaux des femmes et filles leaders - sont plus inclusifs et effectifs dans leurs responsabilités de résolution et prévention de conflits et alerte précoce.</t>
  </si>
  <si>
    <t>Les autorités nationales mettent en place un plan de réalisation des infrastructures socio-éducatives de base dans la zone de l’axe.</t>
  </si>
  <si>
    <t>Les actions communautaires de communication et les médias (radios, TV, presse écrite et en ligne, etc.) contribuent positivement à la cohésion sociale sur l’axe Hamdalaye – Kagbelen.</t>
  </si>
  <si>
    <t>Des actions communautaires d’information, de communication et de plaidoyer sont renforcées pour un changement positif de comportement en faveur des différents acteurs clés (jeunes (F/H) autorités, FDS).</t>
  </si>
  <si>
    <t>Les contenus médias (reportage radio/TV, débats, réseaux sociaux, photos et affiches) en lien avec la prévention des conflits et la consolidation de la paix sont produits et diffusés à travers les canaux appropriés.</t>
  </si>
  <si>
    <t>La résilience des jeunes (hommes et femmes) face à l’instrumentalisation politique et des frustrations est renforcée à travers un appui socio-économique.</t>
  </si>
  <si>
    <t>L’éducation à la citoyenneté et au civisme, l’employabilité et les compétences techniques des jeunes sont renforcées.</t>
  </si>
  <si>
    <t>Les jeunes ciblés disposent des opportunités socio-économiques pour favoriser la consolidation de la paix et la cohésion sociale dans la zone du projet.</t>
  </si>
  <si>
    <t>Renforcer les capacités techniques, organisationnelles et opérationnelles des FLSPD, CLSPD, les réseaux communaux et sous-réseaux des femmes et filles leaders, les conseils locaux des jeunes dans la zone du projet (l’axe Hamdallaye - Kagbelen) et intégrer les acteurs clés aux instances.</t>
  </si>
  <si>
    <t>Mettre en place le système d’alerte précoce dans la zone du projet pour prévenir d’éventuels conflits ou autres types de violences avec les acteurs judiciaires, institutions internationales, autorités locales et partis politiques.</t>
  </si>
  <si>
    <t>Organiser  des journées portes ouvertes sur le rôle et mission des FDS et vulgarisation de la loi sur le maintien de l’ordre public avec pour objectif de contribuer à l’amélioration des relations de confiance entre les populations et les FDS.</t>
  </si>
  <si>
    <t xml:space="preserve">Outiller  des responsables  politiques, des FDS, des OSC, des leadeurs religieux et des autorités locales en matière de technique de négociation, de dialogue  pour la prévention et la gestion des conflits dans les quartiers cibles du projet. </t>
  </si>
  <si>
    <t>Soutenir l’organisation d’un forum pluri acteurs développement économique et social sur l’Axe impliquant les autorités nationales, locales, le secteur privé local et les partenaires au développement évoluant dans la zone et les communautés sur les possibilités d’investir en faveur de la fourniture des services sociaux de bases dans la zone.</t>
  </si>
  <si>
    <t>Appuyer et accompagner les jeunes (F/H) victimes des violences pendant les évènements socio-politiques de l’Axe sur le plan judiciaire, psycho-social et médical, tout en continuant le plaidoyer vis-à-vis le gouvernement pour la justice de toutes les victimes.</t>
  </si>
  <si>
    <t>Mettre en place un groupe « stratégique d’action en faveur de l’axe » pour assurer un plaidoyer de haut niveau auprès des autorités nationales (Présidence de la république, Primature, et Ministères) et des partenaires internationaux (SNU, Banque Mondiale, BAD, UE, USAID, secteur privé…). Ce groupe sera constitué de personnes influentes de la société civile, des religieux, des jeunes, des femmes et des services de l’Etat.</t>
  </si>
  <si>
    <t>Elaborer avec les jeunes un plan de développement de la zone du projet   incluant la préoccupation des jeunes (hommes/ femmes) sous la coordination des autorités locales.</t>
  </si>
  <si>
    <t xml:space="preserve">Faire un plaidoyer de haut niveau auprès des autorités nationales et des partenaires internationaux pour des investissements concrets en termes d’infrastructures sociaux de base dans la zone de prise en charge psychosociale, formation socioprofessionnelle des migrants de retour,  appui au procédures judicaires en faveur des victimes, etc. </t>
  </si>
  <si>
    <t>Soutenir des initiatives socio-culturelles (vulgarisation de la résolution 1325 et connexes, tournois sportifs, les théâtres, jeux éducatifs, atelier d’arts, dessins, expositions, danse traditionnelle...) pour la sensibilisation des jeunes sur les thématiques de paix, sécurité et cohésion sociale dans leurs quartiers respectifs.</t>
  </si>
  <si>
    <t xml:space="preserve">Mobiliser 10 groupes de jeunes leaders (femmes et hommes) dans l’accompagnement de leurs pairs pour une bonne communication  en réponse aux problèmes de violence dans leur communauté. </t>
  </si>
  <si>
    <t>Renforcer un dispositif de communication communautaire et de signalement inclusif en réponse aux violences faites aux jeunes femmes. Cette activité sera mise en œuvre en étroite collaboration avec l’activité 1.1.4 sur l’alerte précoce.</t>
  </si>
  <si>
    <t>Réaliser trois (3) sondages  auprès des jeunes femmes et hommes pour apprécier leur  participation  à la prévention et à la gestion des conflits.</t>
  </si>
  <si>
    <t>Former et appuyer les journalistes et bloggeurs pour la production et la diffusion des contenus médiatiques (reportage, émission radios, VTV, publication sur les réseaux sociaux, etc.) sur la prévention et la gestion pacifiques des conflits ainsi que la responsabilité de l’ensemble des acteurs afin d’éviter la propagation des discours de haine.</t>
  </si>
  <si>
    <t xml:space="preserve">Mettre en réseau et soutenir les capacités de communication  des organisations de Jeunes filles Leaders de l’axe Hamdallaye – Kagbelen  pour véhiculer les messages de paix.  </t>
  </si>
  <si>
    <t>Organiser les émissions interactives et des débats sur la prévention et la gestion des conflits.</t>
  </si>
  <si>
    <t xml:space="preserve">Identifier et accompagner 500 jeunes (350 hommes et 150 femmes) de l’axe Hamdallaye – Kagbelen impliqués dans les manifestations socio-politiques en vue de les rendre résilients aux manipulations et à l’instrumentalisation politique à travers le développement des activités génératrices de revenus. </t>
  </si>
  <si>
    <t>Former 500 jeunes identifiés à l’éducation financière pour la bonne gestion des activités économiques.</t>
  </si>
  <si>
    <t xml:space="preserve">Mettre en place un laboratoire d’innovation sociale, cocréé et animé par des organisations de la société civile crédible aux yeux des jeunes de l’axe. </t>
  </si>
  <si>
    <t xml:space="preserve">Appuyer la réalisation des actions communautaires à travers les organisations locales(féminines), les élu(e)s locaux, les FDS et les services techniques de l’Etat (assainissement des lieux publics, etc.).  </t>
  </si>
  <si>
    <t xml:space="preserve">Organiser 5 sessions de concertation et de plaidoyer à l’endroit des unités industrielles implantées dans la zone pour l’employabilité des jeunes bénéficiaires ciblés. </t>
  </si>
  <si>
    <t>Mettre en place des centrales  de prestation de service, des espaces collaboratifs de métier visant à valoriser la formation et l’insertion socioprofessionnelles.</t>
  </si>
  <si>
    <t>Organiser des foras sous l’égide des organisations féminines de la zone, entre les différents acteurs autour du dialogue et la culture citoyenne dans la zone du projet, en s’assurant de la participation de toutes les composantes cibles.</t>
  </si>
  <si>
    <t>Mettre en place des plateformes digitales d’échange par quartier avec les autorités locales et nationales, les FDS, les jeunes (H/F) pour le traitement des questions de   paix, de  sécurité et la cohésion sociale  administrées par des femmes..</t>
  </si>
  <si>
    <t>Faciliter la prise en charge des jeunes femmes aux consultations et fora qui seront organisés dans la zone du projet.
Demultiplier les formations (renforcement des capacités) par les femmes à leurs paires dans la zone du projet.</t>
  </si>
  <si>
    <t>Assurer une participation paritaire hommes/femmes dans les systèmes d'alertes précoces qui seront mis en place.</t>
  </si>
  <si>
    <t xml:space="preserve">Assurer une participation de l'unité féminine des FDS aux journées porte ouverte;
 Participer aux échanges de prise de parole  dans les systèmes d'alertes précoces qui seront mis en place.
</t>
  </si>
  <si>
    <t>0% dépensé pour la periode de rapportage en cours</t>
  </si>
  <si>
    <t xml:space="preserve"> 
S'appuyer sur des organisations conduite par des femmes pour la formation des acteurs en prévention et gestion des conflits.</t>
  </si>
  <si>
    <t>Cette activité sera conduite par des organisations féminines et 100% d' animatrices
Les supports audio-vidéo seront produit et diffusés en mettant exergue le rôle de la femme dans la consolidation de la paix et le développement socioéconomique.</t>
  </si>
  <si>
    <t>Cette activité impliquera les organisations feminines.
Les supports audio-vidéo seront produit et diffusés en mettant exergue le rôle de la femme dans la consolidation de la paix et le développement socioéconomique.</t>
  </si>
  <si>
    <t xml:space="preserve"> Les organisations feminines de la zone seront associées pendant  les différentes phase d'accompagnement et appuyeront les cas spécifiques des femmes.</t>
  </si>
  <si>
    <t>Les organisation féminines nationales  et celles de la zone seront partie prenantes du groupe stratégique d'action. Elles seront soutenues pour porter le plaidoyer.</t>
  </si>
  <si>
    <t>Les femmes seront outillées à la formulation du plan ainsi qu'à sa mise en œuvre .</t>
  </si>
  <si>
    <t>Les organisations féminines seront des actrices majeures lors du plaidoyer de haut niveau .Le document de plaidoyer intégrera les bésoins et suggestions des femmes .</t>
  </si>
  <si>
    <t xml:space="preserve">
Cette activité sera développée avec la participation significative  des organisations de femmes .l'accent sera mis dans le cadre de la vulgarisation de la resolution 1325 et connexes (protéger les femmes et filles contre actes de violence en leur donnant la possibilité de participer au processus de paix).
</t>
  </si>
  <si>
    <t xml:space="preserve">
Paarticipation accrue des jeunes femmes dans les plateformes d'échanges dans les quartiers à travers les structures représentatives.
</t>
  </si>
  <si>
    <t xml:space="preserve">Cette activité  sera développée par les organisations féminines  à 50% .les jeunes leaders hommes seront misent à contribution pour promouvoir et les femmes à travers  une bonne  communication. </t>
  </si>
  <si>
    <t xml:space="preserve">Les femmes leaders vont animées les différentes séssions d'information et de communication en reference de la resolution 1325 et connexes. Les boites à image seront conçu pour illustrer les conduites à tenir en cas de violence mais aussi les mésures de prévention y afférentes
</t>
  </si>
  <si>
    <t xml:space="preserve">Réalisation d'une partie des trois (3) sondages  par  des organisations féminines  . </t>
  </si>
  <si>
    <t>Des femmes féront partir des pools des formateurs  et au moins 30% des béneficiaires de la formation seront des jeunes femmes .</t>
  </si>
  <si>
    <t>Cette activité sera développée entièrement par les femmes</t>
  </si>
  <si>
    <t>La production et la diffusion des supports sur le role de la femme dans la prévention et la gestion des conflits.</t>
  </si>
  <si>
    <t>1/3 des béficiaires des AGR seront des jeunes femmes.</t>
  </si>
  <si>
    <t>1/3 des béficiaires de ces formations  seront des jeunes femmes.</t>
  </si>
  <si>
    <t>40% des membres du comité de gestion du laboratoire d'innovation seront les femmes .Elles béneficieront dela formation et de l'accompagnement nécéssaire</t>
  </si>
  <si>
    <t>La mise en œuvre de cette activité sera  dédiée à 40%  aux organisations féminines .</t>
  </si>
  <si>
    <t xml:space="preserve">Les organisations féminines seront mobilisées pour participer au plaidoyer
 </t>
  </si>
  <si>
    <t>40% des béneficiaires seront des jeunes femmes  dans les centrales de prestation de service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</si>
</sst>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4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b/>
      <sz val="11"/>
      <color rgb="FF000000"/>
      <name val="Calibri"/>
      <family val="2"/>
      <scheme val="minor"/>
    </font>
    <font>
      <b/>
      <sz val="11"/>
      <color rgb="FFFF0000"/>
      <name val="Calibri"/>
      <family val="2"/>
      <scheme val="minor"/>
    </font>
    <font>
      <b/>
      <sz val="11"/>
      <color theme="1"/>
      <name val="Calibri"/>
      <family val="2"/>
    </font>
    <font>
      <b/>
      <sz val="11"/>
      <color rgb="FF000000"/>
      <name val="Calibri"/>
      <family val="2"/>
    </font>
    <font>
      <b/>
      <sz val="11"/>
      <color rgb="FFFF0000"/>
      <name val="Calibri"/>
      <family val="2"/>
    </font>
    <font>
      <u/>
      <sz val="11"/>
      <color theme="10"/>
      <name val="Calibri"/>
      <family val="2"/>
      <scheme val="minor"/>
    </font>
    <font>
      <sz val="10"/>
      <color rgb="FF000000"/>
      <name val="Arial"/>
      <family val="2"/>
    </font>
    <font>
      <b/>
      <sz val="12"/>
      <color rgb="FF000000"/>
      <name val="Century Gothic"/>
      <family val="2"/>
    </font>
    <font>
      <b/>
      <sz val="12"/>
      <color theme="1"/>
      <name val="Century Gothic"/>
      <family val="2"/>
    </font>
    <font>
      <sz val="11"/>
      <color theme="1"/>
      <name val="Century Gothic"/>
      <family val="2"/>
    </font>
    <font>
      <b/>
      <sz val="11"/>
      <color theme="1"/>
      <name val="Century Gothic"/>
      <family val="2"/>
    </font>
    <font>
      <sz val="11"/>
      <color rgb="FF000000"/>
      <name val="Century Gothic"/>
      <family val="2"/>
    </font>
    <font>
      <i/>
      <sz val="11"/>
      <color theme="1"/>
      <name val="Century Gothic"/>
      <family val="2"/>
    </font>
    <font>
      <i/>
      <sz val="9"/>
      <color theme="1"/>
      <name val="Century Gothic"/>
      <family val="2"/>
    </font>
    <font>
      <i/>
      <sz val="9"/>
      <color rgb="FF000000"/>
      <name val="Century Gothic"/>
      <family val="2"/>
    </font>
    <font>
      <i/>
      <sz val="10"/>
      <color theme="1"/>
      <name val="Century Gothic"/>
      <family val="2"/>
    </font>
    <font>
      <sz val="12"/>
      <color theme="1"/>
      <name val="Century Gothic"/>
      <family val="2"/>
    </font>
    <font>
      <i/>
      <sz val="11"/>
      <color rgb="FF000000"/>
      <name val="Century Gothic"/>
      <family val="2"/>
    </font>
    <font>
      <b/>
      <sz val="11"/>
      <color rgb="FF000000"/>
      <name val="Century Gothic"/>
      <family val="2"/>
    </font>
    <font>
      <b/>
      <sz val="9"/>
      <color rgb="FF000000"/>
      <name val="Tahoma"/>
      <family val="2"/>
    </font>
    <font>
      <sz val="9"/>
      <color rgb="FF000000"/>
      <name val="Tahoma"/>
      <family val="2"/>
    </font>
    <font>
      <b/>
      <sz val="12"/>
      <name val="Calibri"/>
      <family val="2"/>
      <scheme val="minor"/>
    </font>
    <font>
      <sz val="12"/>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B4C6E7"/>
        <bgColor indexed="64"/>
      </patternFill>
    </fill>
    <fill>
      <patternFill patternType="solid">
        <fgColor rgb="FF70AD47"/>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5" tint="0.39997558519241921"/>
        <bgColor indexed="64"/>
      </patternFill>
    </fill>
  </fills>
  <borders count="5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5">
    <xf numFmtId="0" fontId="0" fillId="0" borderId="0"/>
    <xf numFmtId="44" fontId="4" fillId="0" borderId="0" applyFont="0" applyFill="0" applyBorder="0" applyAlignment="0" applyProtection="0"/>
    <xf numFmtId="9" fontId="4" fillId="0" borderId="0" applyFont="0" applyFill="0" applyBorder="0" applyAlignment="0" applyProtection="0"/>
    <xf numFmtId="0" fontId="28" fillId="0" borderId="0" applyNumberFormat="0" applyFill="0" applyBorder="0" applyAlignment="0" applyProtection="0"/>
    <xf numFmtId="0" fontId="4" fillId="0" borderId="0"/>
  </cellStyleXfs>
  <cellXfs count="348">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0" fontId="2" fillId="2" borderId="12" xfId="0" applyFont="1" applyFill="1" applyBorder="1" applyAlignment="1">
      <alignment vertical="center" wrapText="1"/>
    </xf>
    <xf numFmtId="0" fontId="5" fillId="3" borderId="0" xfId="0" applyFont="1" applyFill="1" applyAlignment="1" applyProtection="1">
      <alignment vertical="center" wrapText="1"/>
      <protection locked="0"/>
    </xf>
    <xf numFmtId="0" fontId="5"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44" fontId="10" fillId="0" borderId="0" xfId="1" applyFont="1" applyFill="1" applyBorder="1" applyAlignment="1" applyProtection="1">
      <alignment vertical="center" wrapText="1"/>
    </xf>
    <xf numFmtId="44" fontId="5" fillId="3" borderId="3" xfId="1" applyFont="1" applyFill="1" applyBorder="1" applyAlignment="1" applyProtection="1">
      <alignment horizontal="center" vertical="center" wrapText="1"/>
      <protection locked="0"/>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5" fillId="3" borderId="0" xfId="1" applyFont="1" applyFill="1" applyBorder="1" applyAlignment="1" applyProtection="1">
      <alignment vertical="center" wrapText="1"/>
    </xf>
    <xf numFmtId="44" fontId="5" fillId="3" borderId="0" xfId="1" applyFont="1" applyFill="1" applyBorder="1" applyAlignment="1" applyProtection="1">
      <alignment vertical="center" wrapText="1"/>
      <protection locked="0"/>
    </xf>
    <xf numFmtId="4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5" fillId="0" borderId="0" xfId="1" applyFont="1" applyFill="1" applyBorder="1" applyAlignment="1" applyProtection="1">
      <alignment horizontal="center"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5" fillId="3" borderId="0" xfId="0" applyNumberFormat="1" applyFont="1" applyFill="1" applyAlignment="1">
      <alignment vertical="center"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44" fontId="2" fillId="2" borderId="3" xfId="0" applyNumberFormat="1" applyFont="1" applyFill="1" applyBorder="1" applyAlignment="1">
      <alignment wrapText="1"/>
    </xf>
    <xf numFmtId="0" fontId="6" fillId="2" borderId="38" xfId="0" applyFont="1" applyFill="1" applyBorder="1" applyAlignment="1">
      <alignment vertical="center" wrapText="1"/>
    </xf>
    <xf numFmtId="44" fontId="2" fillId="2" borderId="38"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7"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5" fillId="2" borderId="38" xfId="0" applyNumberFormat="1" applyFont="1" applyFill="1" applyBorder="1" applyAlignment="1">
      <alignment wrapText="1"/>
    </xf>
    <xf numFmtId="44" fontId="2" fillId="2" borderId="33" xfId="0" applyNumberFormat="1" applyFont="1" applyFill="1" applyBorder="1" applyAlignment="1">
      <alignment wrapText="1"/>
    </xf>
    <xf numFmtId="44" fontId="5" fillId="2" borderId="1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44" fontId="5" fillId="0" borderId="38" xfId="0" applyNumberFormat="1" applyFont="1" applyBorder="1" applyAlignment="1" applyProtection="1">
      <alignment wrapText="1"/>
      <protection locked="0"/>
    </xf>
    <xf numFmtId="44" fontId="5" fillId="3" borderId="38" xfId="1" applyFont="1" applyFill="1" applyBorder="1" applyAlignment="1" applyProtection="1">
      <alignment horizontal="center" vertical="center" wrapText="1"/>
      <protection locked="0"/>
    </xf>
    <xf numFmtId="44" fontId="5"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5" fillId="6" borderId="3" xfId="0" applyFont="1" applyFill="1" applyBorder="1" applyAlignment="1">
      <alignment vertical="center" wrapText="1"/>
    </xf>
    <xf numFmtId="0" fontId="2" fillId="2" borderId="3" xfId="0" applyFont="1" applyFill="1" applyBorder="1" applyAlignment="1">
      <alignment vertical="center" wrapText="1"/>
    </xf>
    <xf numFmtId="44" fontId="5" fillId="2" borderId="3" xfId="0" applyNumberFormat="1" applyFont="1" applyFill="1" applyBorder="1" applyAlignment="1">
      <alignment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5" fillId="2" borderId="8" xfId="0" applyFont="1" applyFill="1" applyBorder="1" applyAlignment="1">
      <alignment vertical="center" wrapText="1"/>
    </xf>
    <xf numFmtId="44" fontId="5" fillId="2" borderId="9" xfId="0" applyNumberFormat="1" applyFont="1" applyFill="1" applyBorder="1" applyAlignment="1">
      <alignment vertical="center" wrapText="1"/>
    </xf>
    <xf numFmtId="44" fontId="2" fillId="2" borderId="14" xfId="1" applyFont="1" applyFill="1" applyBorder="1" applyAlignment="1" applyProtection="1">
      <alignment vertical="center" wrapText="1"/>
    </xf>
    <xf numFmtId="0" fontId="2" fillId="2" borderId="38" xfId="0" applyFont="1" applyFill="1" applyBorder="1" applyAlignment="1">
      <alignment vertical="center" wrapText="1"/>
    </xf>
    <xf numFmtId="0" fontId="2" fillId="2" borderId="34" xfId="0" applyFont="1" applyFill="1" applyBorder="1" applyAlignment="1">
      <alignment vertical="center" wrapText="1"/>
    </xf>
    <xf numFmtId="44" fontId="2" fillId="2" borderId="39"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44" fontId="5" fillId="2" borderId="3" xfId="0" applyNumberFormat="1" applyFont="1" applyFill="1" applyBorder="1" applyAlignment="1">
      <alignment wrapText="1"/>
    </xf>
    <xf numFmtId="44" fontId="5" fillId="2" borderId="3" xfId="1" applyFont="1" applyFill="1" applyBorder="1" applyAlignment="1">
      <alignment wrapText="1"/>
    </xf>
    <xf numFmtId="44" fontId="5" fillId="2" borderId="9" xfId="0" applyNumberFormat="1" applyFont="1" applyFill="1" applyBorder="1" applyAlignment="1">
      <alignment wrapText="1"/>
    </xf>
    <xf numFmtId="0" fontId="2" fillId="2" borderId="31" xfId="0" applyFont="1" applyFill="1" applyBorder="1" applyAlignment="1">
      <alignment wrapText="1"/>
    </xf>
    <xf numFmtId="44" fontId="2" fillId="2" borderId="32" xfId="0" applyNumberFormat="1" applyFont="1" applyFill="1" applyBorder="1" applyAlignment="1">
      <alignment wrapText="1"/>
    </xf>
    <xf numFmtId="44" fontId="5"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44" fontId="2" fillId="4" borderId="5" xfId="1" applyFont="1" applyFill="1" applyBorder="1" applyAlignment="1" applyProtection="1">
      <alignment wrapText="1"/>
    </xf>
    <xf numFmtId="44" fontId="2" fillId="4" borderId="5" xfId="1" applyFont="1" applyFill="1" applyBorder="1" applyAlignment="1">
      <alignment wrapText="1"/>
    </xf>
    <xf numFmtId="44" fontId="2" fillId="2" borderId="5" xfId="0" applyNumberFormat="1" applyFont="1" applyFill="1" applyBorder="1" applyAlignment="1">
      <alignment wrapText="1"/>
    </xf>
    <xf numFmtId="0" fontId="5" fillId="0" borderId="4" xfId="0" applyFont="1" applyBorder="1" applyAlignment="1">
      <alignment wrapText="1"/>
    </xf>
    <xf numFmtId="0" fontId="5" fillId="3" borderId="1" xfId="0" applyFont="1" applyFill="1" applyBorder="1" applyAlignment="1">
      <alignment wrapText="1"/>
    </xf>
    <xf numFmtId="0" fontId="5" fillId="0" borderId="2" xfId="0" applyFont="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44" fontId="5" fillId="2" borderId="8" xfId="1" applyFont="1" applyFill="1" applyBorder="1" applyAlignment="1" applyProtection="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0" fontId="7" fillId="2" borderId="34" xfId="0" applyFont="1" applyFill="1" applyBorder="1" applyAlignment="1">
      <alignment vertical="center" wrapText="1"/>
    </xf>
    <xf numFmtId="44" fontId="5" fillId="2" borderId="5" xfId="0" applyNumberFormat="1" applyFont="1" applyFill="1" applyBorder="1" applyAlignment="1">
      <alignment wrapText="1"/>
    </xf>
    <xf numFmtId="44" fontId="2" fillId="2" borderId="30" xfId="0" applyNumberFormat="1" applyFont="1" applyFill="1" applyBorder="1" applyAlignment="1">
      <alignment wrapText="1"/>
    </xf>
    <xf numFmtId="44" fontId="2" fillId="2" borderId="9" xfId="1" applyFont="1" applyFill="1" applyBorder="1" applyAlignment="1">
      <alignment wrapText="1"/>
    </xf>
    <xf numFmtId="44" fontId="2" fillId="2" borderId="14" xfId="1" applyFont="1" applyFill="1" applyBorder="1" applyAlignment="1">
      <alignment wrapText="1"/>
    </xf>
    <xf numFmtId="44" fontId="5" fillId="2" borderId="27" xfId="1" applyFont="1" applyFill="1" applyBorder="1" applyAlignment="1" applyProtection="1">
      <alignment wrapText="1"/>
    </xf>
    <xf numFmtId="44" fontId="5" fillId="2" borderId="29" xfId="1" applyFont="1" applyFill="1" applyBorder="1" applyAlignment="1">
      <alignment wrapText="1"/>
    </xf>
    <xf numFmtId="44" fontId="5"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44" fontId="2" fillId="3" borderId="0" xfId="1" applyFont="1" applyFill="1" applyBorder="1" applyAlignment="1" applyProtection="1">
      <alignment vertical="center" wrapText="1"/>
      <protection locked="0"/>
    </xf>
    <xf numFmtId="44" fontId="5" fillId="0" borderId="0" xfId="1" applyFont="1" applyFill="1" applyBorder="1" applyAlignment="1" applyProtection="1">
      <alignment vertical="center" wrapText="1"/>
      <protection locked="0"/>
    </xf>
    <xf numFmtId="44" fontId="0" fillId="0" borderId="0" xfId="1" applyFont="1" applyBorder="1" applyAlignment="1">
      <alignment wrapText="1"/>
    </xf>
    <xf numFmtId="44" fontId="2" fillId="3" borderId="0" xfId="1" applyFont="1" applyFill="1" applyBorder="1" applyAlignment="1">
      <alignment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horizontal="right" vertical="center" wrapText="1"/>
      <protection locked="0"/>
    </xf>
    <xf numFmtId="44" fontId="2" fillId="3" borderId="0" xfId="1" applyFont="1" applyFill="1" applyBorder="1" applyAlignment="1" applyProtection="1">
      <alignment vertical="center" wrapText="1"/>
    </xf>
    <xf numFmtId="44" fontId="2" fillId="0" borderId="0" xfId="1" applyFont="1" applyFill="1" applyBorder="1" applyAlignment="1">
      <alignment vertical="center" wrapText="1"/>
    </xf>
    <xf numFmtId="44" fontId="0" fillId="0" borderId="0" xfId="1" applyFont="1" applyFill="1" applyBorder="1" applyAlignment="1">
      <alignment wrapText="1"/>
    </xf>
    <xf numFmtId="44" fontId="14" fillId="0" borderId="0" xfId="1" applyFont="1" applyBorder="1" applyAlignment="1">
      <alignment wrapText="1"/>
    </xf>
    <xf numFmtId="44" fontId="12" fillId="3" borderId="0" xfId="1" applyFont="1" applyFill="1" applyBorder="1" applyAlignment="1">
      <alignment horizontal="left" wrapText="1"/>
    </xf>
    <xf numFmtId="0" fontId="1" fillId="2" borderId="8" xfId="0" applyFont="1" applyFill="1" applyBorder="1" applyAlignment="1">
      <alignment vertical="center" wrapText="1"/>
    </xf>
    <xf numFmtId="44" fontId="2" fillId="2" borderId="27"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44" fontId="3" fillId="2" borderId="13" xfId="0" applyNumberFormat="1" applyFont="1" applyFill="1" applyBorder="1"/>
    <xf numFmtId="0" fontId="5" fillId="2" borderId="34" xfId="0" applyFont="1" applyFill="1" applyBorder="1" applyAlignment="1">
      <alignment horizontal="center" vertical="center" wrapText="1"/>
    </xf>
    <xf numFmtId="4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44" fontId="0" fillId="0" borderId="0" xfId="1" applyFont="1" applyFill="1" applyBorder="1" applyAlignment="1">
      <alignment vertical="center" wrapText="1"/>
    </xf>
    <xf numFmtId="9" fontId="0" fillId="0" borderId="0" xfId="2" applyFont="1" applyFill="1" applyBorder="1" applyAlignment="1">
      <alignment wrapText="1"/>
    </xf>
    <xf numFmtId="4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44" fontId="14" fillId="0" borderId="0" xfId="1" applyFont="1" applyFill="1" applyBorder="1" applyAlignment="1">
      <alignment wrapText="1"/>
    </xf>
    <xf numFmtId="44" fontId="12" fillId="0" borderId="0" xfId="1" applyFont="1" applyFill="1" applyBorder="1" applyAlignment="1">
      <alignment horizontal="left" wrapText="1"/>
    </xf>
    <xf numFmtId="44" fontId="2" fillId="0" borderId="0" xfId="1" applyFont="1" applyFill="1" applyBorder="1" applyAlignment="1" applyProtection="1">
      <alignment vertical="center" wrapText="1"/>
      <protection locked="0"/>
    </xf>
    <xf numFmtId="4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9" fontId="0" fillId="0" borderId="0" xfId="0" applyNumberFormat="1"/>
    <xf numFmtId="0" fontId="4" fillId="0" borderId="0" xfId="4"/>
    <xf numFmtId="0" fontId="29" fillId="6" borderId="0" xfId="0" applyFont="1" applyFill="1"/>
    <xf numFmtId="0" fontId="29" fillId="0" borderId="0" xfId="0" applyFont="1"/>
    <xf numFmtId="0" fontId="30" fillId="11" borderId="6" xfId="0" applyFont="1" applyFill="1" applyBorder="1" applyAlignment="1">
      <alignment horizontal="center" vertical="center" wrapText="1"/>
    </xf>
    <xf numFmtId="0" fontId="30" fillId="11" borderId="21" xfId="0" applyFont="1" applyFill="1" applyBorder="1" applyAlignment="1">
      <alignment horizontal="center" vertical="center"/>
    </xf>
    <xf numFmtId="0" fontId="28" fillId="11" borderId="21" xfId="3" applyFill="1" applyBorder="1" applyAlignment="1">
      <alignment horizontal="center" vertical="center" wrapText="1"/>
    </xf>
    <xf numFmtId="0" fontId="32" fillId="0" borderId="23" xfId="0" applyFont="1" applyBorder="1" applyAlignment="1">
      <alignment vertical="center" wrapText="1"/>
    </xf>
    <xf numFmtId="0" fontId="33" fillId="0" borderId="20" xfId="0" applyFont="1" applyBorder="1" applyAlignment="1">
      <alignment vertical="center" wrapText="1"/>
    </xf>
    <xf numFmtId="0" fontId="33" fillId="0" borderId="20" xfId="0" applyFont="1" applyBorder="1" applyAlignment="1">
      <alignment vertical="center"/>
    </xf>
    <xf numFmtId="0" fontId="32" fillId="0" borderId="20" xfId="0" applyFont="1" applyBorder="1" applyAlignment="1">
      <alignment vertical="center" wrapText="1"/>
    </xf>
    <xf numFmtId="0" fontId="33" fillId="0" borderId="23" xfId="0" applyFont="1" applyBorder="1" applyAlignment="1">
      <alignment vertical="center" wrapText="1"/>
    </xf>
    <xf numFmtId="0" fontId="31" fillId="0" borderId="23" xfId="0" applyFont="1" applyBorder="1" applyAlignment="1">
      <alignment vertical="center" wrapText="1"/>
    </xf>
    <xf numFmtId="0" fontId="34" fillId="12" borderId="20" xfId="0" applyFont="1" applyFill="1" applyBorder="1" applyAlignment="1">
      <alignment vertical="center" wrapText="1"/>
    </xf>
    <xf numFmtId="0" fontId="34" fillId="13" borderId="20" xfId="0" applyFont="1" applyFill="1" applyBorder="1" applyAlignment="1">
      <alignment vertical="center" wrapText="1"/>
    </xf>
    <xf numFmtId="0" fontId="36" fillId="0" borderId="23" xfId="0" applyFont="1" applyBorder="1" applyAlignment="1">
      <alignment vertical="center" wrapText="1"/>
    </xf>
    <xf numFmtId="0" fontId="36" fillId="0" borderId="20" xfId="0" applyFont="1" applyBorder="1" applyAlignment="1">
      <alignment vertical="center" wrapText="1"/>
    </xf>
    <xf numFmtId="0" fontId="37" fillId="13" borderId="20" xfId="0" applyFont="1" applyFill="1" applyBorder="1" applyAlignment="1">
      <alignment vertical="center" wrapText="1"/>
    </xf>
    <xf numFmtId="0" fontId="32" fillId="12" borderId="20" xfId="0" applyFont="1" applyFill="1" applyBorder="1" applyAlignment="1">
      <alignment vertical="center" wrapText="1"/>
    </xf>
    <xf numFmtId="0" fontId="38" fillId="0" borderId="23" xfId="0" applyFont="1" applyBorder="1" applyAlignment="1">
      <alignment vertical="center" wrapText="1"/>
    </xf>
    <xf numFmtId="0" fontId="38" fillId="0" borderId="20" xfId="0" applyFont="1" applyBorder="1" applyAlignment="1">
      <alignment vertical="center" wrapText="1"/>
    </xf>
    <xf numFmtId="0" fontId="32" fillId="13" borderId="20" xfId="0" applyFont="1" applyFill="1" applyBorder="1" applyAlignment="1">
      <alignment vertical="center" wrapText="1"/>
    </xf>
    <xf numFmtId="0" fontId="34" fillId="14" borderId="20" xfId="0" applyFont="1" applyFill="1" applyBorder="1" applyAlignment="1">
      <alignment vertical="center" wrapText="1"/>
    </xf>
    <xf numFmtId="0" fontId="32" fillId="0" borderId="52" xfId="0" applyFont="1" applyBorder="1" applyAlignment="1">
      <alignment vertical="center" wrapText="1"/>
    </xf>
    <xf numFmtId="0" fontId="34" fillId="12" borderId="52" xfId="0" applyFont="1" applyFill="1" applyBorder="1" applyAlignment="1">
      <alignment vertical="center" wrapText="1"/>
    </xf>
    <xf numFmtId="0" fontId="34" fillId="15" borderId="20" xfId="0" applyFont="1" applyFill="1" applyBorder="1" applyAlignment="1">
      <alignment vertical="center" wrapText="1"/>
    </xf>
    <xf numFmtId="0" fontId="36" fillId="14" borderId="20" xfId="0" applyFont="1" applyFill="1" applyBorder="1" applyAlignment="1">
      <alignment vertical="center" wrapText="1"/>
    </xf>
    <xf numFmtId="0" fontId="36" fillId="13" borderId="20" xfId="0" applyFont="1" applyFill="1" applyBorder="1" applyAlignment="1">
      <alignment vertical="center" wrapText="1"/>
    </xf>
    <xf numFmtId="0" fontId="37" fillId="12" borderId="20" xfId="0" applyFont="1" applyFill="1" applyBorder="1" applyAlignment="1">
      <alignment vertical="center" wrapText="1"/>
    </xf>
    <xf numFmtId="0" fontId="36" fillId="12" borderId="20" xfId="0" applyFont="1" applyFill="1" applyBorder="1" applyAlignment="1">
      <alignment vertical="center" wrapText="1"/>
    </xf>
    <xf numFmtId="0" fontId="39" fillId="0" borderId="23" xfId="0" applyFont="1" applyBorder="1" applyAlignment="1">
      <alignment vertical="center" wrapText="1"/>
    </xf>
    <xf numFmtId="0" fontId="39" fillId="0" borderId="20" xfId="0" applyFont="1" applyBorder="1" applyAlignment="1">
      <alignment vertical="center" wrapText="1"/>
    </xf>
    <xf numFmtId="0" fontId="37" fillId="13" borderId="52" xfId="0" applyFont="1" applyFill="1" applyBorder="1" applyAlignment="1">
      <alignment vertical="center" wrapText="1"/>
    </xf>
    <xf numFmtId="0" fontId="28" fillId="0" borderId="0" xfId="3" applyAlignment="1">
      <alignment vertical="center"/>
    </xf>
    <xf numFmtId="0" fontId="35" fillId="0" borderId="20" xfId="0" applyFont="1" applyBorder="1" applyAlignment="1">
      <alignment vertical="center" wrapText="1"/>
    </xf>
    <xf numFmtId="0" fontId="41" fillId="11" borderId="21" xfId="0" applyFont="1" applyFill="1" applyBorder="1" applyAlignment="1">
      <alignment horizontal="center" vertical="center"/>
    </xf>
    <xf numFmtId="0" fontId="28" fillId="0" borderId="20" xfId="3" applyBorder="1" applyAlignment="1">
      <alignment vertical="center" wrapText="1"/>
    </xf>
    <xf numFmtId="44" fontId="0" fillId="2" borderId="9" xfId="0" applyNumberFormat="1" applyFill="1" applyBorder="1" applyAlignment="1">
      <alignment vertical="center" wrapText="1"/>
    </xf>
    <xf numFmtId="44" fontId="0" fillId="2" borderId="14" xfId="0" applyNumberFormat="1" applyFill="1" applyBorder="1" applyAlignment="1">
      <alignment vertical="center" wrapText="1"/>
    </xf>
    <xf numFmtId="0" fontId="0" fillId="0" borderId="0" xfId="0"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9" fontId="0" fillId="10" borderId="3" xfId="2" applyFont="1" applyFill="1" applyBorder="1" applyAlignment="1" applyProtection="1">
      <alignment vertical="center" wrapText="1"/>
      <protection locked="0"/>
    </xf>
    <xf numFmtId="9" fontId="0" fillId="10" borderId="13" xfId="2" applyFont="1" applyFill="1" applyBorder="1" applyAlignment="1" applyProtection="1">
      <alignment vertical="center" wrapText="1"/>
      <protection locked="0"/>
    </xf>
    <xf numFmtId="0" fontId="0" fillId="8" borderId="8" xfId="0" applyFill="1" applyBorder="1" applyAlignment="1" applyProtection="1">
      <alignment horizontal="left" vertical="top" wrapText="1"/>
      <protection locked="0"/>
    </xf>
    <xf numFmtId="0" fontId="0" fillId="8" borderId="12" xfId="0" applyFill="1" applyBorder="1" applyAlignment="1" applyProtection="1">
      <alignment horizontal="left" vertical="top" wrapText="1"/>
      <protection locked="0"/>
    </xf>
    <xf numFmtId="0" fontId="3" fillId="16" borderId="8" xfId="0" applyFont="1" applyFill="1" applyBorder="1" applyAlignment="1">
      <alignment vertical="center" wrapText="1"/>
    </xf>
    <xf numFmtId="0" fontId="25" fillId="17" borderId="8" xfId="0" applyFont="1" applyFill="1" applyBorder="1" applyAlignment="1">
      <alignment vertical="center" wrapText="1"/>
    </xf>
    <xf numFmtId="0" fontId="8" fillId="0" borderId="0" xfId="0" applyFont="1" applyAlignment="1">
      <alignment wrapText="1"/>
    </xf>
    <xf numFmtId="0" fontId="9" fillId="6" borderId="3" xfId="0" applyFont="1" applyFill="1" applyBorder="1" applyAlignment="1">
      <alignment vertical="center" wrapText="1"/>
    </xf>
    <xf numFmtId="44" fontId="9" fillId="0" borderId="0" xfId="1" applyFont="1" applyFill="1" applyBorder="1" applyAlignment="1" applyProtection="1">
      <alignment vertical="center" wrapText="1"/>
    </xf>
    <xf numFmtId="0" fontId="10" fillId="6" borderId="3" xfId="0" applyFont="1" applyFill="1" applyBorder="1" applyAlignment="1">
      <alignment vertical="center" wrapText="1"/>
    </xf>
    <xf numFmtId="44" fontId="10" fillId="0" borderId="0" xfId="1" applyFont="1" applyFill="1" applyBorder="1" applyAlignment="1" applyProtection="1">
      <alignment horizontal="center" vertical="center" wrapText="1"/>
    </xf>
    <xf numFmtId="0" fontId="8" fillId="3" borderId="0" xfId="0" applyFont="1" applyFill="1" applyAlignment="1">
      <alignment wrapText="1"/>
    </xf>
    <xf numFmtId="0" fontId="9" fillId="2" borderId="3" xfId="0" applyFont="1" applyFill="1" applyBorder="1" applyAlignment="1">
      <alignment vertical="center" wrapText="1"/>
    </xf>
    <xf numFmtId="44" fontId="9" fillId="0" borderId="0" xfId="1" applyFont="1" applyFill="1" applyBorder="1" applyAlignment="1" applyProtection="1">
      <alignment horizontal="center" vertical="center" wrapText="1"/>
    </xf>
    <xf numFmtId="0" fontId="9" fillId="8" borderId="3" xfId="0" applyFont="1" applyFill="1" applyBorder="1" applyAlignment="1">
      <alignment vertical="center" wrapText="1"/>
    </xf>
    <xf numFmtId="0" fontId="9" fillId="3" borderId="0" xfId="0" applyFont="1" applyFill="1" applyAlignment="1">
      <alignment vertical="center" wrapText="1"/>
    </xf>
    <xf numFmtId="0" fontId="9" fillId="0" borderId="0" xfId="0" applyFont="1" applyAlignment="1" applyProtection="1">
      <alignment vertical="center" wrapText="1"/>
      <protection locked="0"/>
    </xf>
    <xf numFmtId="0" fontId="17" fillId="0" borderId="0" xfId="0" applyFont="1" applyAlignment="1">
      <alignment horizontal="left" vertical="top" wrapText="1"/>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2" fillId="0" borderId="0" xfId="0" applyFont="1" applyAlignment="1">
      <alignment horizontal="lef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44" fontId="3" fillId="2" borderId="43" xfId="0" applyNumberFormat="1" applyFont="1" applyFill="1" applyBorder="1" applyAlignment="1">
      <alignment horizontal="center" vertical="center" wrapText="1"/>
    </xf>
    <xf numFmtId="44" fontId="3" fillId="2" borderId="44" xfId="0" applyNumberFormat="1" applyFont="1" applyFill="1" applyBorder="1" applyAlignment="1">
      <alignment horizontal="center" vertical="center" wrapText="1"/>
    </xf>
    <xf numFmtId="44" fontId="3" fillId="2" borderId="4" xfId="0" applyNumberFormat="1" applyFont="1" applyFill="1" applyBorder="1" applyAlignment="1">
      <alignment horizontal="center" vertical="center" wrapText="1"/>
    </xf>
    <xf numFmtId="44" fontId="3" fillId="2" borderId="35" xfId="0" applyNumberFormat="1" applyFont="1" applyFill="1" applyBorder="1" applyAlignment="1">
      <alignment horizontal="center"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42" xfId="0" applyFont="1" applyFill="1" applyBorder="1" applyAlignment="1">
      <alignment horizontal="left" vertical="center" wrapText="1"/>
    </xf>
    <xf numFmtId="49" fontId="0" fillId="2" borderId="45" xfId="0" applyNumberFormat="1" applyFill="1" applyBorder="1" applyAlignment="1">
      <alignment horizontal="center" vertical="center" wrapText="1"/>
    </xf>
    <xf numFmtId="49" fontId="0" fillId="2" borderId="46" xfId="0" applyNumberFormat="1" applyFill="1" applyBorder="1" applyAlignment="1">
      <alignment horizontal="center" vertical="center" wrapText="1"/>
    </xf>
    <xf numFmtId="49" fontId="0" fillId="2" borderId="47" xfId="0" applyNumberFormat="1" applyFill="1" applyBorder="1" applyAlignment="1">
      <alignment horizontal="center" vertical="center" wrapText="1"/>
    </xf>
    <xf numFmtId="0" fontId="0" fillId="2" borderId="45"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6" fillId="0" borderId="53" xfId="0" applyFont="1" applyBorder="1" applyAlignment="1">
      <alignment vertical="center" wrapText="1"/>
    </xf>
    <xf numFmtId="0" fontId="36" fillId="0" borderId="22" xfId="0" applyFont="1" applyBorder="1" applyAlignment="1">
      <alignment vertical="center" wrapText="1"/>
    </xf>
    <xf numFmtId="0" fontId="36" fillId="0" borderId="23" xfId="0" applyFont="1" applyBorder="1" applyAlignment="1">
      <alignment vertical="center" wrapText="1"/>
    </xf>
    <xf numFmtId="0" fontId="35" fillId="0" borderId="53"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31" fillId="0" borderId="25" xfId="0" applyFont="1" applyBorder="1" applyAlignment="1">
      <alignment vertical="center" wrapText="1"/>
    </xf>
    <xf numFmtId="0" fontId="31" fillId="0" borderId="21" xfId="0" applyFont="1" applyBorder="1" applyAlignment="1">
      <alignment vertical="center" wrapText="1"/>
    </xf>
    <xf numFmtId="0" fontId="32" fillId="0" borderId="53" xfId="0" applyFont="1" applyBorder="1" applyAlignment="1">
      <alignment vertical="center" wrapText="1"/>
    </xf>
    <xf numFmtId="0" fontId="32" fillId="0" borderId="22" xfId="0" applyFont="1" applyBorder="1" applyAlignment="1">
      <alignment vertical="center" wrapText="1"/>
    </xf>
    <xf numFmtId="0" fontId="32" fillId="0" borderId="23" xfId="0" applyFont="1" applyBorder="1" applyAlignment="1">
      <alignment vertical="center" wrapText="1"/>
    </xf>
    <xf numFmtId="0" fontId="34" fillId="13" borderId="53" xfId="0" applyFont="1" applyFill="1" applyBorder="1" applyAlignment="1">
      <alignment vertical="center" wrapText="1"/>
    </xf>
    <xf numFmtId="0" fontId="34" fillId="13" borderId="22" xfId="0" applyFont="1" applyFill="1" applyBorder="1" applyAlignment="1">
      <alignment vertical="center" wrapText="1"/>
    </xf>
    <xf numFmtId="0" fontId="34" fillId="13" borderId="23" xfId="0" applyFont="1" applyFill="1" applyBorder="1" applyAlignment="1">
      <alignment vertical="center" wrapText="1"/>
    </xf>
    <xf numFmtId="0" fontId="34" fillId="12" borderId="53" xfId="0" applyFont="1" applyFill="1" applyBorder="1" applyAlignment="1">
      <alignment vertical="center" wrapText="1"/>
    </xf>
    <xf numFmtId="0" fontId="34" fillId="12" borderId="23" xfId="0" applyFont="1" applyFill="1" applyBorder="1" applyAlignment="1">
      <alignment vertical="center" wrapText="1"/>
    </xf>
    <xf numFmtId="0" fontId="34" fillId="15" borderId="53" xfId="0" applyFont="1" applyFill="1" applyBorder="1" applyAlignment="1">
      <alignment vertical="center" wrapText="1"/>
    </xf>
    <xf numFmtId="0" fontId="34" fillId="15" borderId="23" xfId="0" applyFont="1" applyFill="1" applyBorder="1" applyAlignment="1">
      <alignment vertical="center" wrapText="1"/>
    </xf>
    <xf numFmtId="0" fontId="32" fillId="0" borderId="25" xfId="0" applyFont="1" applyBorder="1" applyAlignment="1">
      <alignment vertical="center" wrapText="1"/>
    </xf>
    <xf numFmtId="0" fontId="32" fillId="0" borderId="21" xfId="0" applyFont="1" applyBorder="1" applyAlignment="1">
      <alignment vertic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xf numFmtId="49" fontId="44" fillId="3" borderId="3" xfId="0" applyNumberFormat="1" applyFont="1" applyFill="1" applyBorder="1" applyAlignment="1" applyProtection="1">
      <alignment horizontal="left" vertical="top" wrapText="1"/>
      <protection locked="0"/>
    </xf>
    <xf numFmtId="44" fontId="44" fillId="3" borderId="3" xfId="1" applyFont="1" applyFill="1" applyBorder="1" applyAlignment="1" applyProtection="1">
      <alignment horizontal="left" vertical="top" wrapText="1"/>
      <protection locked="0"/>
    </xf>
    <xf numFmtId="0" fontId="45" fillId="0" borderId="3" xfId="0" applyFont="1" applyBorder="1" applyAlignment="1" applyProtection="1">
      <alignment horizontal="left" vertical="top" wrapText="1"/>
      <protection locked="0"/>
    </xf>
    <xf numFmtId="44" fontId="45" fillId="0" borderId="3" xfId="1" applyFont="1" applyBorder="1" applyAlignment="1" applyProtection="1">
      <alignment horizontal="center" vertical="center" wrapText="1"/>
      <protection locked="0"/>
    </xf>
    <xf numFmtId="164" fontId="45" fillId="3" borderId="3" xfId="1" applyNumberFormat="1" applyFont="1" applyFill="1" applyBorder="1" applyAlignment="1" applyProtection="1">
      <alignment horizontal="center" vertical="center" wrapText="1"/>
      <protection locked="0"/>
    </xf>
    <xf numFmtId="44" fontId="45" fillId="2" borderId="3" xfId="1" applyFont="1" applyFill="1" applyBorder="1" applyAlignment="1" applyProtection="1">
      <alignment horizontal="center" vertical="center" wrapText="1"/>
    </xf>
    <xf numFmtId="9" fontId="45" fillId="3" borderId="3" xfId="2" applyFont="1" applyFill="1" applyBorder="1" applyAlignment="1" applyProtection="1">
      <alignment horizontal="center" vertical="center" wrapText="1"/>
      <protection locked="0"/>
    </xf>
    <xf numFmtId="44" fontId="45" fillId="3" borderId="3" xfId="1" applyFont="1" applyFill="1" applyBorder="1" applyAlignment="1" applyProtection="1">
      <alignment horizontal="center" vertical="center" wrapText="1"/>
      <protection locked="0"/>
    </xf>
    <xf numFmtId="49" fontId="45" fillId="0" borderId="3" xfId="1" applyNumberFormat="1" applyFont="1" applyBorder="1" applyAlignment="1" applyProtection="1">
      <alignment horizontal="left" vertical="center" wrapText="1"/>
      <protection locked="0"/>
    </xf>
    <xf numFmtId="9" fontId="45" fillId="0" borderId="3" xfId="2" applyFont="1" applyBorder="1" applyAlignment="1" applyProtection="1">
      <alignment horizontal="center" vertical="center" wrapText="1"/>
      <protection locked="0"/>
    </xf>
    <xf numFmtId="44" fontId="45" fillId="0" borderId="3" xfId="1" applyFont="1" applyFill="1" applyBorder="1" applyAlignment="1" applyProtection="1">
      <alignment horizontal="center" vertical="center" wrapText="1"/>
      <protection locked="0"/>
    </xf>
    <xf numFmtId="49" fontId="45" fillId="0" borderId="3" xfId="1" applyNumberFormat="1" applyFont="1" applyBorder="1" applyAlignment="1" applyProtection="1">
      <alignment horizontal="left" wrapText="1"/>
      <protection locked="0"/>
    </xf>
    <xf numFmtId="0" fontId="45" fillId="3" borderId="3" xfId="0" applyFont="1" applyFill="1" applyBorder="1" applyAlignment="1" applyProtection="1">
      <alignment horizontal="left" vertical="top" wrapText="1"/>
      <protection locked="0"/>
    </xf>
    <xf numFmtId="49" fontId="45" fillId="3" borderId="3" xfId="1" applyNumberFormat="1" applyFont="1" applyFill="1" applyBorder="1" applyAlignment="1" applyProtection="1">
      <alignment horizontal="left" wrapText="1"/>
      <protection locked="0"/>
    </xf>
    <xf numFmtId="0" fontId="44" fillId="2" borderId="3" xfId="0" applyFont="1" applyFill="1" applyBorder="1" applyAlignment="1">
      <alignment vertical="center" wrapText="1"/>
    </xf>
    <xf numFmtId="44" fontId="44" fillId="2" borderId="3" xfId="1" applyFont="1" applyFill="1" applyBorder="1" applyAlignment="1" applyProtection="1">
      <alignment horizontal="center" vertical="center" wrapText="1"/>
    </xf>
    <xf numFmtId="44" fontId="44" fillId="0" borderId="3" xfId="1" applyFont="1" applyFill="1" applyBorder="1" applyAlignment="1" applyProtection="1">
      <alignment horizontal="center" vertical="center" wrapText="1"/>
    </xf>
    <xf numFmtId="0" fontId="44" fillId="3" borderId="3" xfId="0" applyFont="1" applyFill="1" applyBorder="1" applyAlignment="1" applyProtection="1">
      <alignment horizontal="left" vertical="top" wrapText="1"/>
      <protection locked="0"/>
    </xf>
    <xf numFmtId="0" fontId="45" fillId="3" borderId="3" xfId="0" applyFont="1" applyFill="1" applyBorder="1" applyAlignment="1" applyProtection="1">
      <alignment horizontal="left" vertical="top" wrapText="1"/>
      <protection locked="0"/>
    </xf>
    <xf numFmtId="44" fontId="45" fillId="3" borderId="3" xfId="1" applyFont="1" applyFill="1" applyBorder="1" applyAlignment="1" applyProtection="1">
      <alignment horizontal="left" vertical="top" wrapText="1"/>
      <protection locked="0"/>
    </xf>
    <xf numFmtId="44" fontId="44" fillId="2" borderId="5" xfId="1" applyFont="1" applyFill="1" applyBorder="1" applyAlignment="1" applyProtection="1">
      <alignment horizontal="center" vertical="center" wrapText="1"/>
    </xf>
    <xf numFmtId="0" fontId="45" fillId="3" borderId="0" xfId="0" applyFont="1" applyFill="1" applyAlignment="1" applyProtection="1">
      <alignment horizontal="left" vertical="top" wrapText="1"/>
      <protection locked="0"/>
    </xf>
    <xf numFmtId="44" fontId="45" fillId="3" borderId="0" xfId="1" applyFont="1" applyFill="1" applyBorder="1" applyAlignment="1" applyProtection="1">
      <alignment horizontal="center" vertical="center" wrapText="1"/>
      <protection locked="0"/>
    </xf>
    <xf numFmtId="164" fontId="45" fillId="0" borderId="3" xfId="1" applyNumberFormat="1" applyFont="1" applyBorder="1" applyAlignment="1" applyProtection="1">
      <alignment horizontal="center" vertical="center" wrapText="1"/>
      <protection locked="0"/>
    </xf>
    <xf numFmtId="0" fontId="45" fillId="3" borderId="0" xfId="0" applyFont="1" applyFill="1" applyAlignment="1" applyProtection="1">
      <alignment vertical="center" wrapText="1"/>
      <protection locked="0"/>
    </xf>
    <xf numFmtId="44" fontId="45" fillId="3" borderId="0" xfId="1" applyFont="1" applyFill="1" applyBorder="1" applyAlignment="1" applyProtection="1">
      <alignment vertical="center" wrapText="1"/>
      <protection locked="0"/>
    </xf>
    <xf numFmtId="44" fontId="45" fillId="0" borderId="0" xfId="1" applyFont="1" applyFill="1" applyBorder="1" applyAlignment="1" applyProtection="1">
      <alignment vertical="center" wrapText="1"/>
      <protection locked="0"/>
    </xf>
    <xf numFmtId="0" fontId="45" fillId="3" borderId="1" xfId="0" applyFont="1" applyFill="1" applyBorder="1" applyAlignment="1" applyProtection="1">
      <alignment vertical="center" wrapText="1"/>
      <protection locked="0"/>
    </xf>
    <xf numFmtId="0" fontId="16" fillId="0" borderId="0" xfId="0" applyFont="1" applyAlignment="1" applyProtection="1">
      <alignment wrapText="1"/>
      <protection locked="0"/>
    </xf>
    <xf numFmtId="0" fontId="45" fillId="3" borderId="3" xfId="0" applyFont="1" applyFill="1" applyBorder="1" applyAlignment="1" applyProtection="1">
      <alignment vertical="center" wrapText="1"/>
      <protection locked="0"/>
    </xf>
    <xf numFmtId="164" fontId="44" fillId="0" borderId="3" xfId="1" applyNumberFormat="1" applyFont="1" applyBorder="1" applyAlignment="1" applyProtection="1">
      <alignment vertical="center" wrapText="1"/>
      <protection locked="0"/>
    </xf>
    <xf numFmtId="44" fontId="44" fillId="2" borderId="3" xfId="1" applyFont="1" applyFill="1" applyBorder="1" applyAlignment="1" applyProtection="1">
      <alignment vertical="center" wrapText="1"/>
    </xf>
    <xf numFmtId="9" fontId="44" fillId="0" borderId="3" xfId="2" applyFont="1" applyBorder="1" applyAlignment="1" applyProtection="1">
      <alignment horizontal="center" vertical="center" wrapText="1"/>
      <protection locked="0"/>
    </xf>
    <xf numFmtId="44" fontId="44" fillId="0" borderId="3" xfId="1" applyFont="1" applyBorder="1" applyAlignment="1" applyProtection="1">
      <alignment vertical="center" wrapText="1"/>
      <protection locked="0"/>
    </xf>
    <xf numFmtId="44" fontId="45" fillId="0" borderId="3" xfId="1" applyFont="1" applyFill="1" applyBorder="1" applyAlignment="1" applyProtection="1">
      <alignment vertical="center" wrapText="1"/>
      <protection locked="0"/>
    </xf>
    <xf numFmtId="49" fontId="45" fillId="0" borderId="3" xfId="0" applyNumberFormat="1" applyFont="1" applyBorder="1" applyAlignment="1" applyProtection="1">
      <alignment horizontal="left" wrapText="1"/>
      <protection locked="0"/>
    </xf>
    <xf numFmtId="9" fontId="44" fillId="0" borderId="3" xfId="2" applyFont="1" applyBorder="1" applyAlignment="1" applyProtection="1">
      <alignment vertical="center" wrapText="1"/>
      <protection locked="0"/>
    </xf>
    <xf numFmtId="0" fontId="45" fillId="3" borderId="2" xfId="0" applyFont="1" applyFill="1" applyBorder="1" applyAlignment="1" applyProtection="1">
      <alignment vertical="center" wrapText="1"/>
      <protection locked="0"/>
    </xf>
    <xf numFmtId="0" fontId="44" fillId="4" borderId="3" xfId="0" applyFont="1" applyFill="1" applyBorder="1" applyAlignment="1" applyProtection="1">
      <alignment vertical="center" wrapText="1"/>
      <protection locked="0"/>
    </xf>
    <xf numFmtId="44" fontId="44" fillId="4" borderId="3" xfId="1" applyFont="1" applyFill="1" applyBorder="1" applyAlignment="1" applyProtection="1">
      <alignment vertical="center" wrapText="1"/>
    </xf>
    <xf numFmtId="44" fontId="45" fillId="3" borderId="3" xfId="1" applyFont="1" applyFill="1" applyBorder="1" applyAlignment="1" applyProtection="1">
      <alignment vertical="center" wrapText="1"/>
      <protection locked="0"/>
    </xf>
    <xf numFmtId="44" fontId="45" fillId="3" borderId="3" xfId="1" applyFont="1" applyFill="1" applyBorder="1" applyAlignment="1" applyProtection="1">
      <alignment horizontal="center" vertical="center" wrapText="1"/>
    </xf>
    <xf numFmtId="9" fontId="45" fillId="3" borderId="3" xfId="1" applyNumberFormat="1" applyFont="1" applyFill="1" applyBorder="1" applyAlignment="1" applyProtection="1">
      <alignment horizontal="center" vertical="center" wrapText="1"/>
      <protection locked="0"/>
    </xf>
    <xf numFmtId="49" fontId="45" fillId="3" borderId="3" xfId="1" applyNumberFormat="1" applyFont="1" applyFill="1" applyBorder="1" applyAlignment="1" applyProtection="1">
      <alignment horizontal="center" vertical="center" wrapText="1"/>
      <protection locked="0"/>
    </xf>
    <xf numFmtId="49" fontId="45" fillId="3" borderId="3" xfId="1" applyNumberFormat="1" applyFont="1" applyFill="1" applyBorder="1" applyAlignment="1" applyProtection="1">
      <alignment horizontal="left" vertical="center" wrapText="1"/>
      <protection locked="0"/>
    </xf>
    <xf numFmtId="0" fontId="44" fillId="3" borderId="3" xfId="0" applyFont="1" applyFill="1" applyBorder="1" applyAlignment="1">
      <alignment vertical="center" wrapText="1"/>
    </xf>
    <xf numFmtId="44" fontId="44" fillId="3" borderId="3" xfId="1" applyFont="1" applyFill="1" applyBorder="1" applyAlignment="1" applyProtection="1">
      <alignment horizontal="center" vertical="center" wrapText="1"/>
    </xf>
    <xf numFmtId="44" fontId="44" fillId="3" borderId="5" xfId="1" applyFont="1" applyFill="1" applyBorder="1" applyAlignment="1" applyProtection="1">
      <alignment horizontal="center" vertical="center" wrapText="1"/>
    </xf>
    <xf numFmtId="0" fontId="45" fillId="3" borderId="3" xfId="1" applyNumberFormat="1" applyFont="1" applyFill="1" applyBorder="1" applyAlignment="1" applyProtection="1">
      <alignment horizontal="center" vertical="center" wrapText="1"/>
      <protection locked="0"/>
    </xf>
  </cellXfs>
  <cellStyles count="5">
    <cellStyle name="Currency" xfId="1" builtinId="4"/>
    <cellStyle name="Hyperlink" xfId="3" builtinId="8"/>
    <cellStyle name="Normal" xfId="0" builtinId="0"/>
    <cellStyle name="Normal 2" xfId="4" xr:uid="{38713CDE-2B41-4D1E-BE35-591CF7FE7E0C}"/>
    <cellStyle name="Percent"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international-alert.org/publications/preventing-violent-extremism-toolki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zoomScale="80" zoomScaleNormal="80" workbookViewId="0"/>
  </sheetViews>
  <sheetFormatPr defaultColWidth="8.7265625" defaultRowHeight="14.5" x14ac:dyDescent="0.35"/>
  <cols>
    <col min="2" max="2" width="133.453125" customWidth="1"/>
  </cols>
  <sheetData>
    <row r="2" spans="2:5" ht="36.75" customHeight="1" thickBot="1" x14ac:dyDescent="0.4">
      <c r="B2" s="229" t="s">
        <v>406</v>
      </c>
      <c r="C2" s="229"/>
      <c r="D2" s="229"/>
      <c r="E2" s="229"/>
    </row>
    <row r="3" spans="2:5" ht="361.5" customHeight="1" thickBot="1" x14ac:dyDescent="0.4">
      <c r="B3" s="158" t="s">
        <v>407</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70"/>
  <sheetViews>
    <sheetView showGridLines="0" showZeros="0" tabSelected="1" zoomScale="40" zoomScaleNormal="40" workbookViewId="0">
      <pane ySplit="4" topLeftCell="A18" activePane="bottomLeft" state="frozen"/>
      <selection pane="bottomLeft" activeCell="H8" sqref="H8"/>
    </sheetView>
  </sheetViews>
  <sheetFormatPr defaultColWidth="9.1796875" defaultRowHeight="14.5" x14ac:dyDescent="0.35"/>
  <cols>
    <col min="1" max="1" width="4.26953125" style="29" customWidth="1"/>
    <col min="2" max="2" width="30.7265625" style="29" customWidth="1"/>
    <col min="3" max="3" width="32.453125" style="29" customWidth="1"/>
    <col min="4" max="7" width="23.1796875" style="29" customWidth="1"/>
    <col min="8" max="8" width="22.453125" style="29" customWidth="1"/>
    <col min="9" max="9" width="22.453125" style="134" customWidth="1"/>
    <col min="10" max="10" width="29.54296875" style="140" customWidth="1"/>
    <col min="11" max="11" width="30.26953125" style="29" customWidth="1"/>
    <col min="12" max="12" width="18.81640625" style="29" customWidth="1"/>
    <col min="13" max="13" width="9.1796875" style="29"/>
    <col min="14" max="14" width="17.7265625" style="29" customWidth="1"/>
    <col min="15" max="15" width="26.453125" style="29" customWidth="1"/>
    <col min="16" max="16" width="22.453125" style="29" customWidth="1"/>
    <col min="17" max="17" width="29.7265625" style="29" customWidth="1"/>
    <col min="18" max="18" width="23.453125" style="29" customWidth="1"/>
    <col min="19" max="19" width="18.453125" style="29" customWidth="1"/>
    <col min="20" max="20" width="17.453125" style="29" customWidth="1"/>
    <col min="21" max="21" width="25.1796875" style="29" customWidth="1"/>
    <col min="22" max="16384" width="9.1796875" style="29"/>
  </cols>
  <sheetData>
    <row r="1" spans="1:12" ht="29.25" customHeight="1" x14ac:dyDescent="1">
      <c r="B1" s="229" t="s">
        <v>339</v>
      </c>
      <c r="C1" s="229"/>
      <c r="D1" s="229"/>
      <c r="E1" s="229"/>
      <c r="F1" s="27"/>
      <c r="G1" s="27"/>
      <c r="H1" s="28"/>
      <c r="I1" s="141"/>
      <c r="J1" s="164"/>
      <c r="K1" s="28"/>
    </row>
    <row r="2" spans="1:12" ht="24" customHeight="1" x14ac:dyDescent="0.6">
      <c r="B2" s="242" t="s">
        <v>185</v>
      </c>
      <c r="C2" s="242"/>
      <c r="D2" s="242"/>
      <c r="E2" s="242"/>
      <c r="F2" s="242"/>
      <c r="G2" s="242"/>
      <c r="H2" s="242"/>
      <c r="I2" s="142"/>
      <c r="J2" s="165"/>
    </row>
    <row r="3" spans="1:12" x14ac:dyDescent="0.35">
      <c r="D3" s="31"/>
      <c r="E3" s="31"/>
      <c r="F3" s="31"/>
      <c r="G3" s="31"/>
      <c r="I3" s="140"/>
      <c r="K3" s="30"/>
      <c r="L3" s="30"/>
    </row>
    <row r="4" spans="1:12" ht="148.5" customHeight="1" x14ac:dyDescent="0.35">
      <c r="B4" s="20" t="s">
        <v>186</v>
      </c>
      <c r="C4" s="20" t="s">
        <v>340</v>
      </c>
      <c r="D4" s="159" t="s">
        <v>871</v>
      </c>
      <c r="E4" s="159" t="s">
        <v>872</v>
      </c>
      <c r="F4" s="159" t="s">
        <v>873</v>
      </c>
      <c r="G4" s="20" t="s">
        <v>11</v>
      </c>
      <c r="H4" s="20" t="s">
        <v>341</v>
      </c>
      <c r="I4" s="20" t="s">
        <v>400</v>
      </c>
      <c r="J4" s="168" t="s">
        <v>408</v>
      </c>
      <c r="K4" s="20" t="s">
        <v>409</v>
      </c>
      <c r="L4" s="36"/>
    </row>
    <row r="5" spans="1:12" ht="51" customHeight="1" x14ac:dyDescent="0.35">
      <c r="B5" s="76" t="s">
        <v>187</v>
      </c>
      <c r="C5" s="299" t="s">
        <v>874</v>
      </c>
      <c r="D5" s="299"/>
      <c r="E5" s="299"/>
      <c r="F5" s="299"/>
      <c r="G5" s="299"/>
      <c r="H5" s="299"/>
      <c r="I5" s="300"/>
      <c r="J5" s="300"/>
      <c r="K5" s="299"/>
      <c r="L5" s="13"/>
    </row>
    <row r="6" spans="1:12" ht="51" customHeight="1" x14ac:dyDescent="0.35">
      <c r="B6" s="76" t="s">
        <v>188</v>
      </c>
      <c r="C6" s="299" t="s">
        <v>876</v>
      </c>
      <c r="D6" s="299"/>
      <c r="E6" s="299"/>
      <c r="F6" s="299"/>
      <c r="G6" s="299"/>
      <c r="H6" s="299"/>
      <c r="I6" s="300"/>
      <c r="J6" s="300"/>
      <c r="K6" s="299"/>
      <c r="L6" s="38"/>
    </row>
    <row r="7" spans="1:12" ht="155" x14ac:dyDescent="0.35">
      <c r="B7" s="77" t="s">
        <v>189</v>
      </c>
      <c r="C7" s="311" t="s">
        <v>884</v>
      </c>
      <c r="D7" s="306"/>
      <c r="E7" s="303">
        <v>80000</v>
      </c>
      <c r="F7" s="306"/>
      <c r="G7" s="340">
        <f>SUM(D7:F7)</f>
        <v>80000</v>
      </c>
      <c r="H7" s="305">
        <v>0.5</v>
      </c>
      <c r="I7" s="341">
        <v>0</v>
      </c>
      <c r="J7" s="306" t="s">
        <v>908</v>
      </c>
      <c r="K7" s="342" t="s">
        <v>911</v>
      </c>
      <c r="L7" s="39"/>
    </row>
    <row r="8" spans="1:12" ht="124" x14ac:dyDescent="0.35">
      <c r="B8" s="77" t="s">
        <v>190</v>
      </c>
      <c r="C8" s="311" t="s">
        <v>885</v>
      </c>
      <c r="D8" s="306"/>
      <c r="E8" s="303">
        <v>50000</v>
      </c>
      <c r="F8" s="306"/>
      <c r="G8" s="340">
        <f t="shared" ref="G8:G14" si="0">SUM(D8:F8)</f>
        <v>50000</v>
      </c>
      <c r="H8" s="305">
        <v>0.5</v>
      </c>
      <c r="I8" s="306"/>
      <c r="J8" s="306" t="s">
        <v>909</v>
      </c>
      <c r="K8" s="343" t="s">
        <v>911</v>
      </c>
      <c r="L8" s="39"/>
    </row>
    <row r="9" spans="1:12" ht="169.5" customHeight="1" x14ac:dyDescent="0.35">
      <c r="B9" s="77" t="s">
        <v>191</v>
      </c>
      <c r="C9" s="311" t="s">
        <v>886</v>
      </c>
      <c r="D9" s="306"/>
      <c r="E9" s="303">
        <v>40000</v>
      </c>
      <c r="F9" s="306"/>
      <c r="G9" s="340">
        <f t="shared" si="0"/>
        <v>40000</v>
      </c>
      <c r="H9" s="305">
        <v>0.5</v>
      </c>
      <c r="I9" s="306"/>
      <c r="J9" s="306" t="s">
        <v>910</v>
      </c>
      <c r="K9" s="343" t="s">
        <v>911</v>
      </c>
      <c r="L9" s="39"/>
    </row>
    <row r="10" spans="1:12" ht="15.5" x14ac:dyDescent="0.35">
      <c r="B10" s="221" t="s">
        <v>192</v>
      </c>
      <c r="C10" s="311"/>
      <c r="D10" s="306"/>
      <c r="E10" s="306"/>
      <c r="F10" s="306"/>
      <c r="G10" s="340">
        <f t="shared" si="0"/>
        <v>0</v>
      </c>
      <c r="H10" s="305"/>
      <c r="I10" s="306"/>
      <c r="J10" s="306"/>
      <c r="K10" s="312"/>
      <c r="L10" s="39"/>
    </row>
    <row r="11" spans="1:12" ht="15.5" x14ac:dyDescent="0.35">
      <c r="B11" s="221" t="s">
        <v>193</v>
      </c>
      <c r="C11" s="311"/>
      <c r="D11" s="306"/>
      <c r="E11" s="306"/>
      <c r="F11" s="306"/>
      <c r="G11" s="340">
        <f t="shared" si="0"/>
        <v>0</v>
      </c>
      <c r="H11" s="305"/>
      <c r="I11" s="306"/>
      <c r="J11" s="306"/>
      <c r="K11" s="312"/>
      <c r="L11" s="39"/>
    </row>
    <row r="12" spans="1:12" ht="15.5" x14ac:dyDescent="0.35">
      <c r="B12" s="221" t="s">
        <v>194</v>
      </c>
      <c r="C12" s="311"/>
      <c r="D12" s="306"/>
      <c r="E12" s="306"/>
      <c r="F12" s="306"/>
      <c r="G12" s="340">
        <f t="shared" si="0"/>
        <v>0</v>
      </c>
      <c r="H12" s="305"/>
      <c r="I12" s="306"/>
      <c r="J12" s="306"/>
      <c r="K12" s="312"/>
      <c r="L12" s="39"/>
    </row>
    <row r="13" spans="1:12" ht="15.5" x14ac:dyDescent="0.35">
      <c r="B13" s="221" t="s">
        <v>195</v>
      </c>
      <c r="C13" s="311"/>
      <c r="D13" s="306"/>
      <c r="E13" s="306"/>
      <c r="F13" s="306"/>
      <c r="G13" s="340">
        <f t="shared" si="0"/>
        <v>0</v>
      </c>
      <c r="H13" s="305"/>
      <c r="I13" s="306"/>
      <c r="J13" s="306"/>
      <c r="K13" s="312"/>
      <c r="L13" s="39"/>
    </row>
    <row r="14" spans="1:12" ht="15.5" x14ac:dyDescent="0.35">
      <c r="A14" s="30"/>
      <c r="B14" s="221" t="s">
        <v>196</v>
      </c>
      <c r="C14" s="311"/>
      <c r="D14" s="306"/>
      <c r="E14" s="306"/>
      <c r="F14" s="306"/>
      <c r="G14" s="340">
        <f t="shared" si="0"/>
        <v>0</v>
      </c>
      <c r="H14" s="305"/>
      <c r="I14" s="306"/>
      <c r="J14" s="306"/>
      <c r="K14" s="312"/>
    </row>
    <row r="15" spans="1:12" ht="15.5" x14ac:dyDescent="0.35">
      <c r="A15" s="30"/>
      <c r="C15" s="344" t="s">
        <v>342</v>
      </c>
      <c r="D15" s="345">
        <f>SUM(D7:D14)</f>
        <v>0</v>
      </c>
      <c r="E15" s="345">
        <f>SUM(E7:E14)</f>
        <v>170000</v>
      </c>
      <c r="F15" s="345">
        <f>SUM(F7:F14)</f>
        <v>0</v>
      </c>
      <c r="G15" s="345">
        <f>SUM(G7:G14)</f>
        <v>170000</v>
      </c>
      <c r="H15" s="345">
        <f>(H7*G7)+(H8*G8)+(H9*G9)+(H10*G10)+(H11*G11)+(H12*G12)+(H13*G13)+(H14*G14)</f>
        <v>85000</v>
      </c>
      <c r="I15" s="345">
        <f>SUM(I7:I14)</f>
        <v>0</v>
      </c>
      <c r="J15" s="345"/>
      <c r="K15" s="312"/>
      <c r="L15" s="40"/>
    </row>
    <row r="16" spans="1:12" ht="51" customHeight="1" x14ac:dyDescent="0.35">
      <c r="A16" s="30"/>
      <c r="B16" s="76" t="s">
        <v>197</v>
      </c>
      <c r="C16" s="316" t="s">
        <v>875</v>
      </c>
      <c r="D16" s="317"/>
      <c r="E16" s="317"/>
      <c r="F16" s="317"/>
      <c r="G16" s="317"/>
      <c r="H16" s="317"/>
      <c r="I16" s="318"/>
      <c r="J16" s="318"/>
      <c r="K16" s="317"/>
      <c r="L16" s="38"/>
    </row>
    <row r="17" spans="1:12" ht="124" x14ac:dyDescent="0.35">
      <c r="A17" s="30"/>
      <c r="B17" s="77" t="s">
        <v>198</v>
      </c>
      <c r="C17" s="311" t="s">
        <v>887</v>
      </c>
      <c r="D17" s="306"/>
      <c r="E17" s="303">
        <v>70000</v>
      </c>
      <c r="F17" s="306"/>
      <c r="G17" s="340">
        <f>SUM(D17:F17)</f>
        <v>70000</v>
      </c>
      <c r="H17" s="305">
        <v>0.35</v>
      </c>
      <c r="I17" s="306"/>
      <c r="J17" s="306" t="s">
        <v>912</v>
      </c>
      <c r="K17" s="343" t="s">
        <v>911</v>
      </c>
      <c r="L17" s="39"/>
    </row>
    <row r="18" spans="1:12" ht="221.5" customHeight="1" x14ac:dyDescent="0.35">
      <c r="A18" s="30"/>
      <c r="B18" s="77" t="s">
        <v>199</v>
      </c>
      <c r="C18" s="311" t="s">
        <v>906</v>
      </c>
      <c r="D18" s="306"/>
      <c r="E18" s="303">
        <v>40360</v>
      </c>
      <c r="F18" s="306"/>
      <c r="G18" s="340">
        <f t="shared" ref="G18:G24" si="1">SUM(D18:F18)</f>
        <v>40360</v>
      </c>
      <c r="H18" s="305">
        <v>0.5</v>
      </c>
      <c r="I18" s="306">
        <v>19871</v>
      </c>
      <c r="J18" s="306" t="s">
        <v>913</v>
      </c>
      <c r="K18" s="312"/>
      <c r="L18" s="39"/>
    </row>
    <row r="19" spans="1:12" ht="186" x14ac:dyDescent="0.35">
      <c r="A19" s="30"/>
      <c r="B19" s="77" t="s">
        <v>200</v>
      </c>
      <c r="C19" s="311" t="s">
        <v>888</v>
      </c>
      <c r="D19" s="306"/>
      <c r="E19" s="303">
        <v>40000</v>
      </c>
      <c r="F19" s="306"/>
      <c r="G19" s="340">
        <f t="shared" si="1"/>
        <v>40000</v>
      </c>
      <c r="H19" s="305">
        <v>0.3</v>
      </c>
      <c r="I19" s="306"/>
      <c r="J19" s="306" t="s">
        <v>914</v>
      </c>
      <c r="K19" s="343"/>
      <c r="L19" s="39"/>
    </row>
    <row r="20" spans="1:12" ht="139.5" x14ac:dyDescent="0.35">
      <c r="A20" s="30"/>
      <c r="B20" s="77" t="s">
        <v>201</v>
      </c>
      <c r="C20" s="311" t="s">
        <v>889</v>
      </c>
      <c r="D20" s="306"/>
      <c r="E20" s="303">
        <v>128000</v>
      </c>
      <c r="F20" s="306"/>
      <c r="G20" s="340">
        <f t="shared" si="1"/>
        <v>128000</v>
      </c>
      <c r="H20" s="305">
        <v>0.3</v>
      </c>
      <c r="I20" s="306"/>
      <c r="J20" s="306" t="s">
        <v>915</v>
      </c>
      <c r="K20" s="343" t="s">
        <v>911</v>
      </c>
      <c r="L20" s="39"/>
    </row>
    <row r="21" spans="1:12" ht="15.5" x14ac:dyDescent="0.35">
      <c r="A21" s="30"/>
      <c r="B21" s="221" t="s">
        <v>202</v>
      </c>
      <c r="C21" s="311"/>
      <c r="D21" s="306"/>
      <c r="E21" s="306"/>
      <c r="F21" s="306"/>
      <c r="G21" s="340">
        <f t="shared" si="1"/>
        <v>0</v>
      </c>
      <c r="H21" s="305"/>
      <c r="I21" s="306"/>
      <c r="J21" s="306"/>
      <c r="K21" s="312"/>
      <c r="L21" s="39"/>
    </row>
    <row r="22" spans="1:12" ht="15.5" x14ac:dyDescent="0.35">
      <c r="A22" s="30"/>
      <c r="B22" s="221" t="s">
        <v>203</v>
      </c>
      <c r="C22" s="311"/>
      <c r="D22" s="306"/>
      <c r="E22" s="306"/>
      <c r="F22" s="306"/>
      <c r="G22" s="340">
        <f t="shared" si="1"/>
        <v>0</v>
      </c>
      <c r="H22" s="305"/>
      <c r="I22" s="306"/>
      <c r="J22" s="306"/>
      <c r="K22" s="312"/>
      <c r="L22" s="39"/>
    </row>
    <row r="23" spans="1:12" ht="15.5" x14ac:dyDescent="0.35">
      <c r="A23" s="30"/>
      <c r="B23" s="221" t="s">
        <v>204</v>
      </c>
      <c r="C23" s="311"/>
      <c r="D23" s="306"/>
      <c r="E23" s="306"/>
      <c r="F23" s="306"/>
      <c r="G23" s="340">
        <f t="shared" si="1"/>
        <v>0</v>
      </c>
      <c r="H23" s="305"/>
      <c r="I23" s="306"/>
      <c r="J23" s="306"/>
      <c r="K23" s="312"/>
      <c r="L23" s="39"/>
    </row>
    <row r="24" spans="1:12" ht="15.5" x14ac:dyDescent="0.35">
      <c r="A24" s="30"/>
      <c r="B24" s="221" t="s">
        <v>205</v>
      </c>
      <c r="C24" s="311"/>
      <c r="D24" s="306"/>
      <c r="E24" s="306"/>
      <c r="F24" s="306"/>
      <c r="G24" s="340">
        <f t="shared" si="1"/>
        <v>0</v>
      </c>
      <c r="H24" s="305"/>
      <c r="I24" s="306"/>
      <c r="J24" s="306"/>
      <c r="K24" s="312"/>
      <c r="L24" s="39"/>
    </row>
    <row r="25" spans="1:12" ht="15.5" x14ac:dyDescent="0.35">
      <c r="A25" s="30"/>
      <c r="C25" s="344" t="s">
        <v>342</v>
      </c>
      <c r="D25" s="346">
        <f>SUM(D17:D24)</f>
        <v>0</v>
      </c>
      <c r="E25" s="346">
        <f>SUM(E17:E24)</f>
        <v>278360</v>
      </c>
      <c r="F25" s="346">
        <f>SUM(F17:F24)</f>
        <v>0</v>
      </c>
      <c r="G25" s="346">
        <f>SUM(G17:G24)</f>
        <v>278360</v>
      </c>
      <c r="H25" s="345">
        <f>(H17*G17)+(H18*G18)+(H19*G19)+(H20*G20)+(H21*G21)+(H22*G22)+(H23*G23)+(H24*G24)</f>
        <v>95080</v>
      </c>
      <c r="I25" s="345">
        <f>SUM(I17:I24)</f>
        <v>19871</v>
      </c>
      <c r="J25" s="345"/>
      <c r="K25" s="312"/>
      <c r="L25" s="40"/>
    </row>
    <row r="26" spans="1:12" ht="51" customHeight="1" x14ac:dyDescent="0.35">
      <c r="A26" s="30"/>
      <c r="B26" s="76" t="s">
        <v>206</v>
      </c>
      <c r="C26" s="316" t="s">
        <v>877</v>
      </c>
      <c r="D26" s="316"/>
      <c r="E26" s="316"/>
      <c r="F26" s="316"/>
      <c r="G26" s="316"/>
      <c r="H26" s="316"/>
      <c r="I26" s="300"/>
      <c r="J26" s="300"/>
      <c r="K26" s="316"/>
      <c r="L26" s="38"/>
    </row>
    <row r="27" spans="1:12" ht="217" x14ac:dyDescent="0.35">
      <c r="A27" s="30"/>
      <c r="B27" s="77" t="s">
        <v>207</v>
      </c>
      <c r="C27" s="311" t="s">
        <v>890</v>
      </c>
      <c r="D27" s="306"/>
      <c r="E27" s="303">
        <v>20000</v>
      </c>
      <c r="F27" s="306"/>
      <c r="G27" s="340">
        <f>SUM(D27:F27)</f>
        <v>20000</v>
      </c>
      <c r="H27" s="305">
        <v>0.3</v>
      </c>
      <c r="I27" s="306"/>
      <c r="J27" s="306" t="s">
        <v>916</v>
      </c>
      <c r="K27" s="343" t="s">
        <v>911</v>
      </c>
      <c r="L27" s="39"/>
    </row>
    <row r="28" spans="1:12" ht="93" x14ac:dyDescent="0.35">
      <c r="A28" s="30"/>
      <c r="B28" s="77" t="s">
        <v>208</v>
      </c>
      <c r="C28" s="311" t="s">
        <v>891</v>
      </c>
      <c r="D28" s="306"/>
      <c r="E28" s="303">
        <v>10000</v>
      </c>
      <c r="F28" s="306"/>
      <c r="G28" s="340">
        <f t="shared" ref="G28:G34" si="2">SUM(D28:F28)</f>
        <v>10000</v>
      </c>
      <c r="H28" s="305">
        <v>0.3</v>
      </c>
      <c r="I28" s="306"/>
      <c r="J28" s="306" t="s">
        <v>917</v>
      </c>
      <c r="K28" s="343" t="s">
        <v>911</v>
      </c>
      <c r="L28" s="39"/>
    </row>
    <row r="29" spans="1:12" ht="186" x14ac:dyDescent="0.35">
      <c r="A29" s="30"/>
      <c r="B29" s="77" t="s">
        <v>209</v>
      </c>
      <c r="C29" s="311" t="s">
        <v>892</v>
      </c>
      <c r="D29" s="306"/>
      <c r="E29" s="303">
        <v>65000</v>
      </c>
      <c r="F29" s="306"/>
      <c r="G29" s="340">
        <f t="shared" si="2"/>
        <v>65000</v>
      </c>
      <c r="H29" s="305">
        <v>0.5</v>
      </c>
      <c r="I29" s="306"/>
      <c r="J29" s="306" t="s">
        <v>918</v>
      </c>
      <c r="K29" s="343" t="s">
        <v>911</v>
      </c>
      <c r="L29" s="39"/>
    </row>
    <row r="30" spans="1:12" ht="15.5" x14ac:dyDescent="0.35">
      <c r="A30" s="30"/>
      <c r="B30" s="221" t="s">
        <v>210</v>
      </c>
      <c r="C30" s="311"/>
      <c r="D30" s="306"/>
      <c r="E30" s="306"/>
      <c r="F30" s="306"/>
      <c r="G30" s="340">
        <f t="shared" si="2"/>
        <v>0</v>
      </c>
      <c r="H30" s="305"/>
      <c r="I30" s="306"/>
      <c r="J30" s="306"/>
      <c r="K30" s="312"/>
      <c r="L30" s="39"/>
    </row>
    <row r="31" spans="1:12" s="30" customFormat="1" ht="15.5" x14ac:dyDescent="0.35">
      <c r="B31" s="221" t="s">
        <v>211</v>
      </c>
      <c r="C31" s="311"/>
      <c r="D31" s="306"/>
      <c r="E31" s="306"/>
      <c r="F31" s="306"/>
      <c r="G31" s="340">
        <f t="shared" si="2"/>
        <v>0</v>
      </c>
      <c r="H31" s="305"/>
      <c r="I31" s="306"/>
      <c r="J31" s="306"/>
      <c r="K31" s="312"/>
      <c r="L31" s="39"/>
    </row>
    <row r="32" spans="1:12" s="30" customFormat="1" ht="15.5" x14ac:dyDescent="0.35">
      <c r="B32" s="221" t="s">
        <v>212</v>
      </c>
      <c r="C32" s="311"/>
      <c r="D32" s="306"/>
      <c r="E32" s="306"/>
      <c r="F32" s="306"/>
      <c r="G32" s="340">
        <f t="shared" si="2"/>
        <v>0</v>
      </c>
      <c r="H32" s="305"/>
      <c r="I32" s="306"/>
      <c r="J32" s="306"/>
      <c r="K32" s="312"/>
      <c r="L32" s="39"/>
    </row>
    <row r="33" spans="1:12" s="30" customFormat="1" ht="15.5" x14ac:dyDescent="0.35">
      <c r="A33" s="29"/>
      <c r="B33" s="221" t="s">
        <v>213</v>
      </c>
      <c r="C33" s="311"/>
      <c r="D33" s="306"/>
      <c r="E33" s="306"/>
      <c r="F33" s="306"/>
      <c r="G33" s="340">
        <f t="shared" si="2"/>
        <v>0</v>
      </c>
      <c r="H33" s="305"/>
      <c r="I33" s="306"/>
      <c r="J33" s="306"/>
      <c r="K33" s="312"/>
      <c r="L33" s="39"/>
    </row>
    <row r="34" spans="1:12" ht="15.5" x14ac:dyDescent="0.35">
      <c r="B34" s="221" t="s">
        <v>214</v>
      </c>
      <c r="C34" s="311"/>
      <c r="D34" s="306"/>
      <c r="E34" s="306"/>
      <c r="F34" s="306"/>
      <c r="G34" s="340">
        <f t="shared" si="2"/>
        <v>0</v>
      </c>
      <c r="H34" s="305"/>
      <c r="I34" s="306"/>
      <c r="J34" s="306"/>
      <c r="K34" s="312"/>
      <c r="L34" s="39"/>
    </row>
    <row r="35" spans="1:12" ht="15.5" x14ac:dyDescent="0.35">
      <c r="C35" s="344" t="s">
        <v>342</v>
      </c>
      <c r="D35" s="346">
        <f>SUM(D27:D34)</f>
        <v>0</v>
      </c>
      <c r="E35" s="346">
        <f>SUM(E27:E34)</f>
        <v>95000</v>
      </c>
      <c r="F35" s="346">
        <f>SUM(F27:F34)</f>
        <v>0</v>
      </c>
      <c r="G35" s="346">
        <f>SUM(G27:G34)</f>
        <v>95000</v>
      </c>
      <c r="H35" s="345">
        <f>(H27*G27)+(H28*G28)+(H29*G29)+(H30*G30)+(H31*G31)+(H32*G32)+(H33*G33)+(H34*G34)</f>
        <v>41500</v>
      </c>
      <c r="I35" s="345">
        <f>SUM(I27:I34)</f>
        <v>0</v>
      </c>
      <c r="J35" s="345"/>
      <c r="K35" s="312"/>
      <c r="L35" s="40"/>
    </row>
    <row r="36" spans="1:12" s="218" customFormat="1" ht="51" customHeight="1" x14ac:dyDescent="0.35">
      <c r="B36" s="219" t="s">
        <v>215</v>
      </c>
      <c r="C36" s="317"/>
      <c r="D36" s="317"/>
      <c r="E36" s="317"/>
      <c r="F36" s="317"/>
      <c r="G36" s="317"/>
      <c r="H36" s="317"/>
      <c r="I36" s="318"/>
      <c r="J36" s="318"/>
      <c r="K36" s="317"/>
      <c r="L36" s="220"/>
    </row>
    <row r="37" spans="1:12" s="218" customFormat="1" ht="15.5" x14ac:dyDescent="0.35">
      <c r="B37" s="221" t="s">
        <v>216</v>
      </c>
      <c r="C37" s="311"/>
      <c r="D37" s="306"/>
      <c r="E37" s="306"/>
      <c r="F37" s="306"/>
      <c r="G37" s="340">
        <f>SUM(D37:F37)</f>
        <v>0</v>
      </c>
      <c r="H37" s="305"/>
      <c r="I37" s="306"/>
      <c r="J37" s="306"/>
      <c r="K37" s="312"/>
      <c r="L37" s="222"/>
    </row>
    <row r="38" spans="1:12" s="218" customFormat="1" ht="15.5" x14ac:dyDescent="0.35">
      <c r="B38" s="221" t="s">
        <v>217</v>
      </c>
      <c r="C38" s="311"/>
      <c r="D38" s="306"/>
      <c r="E38" s="306"/>
      <c r="F38" s="306"/>
      <c r="G38" s="340">
        <f t="shared" ref="G38:G44" si="3">SUM(D38:F38)</f>
        <v>0</v>
      </c>
      <c r="H38" s="305"/>
      <c r="I38" s="306"/>
      <c r="J38" s="306"/>
      <c r="K38" s="312"/>
      <c r="L38" s="222"/>
    </row>
    <row r="39" spans="1:12" s="218" customFormat="1" ht="15.5" x14ac:dyDescent="0.35">
      <c r="B39" s="221" t="s">
        <v>218</v>
      </c>
      <c r="C39" s="311"/>
      <c r="D39" s="306"/>
      <c r="E39" s="306"/>
      <c r="F39" s="306"/>
      <c r="G39" s="340">
        <f t="shared" si="3"/>
        <v>0</v>
      </c>
      <c r="H39" s="305"/>
      <c r="I39" s="306"/>
      <c r="J39" s="306"/>
      <c r="K39" s="312"/>
      <c r="L39" s="222"/>
    </row>
    <row r="40" spans="1:12" s="218" customFormat="1" ht="15.5" x14ac:dyDescent="0.35">
      <c r="B40" s="221" t="s">
        <v>219</v>
      </c>
      <c r="C40" s="311"/>
      <c r="D40" s="306"/>
      <c r="E40" s="306"/>
      <c r="F40" s="306"/>
      <c r="G40" s="340">
        <f t="shared" si="3"/>
        <v>0</v>
      </c>
      <c r="H40" s="305"/>
      <c r="I40" s="306"/>
      <c r="J40" s="306"/>
      <c r="K40" s="312"/>
      <c r="L40" s="222"/>
    </row>
    <row r="41" spans="1:12" s="218" customFormat="1" ht="15.5" x14ac:dyDescent="0.35">
      <c r="B41" s="221" t="s">
        <v>220</v>
      </c>
      <c r="C41" s="311"/>
      <c r="D41" s="306"/>
      <c r="E41" s="306"/>
      <c r="F41" s="306"/>
      <c r="G41" s="340">
        <f t="shared" si="3"/>
        <v>0</v>
      </c>
      <c r="H41" s="305"/>
      <c r="I41" s="306"/>
      <c r="J41" s="306"/>
      <c r="K41" s="312"/>
      <c r="L41" s="222"/>
    </row>
    <row r="42" spans="1:12" s="218" customFormat="1" ht="15.5" x14ac:dyDescent="0.35">
      <c r="A42" s="223"/>
      <c r="B42" s="221" t="s">
        <v>221</v>
      </c>
      <c r="C42" s="311"/>
      <c r="D42" s="306"/>
      <c r="E42" s="306"/>
      <c r="F42" s="306"/>
      <c r="G42" s="340">
        <f t="shared" si="3"/>
        <v>0</v>
      </c>
      <c r="H42" s="305"/>
      <c r="I42" s="306"/>
      <c r="J42" s="306"/>
      <c r="K42" s="312"/>
      <c r="L42" s="222"/>
    </row>
    <row r="43" spans="1:12" s="223" customFormat="1" ht="15.5" x14ac:dyDescent="0.35">
      <c r="A43" s="218"/>
      <c r="B43" s="221" t="s">
        <v>222</v>
      </c>
      <c r="C43" s="311"/>
      <c r="D43" s="306"/>
      <c r="E43" s="306"/>
      <c r="F43" s="306"/>
      <c r="G43" s="340">
        <f t="shared" si="3"/>
        <v>0</v>
      </c>
      <c r="H43" s="305"/>
      <c r="I43" s="306"/>
      <c r="J43" s="306"/>
      <c r="K43" s="312"/>
      <c r="L43" s="222"/>
    </row>
    <row r="44" spans="1:12" s="218" customFormat="1" ht="15.5" x14ac:dyDescent="0.35">
      <c r="B44" s="221" t="s">
        <v>223</v>
      </c>
      <c r="C44" s="311"/>
      <c r="D44" s="306"/>
      <c r="E44" s="306"/>
      <c r="F44" s="306"/>
      <c r="G44" s="340">
        <f t="shared" si="3"/>
        <v>0</v>
      </c>
      <c r="H44" s="305"/>
      <c r="I44" s="306"/>
      <c r="J44" s="306"/>
      <c r="K44" s="312"/>
      <c r="L44" s="222"/>
    </row>
    <row r="45" spans="1:12" s="218" customFormat="1" ht="15.5" x14ac:dyDescent="0.35">
      <c r="C45" s="344" t="s">
        <v>342</v>
      </c>
      <c r="D45" s="345">
        <f>SUM(D37:D44)</f>
        <v>0</v>
      </c>
      <c r="E45" s="345">
        <f>SUM(E37:E44)</f>
        <v>0</v>
      </c>
      <c r="F45" s="345">
        <f>SUM(F37:F44)</f>
        <v>0</v>
      </c>
      <c r="G45" s="345">
        <f>SUM(G37:G44)</f>
        <v>0</v>
      </c>
      <c r="H45" s="345">
        <f>(H37*G37)+(H38*G38)+(H39*G39)+(H40*G40)+(H41*G41)+(H42*G42)+(H43*G43)+(H44*G44)</f>
        <v>0</v>
      </c>
      <c r="I45" s="345">
        <f>SUM(I37:I44)</f>
        <v>0</v>
      </c>
      <c r="J45" s="345"/>
      <c r="K45" s="312"/>
      <c r="L45" s="225"/>
    </row>
    <row r="46" spans="1:12" ht="15.5" x14ac:dyDescent="0.35">
      <c r="B46" s="9"/>
      <c r="C46" s="320"/>
      <c r="D46" s="321"/>
      <c r="E46" s="321"/>
      <c r="F46" s="321"/>
      <c r="G46" s="321"/>
      <c r="H46" s="321"/>
      <c r="I46" s="321"/>
      <c r="J46" s="321"/>
      <c r="K46" s="321"/>
      <c r="L46" s="39"/>
    </row>
    <row r="47" spans="1:12" ht="51" customHeight="1" x14ac:dyDescent="0.35">
      <c r="B47" s="78" t="s">
        <v>224</v>
      </c>
      <c r="C47" s="316" t="s">
        <v>878</v>
      </c>
      <c r="D47" s="316"/>
      <c r="E47" s="316"/>
      <c r="F47" s="316"/>
      <c r="G47" s="316"/>
      <c r="H47" s="316"/>
      <c r="I47" s="300"/>
      <c r="J47" s="300"/>
      <c r="K47" s="316"/>
      <c r="L47" s="13"/>
    </row>
    <row r="48" spans="1:12" ht="51" customHeight="1" x14ac:dyDescent="0.35">
      <c r="B48" s="76" t="s">
        <v>225</v>
      </c>
      <c r="C48" s="316" t="s">
        <v>879</v>
      </c>
      <c r="D48" s="317"/>
      <c r="E48" s="317"/>
      <c r="F48" s="317"/>
      <c r="G48" s="317"/>
      <c r="H48" s="317"/>
      <c r="I48" s="318"/>
      <c r="J48" s="318"/>
      <c r="K48" s="317"/>
      <c r="L48" s="38"/>
    </row>
    <row r="49" spans="1:12" ht="217" x14ac:dyDescent="0.35">
      <c r="B49" s="77" t="s">
        <v>226</v>
      </c>
      <c r="C49" s="311" t="s">
        <v>893</v>
      </c>
      <c r="D49" s="303">
        <v>60000</v>
      </c>
      <c r="E49" s="306"/>
      <c r="F49" s="306"/>
      <c r="G49" s="340">
        <f>SUM(D49:F49)</f>
        <v>60000</v>
      </c>
      <c r="H49" s="305">
        <v>0.35</v>
      </c>
      <c r="I49" s="306"/>
      <c r="J49" s="342" t="s">
        <v>919</v>
      </c>
      <c r="K49" s="343" t="s">
        <v>911</v>
      </c>
      <c r="L49" s="39"/>
    </row>
    <row r="50" spans="1:12" ht="124" x14ac:dyDescent="0.35">
      <c r="B50" s="77" t="s">
        <v>227</v>
      </c>
      <c r="C50" s="311" t="s">
        <v>907</v>
      </c>
      <c r="D50" s="303">
        <v>70000</v>
      </c>
      <c r="E50" s="306"/>
      <c r="F50" s="306"/>
      <c r="G50" s="340">
        <f t="shared" ref="G50:G56" si="4">SUM(D50:F50)</f>
        <v>70000</v>
      </c>
      <c r="H50" s="305">
        <v>0.4</v>
      </c>
      <c r="I50" s="306"/>
      <c r="J50" s="347" t="s">
        <v>920</v>
      </c>
      <c r="K50" s="343" t="s">
        <v>911</v>
      </c>
      <c r="L50" s="39"/>
    </row>
    <row r="51" spans="1:12" ht="149" customHeight="1" x14ac:dyDescent="0.35">
      <c r="B51" s="77" t="s">
        <v>228</v>
      </c>
      <c r="C51" s="311" t="s">
        <v>894</v>
      </c>
      <c r="D51" s="303">
        <v>60000</v>
      </c>
      <c r="E51" s="306"/>
      <c r="F51" s="306"/>
      <c r="G51" s="340">
        <f t="shared" si="4"/>
        <v>60000</v>
      </c>
      <c r="H51" s="305">
        <v>0.4</v>
      </c>
      <c r="I51" s="306">
        <v>2958.3</v>
      </c>
      <c r="J51" s="306" t="s">
        <v>921</v>
      </c>
      <c r="K51" s="343"/>
      <c r="L51" s="39"/>
    </row>
    <row r="52" spans="1:12" ht="201.5" x14ac:dyDescent="0.35">
      <c r="B52" s="77" t="s">
        <v>229</v>
      </c>
      <c r="C52" s="311" t="s">
        <v>895</v>
      </c>
      <c r="D52" s="303">
        <v>80000</v>
      </c>
      <c r="E52" s="306"/>
      <c r="F52" s="306"/>
      <c r="G52" s="340">
        <f t="shared" si="4"/>
        <v>80000</v>
      </c>
      <c r="H52" s="305">
        <v>0.3</v>
      </c>
      <c r="I52" s="306"/>
      <c r="J52" s="342" t="s">
        <v>922</v>
      </c>
      <c r="K52" s="343" t="s">
        <v>911</v>
      </c>
      <c r="L52" s="39"/>
    </row>
    <row r="53" spans="1:12" ht="15.5" x14ac:dyDescent="0.35">
      <c r="B53" s="221" t="s">
        <v>230</v>
      </c>
      <c r="C53" s="311"/>
      <c r="D53" s="306"/>
      <c r="E53" s="306"/>
      <c r="F53" s="306"/>
      <c r="G53" s="340">
        <f t="shared" si="4"/>
        <v>0</v>
      </c>
      <c r="H53" s="305"/>
      <c r="I53" s="306"/>
      <c r="J53" s="306"/>
      <c r="K53" s="312"/>
      <c r="L53" s="39"/>
    </row>
    <row r="54" spans="1:12" ht="15.5" x14ac:dyDescent="0.35">
      <c r="B54" s="221" t="s">
        <v>231</v>
      </c>
      <c r="C54" s="311"/>
      <c r="D54" s="306"/>
      <c r="E54" s="306"/>
      <c r="F54" s="306"/>
      <c r="G54" s="340">
        <f t="shared" si="4"/>
        <v>0</v>
      </c>
      <c r="H54" s="305"/>
      <c r="I54" s="306"/>
      <c r="J54" s="306"/>
      <c r="K54" s="312"/>
      <c r="L54" s="39"/>
    </row>
    <row r="55" spans="1:12" ht="15.5" x14ac:dyDescent="0.35">
      <c r="A55" s="30"/>
      <c r="B55" s="221" t="s">
        <v>232</v>
      </c>
      <c r="C55" s="311"/>
      <c r="D55" s="306"/>
      <c r="E55" s="306"/>
      <c r="F55" s="306"/>
      <c r="G55" s="340">
        <f t="shared" si="4"/>
        <v>0</v>
      </c>
      <c r="H55" s="305"/>
      <c r="I55" s="306"/>
      <c r="J55" s="306"/>
      <c r="K55" s="312"/>
      <c r="L55" s="39"/>
    </row>
    <row r="56" spans="1:12" s="30" customFormat="1" ht="15.5" x14ac:dyDescent="0.35">
      <c r="B56" s="221" t="s">
        <v>233</v>
      </c>
      <c r="C56" s="311"/>
      <c r="D56" s="306"/>
      <c r="E56" s="306"/>
      <c r="F56" s="306"/>
      <c r="G56" s="340">
        <f t="shared" si="4"/>
        <v>0</v>
      </c>
      <c r="H56" s="305"/>
      <c r="I56" s="306"/>
      <c r="J56" s="306"/>
      <c r="K56" s="312"/>
      <c r="L56" s="39"/>
    </row>
    <row r="57" spans="1:12" s="30" customFormat="1" ht="15.5" x14ac:dyDescent="0.35">
      <c r="A57" s="29"/>
      <c r="B57" s="29"/>
      <c r="C57" s="344" t="s">
        <v>342</v>
      </c>
      <c r="D57" s="345">
        <f>SUM(D49:D56)</f>
        <v>270000</v>
      </c>
      <c r="E57" s="345">
        <f>SUM(E49:E56)</f>
        <v>0</v>
      </c>
      <c r="F57" s="345">
        <f>SUM(F49:F56)</f>
        <v>0</v>
      </c>
      <c r="G57" s="346">
        <f>SUM(G49:G56)</f>
        <v>270000</v>
      </c>
      <c r="H57" s="345">
        <f>(H49*G49)+(H50*G50)+(H51*G51)+(H52*G52)+(H53*G53)+(H54*G54)+(H55*G55)+(H56*G56)</f>
        <v>97000</v>
      </c>
      <c r="I57" s="345">
        <f>SUM(I49:I56)</f>
        <v>2958.3</v>
      </c>
      <c r="J57" s="345"/>
      <c r="K57" s="312"/>
      <c r="L57" s="40"/>
    </row>
    <row r="58" spans="1:12" ht="51" customHeight="1" x14ac:dyDescent="0.35">
      <c r="B58" s="76" t="s">
        <v>234</v>
      </c>
      <c r="C58" s="316" t="s">
        <v>880</v>
      </c>
      <c r="D58" s="317"/>
      <c r="E58" s="317"/>
      <c r="F58" s="317"/>
      <c r="G58" s="317"/>
      <c r="H58" s="317"/>
      <c r="I58" s="318"/>
      <c r="J58" s="318"/>
      <c r="K58" s="317"/>
      <c r="L58" s="38"/>
    </row>
    <row r="59" spans="1:12" ht="77.5" x14ac:dyDescent="0.35">
      <c r="B59" s="77" t="s">
        <v>235</v>
      </c>
      <c r="C59" s="311" t="s">
        <v>896</v>
      </c>
      <c r="D59" s="303">
        <v>60000</v>
      </c>
      <c r="E59" s="306"/>
      <c r="F59" s="306"/>
      <c r="G59" s="340">
        <f>SUM(D59:F59)</f>
        <v>60000</v>
      </c>
      <c r="H59" s="305">
        <v>0.3</v>
      </c>
      <c r="I59" s="306">
        <v>1800.72</v>
      </c>
      <c r="J59" s="306" t="s">
        <v>923</v>
      </c>
      <c r="K59" s="312"/>
      <c r="L59" s="39"/>
    </row>
    <row r="60" spans="1:12" ht="186" x14ac:dyDescent="0.35">
      <c r="B60" s="77" t="s">
        <v>236</v>
      </c>
      <c r="C60" s="311" t="s">
        <v>897</v>
      </c>
      <c r="D60" s="303">
        <v>60000</v>
      </c>
      <c r="E60" s="306"/>
      <c r="F60" s="306"/>
      <c r="G60" s="340">
        <f t="shared" ref="G60:G66" si="5">SUM(D60:F60)</f>
        <v>60000</v>
      </c>
      <c r="H60" s="305">
        <v>0.35</v>
      </c>
      <c r="I60" s="306"/>
      <c r="J60" s="306" t="s">
        <v>924</v>
      </c>
      <c r="K60" s="343" t="s">
        <v>911</v>
      </c>
      <c r="L60" s="39"/>
    </row>
    <row r="61" spans="1:12" ht="93" x14ac:dyDescent="0.35">
      <c r="B61" s="77" t="s">
        <v>237</v>
      </c>
      <c r="C61" s="311" t="s">
        <v>898</v>
      </c>
      <c r="D61" s="303">
        <v>75000</v>
      </c>
      <c r="E61" s="306"/>
      <c r="F61" s="306"/>
      <c r="G61" s="340">
        <f t="shared" si="5"/>
        <v>75000</v>
      </c>
      <c r="H61" s="305">
        <v>1</v>
      </c>
      <c r="I61" s="306"/>
      <c r="J61" s="306" t="s">
        <v>925</v>
      </c>
      <c r="K61" s="343" t="s">
        <v>911</v>
      </c>
      <c r="L61" s="39"/>
    </row>
    <row r="62" spans="1:12" ht="62" x14ac:dyDescent="0.35">
      <c r="B62" s="77" t="s">
        <v>238</v>
      </c>
      <c r="C62" s="311" t="s">
        <v>899</v>
      </c>
      <c r="D62" s="303">
        <v>50000</v>
      </c>
      <c r="E62" s="306"/>
      <c r="F62" s="306"/>
      <c r="G62" s="340">
        <f t="shared" si="5"/>
        <v>50000</v>
      </c>
      <c r="H62" s="305">
        <v>0.4</v>
      </c>
      <c r="I62" s="306"/>
      <c r="J62" s="306" t="s">
        <v>926</v>
      </c>
      <c r="K62" s="343" t="s">
        <v>911</v>
      </c>
      <c r="L62" s="39"/>
    </row>
    <row r="63" spans="1:12" ht="15.5" x14ac:dyDescent="0.35">
      <c r="B63" s="221" t="s">
        <v>239</v>
      </c>
      <c r="C63" s="311"/>
      <c r="D63" s="306"/>
      <c r="E63" s="306"/>
      <c r="F63" s="306"/>
      <c r="G63" s="340">
        <f t="shared" si="5"/>
        <v>0</v>
      </c>
      <c r="H63" s="305"/>
      <c r="I63" s="306"/>
      <c r="J63" s="306"/>
      <c r="K63" s="312"/>
      <c r="L63" s="39"/>
    </row>
    <row r="64" spans="1:12" ht="15.5" x14ac:dyDescent="0.35">
      <c r="B64" s="221" t="s">
        <v>240</v>
      </c>
      <c r="C64" s="311"/>
      <c r="D64" s="306"/>
      <c r="E64" s="306"/>
      <c r="F64" s="306"/>
      <c r="G64" s="340">
        <f t="shared" si="5"/>
        <v>0</v>
      </c>
      <c r="H64" s="305"/>
      <c r="I64" s="306"/>
      <c r="J64" s="306"/>
      <c r="K64" s="312"/>
      <c r="L64" s="39"/>
    </row>
    <row r="65" spans="1:12" ht="15.5" x14ac:dyDescent="0.35">
      <c r="B65" s="221" t="s">
        <v>241</v>
      </c>
      <c r="C65" s="311"/>
      <c r="D65" s="306"/>
      <c r="E65" s="306"/>
      <c r="F65" s="306"/>
      <c r="G65" s="340">
        <f t="shared" si="5"/>
        <v>0</v>
      </c>
      <c r="H65" s="305"/>
      <c r="I65" s="306"/>
      <c r="J65" s="306"/>
      <c r="K65" s="312"/>
      <c r="L65" s="39"/>
    </row>
    <row r="66" spans="1:12" ht="15.5" x14ac:dyDescent="0.35">
      <c r="B66" s="221" t="s">
        <v>242</v>
      </c>
      <c r="C66" s="311"/>
      <c r="D66" s="306"/>
      <c r="E66" s="306"/>
      <c r="F66" s="306"/>
      <c r="G66" s="340">
        <f t="shared" si="5"/>
        <v>0</v>
      </c>
      <c r="H66" s="305"/>
      <c r="I66" s="306"/>
      <c r="J66" s="306"/>
      <c r="K66" s="312"/>
      <c r="L66" s="39"/>
    </row>
    <row r="67" spans="1:12" ht="15.5" x14ac:dyDescent="0.35">
      <c r="C67" s="344" t="s">
        <v>342</v>
      </c>
      <c r="D67" s="346">
        <f>SUM(D59:D66)</f>
        <v>245000</v>
      </c>
      <c r="E67" s="346">
        <f>SUM(E59:E66)</f>
        <v>0</v>
      </c>
      <c r="F67" s="346">
        <f>SUM(F59:F66)</f>
        <v>0</v>
      </c>
      <c r="G67" s="346">
        <f>SUM(G59:G66)</f>
        <v>245000</v>
      </c>
      <c r="H67" s="345">
        <f>(H59*G59)+(H60*G60)+(H61*G61)+(H62*G62)+(H63*G63)+(H64*G64)+(H65*G65)+(H66*G66)</f>
        <v>134000</v>
      </c>
      <c r="I67" s="345">
        <f>SUM(I59:I66)</f>
        <v>1800.72</v>
      </c>
      <c r="J67" s="345"/>
      <c r="K67" s="312"/>
      <c r="L67" s="40"/>
    </row>
    <row r="68" spans="1:12" s="218" customFormat="1" ht="51" customHeight="1" x14ac:dyDescent="0.35">
      <c r="B68" s="219" t="s">
        <v>243</v>
      </c>
      <c r="C68" s="317"/>
      <c r="D68" s="317"/>
      <c r="E68" s="317"/>
      <c r="F68" s="317"/>
      <c r="G68" s="317"/>
      <c r="H68" s="317"/>
      <c r="I68" s="318"/>
      <c r="J68" s="318"/>
      <c r="K68" s="317"/>
      <c r="L68" s="220"/>
    </row>
    <row r="69" spans="1:12" s="218" customFormat="1" ht="15.5" x14ac:dyDescent="0.35">
      <c r="B69" s="221" t="s">
        <v>244</v>
      </c>
      <c r="C69" s="311"/>
      <c r="D69" s="306"/>
      <c r="E69" s="306"/>
      <c r="F69" s="306"/>
      <c r="G69" s="340">
        <f>SUM(D69:F69)</f>
        <v>0</v>
      </c>
      <c r="H69" s="305"/>
      <c r="I69" s="306"/>
      <c r="J69" s="306"/>
      <c r="K69" s="312"/>
      <c r="L69" s="222"/>
    </row>
    <row r="70" spans="1:12" s="218" customFormat="1" ht="15.5" x14ac:dyDescent="0.35">
      <c r="B70" s="221" t="s">
        <v>245</v>
      </c>
      <c r="C70" s="311"/>
      <c r="D70" s="306"/>
      <c r="E70" s="306"/>
      <c r="F70" s="306"/>
      <c r="G70" s="340">
        <f t="shared" ref="G70:G76" si="6">SUM(D70:F70)</f>
        <v>0</v>
      </c>
      <c r="H70" s="305"/>
      <c r="I70" s="306"/>
      <c r="J70" s="306"/>
      <c r="K70" s="312"/>
      <c r="L70" s="222"/>
    </row>
    <row r="71" spans="1:12" s="218" customFormat="1" ht="15.5" x14ac:dyDescent="0.35">
      <c r="B71" s="221" t="s">
        <v>246</v>
      </c>
      <c r="C71" s="311"/>
      <c r="D71" s="306"/>
      <c r="E71" s="306"/>
      <c r="F71" s="306"/>
      <c r="G71" s="340">
        <f t="shared" si="6"/>
        <v>0</v>
      </c>
      <c r="H71" s="305"/>
      <c r="I71" s="306"/>
      <c r="J71" s="306"/>
      <c r="K71" s="312"/>
      <c r="L71" s="222"/>
    </row>
    <row r="72" spans="1:12" s="218" customFormat="1" ht="15.5" x14ac:dyDescent="0.35">
      <c r="A72" s="223"/>
      <c r="B72" s="221" t="s">
        <v>247</v>
      </c>
      <c r="C72" s="311"/>
      <c r="D72" s="306"/>
      <c r="E72" s="306"/>
      <c r="F72" s="306"/>
      <c r="G72" s="340">
        <f t="shared" si="6"/>
        <v>0</v>
      </c>
      <c r="H72" s="305"/>
      <c r="I72" s="306"/>
      <c r="J72" s="306"/>
      <c r="K72" s="312"/>
      <c r="L72" s="222"/>
    </row>
    <row r="73" spans="1:12" s="223" customFormat="1" ht="15.5" x14ac:dyDescent="0.35">
      <c r="A73" s="218"/>
      <c r="B73" s="221" t="s">
        <v>248</v>
      </c>
      <c r="C73" s="311"/>
      <c r="D73" s="306"/>
      <c r="E73" s="306"/>
      <c r="F73" s="306"/>
      <c r="G73" s="340">
        <f t="shared" si="6"/>
        <v>0</v>
      </c>
      <c r="H73" s="305"/>
      <c r="I73" s="306"/>
      <c r="J73" s="306"/>
      <c r="K73" s="312"/>
      <c r="L73" s="222"/>
    </row>
    <row r="74" spans="1:12" s="218" customFormat="1" ht="15.5" x14ac:dyDescent="0.35">
      <c r="B74" s="221" t="s">
        <v>249</v>
      </c>
      <c r="C74" s="311"/>
      <c r="D74" s="306"/>
      <c r="E74" s="306"/>
      <c r="F74" s="306"/>
      <c r="G74" s="340">
        <f t="shared" si="6"/>
        <v>0</v>
      </c>
      <c r="H74" s="305"/>
      <c r="I74" s="306"/>
      <c r="J74" s="306"/>
      <c r="K74" s="312"/>
      <c r="L74" s="222"/>
    </row>
    <row r="75" spans="1:12" s="218" customFormat="1" ht="15.5" x14ac:dyDescent="0.35">
      <c r="B75" s="221" t="s">
        <v>250</v>
      </c>
      <c r="C75" s="311"/>
      <c r="D75" s="306"/>
      <c r="E75" s="306"/>
      <c r="F75" s="306"/>
      <c r="G75" s="340">
        <f t="shared" si="6"/>
        <v>0</v>
      </c>
      <c r="H75" s="305"/>
      <c r="I75" s="306"/>
      <c r="J75" s="306"/>
      <c r="K75" s="312"/>
      <c r="L75" s="222"/>
    </row>
    <row r="76" spans="1:12" s="218" customFormat="1" ht="15.5" x14ac:dyDescent="0.35">
      <c r="B76" s="221" t="s">
        <v>251</v>
      </c>
      <c r="C76" s="311"/>
      <c r="D76" s="306"/>
      <c r="E76" s="306"/>
      <c r="F76" s="306"/>
      <c r="G76" s="340">
        <f t="shared" si="6"/>
        <v>0</v>
      </c>
      <c r="H76" s="305"/>
      <c r="I76" s="306"/>
      <c r="J76" s="306"/>
      <c r="K76" s="312"/>
      <c r="L76" s="222"/>
    </row>
    <row r="77" spans="1:12" s="218" customFormat="1" ht="15.5" x14ac:dyDescent="0.35">
      <c r="C77" s="344" t="s">
        <v>342</v>
      </c>
      <c r="D77" s="346">
        <f>SUM(D69:D76)</f>
        <v>0</v>
      </c>
      <c r="E77" s="346">
        <f>SUM(E69:E76)</f>
        <v>0</v>
      </c>
      <c r="F77" s="346">
        <f>SUM(F69:F76)</f>
        <v>0</v>
      </c>
      <c r="G77" s="346">
        <f>SUM(G69:G76)</f>
        <v>0</v>
      </c>
      <c r="H77" s="345">
        <f>(H69*G69)+(H70*G70)+(H71*G71)+(H72*G72)+(H73*G73)+(H74*G74)+(H75*G75)+(H76*G76)</f>
        <v>0</v>
      </c>
      <c r="I77" s="345">
        <f>SUM(I69:I76)</f>
        <v>0</v>
      </c>
      <c r="J77" s="345"/>
      <c r="K77" s="312"/>
      <c r="L77" s="225"/>
    </row>
    <row r="78" spans="1:12" s="218" customFormat="1" ht="51" customHeight="1" x14ac:dyDescent="0.35">
      <c r="B78" s="219" t="s">
        <v>252</v>
      </c>
      <c r="C78" s="317"/>
      <c r="D78" s="317"/>
      <c r="E78" s="317"/>
      <c r="F78" s="317"/>
      <c r="G78" s="317"/>
      <c r="H78" s="317"/>
      <c r="I78" s="318"/>
      <c r="J78" s="318"/>
      <c r="K78" s="317"/>
      <c r="L78" s="220"/>
    </row>
    <row r="79" spans="1:12" s="218" customFormat="1" ht="15.5" x14ac:dyDescent="0.35">
      <c r="B79" s="221" t="s">
        <v>253</v>
      </c>
      <c r="C79" s="311"/>
      <c r="D79" s="306"/>
      <c r="E79" s="306"/>
      <c r="F79" s="306"/>
      <c r="G79" s="340">
        <f>SUM(D79:F79)</f>
        <v>0</v>
      </c>
      <c r="H79" s="305"/>
      <c r="I79" s="306"/>
      <c r="J79" s="306"/>
      <c r="K79" s="312"/>
      <c r="L79" s="222"/>
    </row>
    <row r="80" spans="1:12" s="218" customFormat="1" ht="15.5" x14ac:dyDescent="0.35">
      <c r="B80" s="221" t="s">
        <v>254</v>
      </c>
      <c r="C80" s="311"/>
      <c r="D80" s="306"/>
      <c r="E80" s="306"/>
      <c r="F80" s="306"/>
      <c r="G80" s="340">
        <f t="shared" ref="G80:G86" si="7">SUM(D80:F80)</f>
        <v>0</v>
      </c>
      <c r="H80" s="305"/>
      <c r="I80" s="306"/>
      <c r="J80" s="306"/>
      <c r="K80" s="312"/>
      <c r="L80" s="222"/>
    </row>
    <row r="81" spans="2:12" s="218" customFormat="1" ht="15.5" x14ac:dyDescent="0.35">
      <c r="B81" s="221" t="s">
        <v>255</v>
      </c>
      <c r="C81" s="311"/>
      <c r="D81" s="306"/>
      <c r="E81" s="306"/>
      <c r="F81" s="306"/>
      <c r="G81" s="340">
        <f t="shared" si="7"/>
        <v>0</v>
      </c>
      <c r="H81" s="305"/>
      <c r="I81" s="306"/>
      <c r="J81" s="306"/>
      <c r="K81" s="312"/>
      <c r="L81" s="222"/>
    </row>
    <row r="82" spans="2:12" s="218" customFormat="1" ht="15.5" x14ac:dyDescent="0.35">
      <c r="B82" s="221" t="s">
        <v>256</v>
      </c>
      <c r="C82" s="311"/>
      <c r="D82" s="306"/>
      <c r="E82" s="306"/>
      <c r="F82" s="306"/>
      <c r="G82" s="340">
        <f t="shared" si="7"/>
        <v>0</v>
      </c>
      <c r="H82" s="305"/>
      <c r="I82" s="306"/>
      <c r="J82" s="306"/>
      <c r="K82" s="312"/>
      <c r="L82" s="222"/>
    </row>
    <row r="83" spans="2:12" s="218" customFormat="1" ht="15.5" x14ac:dyDescent="0.35">
      <c r="B83" s="221" t="s">
        <v>257</v>
      </c>
      <c r="C83" s="311"/>
      <c r="D83" s="306"/>
      <c r="E83" s="306"/>
      <c r="F83" s="306"/>
      <c r="G83" s="340">
        <f t="shared" si="7"/>
        <v>0</v>
      </c>
      <c r="H83" s="305"/>
      <c r="I83" s="306"/>
      <c r="J83" s="306"/>
      <c r="K83" s="312"/>
      <c r="L83" s="222"/>
    </row>
    <row r="84" spans="2:12" s="218" customFormat="1" ht="15.5" x14ac:dyDescent="0.35">
      <c r="B84" s="221" t="s">
        <v>258</v>
      </c>
      <c r="C84" s="311"/>
      <c r="D84" s="306"/>
      <c r="E84" s="306"/>
      <c r="F84" s="306"/>
      <c r="G84" s="340">
        <f t="shared" si="7"/>
        <v>0</v>
      </c>
      <c r="H84" s="305"/>
      <c r="I84" s="306"/>
      <c r="J84" s="306"/>
      <c r="K84" s="312"/>
      <c r="L84" s="222"/>
    </row>
    <row r="85" spans="2:12" s="218" customFormat="1" ht="15.5" x14ac:dyDescent="0.35">
      <c r="B85" s="221" t="s">
        <v>259</v>
      </c>
      <c r="C85" s="311"/>
      <c r="D85" s="306"/>
      <c r="E85" s="306"/>
      <c r="F85" s="306"/>
      <c r="G85" s="340">
        <f t="shared" si="7"/>
        <v>0</v>
      </c>
      <c r="H85" s="305"/>
      <c r="I85" s="306"/>
      <c r="J85" s="306"/>
      <c r="K85" s="312"/>
      <c r="L85" s="222"/>
    </row>
    <row r="86" spans="2:12" s="218" customFormat="1" ht="15.5" x14ac:dyDescent="0.35">
      <c r="B86" s="221" t="s">
        <v>260</v>
      </c>
      <c r="C86" s="311"/>
      <c r="D86" s="306"/>
      <c r="E86" s="306"/>
      <c r="F86" s="306"/>
      <c r="G86" s="340">
        <f t="shared" si="7"/>
        <v>0</v>
      </c>
      <c r="H86" s="305"/>
      <c r="I86" s="306"/>
      <c r="J86" s="306"/>
      <c r="K86" s="312"/>
      <c r="L86" s="222"/>
    </row>
    <row r="87" spans="2:12" s="218" customFormat="1" ht="15.5" x14ac:dyDescent="0.35">
      <c r="C87" s="344" t="s">
        <v>342</v>
      </c>
      <c r="D87" s="345">
        <f>SUM(D79:D86)</f>
        <v>0</v>
      </c>
      <c r="E87" s="345">
        <f>SUM(E79:E86)</f>
        <v>0</v>
      </c>
      <c r="F87" s="345">
        <f>SUM(F79:F86)</f>
        <v>0</v>
      </c>
      <c r="G87" s="345">
        <f>SUM(G79:G86)</f>
        <v>0</v>
      </c>
      <c r="H87" s="345">
        <f>(H79*G79)+(H80*G80)+(H81*G81)+(H82*G82)+(H83*G83)+(H84*G84)+(H85*G85)+(H86*G86)</f>
        <v>0</v>
      </c>
      <c r="I87" s="345">
        <f>SUM(I79:I86)</f>
        <v>0</v>
      </c>
      <c r="J87" s="345"/>
      <c r="K87" s="312"/>
      <c r="L87" s="225"/>
    </row>
    <row r="88" spans="2:12" ht="15.75" customHeight="1" x14ac:dyDescent="0.35">
      <c r="B88" s="6"/>
      <c r="C88" s="323"/>
      <c r="D88" s="324"/>
      <c r="E88" s="324"/>
      <c r="F88" s="324"/>
      <c r="G88" s="324"/>
      <c r="H88" s="324"/>
      <c r="I88" s="324"/>
      <c r="J88" s="324"/>
      <c r="K88" s="323"/>
      <c r="L88" s="3"/>
    </row>
    <row r="89" spans="2:12" ht="51" customHeight="1" x14ac:dyDescent="0.35">
      <c r="B89" s="78" t="s">
        <v>261</v>
      </c>
      <c r="C89" s="316" t="s">
        <v>881</v>
      </c>
      <c r="D89" s="316"/>
      <c r="E89" s="316"/>
      <c r="F89" s="316"/>
      <c r="G89" s="316"/>
      <c r="H89" s="316"/>
      <c r="I89" s="300"/>
      <c r="J89" s="300"/>
      <c r="K89" s="316"/>
      <c r="L89" s="13"/>
    </row>
    <row r="90" spans="2:12" ht="51" customHeight="1" x14ac:dyDescent="0.35">
      <c r="B90" s="76" t="s">
        <v>262</v>
      </c>
      <c r="C90" s="316" t="s">
        <v>882</v>
      </c>
      <c r="D90" s="317"/>
      <c r="E90" s="317"/>
      <c r="F90" s="317"/>
      <c r="G90" s="317"/>
      <c r="H90" s="317"/>
      <c r="I90" s="318"/>
      <c r="J90" s="318"/>
      <c r="K90" s="317"/>
      <c r="L90" s="38"/>
    </row>
    <row r="91" spans="2:12" ht="155" x14ac:dyDescent="0.35">
      <c r="B91" s="77" t="s">
        <v>263</v>
      </c>
      <c r="C91" s="311" t="s">
        <v>900</v>
      </c>
      <c r="D91" s="306"/>
      <c r="E91" s="306"/>
      <c r="F91" s="303">
        <v>300000</v>
      </c>
      <c r="G91" s="340">
        <f>SUM(D91:F91)</f>
        <v>300000</v>
      </c>
      <c r="H91" s="305">
        <v>0.35</v>
      </c>
      <c r="I91" s="306">
        <v>54192</v>
      </c>
      <c r="J91" s="306" t="s">
        <v>927</v>
      </c>
      <c r="K91" s="312"/>
      <c r="L91" s="39"/>
    </row>
    <row r="92" spans="2:12" ht="62" x14ac:dyDescent="0.35">
      <c r="B92" s="77" t="s">
        <v>264</v>
      </c>
      <c r="C92" s="311" t="s">
        <v>901</v>
      </c>
      <c r="D92" s="306"/>
      <c r="E92" s="306"/>
      <c r="F92" s="303">
        <v>50000</v>
      </c>
      <c r="G92" s="340">
        <f t="shared" ref="G92:G98" si="8">SUM(D92:F92)</f>
        <v>50000</v>
      </c>
      <c r="H92" s="305">
        <v>0.35</v>
      </c>
      <c r="I92" s="306"/>
      <c r="J92" s="306" t="s">
        <v>928</v>
      </c>
      <c r="K92" s="343" t="s">
        <v>911</v>
      </c>
      <c r="L92" s="39"/>
    </row>
    <row r="93" spans="2:12" ht="139.5" customHeight="1" x14ac:dyDescent="0.35">
      <c r="B93" s="77" t="s">
        <v>265</v>
      </c>
      <c r="C93" s="311" t="s">
        <v>902</v>
      </c>
      <c r="D93" s="306"/>
      <c r="E93" s="306"/>
      <c r="F93" s="303">
        <v>50000</v>
      </c>
      <c r="G93" s="340">
        <f t="shared" si="8"/>
        <v>50000</v>
      </c>
      <c r="H93" s="305">
        <v>0.4</v>
      </c>
      <c r="I93" s="306"/>
      <c r="J93" s="306" t="s">
        <v>929</v>
      </c>
      <c r="K93" s="343" t="s">
        <v>911</v>
      </c>
      <c r="L93" s="39"/>
    </row>
    <row r="94" spans="2:12" ht="108.5" x14ac:dyDescent="0.35">
      <c r="B94" s="77" t="s">
        <v>266</v>
      </c>
      <c r="C94" s="311" t="s">
        <v>903</v>
      </c>
      <c r="D94" s="306"/>
      <c r="E94" s="306"/>
      <c r="F94" s="303">
        <v>35000</v>
      </c>
      <c r="G94" s="340">
        <f t="shared" si="8"/>
        <v>35000</v>
      </c>
      <c r="H94" s="305">
        <v>0.4</v>
      </c>
      <c r="I94" s="306"/>
      <c r="J94" s="306" t="s">
        <v>930</v>
      </c>
      <c r="K94" s="343" t="s">
        <v>911</v>
      </c>
      <c r="L94" s="39"/>
    </row>
    <row r="95" spans="2:12" ht="15.5" x14ac:dyDescent="0.35">
      <c r="B95" s="221" t="s">
        <v>267</v>
      </c>
      <c r="C95" s="311"/>
      <c r="D95" s="306"/>
      <c r="E95" s="306"/>
      <c r="F95" s="306"/>
      <c r="G95" s="340">
        <f t="shared" si="8"/>
        <v>0</v>
      </c>
      <c r="H95" s="305"/>
      <c r="I95" s="306"/>
      <c r="J95" s="306"/>
      <c r="K95" s="312"/>
      <c r="L95" s="39"/>
    </row>
    <row r="96" spans="2:12" ht="15.5" x14ac:dyDescent="0.35">
      <c r="B96" s="221" t="s">
        <v>268</v>
      </c>
      <c r="C96" s="311"/>
      <c r="D96" s="306"/>
      <c r="E96" s="306"/>
      <c r="F96" s="306"/>
      <c r="G96" s="340">
        <f t="shared" si="8"/>
        <v>0</v>
      </c>
      <c r="H96" s="305"/>
      <c r="I96" s="306"/>
      <c r="J96" s="306"/>
      <c r="K96" s="312"/>
      <c r="L96" s="39"/>
    </row>
    <row r="97" spans="2:12" ht="15.5" x14ac:dyDescent="0.35">
      <c r="B97" s="221" t="s">
        <v>269</v>
      </c>
      <c r="C97" s="311"/>
      <c r="D97" s="306"/>
      <c r="E97" s="306"/>
      <c r="F97" s="306"/>
      <c r="G97" s="340">
        <f t="shared" si="8"/>
        <v>0</v>
      </c>
      <c r="H97" s="305"/>
      <c r="I97" s="306"/>
      <c r="J97" s="306"/>
      <c r="K97" s="312"/>
      <c r="L97" s="39"/>
    </row>
    <row r="98" spans="2:12" ht="15.5" x14ac:dyDescent="0.35">
      <c r="B98" s="221" t="s">
        <v>270</v>
      </c>
      <c r="C98" s="311"/>
      <c r="D98" s="306"/>
      <c r="E98" s="306"/>
      <c r="F98" s="306"/>
      <c r="G98" s="304">
        <f t="shared" si="8"/>
        <v>0</v>
      </c>
      <c r="H98" s="305"/>
      <c r="I98" s="306"/>
      <c r="J98" s="309"/>
      <c r="K98" s="312"/>
      <c r="L98" s="39"/>
    </row>
    <row r="99" spans="2:12" ht="15.5" x14ac:dyDescent="0.35">
      <c r="C99" s="313" t="s">
        <v>342</v>
      </c>
      <c r="D99" s="314">
        <f>SUM(D91:D98)</f>
        <v>0</v>
      </c>
      <c r="E99" s="314">
        <f>SUM(E91:E98)</f>
        <v>0</v>
      </c>
      <c r="F99" s="314">
        <f>SUM(F91:F98)</f>
        <v>435000</v>
      </c>
      <c r="G99" s="319">
        <f>SUM(G91:G98)</f>
        <v>435000</v>
      </c>
      <c r="H99" s="314">
        <f>(H91*G91)+(H92*G92)+(H93*G93)+(H94*G94)+(H95*G95)+(H96*G96)+(H97*G97)+(H98*G98)</f>
        <v>156500</v>
      </c>
      <c r="I99" s="314">
        <f>SUM(I91:I98)</f>
        <v>54192</v>
      </c>
      <c r="J99" s="315"/>
      <c r="K99" s="312"/>
      <c r="L99" s="40"/>
    </row>
    <row r="100" spans="2:12" ht="51" customHeight="1" x14ac:dyDescent="0.35">
      <c r="B100" s="76" t="s">
        <v>271</v>
      </c>
      <c r="C100" s="316" t="s">
        <v>883</v>
      </c>
      <c r="D100" s="317"/>
      <c r="E100" s="317"/>
      <c r="F100" s="317"/>
      <c r="G100" s="317"/>
      <c r="H100" s="317"/>
      <c r="I100" s="318"/>
      <c r="J100" s="318"/>
      <c r="K100" s="317"/>
      <c r="L100" s="38"/>
    </row>
    <row r="101" spans="2:12" ht="93" x14ac:dyDescent="0.35">
      <c r="B101" s="77" t="s">
        <v>272</v>
      </c>
      <c r="C101" s="301" t="s">
        <v>904</v>
      </c>
      <c r="D101" s="302"/>
      <c r="E101" s="302"/>
      <c r="F101" s="322">
        <v>25000</v>
      </c>
      <c r="G101" s="304">
        <f>SUM(D101:F101)</f>
        <v>25000</v>
      </c>
      <c r="H101" s="308">
        <v>0.35</v>
      </c>
      <c r="I101" s="308"/>
      <c r="J101" s="309" t="s">
        <v>931</v>
      </c>
      <c r="K101" s="307" t="s">
        <v>911</v>
      </c>
      <c r="L101" s="39"/>
    </row>
    <row r="102" spans="2:12" ht="77.5" x14ac:dyDescent="0.35">
      <c r="B102" s="77" t="s">
        <v>273</v>
      </c>
      <c r="C102" s="301" t="s">
        <v>905</v>
      </c>
      <c r="D102" s="302"/>
      <c r="E102" s="302"/>
      <c r="F102" s="322">
        <v>55000</v>
      </c>
      <c r="G102" s="304">
        <f t="shared" ref="G102:G108" si="9">SUM(D102:F102)</f>
        <v>55000</v>
      </c>
      <c r="H102" s="308">
        <v>0.4</v>
      </c>
      <c r="I102" s="308"/>
      <c r="J102" s="309" t="s">
        <v>932</v>
      </c>
      <c r="K102" s="307" t="s">
        <v>911</v>
      </c>
      <c r="L102" s="39"/>
    </row>
    <row r="103" spans="2:12" ht="15.5" x14ac:dyDescent="0.35">
      <c r="B103" s="221" t="s">
        <v>274</v>
      </c>
      <c r="C103" s="301"/>
      <c r="D103" s="302"/>
      <c r="E103" s="302"/>
      <c r="F103" s="302"/>
      <c r="G103" s="304">
        <f t="shared" si="9"/>
        <v>0</v>
      </c>
      <c r="H103" s="308"/>
      <c r="I103" s="302"/>
      <c r="J103" s="309"/>
      <c r="K103" s="310"/>
      <c r="L103" s="39"/>
    </row>
    <row r="104" spans="2:12" ht="15.5" x14ac:dyDescent="0.35">
      <c r="B104" s="221" t="s">
        <v>275</v>
      </c>
      <c r="C104" s="301"/>
      <c r="D104" s="302"/>
      <c r="E104" s="302"/>
      <c r="F104" s="302"/>
      <c r="G104" s="304">
        <f t="shared" si="9"/>
        <v>0</v>
      </c>
      <c r="H104" s="308"/>
      <c r="I104" s="302"/>
      <c r="J104" s="309"/>
      <c r="K104" s="310"/>
      <c r="L104" s="39"/>
    </row>
    <row r="105" spans="2:12" ht="15.5" x14ac:dyDescent="0.35">
      <c r="B105" s="221" t="s">
        <v>276</v>
      </c>
      <c r="C105" s="301"/>
      <c r="D105" s="302"/>
      <c r="E105" s="302"/>
      <c r="F105" s="302"/>
      <c r="G105" s="304">
        <f t="shared" si="9"/>
        <v>0</v>
      </c>
      <c r="H105" s="308"/>
      <c r="I105" s="302"/>
      <c r="J105" s="309"/>
      <c r="K105" s="310"/>
      <c r="L105" s="39"/>
    </row>
    <row r="106" spans="2:12" ht="15.5" x14ac:dyDescent="0.35">
      <c r="B106" s="221" t="s">
        <v>277</v>
      </c>
      <c r="C106" s="301"/>
      <c r="D106" s="302"/>
      <c r="E106" s="302"/>
      <c r="F106" s="302"/>
      <c r="G106" s="304">
        <f t="shared" si="9"/>
        <v>0</v>
      </c>
      <c r="H106" s="308"/>
      <c r="I106" s="302"/>
      <c r="J106" s="309"/>
      <c r="K106" s="310"/>
      <c r="L106" s="39"/>
    </row>
    <row r="107" spans="2:12" ht="15.5" x14ac:dyDescent="0.35">
      <c r="B107" s="221" t="s">
        <v>278</v>
      </c>
      <c r="C107" s="311"/>
      <c r="D107" s="306"/>
      <c r="E107" s="306"/>
      <c r="F107" s="306"/>
      <c r="G107" s="304">
        <f t="shared" si="9"/>
        <v>0</v>
      </c>
      <c r="H107" s="305"/>
      <c r="I107" s="306"/>
      <c r="J107" s="309"/>
      <c r="K107" s="312"/>
      <c r="L107" s="39"/>
    </row>
    <row r="108" spans="2:12" ht="15.5" x14ac:dyDescent="0.35">
      <c r="B108" s="221" t="s">
        <v>279</v>
      </c>
      <c r="C108" s="311"/>
      <c r="D108" s="306"/>
      <c r="E108" s="306"/>
      <c r="F108" s="306"/>
      <c r="G108" s="304">
        <f t="shared" si="9"/>
        <v>0</v>
      </c>
      <c r="H108" s="305"/>
      <c r="I108" s="306"/>
      <c r="J108" s="309"/>
      <c r="K108" s="312"/>
      <c r="L108" s="39"/>
    </row>
    <row r="109" spans="2:12" ht="15.5" x14ac:dyDescent="0.35">
      <c r="C109" s="313" t="s">
        <v>342</v>
      </c>
      <c r="D109" s="319">
        <f>SUM(D101:D108)</f>
        <v>0</v>
      </c>
      <c r="E109" s="319">
        <f>SUM(E101:E108)</f>
        <v>0</v>
      </c>
      <c r="F109" s="319">
        <f>SUM(F101:F108)</f>
        <v>80000</v>
      </c>
      <c r="G109" s="319">
        <f>SUM(G101:G108)</f>
        <v>80000</v>
      </c>
      <c r="H109" s="314">
        <f>(H101*G101)+(H102*G102)+(H103*G103)+(H104*G104)+(H105*G105)+(H106*G106)+(H107*G107)+(H108*G108)</f>
        <v>30750</v>
      </c>
      <c r="I109" s="314">
        <f>SUM(I101:I108)</f>
        <v>0</v>
      </c>
      <c r="J109" s="315"/>
      <c r="K109" s="312"/>
      <c r="L109" s="40"/>
    </row>
    <row r="110" spans="2:12" s="218" customFormat="1" ht="51" customHeight="1" x14ac:dyDescent="0.35">
      <c r="B110" s="226" t="s">
        <v>280</v>
      </c>
      <c r="C110" s="317"/>
      <c r="D110" s="317"/>
      <c r="E110" s="317"/>
      <c r="F110" s="317"/>
      <c r="G110" s="317"/>
      <c r="H110" s="317"/>
      <c r="I110" s="318"/>
      <c r="J110" s="318"/>
      <c r="K110" s="317"/>
      <c r="L110" s="220"/>
    </row>
    <row r="111" spans="2:12" s="218" customFormat="1" ht="15.5" x14ac:dyDescent="0.35">
      <c r="B111" s="221" t="s">
        <v>281</v>
      </c>
      <c r="C111" s="301"/>
      <c r="D111" s="302"/>
      <c r="E111" s="302"/>
      <c r="F111" s="302"/>
      <c r="G111" s="304">
        <f>SUM(D111:F111)</f>
        <v>0</v>
      </c>
      <c r="H111" s="308"/>
      <c r="I111" s="302"/>
      <c r="J111" s="309"/>
      <c r="K111" s="310"/>
      <c r="L111" s="222"/>
    </row>
    <row r="112" spans="2:12" s="218" customFormat="1" ht="15.5" x14ac:dyDescent="0.35">
      <c r="B112" s="221" t="s">
        <v>282</v>
      </c>
      <c r="C112" s="301"/>
      <c r="D112" s="302"/>
      <c r="E112" s="302"/>
      <c r="F112" s="302"/>
      <c r="G112" s="304">
        <f t="shared" ref="G112:G118" si="10">SUM(D112:F112)</f>
        <v>0</v>
      </c>
      <c r="H112" s="308"/>
      <c r="I112" s="302"/>
      <c r="J112" s="309"/>
      <c r="K112" s="310"/>
      <c r="L112" s="222"/>
    </row>
    <row r="113" spans="2:12" s="218" customFormat="1" ht="15.5" x14ac:dyDescent="0.35">
      <c r="B113" s="221" t="s">
        <v>283</v>
      </c>
      <c r="C113" s="301"/>
      <c r="D113" s="302"/>
      <c r="E113" s="302"/>
      <c r="F113" s="302"/>
      <c r="G113" s="304">
        <f t="shared" si="10"/>
        <v>0</v>
      </c>
      <c r="H113" s="308"/>
      <c r="I113" s="302"/>
      <c r="J113" s="309"/>
      <c r="K113" s="310"/>
      <c r="L113" s="222"/>
    </row>
    <row r="114" spans="2:12" s="218" customFormat="1" ht="15.5" x14ac:dyDescent="0.35">
      <c r="B114" s="221" t="s">
        <v>284</v>
      </c>
      <c r="C114" s="301"/>
      <c r="D114" s="302"/>
      <c r="E114" s="302"/>
      <c r="F114" s="302"/>
      <c r="G114" s="304">
        <f t="shared" si="10"/>
        <v>0</v>
      </c>
      <c r="H114" s="308"/>
      <c r="I114" s="302"/>
      <c r="J114" s="309"/>
      <c r="K114" s="310"/>
      <c r="L114" s="222"/>
    </row>
    <row r="115" spans="2:12" s="218" customFormat="1" ht="15.5" x14ac:dyDescent="0.35">
      <c r="B115" s="221" t="s">
        <v>285</v>
      </c>
      <c r="C115" s="301"/>
      <c r="D115" s="302"/>
      <c r="E115" s="302"/>
      <c r="F115" s="302"/>
      <c r="G115" s="304">
        <f t="shared" si="10"/>
        <v>0</v>
      </c>
      <c r="H115" s="308"/>
      <c r="I115" s="302"/>
      <c r="J115" s="309"/>
      <c r="K115" s="310"/>
      <c r="L115" s="222"/>
    </row>
    <row r="116" spans="2:12" s="218" customFormat="1" ht="15.5" x14ac:dyDescent="0.35">
      <c r="B116" s="221" t="s">
        <v>286</v>
      </c>
      <c r="C116" s="301"/>
      <c r="D116" s="302"/>
      <c r="E116" s="302"/>
      <c r="F116" s="302"/>
      <c r="G116" s="304">
        <f t="shared" si="10"/>
        <v>0</v>
      </c>
      <c r="H116" s="308"/>
      <c r="I116" s="302"/>
      <c r="J116" s="309"/>
      <c r="K116" s="310"/>
      <c r="L116" s="222"/>
    </row>
    <row r="117" spans="2:12" s="218" customFormat="1" ht="15.5" x14ac:dyDescent="0.35">
      <c r="B117" s="221" t="s">
        <v>287</v>
      </c>
      <c r="C117" s="311"/>
      <c r="D117" s="306"/>
      <c r="E117" s="306"/>
      <c r="F117" s="306"/>
      <c r="G117" s="304">
        <f t="shared" si="10"/>
        <v>0</v>
      </c>
      <c r="H117" s="305"/>
      <c r="I117" s="306"/>
      <c r="J117" s="309"/>
      <c r="K117" s="312"/>
      <c r="L117" s="222"/>
    </row>
    <row r="118" spans="2:12" s="218" customFormat="1" ht="15.5" x14ac:dyDescent="0.35">
      <c r="B118" s="221" t="s">
        <v>288</v>
      </c>
      <c r="C118" s="311"/>
      <c r="D118" s="306"/>
      <c r="E118" s="306"/>
      <c r="F118" s="306"/>
      <c r="G118" s="304">
        <f t="shared" si="10"/>
        <v>0</v>
      </c>
      <c r="H118" s="305"/>
      <c r="I118" s="306"/>
      <c r="J118" s="309"/>
      <c r="K118" s="312"/>
      <c r="L118" s="222"/>
    </row>
    <row r="119" spans="2:12" s="218" customFormat="1" ht="15.5" x14ac:dyDescent="0.35">
      <c r="C119" s="313" t="s">
        <v>342</v>
      </c>
      <c r="D119" s="319">
        <f>SUM(D111:D118)</f>
        <v>0</v>
      </c>
      <c r="E119" s="319">
        <f>SUM(E111:E118)</f>
        <v>0</v>
      </c>
      <c r="F119" s="319">
        <f>SUM(F111:F118)</f>
        <v>0</v>
      </c>
      <c r="G119" s="319">
        <f>SUM(G111:G118)</f>
        <v>0</v>
      </c>
      <c r="H119" s="314">
        <f>(H111*G111)+(H112*G112)+(H113*G113)+(H114*G114)+(H115*G115)+(H116*G116)+(H117*G117)+(H118*G118)</f>
        <v>0</v>
      </c>
      <c r="I119" s="314">
        <f>SUM(I111:I118)</f>
        <v>0</v>
      </c>
      <c r="J119" s="315"/>
      <c r="K119" s="312"/>
      <c r="L119" s="225"/>
    </row>
    <row r="120" spans="2:12" s="218" customFormat="1" ht="51" customHeight="1" x14ac:dyDescent="0.35">
      <c r="B120" s="226" t="s">
        <v>289</v>
      </c>
      <c r="C120" s="317"/>
      <c r="D120" s="317"/>
      <c r="E120" s="317"/>
      <c r="F120" s="317"/>
      <c r="G120" s="317"/>
      <c r="H120" s="317"/>
      <c r="I120" s="318"/>
      <c r="J120" s="318"/>
      <c r="K120" s="317"/>
      <c r="L120" s="220"/>
    </row>
    <row r="121" spans="2:12" s="218" customFormat="1" ht="15.5" x14ac:dyDescent="0.35">
      <c r="B121" s="221" t="s">
        <v>290</v>
      </c>
      <c r="C121" s="301"/>
      <c r="D121" s="302"/>
      <c r="E121" s="302"/>
      <c r="F121" s="302"/>
      <c r="G121" s="304">
        <f>SUM(D121:F121)</f>
        <v>0</v>
      </c>
      <c r="H121" s="308"/>
      <c r="I121" s="302"/>
      <c r="J121" s="309"/>
      <c r="K121" s="310"/>
      <c r="L121" s="222"/>
    </row>
    <row r="122" spans="2:12" s="218" customFormat="1" ht="15.5" x14ac:dyDescent="0.35">
      <c r="B122" s="221" t="s">
        <v>291</v>
      </c>
      <c r="C122" s="301"/>
      <c r="D122" s="302"/>
      <c r="E122" s="302"/>
      <c r="F122" s="302"/>
      <c r="G122" s="304">
        <f t="shared" ref="G122:G128" si="11">SUM(D122:F122)</f>
        <v>0</v>
      </c>
      <c r="H122" s="308"/>
      <c r="I122" s="302"/>
      <c r="J122" s="309"/>
      <c r="K122" s="310"/>
      <c r="L122" s="222"/>
    </row>
    <row r="123" spans="2:12" s="218" customFormat="1" ht="15.5" x14ac:dyDescent="0.35">
      <c r="B123" s="221" t="s">
        <v>292</v>
      </c>
      <c r="C123" s="301"/>
      <c r="D123" s="302"/>
      <c r="E123" s="302"/>
      <c r="F123" s="302"/>
      <c r="G123" s="304">
        <f t="shared" si="11"/>
        <v>0</v>
      </c>
      <c r="H123" s="308"/>
      <c r="I123" s="302"/>
      <c r="J123" s="309"/>
      <c r="K123" s="310"/>
      <c r="L123" s="222"/>
    </row>
    <row r="124" spans="2:12" s="218" customFormat="1" ht="15.5" x14ac:dyDescent="0.35">
      <c r="B124" s="221" t="s">
        <v>293</v>
      </c>
      <c r="C124" s="301"/>
      <c r="D124" s="302"/>
      <c r="E124" s="302"/>
      <c r="F124" s="302"/>
      <c r="G124" s="304">
        <f t="shared" si="11"/>
        <v>0</v>
      </c>
      <c r="H124" s="308"/>
      <c r="I124" s="302"/>
      <c r="J124" s="309"/>
      <c r="K124" s="310"/>
      <c r="L124" s="222"/>
    </row>
    <row r="125" spans="2:12" s="218" customFormat="1" ht="15.5" x14ac:dyDescent="0.35">
      <c r="B125" s="221" t="s">
        <v>294</v>
      </c>
      <c r="C125" s="301"/>
      <c r="D125" s="302"/>
      <c r="E125" s="302"/>
      <c r="F125" s="302"/>
      <c r="G125" s="304">
        <f t="shared" si="11"/>
        <v>0</v>
      </c>
      <c r="H125" s="308"/>
      <c r="I125" s="302"/>
      <c r="J125" s="309"/>
      <c r="K125" s="310"/>
      <c r="L125" s="222"/>
    </row>
    <row r="126" spans="2:12" s="218" customFormat="1" ht="15.5" x14ac:dyDescent="0.35">
      <c r="B126" s="221" t="s">
        <v>295</v>
      </c>
      <c r="C126" s="301"/>
      <c r="D126" s="302"/>
      <c r="E126" s="302"/>
      <c r="F126" s="302"/>
      <c r="G126" s="304">
        <f t="shared" si="11"/>
        <v>0</v>
      </c>
      <c r="H126" s="308"/>
      <c r="I126" s="302"/>
      <c r="J126" s="309"/>
      <c r="K126" s="310"/>
      <c r="L126" s="222"/>
    </row>
    <row r="127" spans="2:12" s="218" customFormat="1" ht="15.5" x14ac:dyDescent="0.35">
      <c r="B127" s="221" t="s">
        <v>296</v>
      </c>
      <c r="C127" s="311"/>
      <c r="D127" s="306"/>
      <c r="E127" s="306"/>
      <c r="F127" s="306"/>
      <c r="G127" s="304">
        <f t="shared" si="11"/>
        <v>0</v>
      </c>
      <c r="H127" s="305"/>
      <c r="I127" s="306"/>
      <c r="J127" s="309"/>
      <c r="K127" s="312"/>
      <c r="L127" s="222"/>
    </row>
    <row r="128" spans="2:12" s="218" customFormat="1" ht="15.5" x14ac:dyDescent="0.35">
      <c r="B128" s="221" t="s">
        <v>297</v>
      </c>
      <c r="C128" s="311"/>
      <c r="D128" s="306"/>
      <c r="E128" s="306"/>
      <c r="F128" s="306"/>
      <c r="G128" s="304">
        <f t="shared" si="11"/>
        <v>0</v>
      </c>
      <c r="H128" s="305"/>
      <c r="I128" s="306"/>
      <c r="J128" s="309"/>
      <c r="K128" s="312"/>
      <c r="L128" s="222"/>
    </row>
    <row r="129" spans="2:12" s="218" customFormat="1" ht="15.5" x14ac:dyDescent="0.35">
      <c r="C129" s="313" t="s">
        <v>342</v>
      </c>
      <c r="D129" s="314">
        <f>SUM(D121:D128)</f>
        <v>0</v>
      </c>
      <c r="E129" s="314">
        <f>SUM(E121:E128)</f>
        <v>0</v>
      </c>
      <c r="F129" s="314">
        <f>SUM(F121:F128)</f>
        <v>0</v>
      </c>
      <c r="G129" s="314">
        <f>SUM(G121:G128)</f>
        <v>0</v>
      </c>
      <c r="H129" s="314">
        <f>(H121*G121)+(H122*G122)+(H123*G123)+(H124*G124)+(H125*G125)+(H126*G126)+(H127*G127)+(H128*G128)</f>
        <v>0</v>
      </c>
      <c r="I129" s="314">
        <f>SUM(I121:I128)</f>
        <v>0</v>
      </c>
      <c r="J129" s="315"/>
      <c r="K129" s="312"/>
      <c r="L129" s="225"/>
    </row>
    <row r="130" spans="2:12" s="218" customFormat="1" ht="15.75" customHeight="1" x14ac:dyDescent="0.35">
      <c r="B130" s="227"/>
      <c r="C130" s="323"/>
      <c r="D130" s="324"/>
      <c r="E130" s="324"/>
      <c r="F130" s="324"/>
      <c r="G130" s="324"/>
      <c r="H130" s="324"/>
      <c r="I130" s="324"/>
      <c r="J130" s="325"/>
      <c r="K130" s="326"/>
      <c r="L130" s="228"/>
    </row>
    <row r="131" spans="2:12" s="218" customFormat="1" ht="51" customHeight="1" x14ac:dyDescent="0.35">
      <c r="B131" s="224" t="s">
        <v>298</v>
      </c>
      <c r="C131" s="316"/>
      <c r="D131" s="316"/>
      <c r="E131" s="316"/>
      <c r="F131" s="316"/>
      <c r="G131" s="316"/>
      <c r="H131" s="316"/>
      <c r="I131" s="300"/>
      <c r="J131" s="300"/>
      <c r="K131" s="316"/>
      <c r="L131" s="13"/>
    </row>
    <row r="132" spans="2:12" s="218" customFormat="1" ht="51" customHeight="1" x14ac:dyDescent="0.35">
      <c r="B132" s="219" t="s">
        <v>299</v>
      </c>
      <c r="C132" s="317"/>
      <c r="D132" s="317"/>
      <c r="E132" s="317"/>
      <c r="F132" s="317"/>
      <c r="G132" s="317"/>
      <c r="H132" s="317"/>
      <c r="I132" s="318"/>
      <c r="J132" s="318"/>
      <c r="K132" s="317"/>
      <c r="L132" s="220"/>
    </row>
    <row r="133" spans="2:12" s="218" customFormat="1" ht="15.5" x14ac:dyDescent="0.35">
      <c r="B133" s="221" t="s">
        <v>300</v>
      </c>
      <c r="C133" s="301"/>
      <c r="D133" s="302"/>
      <c r="E133" s="302"/>
      <c r="F133" s="302"/>
      <c r="G133" s="304">
        <f>SUM(D133:F133)</f>
        <v>0</v>
      </c>
      <c r="H133" s="308"/>
      <c r="I133" s="302"/>
      <c r="J133" s="309"/>
      <c r="K133" s="310"/>
      <c r="L133" s="222"/>
    </row>
    <row r="134" spans="2:12" s="218" customFormat="1" ht="15.5" x14ac:dyDescent="0.35">
      <c r="B134" s="221" t="s">
        <v>301</v>
      </c>
      <c r="C134" s="301"/>
      <c r="D134" s="302"/>
      <c r="E134" s="302"/>
      <c r="F134" s="302"/>
      <c r="G134" s="304">
        <f t="shared" ref="G134:G140" si="12">SUM(D134:F134)</f>
        <v>0</v>
      </c>
      <c r="H134" s="308"/>
      <c r="I134" s="302"/>
      <c r="J134" s="309"/>
      <c r="K134" s="310"/>
      <c r="L134" s="222"/>
    </row>
    <row r="135" spans="2:12" s="218" customFormat="1" ht="15.5" x14ac:dyDescent="0.35">
      <c r="B135" s="221" t="s">
        <v>302</v>
      </c>
      <c r="C135" s="301"/>
      <c r="D135" s="302"/>
      <c r="E135" s="302"/>
      <c r="F135" s="302"/>
      <c r="G135" s="304">
        <f t="shared" si="12"/>
        <v>0</v>
      </c>
      <c r="H135" s="308"/>
      <c r="I135" s="302"/>
      <c r="J135" s="309"/>
      <c r="K135" s="310"/>
      <c r="L135" s="222"/>
    </row>
    <row r="136" spans="2:12" s="218" customFormat="1" ht="15.5" x14ac:dyDescent="0.35">
      <c r="B136" s="221" t="s">
        <v>303</v>
      </c>
      <c r="C136" s="301"/>
      <c r="D136" s="302"/>
      <c r="E136" s="302"/>
      <c r="F136" s="302"/>
      <c r="G136" s="304">
        <f t="shared" si="12"/>
        <v>0</v>
      </c>
      <c r="H136" s="308"/>
      <c r="I136" s="302"/>
      <c r="J136" s="309"/>
      <c r="K136" s="310"/>
      <c r="L136" s="222"/>
    </row>
    <row r="137" spans="2:12" s="218" customFormat="1" ht="15.5" x14ac:dyDescent="0.35">
      <c r="B137" s="221" t="s">
        <v>304</v>
      </c>
      <c r="C137" s="301"/>
      <c r="D137" s="302"/>
      <c r="E137" s="302"/>
      <c r="F137" s="302"/>
      <c r="G137" s="304">
        <f t="shared" si="12"/>
        <v>0</v>
      </c>
      <c r="H137" s="308"/>
      <c r="I137" s="302"/>
      <c r="J137" s="309"/>
      <c r="K137" s="310"/>
      <c r="L137" s="222"/>
    </row>
    <row r="138" spans="2:12" s="218" customFormat="1" ht="15.5" x14ac:dyDescent="0.35">
      <c r="B138" s="221" t="s">
        <v>305</v>
      </c>
      <c r="C138" s="301"/>
      <c r="D138" s="302"/>
      <c r="E138" s="302"/>
      <c r="F138" s="302"/>
      <c r="G138" s="304">
        <f t="shared" si="12"/>
        <v>0</v>
      </c>
      <c r="H138" s="308"/>
      <c r="I138" s="302"/>
      <c r="J138" s="309"/>
      <c r="K138" s="310"/>
      <c r="L138" s="222"/>
    </row>
    <row r="139" spans="2:12" s="218" customFormat="1" ht="15.5" x14ac:dyDescent="0.35">
      <c r="B139" s="221" t="s">
        <v>306</v>
      </c>
      <c r="C139" s="311"/>
      <c r="D139" s="306"/>
      <c r="E139" s="306"/>
      <c r="F139" s="306"/>
      <c r="G139" s="304">
        <f t="shared" si="12"/>
        <v>0</v>
      </c>
      <c r="H139" s="305"/>
      <c r="I139" s="306"/>
      <c r="J139" s="309"/>
      <c r="K139" s="312"/>
      <c r="L139" s="222"/>
    </row>
    <row r="140" spans="2:12" s="218" customFormat="1" ht="15.5" x14ac:dyDescent="0.35">
      <c r="B140" s="221" t="s">
        <v>307</v>
      </c>
      <c r="C140" s="311"/>
      <c r="D140" s="306"/>
      <c r="E140" s="306"/>
      <c r="F140" s="306"/>
      <c r="G140" s="304">
        <f t="shared" si="12"/>
        <v>0</v>
      </c>
      <c r="H140" s="305"/>
      <c r="I140" s="306"/>
      <c r="J140" s="309"/>
      <c r="K140" s="312"/>
      <c r="L140" s="222"/>
    </row>
    <row r="141" spans="2:12" s="218" customFormat="1" ht="15.5" x14ac:dyDescent="0.35">
      <c r="C141" s="313" t="s">
        <v>342</v>
      </c>
      <c r="D141" s="314">
        <f>SUM(D133:D140)</f>
        <v>0</v>
      </c>
      <c r="E141" s="314">
        <f>SUM(E133:E140)</f>
        <v>0</v>
      </c>
      <c r="F141" s="314">
        <f>SUM(F133:F140)</f>
        <v>0</v>
      </c>
      <c r="G141" s="319">
        <f>SUM(G133:G140)</f>
        <v>0</v>
      </c>
      <c r="H141" s="314">
        <f>(H133*G133)+(H134*G134)+(H135*G135)+(H136*G136)+(H137*G137)+(H138*G138)+(H139*G139)+(H140*G140)</f>
        <v>0</v>
      </c>
      <c r="I141" s="314">
        <f>SUM(I133:I140)</f>
        <v>0</v>
      </c>
      <c r="J141" s="315"/>
      <c r="K141" s="312"/>
      <c r="L141" s="225"/>
    </row>
    <row r="142" spans="2:12" s="218" customFormat="1" ht="51" customHeight="1" x14ac:dyDescent="0.35">
      <c r="B142" s="219" t="s">
        <v>308</v>
      </c>
      <c r="C142" s="317"/>
      <c r="D142" s="317"/>
      <c r="E142" s="317"/>
      <c r="F142" s="317"/>
      <c r="G142" s="317"/>
      <c r="H142" s="317"/>
      <c r="I142" s="318"/>
      <c r="J142" s="318"/>
      <c r="K142" s="317"/>
      <c r="L142" s="220"/>
    </row>
    <row r="143" spans="2:12" s="218" customFormat="1" ht="15.5" x14ac:dyDescent="0.35">
      <c r="B143" s="221" t="s">
        <v>309</v>
      </c>
      <c r="C143" s="301"/>
      <c r="D143" s="302"/>
      <c r="E143" s="302"/>
      <c r="F143" s="302"/>
      <c r="G143" s="304">
        <f>SUM(D143:F143)</f>
        <v>0</v>
      </c>
      <c r="H143" s="308"/>
      <c r="I143" s="302"/>
      <c r="J143" s="309"/>
      <c r="K143" s="310"/>
      <c r="L143" s="222"/>
    </row>
    <row r="144" spans="2:12" s="218" customFormat="1" ht="15.5" x14ac:dyDescent="0.35">
      <c r="B144" s="221" t="s">
        <v>310</v>
      </c>
      <c r="C144" s="301"/>
      <c r="D144" s="302"/>
      <c r="E144" s="302"/>
      <c r="F144" s="302"/>
      <c r="G144" s="304">
        <f t="shared" ref="G144:G150" si="13">SUM(D144:F144)</f>
        <v>0</v>
      </c>
      <c r="H144" s="308"/>
      <c r="I144" s="302"/>
      <c r="J144" s="309"/>
      <c r="K144" s="310"/>
      <c r="L144" s="222"/>
    </row>
    <row r="145" spans="2:12" s="218" customFormat="1" ht="15.5" x14ac:dyDescent="0.35">
      <c r="B145" s="221" t="s">
        <v>311</v>
      </c>
      <c r="C145" s="301"/>
      <c r="D145" s="302"/>
      <c r="E145" s="302"/>
      <c r="F145" s="302"/>
      <c r="G145" s="304">
        <f t="shared" si="13"/>
        <v>0</v>
      </c>
      <c r="H145" s="308"/>
      <c r="I145" s="302"/>
      <c r="J145" s="309"/>
      <c r="K145" s="310"/>
      <c r="L145" s="222"/>
    </row>
    <row r="146" spans="2:12" s="218" customFormat="1" ht="15.5" x14ac:dyDescent="0.35">
      <c r="B146" s="221" t="s">
        <v>312</v>
      </c>
      <c r="C146" s="301"/>
      <c r="D146" s="302"/>
      <c r="E146" s="302"/>
      <c r="F146" s="302"/>
      <c r="G146" s="304">
        <f t="shared" si="13"/>
        <v>0</v>
      </c>
      <c r="H146" s="308"/>
      <c r="I146" s="302"/>
      <c r="J146" s="309"/>
      <c r="K146" s="310"/>
      <c r="L146" s="222"/>
    </row>
    <row r="147" spans="2:12" s="218" customFormat="1" ht="15.5" x14ac:dyDescent="0.35">
      <c r="B147" s="221" t="s">
        <v>313</v>
      </c>
      <c r="C147" s="301"/>
      <c r="D147" s="302"/>
      <c r="E147" s="302"/>
      <c r="F147" s="302"/>
      <c r="G147" s="304">
        <f t="shared" si="13"/>
        <v>0</v>
      </c>
      <c r="H147" s="308"/>
      <c r="I147" s="302"/>
      <c r="J147" s="309"/>
      <c r="K147" s="310"/>
      <c r="L147" s="222"/>
    </row>
    <row r="148" spans="2:12" s="218" customFormat="1" ht="15.5" x14ac:dyDescent="0.35">
      <c r="B148" s="221" t="s">
        <v>314</v>
      </c>
      <c r="C148" s="301"/>
      <c r="D148" s="302"/>
      <c r="E148" s="302"/>
      <c r="F148" s="302"/>
      <c r="G148" s="304">
        <f t="shared" si="13"/>
        <v>0</v>
      </c>
      <c r="H148" s="308"/>
      <c r="I148" s="302"/>
      <c r="J148" s="309"/>
      <c r="K148" s="310"/>
      <c r="L148" s="222"/>
    </row>
    <row r="149" spans="2:12" s="218" customFormat="1" ht="15.5" x14ac:dyDescent="0.35">
      <c r="B149" s="221" t="s">
        <v>315</v>
      </c>
      <c r="C149" s="311"/>
      <c r="D149" s="306"/>
      <c r="E149" s="306"/>
      <c r="F149" s="306"/>
      <c r="G149" s="304">
        <f t="shared" si="13"/>
        <v>0</v>
      </c>
      <c r="H149" s="305"/>
      <c r="I149" s="306"/>
      <c r="J149" s="309"/>
      <c r="K149" s="312"/>
      <c r="L149" s="222"/>
    </row>
    <row r="150" spans="2:12" s="218" customFormat="1" ht="15.5" x14ac:dyDescent="0.35">
      <c r="B150" s="221" t="s">
        <v>316</v>
      </c>
      <c r="C150" s="311"/>
      <c r="D150" s="306"/>
      <c r="E150" s="306"/>
      <c r="F150" s="306"/>
      <c r="G150" s="304">
        <f t="shared" si="13"/>
        <v>0</v>
      </c>
      <c r="H150" s="305"/>
      <c r="I150" s="306"/>
      <c r="J150" s="309"/>
      <c r="K150" s="312"/>
      <c r="L150" s="222"/>
    </row>
    <row r="151" spans="2:12" s="218" customFormat="1" ht="15.5" x14ac:dyDescent="0.35">
      <c r="C151" s="313" t="s">
        <v>342</v>
      </c>
      <c r="D151" s="319">
        <f>SUM(D143:D150)</f>
        <v>0</v>
      </c>
      <c r="E151" s="319">
        <f>SUM(E143:E150)</f>
        <v>0</v>
      </c>
      <c r="F151" s="319">
        <f>SUM(F143:F150)</f>
        <v>0</v>
      </c>
      <c r="G151" s="319">
        <f>SUM(G143:G150)</f>
        <v>0</v>
      </c>
      <c r="H151" s="314">
        <f>(H143*G143)+(H144*G144)+(H145*G145)+(H146*G146)+(H147*G147)+(H148*G148)+(H149*G149)+(H150*G150)</f>
        <v>0</v>
      </c>
      <c r="I151" s="314">
        <f>SUM(I143:I150)</f>
        <v>0</v>
      </c>
      <c r="J151" s="315"/>
      <c r="K151" s="312"/>
      <c r="L151" s="225"/>
    </row>
    <row r="152" spans="2:12" s="218" customFormat="1" ht="51" customHeight="1" x14ac:dyDescent="0.35">
      <c r="B152" s="219" t="s">
        <v>317</v>
      </c>
      <c r="C152" s="317"/>
      <c r="D152" s="317"/>
      <c r="E152" s="317"/>
      <c r="F152" s="317"/>
      <c r="G152" s="317"/>
      <c r="H152" s="317"/>
      <c r="I152" s="318"/>
      <c r="J152" s="318"/>
      <c r="K152" s="317"/>
      <c r="L152" s="220"/>
    </row>
    <row r="153" spans="2:12" s="218" customFormat="1" ht="15.5" x14ac:dyDescent="0.35">
      <c r="B153" s="221" t="s">
        <v>318</v>
      </c>
      <c r="C153" s="301"/>
      <c r="D153" s="302"/>
      <c r="E153" s="302"/>
      <c r="F153" s="302"/>
      <c r="G153" s="304">
        <f>SUM(D153:F153)</f>
        <v>0</v>
      </c>
      <c r="H153" s="308"/>
      <c r="I153" s="302"/>
      <c r="J153" s="309"/>
      <c r="K153" s="310"/>
      <c r="L153" s="222"/>
    </row>
    <row r="154" spans="2:12" s="218" customFormat="1" ht="15.5" x14ac:dyDescent="0.35">
      <c r="B154" s="221" t="s">
        <v>319</v>
      </c>
      <c r="C154" s="301"/>
      <c r="D154" s="302"/>
      <c r="E154" s="302"/>
      <c r="F154" s="302"/>
      <c r="G154" s="304">
        <f t="shared" ref="G154:G160" si="14">SUM(D154:F154)</f>
        <v>0</v>
      </c>
      <c r="H154" s="308"/>
      <c r="I154" s="302"/>
      <c r="J154" s="309"/>
      <c r="K154" s="310"/>
      <c r="L154" s="222"/>
    </row>
    <row r="155" spans="2:12" s="218" customFormat="1" ht="15.5" x14ac:dyDescent="0.35">
      <c r="B155" s="221" t="s">
        <v>320</v>
      </c>
      <c r="C155" s="301"/>
      <c r="D155" s="302"/>
      <c r="E155" s="302"/>
      <c r="F155" s="302"/>
      <c r="G155" s="304">
        <f t="shared" si="14"/>
        <v>0</v>
      </c>
      <c r="H155" s="308"/>
      <c r="I155" s="302"/>
      <c r="J155" s="309"/>
      <c r="K155" s="310"/>
      <c r="L155" s="222"/>
    </row>
    <row r="156" spans="2:12" s="218" customFormat="1" ht="15.5" x14ac:dyDescent="0.35">
      <c r="B156" s="221" t="s">
        <v>321</v>
      </c>
      <c r="C156" s="301"/>
      <c r="D156" s="302"/>
      <c r="E156" s="302"/>
      <c r="F156" s="302"/>
      <c r="G156" s="304">
        <f t="shared" si="14"/>
        <v>0</v>
      </c>
      <c r="H156" s="308"/>
      <c r="I156" s="302"/>
      <c r="J156" s="309"/>
      <c r="K156" s="310"/>
      <c r="L156" s="222"/>
    </row>
    <row r="157" spans="2:12" s="218" customFormat="1" ht="15.5" x14ac:dyDescent="0.35">
      <c r="B157" s="221" t="s">
        <v>322</v>
      </c>
      <c r="C157" s="301"/>
      <c r="D157" s="302"/>
      <c r="E157" s="302"/>
      <c r="F157" s="302"/>
      <c r="G157" s="304">
        <f t="shared" si="14"/>
        <v>0</v>
      </c>
      <c r="H157" s="308"/>
      <c r="I157" s="302"/>
      <c r="J157" s="309"/>
      <c r="K157" s="310"/>
      <c r="L157" s="222"/>
    </row>
    <row r="158" spans="2:12" s="218" customFormat="1" ht="15.5" x14ac:dyDescent="0.35">
      <c r="B158" s="221" t="s">
        <v>323</v>
      </c>
      <c r="C158" s="301"/>
      <c r="D158" s="302"/>
      <c r="E158" s="302"/>
      <c r="F158" s="302"/>
      <c r="G158" s="304">
        <f t="shared" si="14"/>
        <v>0</v>
      </c>
      <c r="H158" s="308"/>
      <c r="I158" s="302"/>
      <c r="J158" s="309"/>
      <c r="K158" s="310"/>
      <c r="L158" s="222"/>
    </row>
    <row r="159" spans="2:12" s="218" customFormat="1" ht="15.5" x14ac:dyDescent="0.35">
      <c r="B159" s="221" t="s">
        <v>324</v>
      </c>
      <c r="C159" s="311"/>
      <c r="D159" s="306"/>
      <c r="E159" s="306"/>
      <c r="F159" s="306"/>
      <c r="G159" s="304">
        <f t="shared" si="14"/>
        <v>0</v>
      </c>
      <c r="H159" s="305"/>
      <c r="I159" s="306"/>
      <c r="J159" s="309"/>
      <c r="K159" s="312"/>
      <c r="L159" s="222"/>
    </row>
    <row r="160" spans="2:12" s="218" customFormat="1" ht="15.5" x14ac:dyDescent="0.35">
      <c r="B160" s="221" t="s">
        <v>325</v>
      </c>
      <c r="C160" s="311"/>
      <c r="D160" s="306"/>
      <c r="E160" s="306"/>
      <c r="F160" s="306"/>
      <c r="G160" s="304">
        <f t="shared" si="14"/>
        <v>0</v>
      </c>
      <c r="H160" s="305"/>
      <c r="I160" s="306"/>
      <c r="J160" s="309"/>
      <c r="K160" s="312"/>
      <c r="L160" s="222"/>
    </row>
    <row r="161" spans="2:12" s="218" customFormat="1" ht="15.5" x14ac:dyDescent="0.35">
      <c r="C161" s="313" t="s">
        <v>342</v>
      </c>
      <c r="D161" s="319">
        <f>SUM(D153:D160)</f>
        <v>0</v>
      </c>
      <c r="E161" s="319">
        <f>SUM(E153:E160)</f>
        <v>0</v>
      </c>
      <c r="F161" s="319">
        <f>SUM(F153:F160)</f>
        <v>0</v>
      </c>
      <c r="G161" s="319">
        <f>SUM(G153:G160)</f>
        <v>0</v>
      </c>
      <c r="H161" s="314">
        <f>(H153*G153)+(H154*G154)+(H155*G155)+(H156*G156)+(H157*G157)+(H158*G158)+(H159*G159)+(H160*G160)</f>
        <v>0</v>
      </c>
      <c r="I161" s="314">
        <f>SUM(I153:I160)</f>
        <v>0</v>
      </c>
      <c r="J161" s="315"/>
      <c r="K161" s="312"/>
      <c r="L161" s="225"/>
    </row>
    <row r="162" spans="2:12" s="218" customFormat="1" ht="51" customHeight="1" x14ac:dyDescent="0.35">
      <c r="B162" s="219" t="s">
        <v>326</v>
      </c>
      <c r="C162" s="317"/>
      <c r="D162" s="317"/>
      <c r="E162" s="317"/>
      <c r="F162" s="317"/>
      <c r="G162" s="317"/>
      <c r="H162" s="317"/>
      <c r="I162" s="318"/>
      <c r="J162" s="318"/>
      <c r="K162" s="317"/>
      <c r="L162" s="220"/>
    </row>
    <row r="163" spans="2:12" s="218" customFormat="1" ht="15.5" x14ac:dyDescent="0.35">
      <c r="B163" s="221" t="s">
        <v>327</v>
      </c>
      <c r="C163" s="301"/>
      <c r="D163" s="302"/>
      <c r="E163" s="302"/>
      <c r="F163" s="302"/>
      <c r="G163" s="304">
        <f>SUM(D163:F163)</f>
        <v>0</v>
      </c>
      <c r="H163" s="308"/>
      <c r="I163" s="302"/>
      <c r="J163" s="309"/>
      <c r="K163" s="310"/>
      <c r="L163" s="222"/>
    </row>
    <row r="164" spans="2:12" s="218" customFormat="1" ht="15.5" x14ac:dyDescent="0.35">
      <c r="B164" s="221" t="s">
        <v>328</v>
      </c>
      <c r="C164" s="301"/>
      <c r="D164" s="302"/>
      <c r="E164" s="302"/>
      <c r="F164" s="302"/>
      <c r="G164" s="304">
        <f t="shared" ref="G164:G170" si="15">SUM(D164:F164)</f>
        <v>0</v>
      </c>
      <c r="H164" s="308"/>
      <c r="I164" s="302"/>
      <c r="J164" s="309"/>
      <c r="K164" s="310"/>
      <c r="L164" s="222"/>
    </row>
    <row r="165" spans="2:12" s="218" customFormat="1" ht="15.5" x14ac:dyDescent="0.35">
      <c r="B165" s="221" t="s">
        <v>329</v>
      </c>
      <c r="C165" s="301"/>
      <c r="D165" s="302"/>
      <c r="E165" s="302"/>
      <c r="F165" s="302"/>
      <c r="G165" s="304">
        <f t="shared" si="15"/>
        <v>0</v>
      </c>
      <c r="H165" s="308"/>
      <c r="I165" s="302"/>
      <c r="J165" s="309"/>
      <c r="K165" s="310"/>
      <c r="L165" s="222"/>
    </row>
    <row r="166" spans="2:12" s="218" customFormat="1" ht="15.5" x14ac:dyDescent="0.35">
      <c r="B166" s="221" t="s">
        <v>330</v>
      </c>
      <c r="C166" s="301"/>
      <c r="D166" s="302"/>
      <c r="E166" s="302"/>
      <c r="F166" s="302"/>
      <c r="G166" s="304">
        <f t="shared" si="15"/>
        <v>0</v>
      </c>
      <c r="H166" s="308"/>
      <c r="I166" s="302"/>
      <c r="J166" s="309"/>
      <c r="K166" s="310"/>
      <c r="L166" s="222"/>
    </row>
    <row r="167" spans="2:12" s="218" customFormat="1" ht="15.5" x14ac:dyDescent="0.35">
      <c r="B167" s="221" t="s">
        <v>331</v>
      </c>
      <c r="C167" s="301"/>
      <c r="D167" s="302"/>
      <c r="E167" s="302"/>
      <c r="F167" s="302"/>
      <c r="G167" s="304">
        <f>SUM(D167:F167)</f>
        <v>0</v>
      </c>
      <c r="H167" s="308"/>
      <c r="I167" s="302"/>
      <c r="J167" s="309"/>
      <c r="K167" s="310"/>
      <c r="L167" s="222"/>
    </row>
    <row r="168" spans="2:12" s="218" customFormat="1" ht="15.5" x14ac:dyDescent="0.35">
      <c r="B168" s="221" t="s">
        <v>332</v>
      </c>
      <c r="C168" s="301"/>
      <c r="D168" s="302"/>
      <c r="E168" s="302"/>
      <c r="F168" s="302"/>
      <c r="G168" s="304">
        <f t="shared" si="15"/>
        <v>0</v>
      </c>
      <c r="H168" s="308"/>
      <c r="I168" s="302"/>
      <c r="J168" s="309"/>
      <c r="K168" s="310"/>
      <c r="L168" s="222"/>
    </row>
    <row r="169" spans="2:12" s="218" customFormat="1" ht="15.5" x14ac:dyDescent="0.35">
      <c r="B169" s="221" t="s">
        <v>333</v>
      </c>
      <c r="C169" s="311"/>
      <c r="D169" s="306"/>
      <c r="E169" s="323"/>
      <c r="F169" s="306"/>
      <c r="G169" s="304">
        <f t="shared" si="15"/>
        <v>0</v>
      </c>
      <c r="H169" s="305"/>
      <c r="I169" s="306"/>
      <c r="J169" s="309"/>
      <c r="K169" s="312"/>
      <c r="L169" s="222"/>
    </row>
    <row r="170" spans="2:12" s="218" customFormat="1" ht="15.5" x14ac:dyDescent="0.35">
      <c r="B170" s="221" t="s">
        <v>334</v>
      </c>
      <c r="C170" s="311"/>
      <c r="D170" s="306"/>
      <c r="E170" s="306"/>
      <c r="F170" s="306"/>
      <c r="G170" s="304">
        <f t="shared" si="15"/>
        <v>0</v>
      </c>
      <c r="H170" s="305"/>
      <c r="I170" s="306"/>
      <c r="J170" s="309"/>
      <c r="K170" s="312"/>
      <c r="L170" s="222"/>
    </row>
    <row r="171" spans="2:12" s="218" customFormat="1" ht="15.5" x14ac:dyDescent="0.35">
      <c r="C171" s="313" t="s">
        <v>342</v>
      </c>
      <c r="D171" s="314">
        <f>SUM(D163:D170)</f>
        <v>0</v>
      </c>
      <c r="E171" s="314">
        <f>SUM(E163:E170)</f>
        <v>0</v>
      </c>
      <c r="F171" s="314">
        <f>SUM(F163:F170)</f>
        <v>0</v>
      </c>
      <c r="G171" s="314">
        <f>SUM(G163:G170)</f>
        <v>0</v>
      </c>
      <c r="H171" s="314">
        <f>(H163*G163)+(H164*G164)+(H165*G165)+(H166*G166)+(H167*G167)+(H168*G168)+(H169*G169)+(H170*G170)</f>
        <v>0</v>
      </c>
      <c r="I171" s="314">
        <f>SUM(I163:I170)</f>
        <v>0</v>
      </c>
      <c r="J171" s="315"/>
      <c r="K171" s="312"/>
      <c r="L171" s="225"/>
    </row>
    <row r="172" spans="2:12" ht="15.75" customHeight="1" x14ac:dyDescent="0.35">
      <c r="B172" s="6"/>
      <c r="C172" s="323"/>
      <c r="D172" s="324"/>
      <c r="E172" s="324"/>
      <c r="F172" s="324"/>
      <c r="G172" s="324"/>
      <c r="H172" s="324"/>
      <c r="I172" s="324"/>
      <c r="J172" s="325"/>
      <c r="K172" s="323"/>
      <c r="L172" s="3"/>
    </row>
    <row r="173" spans="2:12" ht="15.75" customHeight="1" x14ac:dyDescent="0.35">
      <c r="B173" s="6"/>
      <c r="C173" s="327"/>
      <c r="D173" s="324"/>
      <c r="E173" s="324"/>
      <c r="F173" s="324"/>
      <c r="G173" s="324"/>
      <c r="H173" s="324"/>
      <c r="I173" s="324"/>
      <c r="J173" s="325"/>
      <c r="K173" s="323"/>
      <c r="L173" s="3"/>
    </row>
    <row r="174" spans="2:12" ht="63.75" customHeight="1" x14ac:dyDescent="0.35">
      <c r="B174" s="78" t="s">
        <v>335</v>
      </c>
      <c r="C174" s="328"/>
      <c r="D174" s="329">
        <v>210000</v>
      </c>
      <c r="E174" s="329">
        <v>162939</v>
      </c>
      <c r="F174" s="329">
        <v>140000</v>
      </c>
      <c r="G174" s="330">
        <f>SUM(D174:F174)</f>
        <v>512939</v>
      </c>
      <c r="H174" s="331">
        <v>0.3</v>
      </c>
      <c r="I174" s="332">
        <v>69355.81</v>
      </c>
      <c r="J174" s="333"/>
      <c r="K174" s="334"/>
      <c r="L174" s="40"/>
    </row>
    <row r="175" spans="2:12" ht="69.75" customHeight="1" x14ac:dyDescent="0.35">
      <c r="B175" s="78" t="s">
        <v>336</v>
      </c>
      <c r="C175" s="328"/>
      <c r="D175" s="332">
        <v>25000</v>
      </c>
      <c r="E175" s="332">
        <v>50000</v>
      </c>
      <c r="F175" s="332">
        <v>50000</v>
      </c>
      <c r="G175" s="330">
        <f>SUM(D175:F175)</f>
        <v>125000</v>
      </c>
      <c r="H175" s="335"/>
      <c r="I175" s="332">
        <v>46131</v>
      </c>
      <c r="J175" s="333"/>
      <c r="K175" s="334"/>
      <c r="L175" s="40"/>
    </row>
    <row r="176" spans="2:12" ht="57" customHeight="1" x14ac:dyDescent="0.35">
      <c r="B176" s="78" t="s">
        <v>337</v>
      </c>
      <c r="C176" s="336"/>
      <c r="D176" s="329">
        <v>15000</v>
      </c>
      <c r="E176" s="329">
        <v>30000</v>
      </c>
      <c r="F176" s="329">
        <v>90000</v>
      </c>
      <c r="G176" s="330">
        <f>SUM(D176:F176)</f>
        <v>135000</v>
      </c>
      <c r="H176" s="331">
        <v>0.4</v>
      </c>
      <c r="I176" s="339"/>
      <c r="J176" s="333"/>
      <c r="K176" s="334"/>
      <c r="L176" s="40"/>
    </row>
    <row r="177" spans="2:12" ht="65.25" customHeight="1" x14ac:dyDescent="0.35">
      <c r="B177" s="91" t="s">
        <v>338</v>
      </c>
      <c r="C177" s="328"/>
      <c r="D177" s="329">
        <v>45000</v>
      </c>
      <c r="E177" s="332"/>
      <c r="F177" s="332"/>
      <c r="G177" s="330">
        <f>SUM(D177:F177)</f>
        <v>45000</v>
      </c>
      <c r="H177" s="331">
        <v>0.35</v>
      </c>
      <c r="I177" s="339"/>
      <c r="J177" s="333"/>
      <c r="K177" s="334"/>
      <c r="L177" s="40"/>
    </row>
    <row r="178" spans="2:12" ht="38.25" customHeight="1" x14ac:dyDescent="0.35">
      <c r="B178" s="6"/>
      <c r="C178" s="337" t="s">
        <v>343</v>
      </c>
      <c r="D178" s="338">
        <f>SUM(D174:D177)</f>
        <v>295000</v>
      </c>
      <c r="E178" s="338">
        <f>SUM(E174:E177)</f>
        <v>242939</v>
      </c>
      <c r="F178" s="338">
        <f>SUM(F174:F177)</f>
        <v>280000</v>
      </c>
      <c r="G178" s="338">
        <f>SUM(G174:G177)</f>
        <v>817939</v>
      </c>
      <c r="H178" s="314">
        <f>(H174*G174)+(H175*G175)+(H176*G176)+(H177*G177)</f>
        <v>223631.69999999998</v>
      </c>
      <c r="I178" s="314">
        <f>SUM(I174:I177)</f>
        <v>115486.81</v>
      </c>
      <c r="J178" s="315"/>
      <c r="K178" s="328"/>
      <c r="L178" s="11"/>
    </row>
    <row r="179" spans="2:12" ht="15.75" customHeight="1" x14ac:dyDescent="0.35">
      <c r="B179" s="6"/>
      <c r="C179" s="9"/>
      <c r="D179" s="18"/>
      <c r="E179" s="18"/>
      <c r="F179" s="18"/>
      <c r="G179" s="18"/>
      <c r="H179" s="18"/>
      <c r="I179" s="18"/>
      <c r="J179" s="133"/>
      <c r="K179" s="9"/>
      <c r="L179" s="11"/>
    </row>
    <row r="180" spans="2:12" ht="15.75" customHeight="1" x14ac:dyDescent="0.35">
      <c r="B180" s="6"/>
      <c r="C180" s="9"/>
      <c r="D180" s="18"/>
      <c r="E180" s="18"/>
      <c r="F180" s="18"/>
      <c r="G180" s="18"/>
      <c r="H180" s="18"/>
      <c r="I180" s="18"/>
      <c r="J180" s="133"/>
      <c r="K180" s="9"/>
      <c r="L180" s="11"/>
    </row>
    <row r="181" spans="2:12" ht="15.75" customHeight="1" x14ac:dyDescent="0.35">
      <c r="B181" s="6"/>
      <c r="C181" s="9"/>
      <c r="D181" s="18"/>
      <c r="E181" s="18"/>
      <c r="F181" s="18"/>
      <c r="G181" s="18"/>
      <c r="H181" s="18"/>
      <c r="I181" s="18"/>
      <c r="J181" s="133"/>
      <c r="K181" s="9"/>
      <c r="L181" s="11"/>
    </row>
    <row r="182" spans="2:12" ht="15.75" customHeight="1" x14ac:dyDescent="0.35">
      <c r="B182" s="6"/>
      <c r="C182" s="9"/>
      <c r="D182" s="18"/>
      <c r="E182" s="18"/>
      <c r="F182" s="18"/>
      <c r="G182" s="18"/>
      <c r="H182" s="18"/>
      <c r="I182" s="18"/>
      <c r="J182" s="133"/>
      <c r="K182" s="9"/>
      <c r="L182" s="11"/>
    </row>
    <row r="183" spans="2:12" ht="15.75" customHeight="1" x14ac:dyDescent="0.35">
      <c r="B183" s="6"/>
      <c r="C183" s="9"/>
      <c r="D183" s="18"/>
      <c r="E183" s="18"/>
      <c r="F183" s="18"/>
      <c r="G183" s="18"/>
      <c r="H183" s="18"/>
      <c r="I183" s="18"/>
      <c r="J183" s="133"/>
      <c r="K183" s="9"/>
      <c r="L183" s="11"/>
    </row>
    <row r="184" spans="2:12" ht="15.75" customHeight="1" x14ac:dyDescent="0.35">
      <c r="B184" s="6"/>
      <c r="C184" s="9"/>
      <c r="D184" s="18"/>
      <c r="E184" s="18"/>
      <c r="F184" s="18"/>
      <c r="G184" s="18"/>
      <c r="H184" s="18"/>
      <c r="I184" s="18"/>
      <c r="J184" s="133"/>
      <c r="K184" s="9"/>
      <c r="L184" s="11"/>
    </row>
    <row r="185" spans="2:12" ht="15.75" customHeight="1" thickBot="1" x14ac:dyDescent="0.4">
      <c r="B185" s="6"/>
      <c r="C185" s="9"/>
      <c r="D185" s="18"/>
      <c r="E185" s="18"/>
      <c r="F185" s="18"/>
      <c r="G185" s="18"/>
      <c r="H185" s="18"/>
      <c r="I185" s="18"/>
      <c r="J185" s="133"/>
      <c r="K185" s="9"/>
      <c r="L185" s="11"/>
    </row>
    <row r="186" spans="2:12" ht="15.5" x14ac:dyDescent="0.35">
      <c r="B186" s="6"/>
      <c r="C186" s="239" t="s">
        <v>352</v>
      </c>
      <c r="D186" s="240"/>
      <c r="E186" s="240"/>
      <c r="F186" s="240"/>
      <c r="G186" s="241"/>
      <c r="H186" s="11"/>
      <c r="I186" s="132"/>
      <c r="J186" s="166"/>
      <c r="K186" s="11"/>
    </row>
    <row r="187" spans="2:12" ht="54.75" customHeight="1" x14ac:dyDescent="0.35">
      <c r="B187" s="6"/>
      <c r="C187" s="153"/>
      <c r="D187" s="162" t="str">
        <f>D4</f>
        <v>UNICEF (budget en USD)</v>
      </c>
      <c r="E187" s="162" t="str">
        <f t="shared" ref="E187:F187" si="16">E4</f>
        <v>PNUD (budget en USD)</v>
      </c>
      <c r="F187" s="162" t="str">
        <f t="shared" si="16"/>
        <v>UNFPA (budget en USD)</v>
      </c>
      <c r="G187" s="154" t="s">
        <v>11</v>
      </c>
      <c r="H187" s="9"/>
      <c r="I187" s="18"/>
      <c r="J187" s="133"/>
      <c r="K187" s="11"/>
    </row>
    <row r="188" spans="2:12" ht="41.25" customHeight="1" x14ac:dyDescent="0.35">
      <c r="B188" s="12"/>
      <c r="C188" s="88" t="s">
        <v>344</v>
      </c>
      <c r="D188" s="79">
        <f>SUM(D15,D25,D35,D45,D57,D67,D77,D87,D99,D109,D119,D129,D141,D151,D161,D171,D174,D175,D176,D177)</f>
        <v>810000</v>
      </c>
      <c r="E188" s="79">
        <f>SUM(E15,E25,E35,E45,E57,E67,E77,E87,E99,E109,E119,E129,E141,E151,E161,E171,E174,E175,E176,E177)</f>
        <v>786299</v>
      </c>
      <c r="F188" s="79">
        <f>SUM(F15,F25,F35,F45,F57,F67,F77,F87,F99,F109,F119,F129,F141,F151,F161,F171,F174,F175,F176,F177)</f>
        <v>795000</v>
      </c>
      <c r="G188" s="89">
        <f>SUM(D188:F188)</f>
        <v>2391299</v>
      </c>
      <c r="H188" s="9"/>
      <c r="I188" s="18"/>
      <c r="J188" s="133"/>
      <c r="K188" s="12"/>
    </row>
    <row r="189" spans="2:12" ht="51.75" customHeight="1" x14ac:dyDescent="0.35">
      <c r="B189" s="4"/>
      <c r="C189" s="143" t="s">
        <v>345</v>
      </c>
      <c r="D189" s="79">
        <f>D188*0.07</f>
        <v>56700.000000000007</v>
      </c>
      <c r="E189" s="79">
        <f>E188*0.07</f>
        <v>55040.930000000008</v>
      </c>
      <c r="F189" s="79">
        <f>F188*0.07</f>
        <v>55650.000000000007</v>
      </c>
      <c r="G189" s="89">
        <f>G188*0.07</f>
        <v>167390.93000000002</v>
      </c>
      <c r="H189" s="4"/>
      <c r="I189" s="133"/>
      <c r="J189" s="133"/>
      <c r="K189" s="1"/>
    </row>
    <row r="190" spans="2:12" ht="51.75" customHeight="1" thickBot="1" x14ac:dyDescent="0.4">
      <c r="B190" s="4"/>
      <c r="C190" s="8" t="s">
        <v>11</v>
      </c>
      <c r="D190" s="82">
        <f>SUM(D188:D189)</f>
        <v>866700</v>
      </c>
      <c r="E190" s="82">
        <f>SUM(E188:E189)</f>
        <v>841339.93</v>
      </c>
      <c r="F190" s="82">
        <f>SUM(F188:F189)</f>
        <v>850650</v>
      </c>
      <c r="G190" s="90">
        <f>SUM(G188:G189)</f>
        <v>2558689.9300000002</v>
      </c>
      <c r="H190" s="4"/>
      <c r="I190" s="133"/>
      <c r="J190" s="133"/>
      <c r="K190" s="1"/>
    </row>
    <row r="191" spans="2:12" ht="42" customHeight="1" x14ac:dyDescent="0.35">
      <c r="B191" s="4"/>
      <c r="K191" s="3"/>
      <c r="L191" s="1"/>
    </row>
    <row r="192" spans="2:12" s="30" customFormat="1" ht="29.25" customHeight="1" thickBot="1" x14ac:dyDescent="0.4">
      <c r="B192" s="9"/>
      <c r="C192" s="6"/>
      <c r="D192" s="25"/>
      <c r="E192" s="25"/>
      <c r="F192" s="25"/>
      <c r="G192" s="25"/>
      <c r="H192" s="25"/>
      <c r="I192" s="135"/>
      <c r="J192" s="139"/>
      <c r="K192" s="11"/>
      <c r="L192" s="12"/>
    </row>
    <row r="193" spans="2:12" ht="23.25" customHeight="1" x14ac:dyDescent="0.35">
      <c r="B193" s="1"/>
      <c r="C193" s="231" t="s">
        <v>346</v>
      </c>
      <c r="D193" s="232"/>
      <c r="E193" s="233"/>
      <c r="F193" s="233"/>
      <c r="G193" s="233"/>
      <c r="H193" s="234"/>
      <c r="I193" s="136"/>
      <c r="J193" s="40"/>
      <c r="K193" s="1"/>
    </row>
    <row r="194" spans="2:12" ht="51.75" customHeight="1" x14ac:dyDescent="0.35">
      <c r="B194" s="1"/>
      <c r="C194" s="22"/>
      <c r="D194" s="162" t="str">
        <f>D4</f>
        <v>UNICEF (budget en USD)</v>
      </c>
      <c r="E194" s="162" t="str">
        <f t="shared" ref="E194:F194" si="17">E4</f>
        <v>PNUD (budget en USD)</v>
      </c>
      <c r="F194" s="162" t="str">
        <f t="shared" si="17"/>
        <v>UNFPA (budget en USD)</v>
      </c>
      <c r="G194" s="155" t="s">
        <v>11</v>
      </c>
      <c r="H194" s="156" t="s">
        <v>9</v>
      </c>
      <c r="I194" s="136"/>
      <c r="J194" s="40"/>
      <c r="K194" s="1"/>
    </row>
    <row r="195" spans="2:12" ht="55.5" customHeight="1" x14ac:dyDescent="0.35">
      <c r="B195" s="1"/>
      <c r="C195" s="21" t="s">
        <v>347</v>
      </c>
      <c r="D195" s="80">
        <f>$D$190*H195</f>
        <v>606690</v>
      </c>
      <c r="E195" s="81">
        <f>$E$190*H195</f>
        <v>588937.951</v>
      </c>
      <c r="F195" s="81">
        <f>$F$190*H195</f>
        <v>595455</v>
      </c>
      <c r="G195" s="81">
        <f>SUM(D195:F195)</f>
        <v>1791082.9509999999</v>
      </c>
      <c r="H195" s="102">
        <v>0.7</v>
      </c>
      <c r="I195" s="132"/>
      <c r="J195" s="166"/>
      <c r="K195" s="1"/>
    </row>
    <row r="196" spans="2:12" ht="57.75" customHeight="1" x14ac:dyDescent="0.35">
      <c r="B196" s="230"/>
      <c r="C196" s="92" t="s">
        <v>348</v>
      </c>
      <c r="D196" s="80">
        <f>$D$190*H196</f>
        <v>260010</v>
      </c>
      <c r="E196" s="81">
        <f>$E$190*H196</f>
        <v>252401.97899999999</v>
      </c>
      <c r="F196" s="81">
        <f>$F$190*H196</f>
        <v>255195</v>
      </c>
      <c r="G196" s="93">
        <f>SUM(D196:F196)</f>
        <v>767606.97900000005</v>
      </c>
      <c r="H196" s="103">
        <v>0.3</v>
      </c>
      <c r="I196" s="132"/>
      <c r="J196" s="166"/>
    </row>
    <row r="197" spans="2:12" ht="57.75" customHeight="1" x14ac:dyDescent="0.35">
      <c r="B197" s="230"/>
      <c r="C197" s="92" t="s">
        <v>349</v>
      </c>
      <c r="D197" s="80">
        <f>$D$190*H197</f>
        <v>0</v>
      </c>
      <c r="E197" s="81">
        <f>$E$190*H197</f>
        <v>0</v>
      </c>
      <c r="F197" s="81">
        <f>$F$190*H197</f>
        <v>0</v>
      </c>
      <c r="G197" s="93">
        <f>SUM(D197:F197)</f>
        <v>0</v>
      </c>
      <c r="H197" s="104">
        <v>0</v>
      </c>
      <c r="I197" s="137"/>
      <c r="J197" s="167"/>
    </row>
    <row r="198" spans="2:12" ht="38.25" customHeight="1" thickBot="1" x14ac:dyDescent="0.4">
      <c r="B198" s="230"/>
      <c r="C198" s="8" t="s">
        <v>11</v>
      </c>
      <c r="D198" s="82">
        <f>SUM(D195:D197)</f>
        <v>866700</v>
      </c>
      <c r="E198" s="82">
        <f>SUM(E195:E197)</f>
        <v>841339.92999999993</v>
      </c>
      <c r="F198" s="82">
        <f>SUM(F195:F197)</f>
        <v>850650</v>
      </c>
      <c r="G198" s="82">
        <f>SUM(G195:G197)</f>
        <v>2558689.9299999997</v>
      </c>
      <c r="H198" s="83">
        <f>SUM(H195:H197)</f>
        <v>1</v>
      </c>
      <c r="I198" s="138"/>
      <c r="J198" s="38"/>
    </row>
    <row r="199" spans="2:12" ht="21.75" customHeight="1" thickBot="1" x14ac:dyDescent="0.4">
      <c r="B199" s="230"/>
      <c r="C199" s="2"/>
      <c r="D199" s="7"/>
      <c r="E199" s="7"/>
      <c r="F199" s="7"/>
      <c r="G199" s="7"/>
      <c r="H199" s="7"/>
      <c r="I199" s="139"/>
      <c r="J199" s="139"/>
    </row>
    <row r="200" spans="2:12" ht="49.5" customHeight="1" x14ac:dyDescent="0.35">
      <c r="B200" s="230"/>
      <c r="C200" s="84" t="s">
        <v>401</v>
      </c>
      <c r="D200" s="85">
        <f>SUM(H15,H25,H35,H45,H57,H67,H77,H87,H99,H109,H119,H129,H141,H151,H161,H171,H178)*1.07</f>
        <v>923904.01899999997</v>
      </c>
      <c r="E200" s="25"/>
      <c r="F200" s="25"/>
      <c r="G200" s="25"/>
      <c r="H200" s="144" t="s">
        <v>403</v>
      </c>
      <c r="I200" s="145">
        <f>SUM(I178,I171,I161,I151,I141,I129,I119,I109,I99,I87,I77,I67,I57,I45,I35,I25,I15)</f>
        <v>194308.83</v>
      </c>
      <c r="J200" s="160"/>
    </row>
    <row r="201" spans="2:12" ht="28.5" customHeight="1" thickBot="1" x14ac:dyDescent="0.4">
      <c r="B201" s="230"/>
      <c r="C201" s="86" t="s">
        <v>350</v>
      </c>
      <c r="D201" s="131">
        <f>D200/G190</f>
        <v>0.3610847911532602</v>
      </c>
      <c r="E201" s="33"/>
      <c r="F201" s="33"/>
      <c r="G201" s="33"/>
      <c r="H201" s="146" t="s">
        <v>404</v>
      </c>
      <c r="I201" s="147">
        <f>I200/G188</f>
        <v>8.1256601537490702E-2</v>
      </c>
      <c r="J201" s="161"/>
    </row>
    <row r="202" spans="2:12" ht="28.5" customHeight="1" x14ac:dyDescent="0.35">
      <c r="B202" s="230"/>
      <c r="C202" s="237"/>
      <c r="D202" s="238"/>
      <c r="E202" s="34"/>
      <c r="F202" s="34"/>
      <c r="G202" s="34"/>
    </row>
    <row r="203" spans="2:12" ht="28.5" customHeight="1" x14ac:dyDescent="0.35">
      <c r="B203" s="230"/>
      <c r="C203" s="86" t="s">
        <v>402</v>
      </c>
      <c r="D203" s="87">
        <f>SUM(D176:F177)*1.07</f>
        <v>192600</v>
      </c>
      <c r="E203" s="35"/>
      <c r="F203" s="35"/>
      <c r="G203" s="35"/>
    </row>
    <row r="204" spans="2:12" ht="23.25" customHeight="1" x14ac:dyDescent="0.35">
      <c r="B204" s="230"/>
      <c r="C204" s="86" t="s">
        <v>351</v>
      </c>
      <c r="D204" s="131">
        <f>D203/G190</f>
        <v>7.5272895610293808E-2</v>
      </c>
      <c r="E204" s="35"/>
      <c r="F204" s="35"/>
      <c r="G204" s="35"/>
    </row>
    <row r="205" spans="2:12" ht="66.75" customHeight="1" thickBot="1" x14ac:dyDescent="0.4">
      <c r="B205" s="230"/>
      <c r="C205" s="235" t="s">
        <v>392</v>
      </c>
      <c r="D205" s="236"/>
      <c r="E205" s="26"/>
      <c r="F205" s="26"/>
      <c r="G205" s="26"/>
      <c r="I205" s="140"/>
    </row>
    <row r="206" spans="2:12" ht="55.5" customHeight="1" x14ac:dyDescent="0.35">
      <c r="B206" s="230"/>
      <c r="L206" s="30"/>
    </row>
    <row r="207" spans="2:12" ht="42.75" customHeight="1" x14ac:dyDescent="0.35">
      <c r="B207" s="230"/>
    </row>
    <row r="208" spans="2:12" ht="21.75" customHeight="1" x14ac:dyDescent="0.35">
      <c r="B208" s="230"/>
    </row>
    <row r="209" spans="2:2" ht="21.75" customHeight="1" x14ac:dyDescent="0.35">
      <c r="B209" s="230"/>
    </row>
    <row r="210" spans="2:2" ht="23.25" customHeight="1" x14ac:dyDescent="0.35">
      <c r="B210" s="230"/>
    </row>
    <row r="211" spans="2:2" ht="23.25" customHeight="1" x14ac:dyDescent="0.35"/>
    <row r="212" spans="2:2" ht="21.75" customHeight="1" x14ac:dyDescent="0.35"/>
    <row r="213" spans="2:2" ht="16.5" customHeight="1" x14ac:dyDescent="0.35"/>
    <row r="214" spans="2:2" ht="29.25" customHeight="1" x14ac:dyDescent="0.35"/>
    <row r="215" spans="2:2" ht="24.75" customHeight="1" x14ac:dyDescent="0.35"/>
    <row r="216" spans="2:2" ht="33" customHeight="1" x14ac:dyDescent="0.35"/>
    <row r="218" spans="2:2" ht="15" customHeight="1" x14ac:dyDescent="0.35"/>
    <row r="219" spans="2:2" ht="25.5" customHeight="1" x14ac:dyDescent="0.35"/>
    <row r="270" spans="1:1" x14ac:dyDescent="0.35">
      <c r="A270" s="29" t="s">
        <v>399</v>
      </c>
    </row>
  </sheetData>
  <sheetProtection sheet="1" formatCells="0" formatColumns="0" formatRows="0"/>
  <mergeCells count="27">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B2:H2"/>
    <mergeCell ref="C16:K16"/>
    <mergeCell ref="C6:K6"/>
    <mergeCell ref="C26:K26"/>
    <mergeCell ref="C152:K152"/>
    <mergeCell ref="C162:K162"/>
    <mergeCell ref="B196:B210"/>
    <mergeCell ref="C193:H193"/>
    <mergeCell ref="C205:D205"/>
    <mergeCell ref="C202:D202"/>
    <mergeCell ref="C186:G186"/>
  </mergeCells>
  <conditionalFormatting sqref="D201">
    <cfRule type="cellIs" dxfId="29" priority="46" operator="lessThan">
      <formula>0.15</formula>
    </cfRule>
  </conditionalFormatting>
  <conditionalFormatting sqref="D204">
    <cfRule type="cellIs" dxfId="28" priority="44" operator="lessThan">
      <formula>0.05</formula>
    </cfRule>
  </conditionalFormatting>
  <conditionalFormatting sqref="H198:J198">
    <cfRule type="cellIs" dxfId="27" priority="1" operator="greaterThan">
      <formula>1</formula>
    </cfRule>
  </conditionalFormatting>
  <dataValidations xWindow="431" yWindow="475" count="6">
    <dataValidation allowBlank="1" showInputMessage="1" showErrorMessage="1" prompt="% Towards Gender Equality and Women's Empowerment Must be Higher than 15%_x000a_" sqref="F201:G201" xr:uid="{E72508C7-C8DD-46A5-878C-E4FA07CAB6AF}"/>
    <dataValidation allowBlank="1" showInputMessage="1" showErrorMessage="1" prompt="M&amp;E Budget Cannot be Less than 5%_x000a_" sqref="E204:G204"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3:G203 D201" xr:uid="{8C6643DA-1D03-44FB-AC1F-C4CB706ED3AA}"/>
  </dataValidations>
  <pageMargins left="0.7" right="0.7" top="0.75" bottom="0.75" header="0.3" footer="0.3"/>
  <pageSetup scale="74" orientation="landscape" r:id="rId1"/>
  <rowBreaks count="1" manualBreakCount="1">
    <brk id="58"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topLeftCell="B1" zoomScale="80" zoomScaleNormal="80" workbookViewId="0">
      <pane ySplit="4" topLeftCell="A199" activePane="bottomLeft" state="frozen"/>
      <selection pane="bottomLeft" activeCell="D205" sqref="D205:F205"/>
    </sheetView>
  </sheetViews>
  <sheetFormatPr defaultColWidth="9.1796875" defaultRowHeight="15.5" x14ac:dyDescent="0.35"/>
  <cols>
    <col min="1" max="1" width="4.453125" style="43" customWidth="1"/>
    <col min="2" max="2" width="3.26953125" style="43" customWidth="1"/>
    <col min="3" max="3" width="51.453125" style="43" customWidth="1"/>
    <col min="4" max="4" width="34.26953125" style="44" customWidth="1"/>
    <col min="5" max="5" width="35" style="44" customWidth="1"/>
    <col min="6" max="6" width="34" style="44" customWidth="1"/>
    <col min="7" max="7" width="25.7265625" style="43" customWidth="1"/>
    <col min="8" max="8" width="21.453125" style="43" customWidth="1"/>
    <col min="9" max="9" width="16.81640625" style="43" customWidth="1"/>
    <col min="10" max="10" width="19.453125" style="43" customWidth="1"/>
    <col min="11" max="11" width="19" style="43" customWidth="1"/>
    <col min="12" max="12" width="26" style="43" customWidth="1"/>
    <col min="13" max="13" width="21.1796875" style="43" customWidth="1"/>
    <col min="14" max="14" width="7" style="43" customWidth="1"/>
    <col min="15" max="15" width="24.26953125" style="43" customWidth="1"/>
    <col min="16" max="16" width="26.453125" style="43" customWidth="1"/>
    <col min="17" max="17" width="30.1796875" style="43" customWidth="1"/>
    <col min="18" max="18" width="33" style="43" customWidth="1"/>
    <col min="19" max="20" width="22.7265625" style="43" customWidth="1"/>
    <col min="21" max="21" width="23.453125" style="43" customWidth="1"/>
    <col min="22" max="22" width="32.1796875" style="43" customWidth="1"/>
    <col min="23" max="23" width="9.1796875" style="43"/>
    <col min="24" max="24" width="17.7265625" style="43" customWidth="1"/>
    <col min="25" max="25" width="26.453125" style="43" customWidth="1"/>
    <col min="26" max="26" width="22.453125" style="43" customWidth="1"/>
    <col min="27" max="27" width="29.7265625" style="43" customWidth="1"/>
    <col min="28" max="28" width="23.453125" style="43" customWidth="1"/>
    <col min="29" max="29" width="18.453125" style="43" customWidth="1"/>
    <col min="30" max="30" width="17.453125" style="43" customWidth="1"/>
    <col min="31" max="31" width="25.1796875" style="43" customWidth="1"/>
    <col min="32" max="16384" width="9.1796875" style="43"/>
  </cols>
  <sheetData>
    <row r="1" spans="2:13" ht="33.75" customHeight="1" x14ac:dyDescent="1">
      <c r="C1" s="229" t="s">
        <v>339</v>
      </c>
      <c r="D1" s="229"/>
      <c r="E1" s="229"/>
      <c r="F1" s="229"/>
      <c r="G1" s="27"/>
      <c r="H1" s="28"/>
      <c r="I1" s="28"/>
      <c r="L1" s="16"/>
      <c r="M1" s="5"/>
    </row>
    <row r="2" spans="2:13" ht="25.5" customHeight="1" x14ac:dyDescent="0.45">
      <c r="C2" s="249" t="s">
        <v>393</v>
      </c>
      <c r="D2" s="249"/>
      <c r="E2" s="249"/>
      <c r="F2" s="249"/>
      <c r="L2" s="16"/>
      <c r="M2" s="5"/>
    </row>
    <row r="3" spans="2:13" ht="9.75" customHeight="1" x14ac:dyDescent="0.35">
      <c r="C3" s="37"/>
      <c r="D3" s="37"/>
      <c r="E3" s="37"/>
      <c r="F3" s="37"/>
      <c r="L3" s="16"/>
      <c r="M3" s="5"/>
    </row>
    <row r="4" spans="2:13" ht="33.75" customHeight="1" x14ac:dyDescent="0.35">
      <c r="C4" s="37"/>
      <c r="D4" s="162" t="str">
        <f>'1) Tableau budgétaire 1'!D4</f>
        <v>UNICEF (budget en USD)</v>
      </c>
      <c r="E4" s="162" t="str">
        <f>'1) Tableau budgétaire 1'!E4</f>
        <v>PNUD (budget en USD)</v>
      </c>
      <c r="F4" s="162" t="str">
        <f>'1) Tableau budgétaire 1'!F4</f>
        <v>UNFPA (budget en USD)</v>
      </c>
      <c r="G4" s="155" t="s">
        <v>11</v>
      </c>
      <c r="L4" s="16"/>
      <c r="M4" s="5"/>
    </row>
    <row r="5" spans="2:13" ht="24" customHeight="1" x14ac:dyDescent="0.35">
      <c r="B5" s="246" t="s">
        <v>353</v>
      </c>
      <c r="C5" s="247"/>
      <c r="D5" s="247"/>
      <c r="E5" s="247"/>
      <c r="F5" s="247"/>
      <c r="G5" s="248"/>
      <c r="L5" s="16"/>
      <c r="M5" s="5"/>
    </row>
    <row r="6" spans="2:13" ht="22.5" customHeight="1" x14ac:dyDescent="0.35">
      <c r="C6" s="246" t="s">
        <v>354</v>
      </c>
      <c r="D6" s="247"/>
      <c r="E6" s="247"/>
      <c r="F6" s="247"/>
      <c r="G6" s="248"/>
      <c r="L6" s="16"/>
      <c r="M6" s="5"/>
    </row>
    <row r="7" spans="2:13" ht="24.75" customHeight="1" thickBot="1" x14ac:dyDescent="0.4">
      <c r="C7" s="53" t="s">
        <v>355</v>
      </c>
      <c r="D7" s="54">
        <f>'1) Tableau budgétaire 1'!D15</f>
        <v>0</v>
      </c>
      <c r="E7" s="54">
        <f>'1) Tableau budgétaire 1'!E15</f>
        <v>170000</v>
      </c>
      <c r="F7" s="54">
        <f>'1) Tableau budgétaire 1'!F15</f>
        <v>0</v>
      </c>
      <c r="G7" s="55">
        <f>SUM(D7:F7)</f>
        <v>170000</v>
      </c>
      <c r="L7" s="16"/>
      <c r="M7" s="5"/>
    </row>
    <row r="8" spans="2:13" ht="21.75" customHeight="1" x14ac:dyDescent="0.35">
      <c r="C8" s="51" t="s">
        <v>356</v>
      </c>
      <c r="D8" s="73"/>
      <c r="E8" s="74"/>
      <c r="F8" s="74"/>
      <c r="G8" s="52">
        <f t="shared" ref="G8:G15" si="0">SUM(D8:F8)</f>
        <v>0</v>
      </c>
    </row>
    <row r="9" spans="2:13" x14ac:dyDescent="0.35">
      <c r="C9" s="41" t="s">
        <v>357</v>
      </c>
      <c r="D9" s="75"/>
      <c r="E9" s="14"/>
      <c r="F9" s="14"/>
      <c r="G9" s="50">
        <f t="shared" si="0"/>
        <v>0</v>
      </c>
    </row>
    <row r="10" spans="2:13" ht="15.75" customHeight="1" x14ac:dyDescent="0.35">
      <c r="C10" s="41" t="s">
        <v>358</v>
      </c>
      <c r="D10" s="75"/>
      <c r="E10" s="75"/>
      <c r="F10" s="75"/>
      <c r="G10" s="50">
        <f t="shared" si="0"/>
        <v>0</v>
      </c>
    </row>
    <row r="11" spans="2:13" x14ac:dyDescent="0.35">
      <c r="C11" s="42" t="s">
        <v>359</v>
      </c>
      <c r="D11" s="75"/>
      <c r="E11" s="75"/>
      <c r="F11" s="75"/>
      <c r="G11" s="50">
        <f t="shared" si="0"/>
        <v>0</v>
      </c>
    </row>
    <row r="12" spans="2:13" x14ac:dyDescent="0.35">
      <c r="C12" s="41" t="s">
        <v>360</v>
      </c>
      <c r="D12" s="75"/>
      <c r="E12" s="75"/>
      <c r="F12" s="75"/>
      <c r="G12" s="50">
        <f t="shared" si="0"/>
        <v>0</v>
      </c>
    </row>
    <row r="13" spans="2:13" ht="21.75" customHeight="1" x14ac:dyDescent="0.35">
      <c r="C13" s="41" t="s">
        <v>361</v>
      </c>
      <c r="D13" s="75"/>
      <c r="E13" s="75"/>
      <c r="F13" s="75"/>
      <c r="G13" s="50">
        <f t="shared" si="0"/>
        <v>0</v>
      </c>
    </row>
    <row r="14" spans="2:13" ht="36.75" customHeight="1" x14ac:dyDescent="0.35">
      <c r="C14" s="41" t="s">
        <v>362</v>
      </c>
      <c r="D14" s="75"/>
      <c r="E14" s="75"/>
      <c r="F14" s="75"/>
      <c r="G14" s="50">
        <f t="shared" si="0"/>
        <v>0</v>
      </c>
    </row>
    <row r="15" spans="2:13" ht="15.75" customHeight="1" x14ac:dyDescent="0.35">
      <c r="C15" s="45" t="s">
        <v>14</v>
      </c>
      <c r="D15" s="56">
        <f>SUM(D8:D14)</f>
        <v>0</v>
      </c>
      <c r="E15" s="56">
        <f>SUM(E8:E14)</f>
        <v>0</v>
      </c>
      <c r="F15" s="56">
        <f>SUM(F8:F14)</f>
        <v>0</v>
      </c>
      <c r="G15" s="94">
        <f t="shared" si="0"/>
        <v>0</v>
      </c>
    </row>
    <row r="16" spans="2:13" s="44" customFormat="1" x14ac:dyDescent="0.35">
      <c r="C16" s="57"/>
      <c r="D16" s="58"/>
      <c r="E16" s="58"/>
      <c r="F16" s="58"/>
      <c r="G16" s="95"/>
    </row>
    <row r="17" spans="3:7" x14ac:dyDescent="0.35">
      <c r="C17" s="246" t="s">
        <v>363</v>
      </c>
      <c r="D17" s="247"/>
      <c r="E17" s="247"/>
      <c r="F17" s="247"/>
      <c r="G17" s="248"/>
    </row>
    <row r="18" spans="3:7" ht="27" customHeight="1" thickBot="1" x14ac:dyDescent="0.4">
      <c r="C18" s="53" t="s">
        <v>364</v>
      </c>
      <c r="D18" s="54">
        <f>'1) Tableau budgétaire 1'!D25</f>
        <v>0</v>
      </c>
      <c r="E18" s="54">
        <f>'1) Tableau budgétaire 1'!E25</f>
        <v>278360</v>
      </c>
      <c r="F18" s="54">
        <f>'1) Tableau budgétaire 1'!F25</f>
        <v>0</v>
      </c>
      <c r="G18" s="55">
        <f t="shared" ref="G18:G26" si="1">SUM(D18:F18)</f>
        <v>278360</v>
      </c>
    </row>
    <row r="19" spans="3:7" x14ac:dyDescent="0.35">
      <c r="C19" s="51" t="s">
        <v>356</v>
      </c>
      <c r="D19" s="73"/>
      <c r="E19" s="74">
        <v>35556.89</v>
      </c>
      <c r="F19" s="74"/>
      <c r="G19" s="52">
        <f t="shared" si="1"/>
        <v>35556.89</v>
      </c>
    </row>
    <row r="20" spans="3:7" x14ac:dyDescent="0.35">
      <c r="C20" s="41" t="s">
        <v>357</v>
      </c>
      <c r="D20" s="75"/>
      <c r="E20" s="14"/>
      <c r="F20" s="14"/>
      <c r="G20" s="50">
        <f t="shared" si="1"/>
        <v>0</v>
      </c>
    </row>
    <row r="21" spans="3:7" ht="31" x14ac:dyDescent="0.35">
      <c r="C21" s="41" t="s">
        <v>358</v>
      </c>
      <c r="D21" s="75"/>
      <c r="E21" s="75"/>
      <c r="F21" s="75"/>
      <c r="G21" s="50">
        <f t="shared" si="1"/>
        <v>0</v>
      </c>
    </row>
    <row r="22" spans="3:7" x14ac:dyDescent="0.35">
      <c r="C22" s="42" t="s">
        <v>359</v>
      </c>
      <c r="D22" s="75"/>
      <c r="E22" s="75">
        <v>17275.73</v>
      </c>
      <c r="F22" s="75"/>
      <c r="G22" s="50">
        <f t="shared" si="1"/>
        <v>17275.73</v>
      </c>
    </row>
    <row r="23" spans="3:7" x14ac:dyDescent="0.35">
      <c r="C23" s="41" t="s">
        <v>360</v>
      </c>
      <c r="D23" s="75"/>
      <c r="E23" s="75">
        <v>2595.27</v>
      </c>
      <c r="F23" s="75"/>
      <c r="G23" s="50">
        <f t="shared" si="1"/>
        <v>2595.27</v>
      </c>
    </row>
    <row r="24" spans="3:7" x14ac:dyDescent="0.35">
      <c r="C24" s="41" t="s">
        <v>361</v>
      </c>
      <c r="D24" s="75"/>
      <c r="E24" s="75"/>
      <c r="F24" s="75"/>
      <c r="G24" s="50">
        <f t="shared" si="1"/>
        <v>0</v>
      </c>
    </row>
    <row r="25" spans="3:7" ht="31" x14ac:dyDescent="0.35">
      <c r="C25" s="41" t="s">
        <v>362</v>
      </c>
      <c r="D25" s="75"/>
      <c r="E25" s="75">
        <v>25412.68</v>
      </c>
      <c r="F25" s="75"/>
      <c r="G25" s="50">
        <f t="shared" si="1"/>
        <v>25412.68</v>
      </c>
    </row>
    <row r="26" spans="3:7" x14ac:dyDescent="0.35">
      <c r="C26" s="45" t="s">
        <v>14</v>
      </c>
      <c r="D26" s="56">
        <f>SUM(D19:D25)</f>
        <v>0</v>
      </c>
      <c r="E26" s="56">
        <f>SUM(E19:E25)</f>
        <v>80840.569999999992</v>
      </c>
      <c r="F26" s="56">
        <f>SUM(F19:F25)</f>
        <v>0</v>
      </c>
      <c r="G26" s="50">
        <f t="shared" si="1"/>
        <v>80840.569999999992</v>
      </c>
    </row>
    <row r="27" spans="3:7" s="44" customFormat="1" x14ac:dyDescent="0.35">
      <c r="C27" s="57"/>
      <c r="D27" s="58"/>
      <c r="E27" s="58"/>
      <c r="F27" s="58"/>
      <c r="G27" s="59"/>
    </row>
    <row r="28" spans="3:7" x14ac:dyDescent="0.35">
      <c r="C28" s="246" t="s">
        <v>365</v>
      </c>
      <c r="D28" s="247"/>
      <c r="E28" s="247"/>
      <c r="F28" s="247"/>
      <c r="G28" s="248"/>
    </row>
    <row r="29" spans="3:7" ht="21.75" customHeight="1" thickBot="1" x14ac:dyDescent="0.4">
      <c r="C29" s="53" t="s">
        <v>366</v>
      </c>
      <c r="D29" s="54">
        <f>'1) Tableau budgétaire 1'!D35</f>
        <v>0</v>
      </c>
      <c r="E29" s="54">
        <f>'1) Tableau budgétaire 1'!E35</f>
        <v>95000</v>
      </c>
      <c r="F29" s="54">
        <f>'1) Tableau budgétaire 1'!F35</f>
        <v>0</v>
      </c>
      <c r="G29" s="55">
        <f t="shared" ref="G29:G37" si="2">SUM(D29:F29)</f>
        <v>95000</v>
      </c>
    </row>
    <row r="30" spans="3:7" x14ac:dyDescent="0.35">
      <c r="C30" s="51" t="s">
        <v>356</v>
      </c>
      <c r="D30" s="73"/>
      <c r="E30" s="74"/>
      <c r="F30" s="74"/>
      <c r="G30" s="52">
        <f t="shared" si="2"/>
        <v>0</v>
      </c>
    </row>
    <row r="31" spans="3:7" s="44" customFormat="1" ht="15.75" customHeight="1" x14ac:dyDescent="0.35">
      <c r="C31" s="41" t="s">
        <v>357</v>
      </c>
      <c r="D31" s="75"/>
      <c r="E31" s="14"/>
      <c r="F31" s="14"/>
      <c r="G31" s="50">
        <f t="shared" si="2"/>
        <v>0</v>
      </c>
    </row>
    <row r="32" spans="3:7" s="44" customFormat="1" ht="31" x14ac:dyDescent="0.35">
      <c r="C32" s="41" t="s">
        <v>358</v>
      </c>
      <c r="D32" s="75"/>
      <c r="E32" s="75"/>
      <c r="F32" s="75"/>
      <c r="G32" s="50">
        <f t="shared" si="2"/>
        <v>0</v>
      </c>
    </row>
    <row r="33" spans="3:7" s="44" customFormat="1" x14ac:dyDescent="0.35">
      <c r="C33" s="42" t="s">
        <v>359</v>
      </c>
      <c r="D33" s="75">
        <v>0</v>
      </c>
      <c r="E33" s="75"/>
      <c r="F33" s="75"/>
      <c r="G33" s="50">
        <f t="shared" si="2"/>
        <v>0</v>
      </c>
    </row>
    <row r="34" spans="3:7" x14ac:dyDescent="0.35">
      <c r="C34" s="41" t="s">
        <v>360</v>
      </c>
      <c r="D34" s="75">
        <v>0</v>
      </c>
      <c r="E34" s="75"/>
      <c r="F34" s="75"/>
      <c r="G34" s="50">
        <f t="shared" si="2"/>
        <v>0</v>
      </c>
    </row>
    <row r="35" spans="3:7" x14ac:dyDescent="0.35">
      <c r="C35" s="41" t="s">
        <v>361</v>
      </c>
      <c r="D35" s="75"/>
      <c r="E35" s="75"/>
      <c r="F35" s="75"/>
      <c r="G35" s="50">
        <f t="shared" si="2"/>
        <v>0</v>
      </c>
    </row>
    <row r="36" spans="3:7" ht="31" x14ac:dyDescent="0.35">
      <c r="C36" s="41" t="s">
        <v>362</v>
      </c>
      <c r="D36" s="75"/>
      <c r="E36" s="75"/>
      <c r="F36" s="75"/>
      <c r="G36" s="50">
        <f t="shared" si="2"/>
        <v>0</v>
      </c>
    </row>
    <row r="37" spans="3:7" x14ac:dyDescent="0.35">
      <c r="C37" s="106" t="s">
        <v>14</v>
      </c>
      <c r="D37" s="107">
        <f>SUM(D30:D36)</f>
        <v>0</v>
      </c>
      <c r="E37" s="107">
        <f>SUM(E30:E36)</f>
        <v>0</v>
      </c>
      <c r="F37" s="107">
        <f>SUM(F30:F36)</f>
        <v>0</v>
      </c>
      <c r="G37" s="108">
        <f t="shared" si="2"/>
        <v>0</v>
      </c>
    </row>
    <row r="38" spans="3:7" x14ac:dyDescent="0.35">
      <c r="C38" s="109"/>
      <c r="D38" s="110"/>
      <c r="E38" s="110"/>
      <c r="F38" s="110"/>
      <c r="G38" s="111"/>
    </row>
    <row r="39" spans="3:7" s="44" customFormat="1" x14ac:dyDescent="0.35">
      <c r="C39" s="250" t="s">
        <v>367</v>
      </c>
      <c r="D39" s="251"/>
      <c r="E39" s="251"/>
      <c r="F39" s="251"/>
      <c r="G39" s="252"/>
    </row>
    <row r="40" spans="3:7" ht="20.25" customHeight="1" thickBot="1" x14ac:dyDescent="0.4">
      <c r="C40" s="53" t="s">
        <v>368</v>
      </c>
      <c r="D40" s="54">
        <f>'1) Tableau budgétaire 1'!D45</f>
        <v>0</v>
      </c>
      <c r="E40" s="54">
        <f>'1) Tableau budgétaire 1'!E45</f>
        <v>0</v>
      </c>
      <c r="F40" s="54">
        <f>'1) Tableau budgétaire 1'!F45</f>
        <v>0</v>
      </c>
      <c r="G40" s="55">
        <f t="shared" ref="G40:G48" si="3">SUM(D40:F40)</f>
        <v>0</v>
      </c>
    </row>
    <row r="41" spans="3:7" x14ac:dyDescent="0.35">
      <c r="C41" s="51" t="s">
        <v>356</v>
      </c>
      <c r="D41" s="73"/>
      <c r="E41" s="74"/>
      <c r="F41" s="74"/>
      <c r="G41" s="52">
        <f t="shared" si="3"/>
        <v>0</v>
      </c>
    </row>
    <row r="42" spans="3:7" ht="15.75" customHeight="1" x14ac:dyDescent="0.35">
      <c r="C42" s="41" t="s">
        <v>357</v>
      </c>
      <c r="D42" s="75"/>
      <c r="E42" s="14"/>
      <c r="F42" s="14"/>
      <c r="G42" s="50">
        <f t="shared" si="3"/>
        <v>0</v>
      </c>
    </row>
    <row r="43" spans="3:7" ht="32.25" customHeight="1" x14ac:dyDescent="0.35">
      <c r="C43" s="41" t="s">
        <v>358</v>
      </c>
      <c r="D43" s="75"/>
      <c r="E43" s="75"/>
      <c r="F43" s="75"/>
      <c r="G43" s="50">
        <f t="shared" si="3"/>
        <v>0</v>
      </c>
    </row>
    <row r="44" spans="3:7" s="44" customFormat="1" x14ac:dyDescent="0.35">
      <c r="C44" s="42" t="s">
        <v>359</v>
      </c>
      <c r="D44" s="75"/>
      <c r="E44" s="75"/>
      <c r="F44" s="75"/>
      <c r="G44" s="50">
        <f t="shared" si="3"/>
        <v>0</v>
      </c>
    </row>
    <row r="45" spans="3:7" x14ac:dyDescent="0.35">
      <c r="C45" s="41" t="s">
        <v>360</v>
      </c>
      <c r="D45" s="75"/>
      <c r="E45" s="75"/>
      <c r="F45" s="75"/>
      <c r="G45" s="50">
        <f t="shared" si="3"/>
        <v>0</v>
      </c>
    </row>
    <row r="46" spans="3:7" x14ac:dyDescent="0.35">
      <c r="C46" s="41" t="s">
        <v>361</v>
      </c>
      <c r="D46" s="75"/>
      <c r="E46" s="75"/>
      <c r="F46" s="75"/>
      <c r="G46" s="50">
        <f t="shared" si="3"/>
        <v>0</v>
      </c>
    </row>
    <row r="47" spans="3:7" ht="31" x14ac:dyDescent="0.35">
      <c r="C47" s="41" t="s">
        <v>362</v>
      </c>
      <c r="D47" s="75"/>
      <c r="E47" s="75"/>
      <c r="F47" s="75"/>
      <c r="G47" s="50">
        <f t="shared" si="3"/>
        <v>0</v>
      </c>
    </row>
    <row r="48" spans="3:7" ht="21" customHeight="1" x14ac:dyDescent="0.35">
      <c r="C48" s="45" t="s">
        <v>14</v>
      </c>
      <c r="D48" s="56">
        <f>SUM(D41:D47)</f>
        <v>0</v>
      </c>
      <c r="E48" s="56">
        <f>SUM(E41:E47)</f>
        <v>0</v>
      </c>
      <c r="F48" s="56">
        <f>SUM(F41:F47)</f>
        <v>0</v>
      </c>
      <c r="G48" s="50">
        <f t="shared" si="3"/>
        <v>0</v>
      </c>
    </row>
    <row r="49" spans="2:7" s="44" customFormat="1" ht="22.5" customHeight="1" x14ac:dyDescent="0.35">
      <c r="C49" s="60"/>
      <c r="D49" s="58"/>
      <c r="E49" s="58"/>
      <c r="F49" s="58"/>
      <c r="G49" s="59"/>
    </row>
    <row r="50" spans="2:7" x14ac:dyDescent="0.35">
      <c r="B50" s="246" t="s">
        <v>369</v>
      </c>
      <c r="C50" s="247"/>
      <c r="D50" s="247"/>
      <c r="E50" s="247"/>
      <c r="F50" s="247"/>
      <c r="G50" s="248"/>
    </row>
    <row r="51" spans="2:7" x14ac:dyDescent="0.35">
      <c r="C51" s="246" t="s">
        <v>225</v>
      </c>
      <c r="D51" s="247"/>
      <c r="E51" s="247"/>
      <c r="F51" s="247"/>
      <c r="G51" s="248"/>
    </row>
    <row r="52" spans="2:7" ht="24" customHeight="1" thickBot="1" x14ac:dyDescent="0.4">
      <c r="C52" s="53" t="s">
        <v>370</v>
      </c>
      <c r="D52" s="54">
        <f>'1) Tableau budgétaire 1'!D57</f>
        <v>270000</v>
      </c>
      <c r="E52" s="54">
        <f>'1) Tableau budgétaire 1'!E57</f>
        <v>0</v>
      </c>
      <c r="F52" s="54">
        <f>'1) Tableau budgétaire 1'!F57</f>
        <v>0</v>
      </c>
      <c r="G52" s="55">
        <f>SUM(D52:F52)</f>
        <v>270000</v>
      </c>
    </row>
    <row r="53" spans="2:7" ht="15.75" customHeight="1" x14ac:dyDescent="0.35">
      <c r="C53" s="51" t="s">
        <v>356</v>
      </c>
      <c r="D53" s="73">
        <v>15798.92</v>
      </c>
      <c r="E53" s="74"/>
      <c r="F53" s="74"/>
      <c r="G53" s="52">
        <f t="shared" ref="G53:G60" si="4">SUM(D53:F53)</f>
        <v>15798.92</v>
      </c>
    </row>
    <row r="54" spans="2:7" ht="15.75" customHeight="1" x14ac:dyDescent="0.35">
      <c r="C54" s="41" t="s">
        <v>357</v>
      </c>
      <c r="D54" s="75"/>
      <c r="E54" s="14"/>
      <c r="F54" s="14"/>
      <c r="G54" s="50">
        <f t="shared" si="4"/>
        <v>0</v>
      </c>
    </row>
    <row r="55" spans="2:7" ht="15.75" customHeight="1" x14ac:dyDescent="0.35">
      <c r="C55" s="41" t="s">
        <v>358</v>
      </c>
      <c r="D55" s="75"/>
      <c r="E55" s="75"/>
      <c r="F55" s="75"/>
      <c r="G55" s="50">
        <f t="shared" si="4"/>
        <v>0</v>
      </c>
    </row>
    <row r="56" spans="2:7" ht="18.75" customHeight="1" x14ac:dyDescent="0.35">
      <c r="C56" s="42" t="s">
        <v>359</v>
      </c>
      <c r="D56" s="75"/>
      <c r="E56" s="75"/>
      <c r="F56" s="75"/>
      <c r="G56" s="50">
        <f t="shared" si="4"/>
        <v>0</v>
      </c>
    </row>
    <row r="57" spans="2:7" x14ac:dyDescent="0.35">
      <c r="C57" s="41" t="s">
        <v>360</v>
      </c>
      <c r="D57" s="75">
        <v>588.20000000000005</v>
      </c>
      <c r="E57" s="75"/>
      <c r="F57" s="75"/>
      <c r="G57" s="50">
        <f t="shared" si="4"/>
        <v>588.20000000000005</v>
      </c>
    </row>
    <row r="58" spans="2:7" s="44" customFormat="1" ht="21.75" customHeight="1" x14ac:dyDescent="0.35">
      <c r="B58" s="43"/>
      <c r="C58" s="41" t="s">
        <v>361</v>
      </c>
      <c r="D58" s="75"/>
      <c r="E58" s="75"/>
      <c r="F58" s="75"/>
      <c r="G58" s="50">
        <f t="shared" si="4"/>
        <v>0</v>
      </c>
    </row>
    <row r="59" spans="2:7" s="44" customFormat="1" ht="31" x14ac:dyDescent="0.35">
      <c r="B59" s="43"/>
      <c r="C59" s="41" t="s">
        <v>362</v>
      </c>
      <c r="D59" s="75">
        <v>808.98</v>
      </c>
      <c r="E59" s="75"/>
      <c r="F59" s="75"/>
      <c r="G59" s="50">
        <f t="shared" si="4"/>
        <v>808.98</v>
      </c>
    </row>
    <row r="60" spans="2:7" x14ac:dyDescent="0.35">
      <c r="C60" s="45" t="s">
        <v>14</v>
      </c>
      <c r="D60" s="56">
        <f>SUM(D53:D59)</f>
        <v>17196.099999999999</v>
      </c>
      <c r="E60" s="56">
        <f>SUM(E53:E59)</f>
        <v>0</v>
      </c>
      <c r="F60" s="56">
        <f>SUM(F53:F59)</f>
        <v>0</v>
      </c>
      <c r="G60" s="50">
        <f t="shared" si="4"/>
        <v>17196.099999999999</v>
      </c>
    </row>
    <row r="61" spans="2:7" s="44" customFormat="1" x14ac:dyDescent="0.35">
      <c r="C61" s="57"/>
      <c r="D61" s="58"/>
      <c r="E61" s="58"/>
      <c r="F61" s="58"/>
      <c r="G61" s="59"/>
    </row>
    <row r="62" spans="2:7" x14ac:dyDescent="0.35">
      <c r="B62" s="44"/>
      <c r="C62" s="246" t="s">
        <v>234</v>
      </c>
      <c r="D62" s="247"/>
      <c r="E62" s="247"/>
      <c r="F62" s="247"/>
      <c r="G62" s="248"/>
    </row>
    <row r="63" spans="2:7" ht="21.75" customHeight="1" thickBot="1" x14ac:dyDescent="0.4">
      <c r="C63" s="53" t="s">
        <v>371</v>
      </c>
      <c r="D63" s="54">
        <f>'1) Tableau budgétaire 1'!D67</f>
        <v>245000</v>
      </c>
      <c r="E63" s="54">
        <f>'1) Tableau budgétaire 1'!E67</f>
        <v>0</v>
      </c>
      <c r="F63" s="54">
        <f>'1) Tableau budgétaire 1'!F67</f>
        <v>0</v>
      </c>
      <c r="G63" s="55">
        <f t="shared" ref="G63:G71" si="5">SUM(D63:F63)</f>
        <v>245000</v>
      </c>
    </row>
    <row r="64" spans="2:7" ht="15.75" customHeight="1" x14ac:dyDescent="0.35">
      <c r="C64" s="51" t="s">
        <v>356</v>
      </c>
      <c r="D64" s="73"/>
      <c r="E64" s="74"/>
      <c r="F64" s="74"/>
      <c r="G64" s="52">
        <f t="shared" si="5"/>
        <v>0</v>
      </c>
    </row>
    <row r="65" spans="2:7" ht="15.75" customHeight="1" x14ac:dyDescent="0.35">
      <c r="C65" s="41" t="s">
        <v>357</v>
      </c>
      <c r="D65" s="75"/>
      <c r="E65" s="14"/>
      <c r="F65" s="14"/>
      <c r="G65" s="50">
        <f t="shared" si="5"/>
        <v>0</v>
      </c>
    </row>
    <row r="66" spans="2:7" ht="15.75" customHeight="1" x14ac:dyDescent="0.35">
      <c r="C66" s="41" t="s">
        <v>358</v>
      </c>
      <c r="D66" s="75"/>
      <c r="E66" s="75"/>
      <c r="F66" s="75"/>
      <c r="G66" s="50">
        <f t="shared" si="5"/>
        <v>0</v>
      </c>
    </row>
    <row r="67" spans="2:7" x14ac:dyDescent="0.35">
      <c r="C67" s="42" t="s">
        <v>359</v>
      </c>
      <c r="D67" s="75">
        <v>1800.72</v>
      </c>
      <c r="E67" s="75"/>
      <c r="F67" s="75"/>
      <c r="G67" s="50">
        <f t="shared" si="5"/>
        <v>1800.72</v>
      </c>
    </row>
    <row r="68" spans="2:7" x14ac:dyDescent="0.35">
      <c r="C68" s="41" t="s">
        <v>360</v>
      </c>
      <c r="D68" s="75">
        <v>2370.1</v>
      </c>
      <c r="E68" s="75"/>
      <c r="F68" s="75"/>
      <c r="G68" s="50">
        <f t="shared" si="5"/>
        <v>2370.1</v>
      </c>
    </row>
    <row r="69" spans="2:7" x14ac:dyDescent="0.35">
      <c r="C69" s="41" t="s">
        <v>361</v>
      </c>
      <c r="D69" s="75"/>
      <c r="E69" s="75"/>
      <c r="F69" s="75"/>
      <c r="G69" s="50">
        <f t="shared" si="5"/>
        <v>0</v>
      </c>
    </row>
    <row r="70" spans="2:7" ht="31" x14ac:dyDescent="0.35">
      <c r="C70" s="41" t="s">
        <v>362</v>
      </c>
      <c r="D70" s="75">
        <v>3601.43</v>
      </c>
      <c r="E70" s="75"/>
      <c r="F70" s="75"/>
      <c r="G70" s="50">
        <f t="shared" si="5"/>
        <v>3601.43</v>
      </c>
    </row>
    <row r="71" spans="2:7" x14ac:dyDescent="0.35">
      <c r="C71" s="45" t="s">
        <v>14</v>
      </c>
      <c r="D71" s="56">
        <f>SUM(D64:D70)</f>
        <v>7772.25</v>
      </c>
      <c r="E71" s="56">
        <f>SUM(E64:E70)</f>
        <v>0</v>
      </c>
      <c r="F71" s="56">
        <f>SUM(F64:F70)</f>
        <v>0</v>
      </c>
      <c r="G71" s="50">
        <f t="shared" si="5"/>
        <v>7772.25</v>
      </c>
    </row>
    <row r="72" spans="2:7" s="44" customFormat="1" x14ac:dyDescent="0.35">
      <c r="C72" s="57"/>
      <c r="D72" s="58"/>
      <c r="E72" s="58"/>
      <c r="F72" s="58"/>
      <c r="G72" s="59"/>
    </row>
    <row r="73" spans="2:7" x14ac:dyDescent="0.35">
      <c r="C73" s="246" t="s">
        <v>243</v>
      </c>
      <c r="D73" s="247"/>
      <c r="E73" s="247"/>
      <c r="F73" s="247"/>
      <c r="G73" s="248"/>
    </row>
    <row r="74" spans="2:7" ht="21.75" customHeight="1" thickBot="1" x14ac:dyDescent="0.4">
      <c r="B74" s="44"/>
      <c r="C74" s="53" t="s">
        <v>372</v>
      </c>
      <c r="D74" s="54">
        <f>'1) Tableau budgétaire 1'!D77</f>
        <v>0</v>
      </c>
      <c r="E74" s="54">
        <f>'1) Tableau budgétaire 1'!E77</f>
        <v>0</v>
      </c>
      <c r="F74" s="54">
        <f>'1) Tableau budgétaire 1'!F77</f>
        <v>0</v>
      </c>
      <c r="G74" s="55">
        <f t="shared" ref="G74:G82" si="6">SUM(D74:F74)</f>
        <v>0</v>
      </c>
    </row>
    <row r="75" spans="2:7" ht="18" customHeight="1" x14ac:dyDescent="0.35">
      <c r="C75" s="51" t="s">
        <v>356</v>
      </c>
      <c r="D75" s="73"/>
      <c r="E75" s="74"/>
      <c r="F75" s="74"/>
      <c r="G75" s="52">
        <f t="shared" si="6"/>
        <v>0</v>
      </c>
    </row>
    <row r="76" spans="2:7" ht="15.75" customHeight="1" x14ac:dyDescent="0.35">
      <c r="C76" s="41" t="s">
        <v>357</v>
      </c>
      <c r="D76" s="75"/>
      <c r="E76" s="14"/>
      <c r="F76" s="14"/>
      <c r="G76" s="50">
        <f t="shared" si="6"/>
        <v>0</v>
      </c>
    </row>
    <row r="77" spans="2:7" s="44" customFormat="1" ht="15.75" customHeight="1" x14ac:dyDescent="0.35">
      <c r="B77" s="43"/>
      <c r="C77" s="41" t="s">
        <v>358</v>
      </c>
      <c r="D77" s="75"/>
      <c r="E77" s="75"/>
      <c r="F77" s="75"/>
      <c r="G77" s="50">
        <f t="shared" si="6"/>
        <v>0</v>
      </c>
    </row>
    <row r="78" spans="2:7" x14ac:dyDescent="0.35">
      <c r="B78" s="44"/>
      <c r="C78" s="42" t="s">
        <v>359</v>
      </c>
      <c r="D78" s="75"/>
      <c r="E78" s="75"/>
      <c r="F78" s="75"/>
      <c r="G78" s="50">
        <f t="shared" si="6"/>
        <v>0</v>
      </c>
    </row>
    <row r="79" spans="2:7" x14ac:dyDescent="0.35">
      <c r="B79" s="44"/>
      <c r="C79" s="41" t="s">
        <v>360</v>
      </c>
      <c r="D79" s="75"/>
      <c r="E79" s="75"/>
      <c r="F79" s="75"/>
      <c r="G79" s="50">
        <f t="shared" si="6"/>
        <v>0</v>
      </c>
    </row>
    <row r="80" spans="2:7" x14ac:dyDescent="0.35">
      <c r="B80" s="44"/>
      <c r="C80" s="41" t="s">
        <v>361</v>
      </c>
      <c r="D80" s="75"/>
      <c r="E80" s="75"/>
      <c r="F80" s="75"/>
      <c r="G80" s="50">
        <f t="shared" si="6"/>
        <v>0</v>
      </c>
    </row>
    <row r="81" spans="2:7" ht="31" x14ac:dyDescent="0.35">
      <c r="C81" s="41" t="s">
        <v>362</v>
      </c>
      <c r="D81" s="75"/>
      <c r="E81" s="75"/>
      <c r="F81" s="75"/>
      <c r="G81" s="50">
        <f t="shared" si="6"/>
        <v>0</v>
      </c>
    </row>
    <row r="82" spans="2:7" x14ac:dyDescent="0.35">
      <c r="C82" s="45" t="s">
        <v>14</v>
      </c>
      <c r="D82" s="56">
        <f>SUM(D75:D81)</f>
        <v>0</v>
      </c>
      <c r="E82" s="56">
        <f>SUM(E75:E81)</f>
        <v>0</v>
      </c>
      <c r="F82" s="56">
        <f>SUM(F75:F81)</f>
        <v>0</v>
      </c>
      <c r="G82" s="50">
        <f t="shared" si="6"/>
        <v>0</v>
      </c>
    </row>
    <row r="83" spans="2:7" s="44" customFormat="1" x14ac:dyDescent="0.35">
      <c r="C83" s="57"/>
      <c r="D83" s="58"/>
      <c r="E83" s="58"/>
      <c r="F83" s="58"/>
      <c r="G83" s="59"/>
    </row>
    <row r="84" spans="2:7" x14ac:dyDescent="0.35">
      <c r="C84" s="246" t="s">
        <v>252</v>
      </c>
      <c r="D84" s="247"/>
      <c r="E84" s="247"/>
      <c r="F84" s="247"/>
      <c r="G84" s="248"/>
    </row>
    <row r="85" spans="2:7" ht="21.75" customHeight="1" thickBot="1" x14ac:dyDescent="0.4">
      <c r="C85" s="53" t="s">
        <v>373</v>
      </c>
      <c r="D85" s="54">
        <f>'1) Tableau budgétaire 1'!D87</f>
        <v>0</v>
      </c>
      <c r="E85" s="54">
        <f>'1) Tableau budgétaire 1'!E87</f>
        <v>0</v>
      </c>
      <c r="F85" s="54">
        <f>'1) Tableau budgétaire 1'!F87</f>
        <v>0</v>
      </c>
      <c r="G85" s="55">
        <f t="shared" ref="G85:G93" si="7">SUM(D85:F85)</f>
        <v>0</v>
      </c>
    </row>
    <row r="86" spans="2:7" ht="15.75" customHeight="1" x14ac:dyDescent="0.35">
      <c r="C86" s="51" t="s">
        <v>356</v>
      </c>
      <c r="D86" s="73"/>
      <c r="E86" s="74"/>
      <c r="F86" s="74"/>
      <c r="G86" s="52">
        <f t="shared" si="7"/>
        <v>0</v>
      </c>
    </row>
    <row r="87" spans="2:7" ht="15.75" customHeight="1" x14ac:dyDescent="0.35">
      <c r="B87" s="44"/>
      <c r="C87" s="41" t="s">
        <v>357</v>
      </c>
      <c r="D87" s="75"/>
      <c r="E87" s="14"/>
      <c r="F87" s="14"/>
      <c r="G87" s="50">
        <f t="shared" si="7"/>
        <v>0</v>
      </c>
    </row>
    <row r="88" spans="2:7" ht="15.75" customHeight="1" x14ac:dyDescent="0.35">
      <c r="C88" s="41" t="s">
        <v>358</v>
      </c>
      <c r="D88" s="75"/>
      <c r="E88" s="75"/>
      <c r="F88" s="75"/>
      <c r="G88" s="50">
        <f t="shared" si="7"/>
        <v>0</v>
      </c>
    </row>
    <row r="89" spans="2:7" x14ac:dyDescent="0.35">
      <c r="C89" s="42" t="s">
        <v>359</v>
      </c>
      <c r="D89" s="75"/>
      <c r="E89" s="75"/>
      <c r="F89" s="75"/>
      <c r="G89" s="50">
        <f t="shared" si="7"/>
        <v>0</v>
      </c>
    </row>
    <row r="90" spans="2:7" x14ac:dyDescent="0.35">
      <c r="C90" s="41" t="s">
        <v>360</v>
      </c>
      <c r="D90" s="75"/>
      <c r="E90" s="75"/>
      <c r="F90" s="75"/>
      <c r="G90" s="50">
        <f t="shared" si="7"/>
        <v>0</v>
      </c>
    </row>
    <row r="91" spans="2:7" ht="25.5" customHeight="1" x14ac:dyDescent="0.35">
      <c r="C91" s="41" t="s">
        <v>361</v>
      </c>
      <c r="D91" s="75"/>
      <c r="E91" s="75"/>
      <c r="F91" s="75"/>
      <c r="G91" s="50">
        <f t="shared" si="7"/>
        <v>0</v>
      </c>
    </row>
    <row r="92" spans="2:7" ht="31" x14ac:dyDescent="0.35">
      <c r="B92" s="44"/>
      <c r="C92" s="41" t="s">
        <v>362</v>
      </c>
      <c r="D92" s="75"/>
      <c r="E92" s="75"/>
      <c r="F92" s="75"/>
      <c r="G92" s="50">
        <f t="shared" si="7"/>
        <v>0</v>
      </c>
    </row>
    <row r="93" spans="2:7" ht="15.75" customHeight="1" x14ac:dyDescent="0.35">
      <c r="C93" s="45" t="s">
        <v>14</v>
      </c>
      <c r="D93" s="56">
        <f>SUM(D86:D92)</f>
        <v>0</v>
      </c>
      <c r="E93" s="56">
        <f>SUM(E86:E92)</f>
        <v>0</v>
      </c>
      <c r="F93" s="56">
        <f>SUM(F86:F92)</f>
        <v>0</v>
      </c>
      <c r="G93" s="50">
        <f t="shared" si="7"/>
        <v>0</v>
      </c>
    </row>
    <row r="94" spans="2:7" ht="25.5" customHeight="1" x14ac:dyDescent="0.35">
      <c r="D94" s="43"/>
      <c r="E94" s="43"/>
      <c r="F94" s="43"/>
    </row>
    <row r="95" spans="2:7" x14ac:dyDescent="0.35">
      <c r="B95" s="246" t="s">
        <v>374</v>
      </c>
      <c r="C95" s="247"/>
      <c r="D95" s="247"/>
      <c r="E95" s="247"/>
      <c r="F95" s="247"/>
      <c r="G95" s="248"/>
    </row>
    <row r="96" spans="2:7" x14ac:dyDescent="0.35">
      <c r="C96" s="246" t="s">
        <v>262</v>
      </c>
      <c r="D96" s="247"/>
      <c r="E96" s="247"/>
      <c r="F96" s="247"/>
      <c r="G96" s="248"/>
    </row>
    <row r="97" spans="3:7" ht="22.5" customHeight="1" thickBot="1" x14ac:dyDescent="0.4">
      <c r="C97" s="53" t="s">
        <v>375</v>
      </c>
      <c r="D97" s="54">
        <f>'1) Tableau budgétaire 1'!D99</f>
        <v>0</v>
      </c>
      <c r="E97" s="54">
        <f>'1) Tableau budgétaire 1'!E99</f>
        <v>0</v>
      </c>
      <c r="F97" s="54">
        <f>'1) Tableau budgétaire 1'!F99</f>
        <v>435000</v>
      </c>
      <c r="G97" s="55">
        <f>SUM(D97:F97)</f>
        <v>435000</v>
      </c>
    </row>
    <row r="98" spans="3:7" x14ac:dyDescent="0.35">
      <c r="C98" s="51" t="s">
        <v>356</v>
      </c>
      <c r="D98" s="73"/>
      <c r="E98" s="74"/>
      <c r="F98" s="74">
        <v>18000</v>
      </c>
      <c r="G98" s="52">
        <f t="shared" ref="G98:G105" si="8">SUM(D98:F98)</f>
        <v>18000</v>
      </c>
    </row>
    <row r="99" spans="3:7" x14ac:dyDescent="0.35">
      <c r="C99" s="41" t="s">
        <v>357</v>
      </c>
      <c r="D99" s="75"/>
      <c r="E99" s="14"/>
      <c r="F99" s="14"/>
      <c r="G99" s="50">
        <f t="shared" si="8"/>
        <v>0</v>
      </c>
    </row>
    <row r="100" spans="3:7" ht="15.75" customHeight="1" x14ac:dyDescent="0.35">
      <c r="C100" s="41" t="s">
        <v>358</v>
      </c>
      <c r="D100" s="75"/>
      <c r="E100" s="75"/>
      <c r="F100" s="75"/>
      <c r="G100" s="50">
        <f t="shared" si="8"/>
        <v>0</v>
      </c>
    </row>
    <row r="101" spans="3:7" x14ac:dyDescent="0.35">
      <c r="C101" s="42" t="s">
        <v>359</v>
      </c>
      <c r="D101" s="75"/>
      <c r="E101" s="75"/>
      <c r="F101" s="75">
        <v>32818</v>
      </c>
      <c r="G101" s="50">
        <f t="shared" si="8"/>
        <v>32818</v>
      </c>
    </row>
    <row r="102" spans="3:7" x14ac:dyDescent="0.35">
      <c r="C102" s="41" t="s">
        <v>360</v>
      </c>
      <c r="D102" s="75"/>
      <c r="E102" s="75"/>
      <c r="F102" s="75">
        <v>3379</v>
      </c>
      <c r="G102" s="50">
        <f t="shared" si="8"/>
        <v>3379</v>
      </c>
    </row>
    <row r="103" spans="3:7" x14ac:dyDescent="0.35">
      <c r="C103" s="41" t="s">
        <v>361</v>
      </c>
      <c r="D103" s="75"/>
      <c r="E103" s="75"/>
      <c r="F103" s="75">
        <v>18000</v>
      </c>
      <c r="G103" s="50">
        <f t="shared" si="8"/>
        <v>18000</v>
      </c>
    </row>
    <row r="104" spans="3:7" ht="31" x14ac:dyDescent="0.35">
      <c r="C104" s="41" t="s">
        <v>362</v>
      </c>
      <c r="D104" s="75"/>
      <c r="E104" s="75"/>
      <c r="F104" s="75">
        <v>16308</v>
      </c>
      <c r="G104" s="50">
        <f t="shared" si="8"/>
        <v>16308</v>
      </c>
    </row>
    <row r="105" spans="3:7" x14ac:dyDescent="0.35">
      <c r="C105" s="45" t="s">
        <v>14</v>
      </c>
      <c r="D105" s="56">
        <f>SUM(D98:D104)</f>
        <v>0</v>
      </c>
      <c r="E105" s="56">
        <f>SUM(E98:E104)</f>
        <v>0</v>
      </c>
      <c r="F105" s="56">
        <f>SUM(F98:F104)</f>
        <v>88505</v>
      </c>
      <c r="G105" s="50">
        <f t="shared" si="8"/>
        <v>88505</v>
      </c>
    </row>
    <row r="106" spans="3:7" s="44" customFormat="1" x14ac:dyDescent="0.35">
      <c r="C106" s="57"/>
      <c r="D106" s="58"/>
      <c r="E106" s="58"/>
      <c r="F106" s="58"/>
      <c r="G106" s="59"/>
    </row>
    <row r="107" spans="3:7" ht="15.75" customHeight="1" x14ac:dyDescent="0.35">
      <c r="C107" s="246" t="s">
        <v>376</v>
      </c>
      <c r="D107" s="247"/>
      <c r="E107" s="247"/>
      <c r="F107" s="247"/>
      <c r="G107" s="248"/>
    </row>
    <row r="108" spans="3:7" ht="21.75" customHeight="1" thickBot="1" x14ac:dyDescent="0.4">
      <c r="C108" s="53" t="s">
        <v>377</v>
      </c>
      <c r="D108" s="54">
        <f>'1) Tableau budgétaire 1'!D109</f>
        <v>0</v>
      </c>
      <c r="E108" s="54">
        <f>'1) Tableau budgétaire 1'!E109</f>
        <v>0</v>
      </c>
      <c r="F108" s="54">
        <f>'1) Tableau budgétaire 1'!F109</f>
        <v>80000</v>
      </c>
      <c r="G108" s="55">
        <f t="shared" ref="G108:G116" si="9">SUM(D108:F108)</f>
        <v>80000</v>
      </c>
    </row>
    <row r="109" spans="3:7" x14ac:dyDescent="0.35">
      <c r="C109" s="51" t="s">
        <v>356</v>
      </c>
      <c r="D109" s="73"/>
      <c r="E109" s="74"/>
      <c r="F109" s="74"/>
      <c r="G109" s="52">
        <f t="shared" si="9"/>
        <v>0</v>
      </c>
    </row>
    <row r="110" spans="3:7" x14ac:dyDescent="0.35">
      <c r="C110" s="41" t="s">
        <v>357</v>
      </c>
      <c r="D110" s="75"/>
      <c r="E110" s="14"/>
      <c r="F110" s="14"/>
      <c r="G110" s="50">
        <f t="shared" si="9"/>
        <v>0</v>
      </c>
    </row>
    <row r="111" spans="3:7" ht="31" x14ac:dyDescent="0.35">
      <c r="C111" s="41" t="s">
        <v>358</v>
      </c>
      <c r="D111" s="75"/>
      <c r="E111" s="75"/>
      <c r="F111" s="75"/>
      <c r="G111" s="50">
        <f t="shared" si="9"/>
        <v>0</v>
      </c>
    </row>
    <row r="112" spans="3:7" x14ac:dyDescent="0.35">
      <c r="C112" s="42" t="s">
        <v>359</v>
      </c>
      <c r="D112" s="75"/>
      <c r="E112" s="75"/>
      <c r="F112" s="75"/>
      <c r="G112" s="50">
        <f t="shared" si="9"/>
        <v>0</v>
      </c>
    </row>
    <row r="113" spans="3:7" x14ac:dyDescent="0.35">
      <c r="C113" s="41" t="s">
        <v>360</v>
      </c>
      <c r="D113" s="75"/>
      <c r="E113" s="75"/>
      <c r="F113" s="75"/>
      <c r="G113" s="50">
        <f t="shared" si="9"/>
        <v>0</v>
      </c>
    </row>
    <row r="114" spans="3:7" x14ac:dyDescent="0.35">
      <c r="C114" s="41" t="s">
        <v>361</v>
      </c>
      <c r="D114" s="75"/>
      <c r="E114" s="75"/>
      <c r="F114" s="75"/>
      <c r="G114" s="50">
        <f t="shared" si="9"/>
        <v>0</v>
      </c>
    </row>
    <row r="115" spans="3:7" ht="31" x14ac:dyDescent="0.35">
      <c r="C115" s="41" t="s">
        <v>362</v>
      </c>
      <c r="D115" s="75"/>
      <c r="E115" s="75"/>
      <c r="F115" s="75"/>
      <c r="G115" s="50">
        <f t="shared" si="9"/>
        <v>0</v>
      </c>
    </row>
    <row r="116" spans="3:7" x14ac:dyDescent="0.35">
      <c r="C116" s="45" t="s">
        <v>14</v>
      </c>
      <c r="D116" s="56">
        <f>SUM(D109:D115)</f>
        <v>0</v>
      </c>
      <c r="E116" s="56">
        <f>SUM(E109:E115)</f>
        <v>0</v>
      </c>
      <c r="F116" s="56">
        <f>SUM(F109:F115)</f>
        <v>0</v>
      </c>
      <c r="G116" s="50">
        <f t="shared" si="9"/>
        <v>0</v>
      </c>
    </row>
    <row r="117" spans="3:7" s="44" customFormat="1" x14ac:dyDescent="0.35">
      <c r="C117" s="57"/>
      <c r="D117" s="58"/>
      <c r="E117" s="58"/>
      <c r="F117" s="58"/>
      <c r="G117" s="59"/>
    </row>
    <row r="118" spans="3:7" x14ac:dyDescent="0.35">
      <c r="C118" s="246" t="s">
        <v>280</v>
      </c>
      <c r="D118" s="247"/>
      <c r="E118" s="247"/>
      <c r="F118" s="247"/>
      <c r="G118" s="248"/>
    </row>
    <row r="119" spans="3:7" ht="21" customHeight="1" thickBot="1" x14ac:dyDescent="0.4">
      <c r="C119" s="53" t="s">
        <v>378</v>
      </c>
      <c r="D119" s="54">
        <f>'1) Tableau budgétaire 1'!D119</f>
        <v>0</v>
      </c>
      <c r="E119" s="54">
        <f>'1) Tableau budgétaire 1'!E119</f>
        <v>0</v>
      </c>
      <c r="F119" s="54">
        <f>'1) Tableau budgétaire 1'!F119</f>
        <v>0</v>
      </c>
      <c r="G119" s="55">
        <f t="shared" ref="G119:G127" si="10">SUM(D119:F119)</f>
        <v>0</v>
      </c>
    </row>
    <row r="120" spans="3:7" x14ac:dyDescent="0.35">
      <c r="C120" s="51" t="s">
        <v>356</v>
      </c>
      <c r="D120" s="73"/>
      <c r="E120" s="74"/>
      <c r="F120" s="74"/>
      <c r="G120" s="52">
        <f t="shared" si="10"/>
        <v>0</v>
      </c>
    </row>
    <row r="121" spans="3:7" x14ac:dyDescent="0.35">
      <c r="C121" s="41" t="s">
        <v>357</v>
      </c>
      <c r="D121" s="75"/>
      <c r="E121" s="14"/>
      <c r="F121" s="14"/>
      <c r="G121" s="50">
        <f t="shared" si="10"/>
        <v>0</v>
      </c>
    </row>
    <row r="122" spans="3:7" ht="31" x14ac:dyDescent="0.35">
      <c r="C122" s="41" t="s">
        <v>358</v>
      </c>
      <c r="D122" s="75"/>
      <c r="E122" s="75"/>
      <c r="F122" s="75"/>
      <c r="G122" s="50">
        <f t="shared" si="10"/>
        <v>0</v>
      </c>
    </row>
    <row r="123" spans="3:7" x14ac:dyDescent="0.35">
      <c r="C123" s="42" t="s">
        <v>359</v>
      </c>
      <c r="D123" s="75"/>
      <c r="E123" s="75"/>
      <c r="F123" s="75"/>
      <c r="G123" s="50">
        <f t="shared" si="10"/>
        <v>0</v>
      </c>
    </row>
    <row r="124" spans="3:7" x14ac:dyDescent="0.35">
      <c r="C124" s="41" t="s">
        <v>360</v>
      </c>
      <c r="D124" s="75"/>
      <c r="E124" s="75"/>
      <c r="F124" s="75"/>
      <c r="G124" s="50">
        <f t="shared" si="10"/>
        <v>0</v>
      </c>
    </row>
    <row r="125" spans="3:7" x14ac:dyDescent="0.35">
      <c r="C125" s="41" t="s">
        <v>361</v>
      </c>
      <c r="D125" s="75"/>
      <c r="E125" s="75"/>
      <c r="F125" s="75"/>
      <c r="G125" s="50">
        <f t="shared" si="10"/>
        <v>0</v>
      </c>
    </row>
    <row r="126" spans="3:7" ht="31" x14ac:dyDescent="0.35">
      <c r="C126" s="41" t="s">
        <v>362</v>
      </c>
      <c r="D126" s="75"/>
      <c r="E126" s="75"/>
      <c r="F126" s="75"/>
      <c r="G126" s="50">
        <f t="shared" si="10"/>
        <v>0</v>
      </c>
    </row>
    <row r="127" spans="3:7" x14ac:dyDescent="0.35">
      <c r="C127" s="45" t="s">
        <v>14</v>
      </c>
      <c r="D127" s="56">
        <f>SUM(D120:D126)</f>
        <v>0</v>
      </c>
      <c r="E127" s="56">
        <f>SUM(E120:E126)</f>
        <v>0</v>
      </c>
      <c r="F127" s="56">
        <f>SUM(F120:F126)</f>
        <v>0</v>
      </c>
      <c r="G127" s="50">
        <f t="shared" si="10"/>
        <v>0</v>
      </c>
    </row>
    <row r="128" spans="3:7" s="44" customFormat="1" x14ac:dyDescent="0.35">
      <c r="C128" s="57"/>
      <c r="D128" s="58"/>
      <c r="E128" s="58"/>
      <c r="F128" s="58"/>
      <c r="G128" s="59"/>
    </row>
    <row r="129" spans="2:7" x14ac:dyDescent="0.35">
      <c r="C129" s="246" t="s">
        <v>289</v>
      </c>
      <c r="D129" s="247"/>
      <c r="E129" s="247"/>
      <c r="F129" s="247"/>
      <c r="G129" s="248"/>
    </row>
    <row r="130" spans="2:7" ht="24" customHeight="1" thickBot="1" x14ac:dyDescent="0.4">
      <c r="C130" s="53" t="s">
        <v>379</v>
      </c>
      <c r="D130" s="54">
        <f>'1) Tableau budgétaire 1'!D129</f>
        <v>0</v>
      </c>
      <c r="E130" s="54">
        <f>'1) Tableau budgétaire 1'!E129</f>
        <v>0</v>
      </c>
      <c r="F130" s="54">
        <f>'1) Tableau budgétaire 1'!F129</f>
        <v>0</v>
      </c>
      <c r="G130" s="55">
        <f t="shared" ref="G130:G138" si="11">SUM(D130:F130)</f>
        <v>0</v>
      </c>
    </row>
    <row r="131" spans="2:7" ht="15.75" customHeight="1" x14ac:dyDescent="0.35">
      <c r="C131" s="51" t="s">
        <v>356</v>
      </c>
      <c r="D131" s="73"/>
      <c r="E131" s="74"/>
      <c r="F131" s="74"/>
      <c r="G131" s="52">
        <f t="shared" si="11"/>
        <v>0</v>
      </c>
    </row>
    <row r="132" spans="2:7" x14ac:dyDescent="0.35">
      <c r="C132" s="41" t="s">
        <v>357</v>
      </c>
      <c r="D132" s="75"/>
      <c r="E132" s="14"/>
      <c r="F132" s="14"/>
      <c r="G132" s="50">
        <f t="shared" si="11"/>
        <v>0</v>
      </c>
    </row>
    <row r="133" spans="2:7" ht="15.75" customHeight="1" x14ac:dyDescent="0.35">
      <c r="C133" s="41" t="s">
        <v>358</v>
      </c>
      <c r="D133" s="75"/>
      <c r="E133" s="75"/>
      <c r="F133" s="75"/>
      <c r="G133" s="50">
        <f t="shared" si="11"/>
        <v>0</v>
      </c>
    </row>
    <row r="134" spans="2:7" x14ac:dyDescent="0.35">
      <c r="C134" s="42" t="s">
        <v>359</v>
      </c>
      <c r="D134" s="75"/>
      <c r="E134" s="75"/>
      <c r="F134" s="75"/>
      <c r="G134" s="50">
        <f t="shared" si="11"/>
        <v>0</v>
      </c>
    </row>
    <row r="135" spans="2:7" x14ac:dyDescent="0.35">
      <c r="C135" s="41" t="s">
        <v>360</v>
      </c>
      <c r="D135" s="75"/>
      <c r="E135" s="75"/>
      <c r="F135" s="75"/>
      <c r="G135" s="50">
        <f t="shared" si="11"/>
        <v>0</v>
      </c>
    </row>
    <row r="136" spans="2:7" ht="15.75" customHeight="1" x14ac:dyDescent="0.35">
      <c r="C136" s="41" t="s">
        <v>361</v>
      </c>
      <c r="D136" s="75"/>
      <c r="E136" s="75"/>
      <c r="F136" s="75"/>
      <c r="G136" s="50">
        <f t="shared" si="11"/>
        <v>0</v>
      </c>
    </row>
    <row r="137" spans="2:7" ht="31" x14ac:dyDescent="0.35">
      <c r="C137" s="41" t="s">
        <v>362</v>
      </c>
      <c r="D137" s="75"/>
      <c r="E137" s="75"/>
      <c r="F137" s="75"/>
      <c r="G137" s="50">
        <f t="shared" si="11"/>
        <v>0</v>
      </c>
    </row>
    <row r="138" spans="2:7" x14ac:dyDescent="0.35">
      <c r="C138" s="45" t="s">
        <v>14</v>
      </c>
      <c r="D138" s="56">
        <f>SUM(D131:D137)</f>
        <v>0</v>
      </c>
      <c r="E138" s="56">
        <f>SUM(E131:E137)</f>
        <v>0</v>
      </c>
      <c r="F138" s="56">
        <f>SUM(F131:F137)</f>
        <v>0</v>
      </c>
      <c r="G138" s="50">
        <f t="shared" si="11"/>
        <v>0</v>
      </c>
    </row>
    <row r="140" spans="2:7" x14ac:dyDescent="0.35">
      <c r="B140" s="246" t="s">
        <v>380</v>
      </c>
      <c r="C140" s="247"/>
      <c r="D140" s="247"/>
      <c r="E140" s="247"/>
      <c r="F140" s="247"/>
      <c r="G140" s="248"/>
    </row>
    <row r="141" spans="2:7" x14ac:dyDescent="0.35">
      <c r="C141" s="246" t="s">
        <v>299</v>
      </c>
      <c r="D141" s="247"/>
      <c r="E141" s="247"/>
      <c r="F141" s="247"/>
      <c r="G141" s="248"/>
    </row>
    <row r="142" spans="2:7" ht="24" customHeight="1" thickBot="1" x14ac:dyDescent="0.4">
      <c r="C142" s="53" t="s">
        <v>381</v>
      </c>
      <c r="D142" s="54">
        <f>'1) Tableau budgétaire 1'!D141</f>
        <v>0</v>
      </c>
      <c r="E142" s="54">
        <f>'1) Tableau budgétaire 1'!E141</f>
        <v>0</v>
      </c>
      <c r="F142" s="54">
        <f>'1) Tableau budgétaire 1'!F141</f>
        <v>0</v>
      </c>
      <c r="G142" s="55">
        <f>SUM(D142:F142)</f>
        <v>0</v>
      </c>
    </row>
    <row r="143" spans="2:7" ht="24.75" customHeight="1" x14ac:dyDescent="0.35">
      <c r="C143" s="51" t="s">
        <v>356</v>
      </c>
      <c r="D143" s="73"/>
      <c r="E143" s="74"/>
      <c r="F143" s="74"/>
      <c r="G143" s="52">
        <f t="shared" ref="G143:G150" si="12">SUM(D143:F143)</f>
        <v>0</v>
      </c>
    </row>
    <row r="144" spans="2:7" ht="15.75" customHeight="1" x14ac:dyDescent="0.35">
      <c r="C144" s="41" t="s">
        <v>357</v>
      </c>
      <c r="D144" s="75"/>
      <c r="E144" s="14"/>
      <c r="F144" s="14"/>
      <c r="G144" s="50">
        <f t="shared" si="12"/>
        <v>0</v>
      </c>
    </row>
    <row r="145" spans="3:7" ht="15.75" customHeight="1" x14ac:dyDescent="0.35">
      <c r="C145" s="41" t="s">
        <v>358</v>
      </c>
      <c r="D145" s="75"/>
      <c r="E145" s="75"/>
      <c r="F145" s="75"/>
      <c r="G145" s="50">
        <f t="shared" si="12"/>
        <v>0</v>
      </c>
    </row>
    <row r="146" spans="3:7" ht="15.75" customHeight="1" x14ac:dyDescent="0.35">
      <c r="C146" s="42" t="s">
        <v>359</v>
      </c>
      <c r="D146" s="75"/>
      <c r="E146" s="75"/>
      <c r="F146" s="75"/>
      <c r="G146" s="50">
        <f t="shared" si="12"/>
        <v>0</v>
      </c>
    </row>
    <row r="147" spans="3:7" ht="15.75" customHeight="1" x14ac:dyDescent="0.35">
      <c r="C147" s="41" t="s">
        <v>360</v>
      </c>
      <c r="D147" s="75"/>
      <c r="E147" s="75"/>
      <c r="F147" s="75"/>
      <c r="G147" s="50">
        <f t="shared" si="12"/>
        <v>0</v>
      </c>
    </row>
    <row r="148" spans="3:7" ht="15.75" customHeight="1" x14ac:dyDescent="0.35">
      <c r="C148" s="41" t="s">
        <v>361</v>
      </c>
      <c r="D148" s="75"/>
      <c r="E148" s="75"/>
      <c r="F148" s="75"/>
      <c r="G148" s="50">
        <f t="shared" si="12"/>
        <v>0</v>
      </c>
    </row>
    <row r="149" spans="3:7" ht="15.75" customHeight="1" x14ac:dyDescent="0.35">
      <c r="C149" s="41" t="s">
        <v>362</v>
      </c>
      <c r="D149" s="75"/>
      <c r="E149" s="75"/>
      <c r="F149" s="75"/>
      <c r="G149" s="50">
        <f t="shared" si="12"/>
        <v>0</v>
      </c>
    </row>
    <row r="150" spans="3:7" ht="15.75" customHeight="1" x14ac:dyDescent="0.35">
      <c r="C150" s="45" t="s">
        <v>14</v>
      </c>
      <c r="D150" s="56">
        <f>SUM(D143:D149)</f>
        <v>0</v>
      </c>
      <c r="E150" s="56">
        <f>SUM(E143:E149)</f>
        <v>0</v>
      </c>
      <c r="F150" s="56">
        <f>SUM(F143:F149)</f>
        <v>0</v>
      </c>
      <c r="G150" s="50">
        <f t="shared" si="12"/>
        <v>0</v>
      </c>
    </row>
    <row r="151" spans="3:7" s="44" customFormat="1" ht="15.75" customHeight="1" x14ac:dyDescent="0.35">
      <c r="C151" s="57"/>
      <c r="D151" s="58"/>
      <c r="E151" s="58"/>
      <c r="F151" s="58"/>
      <c r="G151" s="59"/>
    </row>
    <row r="152" spans="3:7" ht="15.75" customHeight="1" x14ac:dyDescent="0.35">
      <c r="C152" s="246" t="s">
        <v>308</v>
      </c>
      <c r="D152" s="247"/>
      <c r="E152" s="247"/>
      <c r="F152" s="247"/>
      <c r="G152" s="248"/>
    </row>
    <row r="153" spans="3:7" ht="21" customHeight="1" thickBot="1" x14ac:dyDescent="0.4">
      <c r="C153" s="53" t="s">
        <v>382</v>
      </c>
      <c r="D153" s="54">
        <f>'1) Tableau budgétaire 1'!D151</f>
        <v>0</v>
      </c>
      <c r="E153" s="54">
        <f>'1) Tableau budgétaire 1'!E151</f>
        <v>0</v>
      </c>
      <c r="F153" s="54">
        <f>'1) Tableau budgétaire 1'!F151</f>
        <v>0</v>
      </c>
      <c r="G153" s="55">
        <f t="shared" ref="G153:G161" si="13">SUM(D153:F153)</f>
        <v>0</v>
      </c>
    </row>
    <row r="154" spans="3:7" ht="15.75" customHeight="1" x14ac:dyDescent="0.35">
      <c r="C154" s="51" t="s">
        <v>356</v>
      </c>
      <c r="D154" s="73"/>
      <c r="E154" s="74"/>
      <c r="F154" s="74"/>
      <c r="G154" s="52">
        <f t="shared" si="13"/>
        <v>0</v>
      </c>
    </row>
    <row r="155" spans="3:7" ht="15.75" customHeight="1" x14ac:dyDescent="0.35">
      <c r="C155" s="41" t="s">
        <v>357</v>
      </c>
      <c r="D155" s="75"/>
      <c r="E155" s="14"/>
      <c r="F155" s="14"/>
      <c r="G155" s="50">
        <f t="shared" si="13"/>
        <v>0</v>
      </c>
    </row>
    <row r="156" spans="3:7" ht="15.75" customHeight="1" x14ac:dyDescent="0.35">
      <c r="C156" s="41" t="s">
        <v>358</v>
      </c>
      <c r="D156" s="75"/>
      <c r="E156" s="75"/>
      <c r="F156" s="75"/>
      <c r="G156" s="50">
        <f t="shared" si="13"/>
        <v>0</v>
      </c>
    </row>
    <row r="157" spans="3:7" ht="15.75" customHeight="1" x14ac:dyDescent="0.35">
      <c r="C157" s="42" t="s">
        <v>359</v>
      </c>
      <c r="D157" s="75"/>
      <c r="E157" s="75"/>
      <c r="F157" s="75"/>
      <c r="G157" s="50">
        <f t="shared" si="13"/>
        <v>0</v>
      </c>
    </row>
    <row r="158" spans="3:7" ht="15.75" customHeight="1" x14ac:dyDescent="0.35">
      <c r="C158" s="41" t="s">
        <v>360</v>
      </c>
      <c r="D158" s="75"/>
      <c r="E158" s="75"/>
      <c r="F158" s="75"/>
      <c r="G158" s="50">
        <f t="shared" si="13"/>
        <v>0</v>
      </c>
    </row>
    <row r="159" spans="3:7" ht="15.75" customHeight="1" x14ac:dyDescent="0.35">
      <c r="C159" s="41" t="s">
        <v>361</v>
      </c>
      <c r="D159" s="75"/>
      <c r="E159" s="75"/>
      <c r="F159" s="75"/>
      <c r="G159" s="50">
        <f t="shared" si="13"/>
        <v>0</v>
      </c>
    </row>
    <row r="160" spans="3:7" ht="15.75" customHeight="1" x14ac:dyDescent="0.35">
      <c r="C160" s="41" t="s">
        <v>362</v>
      </c>
      <c r="D160" s="75"/>
      <c r="E160" s="75"/>
      <c r="F160" s="75"/>
      <c r="G160" s="50">
        <f t="shared" si="13"/>
        <v>0</v>
      </c>
    </row>
    <row r="161" spans="3:7" ht="15.75" customHeight="1" x14ac:dyDescent="0.35">
      <c r="C161" s="45" t="s">
        <v>14</v>
      </c>
      <c r="D161" s="56">
        <f>SUM(D154:D160)</f>
        <v>0</v>
      </c>
      <c r="E161" s="56">
        <f>SUM(E154:E160)</f>
        <v>0</v>
      </c>
      <c r="F161" s="56">
        <f>SUM(F154:F160)</f>
        <v>0</v>
      </c>
      <c r="G161" s="50">
        <f t="shared" si="13"/>
        <v>0</v>
      </c>
    </row>
    <row r="162" spans="3:7" s="44" customFormat="1" ht="15.75" customHeight="1" x14ac:dyDescent="0.35">
      <c r="C162" s="57"/>
      <c r="D162" s="58"/>
      <c r="E162" s="58"/>
      <c r="F162" s="58"/>
      <c r="G162" s="59"/>
    </row>
    <row r="163" spans="3:7" ht="15.75" customHeight="1" x14ac:dyDescent="0.35">
      <c r="C163" s="246" t="s">
        <v>317</v>
      </c>
      <c r="D163" s="247"/>
      <c r="E163" s="247"/>
      <c r="F163" s="247"/>
      <c r="G163" s="248"/>
    </row>
    <row r="164" spans="3:7" ht="19.5" customHeight="1" thickBot="1" x14ac:dyDescent="0.4">
      <c r="C164" s="53" t="s">
        <v>383</v>
      </c>
      <c r="D164" s="54">
        <f>'1) Tableau budgétaire 1'!D161</f>
        <v>0</v>
      </c>
      <c r="E164" s="54">
        <f>'1) Tableau budgétaire 1'!E161</f>
        <v>0</v>
      </c>
      <c r="F164" s="54">
        <f>'1) Tableau budgétaire 1'!F161</f>
        <v>0</v>
      </c>
      <c r="G164" s="55">
        <f t="shared" ref="G164:G172" si="14">SUM(D164:F164)</f>
        <v>0</v>
      </c>
    </row>
    <row r="165" spans="3:7" ht="15.75" customHeight="1" x14ac:dyDescent="0.35">
      <c r="C165" s="51" t="s">
        <v>356</v>
      </c>
      <c r="D165" s="73"/>
      <c r="E165" s="74"/>
      <c r="F165" s="74"/>
      <c r="G165" s="52">
        <f t="shared" si="14"/>
        <v>0</v>
      </c>
    </row>
    <row r="166" spans="3:7" ht="15.75" customHeight="1" x14ac:dyDescent="0.35">
      <c r="C166" s="41" t="s">
        <v>357</v>
      </c>
      <c r="D166" s="75"/>
      <c r="E166" s="14"/>
      <c r="F166" s="14"/>
      <c r="G166" s="50">
        <f t="shared" si="14"/>
        <v>0</v>
      </c>
    </row>
    <row r="167" spans="3:7" ht="15.75" customHeight="1" x14ac:dyDescent="0.35">
      <c r="C167" s="41" t="s">
        <v>358</v>
      </c>
      <c r="D167" s="75"/>
      <c r="E167" s="75"/>
      <c r="F167" s="75"/>
      <c r="G167" s="50">
        <f t="shared" si="14"/>
        <v>0</v>
      </c>
    </row>
    <row r="168" spans="3:7" ht="15.75" customHeight="1" x14ac:dyDescent="0.35">
      <c r="C168" s="42" t="s">
        <v>359</v>
      </c>
      <c r="D168" s="75"/>
      <c r="E168" s="75"/>
      <c r="F168" s="75"/>
      <c r="G168" s="50">
        <f t="shared" si="14"/>
        <v>0</v>
      </c>
    </row>
    <row r="169" spans="3:7" ht="15.75" customHeight="1" x14ac:dyDescent="0.35">
      <c r="C169" s="41" t="s">
        <v>360</v>
      </c>
      <c r="D169" s="75"/>
      <c r="E169" s="75"/>
      <c r="F169" s="75"/>
      <c r="G169" s="50">
        <f t="shared" si="14"/>
        <v>0</v>
      </c>
    </row>
    <row r="170" spans="3:7" ht="15.75" customHeight="1" x14ac:dyDescent="0.35">
      <c r="C170" s="41" t="s">
        <v>361</v>
      </c>
      <c r="D170" s="75"/>
      <c r="E170" s="75"/>
      <c r="F170" s="75"/>
      <c r="G170" s="50">
        <f t="shared" si="14"/>
        <v>0</v>
      </c>
    </row>
    <row r="171" spans="3:7" ht="15.75" customHeight="1" x14ac:dyDescent="0.35">
      <c r="C171" s="41" t="s">
        <v>362</v>
      </c>
      <c r="D171" s="75"/>
      <c r="E171" s="75"/>
      <c r="F171" s="75"/>
      <c r="G171" s="50">
        <f t="shared" si="14"/>
        <v>0</v>
      </c>
    </row>
    <row r="172" spans="3:7" ht="15.75" customHeight="1" x14ac:dyDescent="0.35">
      <c r="C172" s="45" t="s">
        <v>14</v>
      </c>
      <c r="D172" s="56">
        <f>SUM(D165:D171)</f>
        <v>0</v>
      </c>
      <c r="E172" s="56">
        <f>SUM(E165:E171)</f>
        <v>0</v>
      </c>
      <c r="F172" s="56">
        <f>SUM(F165:F171)</f>
        <v>0</v>
      </c>
      <c r="G172" s="50">
        <f t="shared" si="14"/>
        <v>0</v>
      </c>
    </row>
    <row r="173" spans="3:7" s="44" customFormat="1" ht="15.75" customHeight="1" x14ac:dyDescent="0.35">
      <c r="C173" s="57"/>
      <c r="D173" s="58"/>
      <c r="E173" s="58"/>
      <c r="F173" s="58"/>
      <c r="G173" s="59"/>
    </row>
    <row r="174" spans="3:7" ht="15.75" customHeight="1" x14ac:dyDescent="0.35">
      <c r="C174" s="246" t="s">
        <v>326</v>
      </c>
      <c r="D174" s="247"/>
      <c r="E174" s="247"/>
      <c r="F174" s="247"/>
      <c r="G174" s="248"/>
    </row>
    <row r="175" spans="3:7" ht="22.5" customHeight="1" thickBot="1" x14ac:dyDescent="0.4">
      <c r="C175" s="53" t="s">
        <v>384</v>
      </c>
      <c r="D175" s="54">
        <f>'1) Tableau budgétaire 1'!D171</f>
        <v>0</v>
      </c>
      <c r="E175" s="54">
        <f>'1) Tableau budgétaire 1'!E171</f>
        <v>0</v>
      </c>
      <c r="F175" s="54">
        <f>'1) Tableau budgétaire 1'!F171</f>
        <v>0</v>
      </c>
      <c r="G175" s="55">
        <f t="shared" ref="G175:G183" si="15">SUM(D175:F175)</f>
        <v>0</v>
      </c>
    </row>
    <row r="176" spans="3:7" ht="15.75" customHeight="1" x14ac:dyDescent="0.35">
      <c r="C176" s="51" t="s">
        <v>356</v>
      </c>
      <c r="D176" s="73"/>
      <c r="E176" s="74"/>
      <c r="F176" s="74"/>
      <c r="G176" s="52">
        <f t="shared" si="15"/>
        <v>0</v>
      </c>
    </row>
    <row r="177" spans="3:7" ht="15.75" customHeight="1" x14ac:dyDescent="0.35">
      <c r="C177" s="41" t="s">
        <v>357</v>
      </c>
      <c r="D177" s="75"/>
      <c r="E177" s="14"/>
      <c r="F177" s="14"/>
      <c r="G177" s="50">
        <f t="shared" si="15"/>
        <v>0</v>
      </c>
    </row>
    <row r="178" spans="3:7" ht="15.75" customHeight="1" x14ac:dyDescent="0.35">
      <c r="C178" s="41" t="s">
        <v>358</v>
      </c>
      <c r="D178" s="75"/>
      <c r="E178" s="75"/>
      <c r="F178" s="75"/>
      <c r="G178" s="50">
        <f t="shared" si="15"/>
        <v>0</v>
      </c>
    </row>
    <row r="179" spans="3:7" ht="15.75" customHeight="1" x14ac:dyDescent="0.35">
      <c r="C179" s="42" t="s">
        <v>359</v>
      </c>
      <c r="D179" s="75"/>
      <c r="E179" s="75"/>
      <c r="F179" s="75"/>
      <c r="G179" s="50">
        <f t="shared" si="15"/>
        <v>0</v>
      </c>
    </row>
    <row r="180" spans="3:7" ht="15.75" customHeight="1" x14ac:dyDescent="0.35">
      <c r="C180" s="41" t="s">
        <v>360</v>
      </c>
      <c r="D180" s="75"/>
      <c r="E180" s="75"/>
      <c r="F180" s="75"/>
      <c r="G180" s="50">
        <f t="shared" si="15"/>
        <v>0</v>
      </c>
    </row>
    <row r="181" spans="3:7" ht="15.75" customHeight="1" x14ac:dyDescent="0.35">
      <c r="C181" s="41" t="s">
        <v>361</v>
      </c>
      <c r="D181" s="75"/>
      <c r="E181" s="75"/>
      <c r="F181" s="75"/>
      <c r="G181" s="50">
        <f t="shared" si="15"/>
        <v>0</v>
      </c>
    </row>
    <row r="182" spans="3:7" ht="15.75" customHeight="1" x14ac:dyDescent="0.35">
      <c r="C182" s="41" t="s">
        <v>362</v>
      </c>
      <c r="D182" s="75"/>
      <c r="E182" s="75"/>
      <c r="F182" s="75"/>
      <c r="G182" s="50">
        <f t="shared" si="15"/>
        <v>0</v>
      </c>
    </row>
    <row r="183" spans="3:7" ht="15.75" customHeight="1" x14ac:dyDescent="0.35">
      <c r="C183" s="45" t="s">
        <v>14</v>
      </c>
      <c r="D183" s="56">
        <f>SUM(D176:D182)</f>
        <v>0</v>
      </c>
      <c r="E183" s="56">
        <f>SUM(E176:E182)</f>
        <v>0</v>
      </c>
      <c r="F183" s="56">
        <f>SUM(F176:F182)</f>
        <v>0</v>
      </c>
      <c r="G183" s="50">
        <f t="shared" si="15"/>
        <v>0</v>
      </c>
    </row>
    <row r="184" spans="3:7" ht="15.75" customHeight="1" x14ac:dyDescent="0.35"/>
    <row r="185" spans="3:7" ht="15.75" customHeight="1" x14ac:dyDescent="0.35">
      <c r="C185" s="246" t="s">
        <v>385</v>
      </c>
      <c r="D185" s="247"/>
      <c r="E185" s="247"/>
      <c r="F185" s="247"/>
      <c r="G185" s="248"/>
    </row>
    <row r="186" spans="3:7" ht="36" customHeight="1" thickBot="1" x14ac:dyDescent="0.4">
      <c r="C186" s="53" t="s">
        <v>386</v>
      </c>
      <c r="D186" s="54">
        <f>'1) Tableau budgétaire 1'!D178</f>
        <v>295000</v>
      </c>
      <c r="E186" s="54">
        <f>'1) Tableau budgétaire 1'!E178</f>
        <v>242939</v>
      </c>
      <c r="F186" s="54">
        <f>'1) Tableau budgétaire 1'!F178</f>
        <v>280000</v>
      </c>
      <c r="G186" s="55">
        <f t="shared" ref="G186:G194" si="16">SUM(D186:F186)</f>
        <v>817939</v>
      </c>
    </row>
    <row r="187" spans="3:7" ht="15.75" customHeight="1" x14ac:dyDescent="0.35">
      <c r="C187" s="51" t="s">
        <v>356</v>
      </c>
      <c r="D187" s="73"/>
      <c r="E187" s="74"/>
      <c r="F187" s="74"/>
      <c r="G187" s="52">
        <f t="shared" si="16"/>
        <v>0</v>
      </c>
    </row>
    <row r="188" spans="3:7" ht="15.75" customHeight="1" x14ac:dyDescent="0.35">
      <c r="C188" s="41" t="s">
        <v>357</v>
      </c>
      <c r="D188" s="75"/>
      <c r="E188" s="14"/>
      <c r="F188" s="14"/>
      <c r="G188" s="50">
        <f t="shared" si="16"/>
        <v>0</v>
      </c>
    </row>
    <row r="189" spans="3:7" ht="15.75" customHeight="1" x14ac:dyDescent="0.35">
      <c r="C189" s="41" t="s">
        <v>358</v>
      </c>
      <c r="D189" s="75"/>
      <c r="E189" s="75"/>
      <c r="F189" s="75"/>
      <c r="G189" s="50">
        <f t="shared" si="16"/>
        <v>0</v>
      </c>
    </row>
    <row r="190" spans="3:7" ht="15.75" customHeight="1" x14ac:dyDescent="0.35">
      <c r="C190" s="42" t="s">
        <v>359</v>
      </c>
      <c r="D190" s="75"/>
      <c r="E190" s="75"/>
      <c r="F190" s="75"/>
      <c r="G190" s="50">
        <f t="shared" si="16"/>
        <v>0</v>
      </c>
    </row>
    <row r="191" spans="3:7" ht="15.75" customHeight="1" x14ac:dyDescent="0.35">
      <c r="C191" s="41" t="s">
        <v>360</v>
      </c>
      <c r="D191" s="75"/>
      <c r="E191" s="75"/>
      <c r="F191" s="75"/>
      <c r="G191" s="50">
        <f t="shared" si="16"/>
        <v>0</v>
      </c>
    </row>
    <row r="192" spans="3:7" ht="15.75" customHeight="1" x14ac:dyDescent="0.35">
      <c r="C192" s="41" t="s">
        <v>361</v>
      </c>
      <c r="D192" s="75"/>
      <c r="E192" s="75"/>
      <c r="F192" s="75"/>
      <c r="G192" s="50">
        <f t="shared" si="16"/>
        <v>0</v>
      </c>
    </row>
    <row r="193" spans="3:13" ht="15.75" customHeight="1" x14ac:dyDescent="0.35">
      <c r="C193" s="41" t="s">
        <v>362</v>
      </c>
      <c r="D193" s="75"/>
      <c r="E193" s="75"/>
      <c r="F193" s="75"/>
      <c r="G193" s="50">
        <f t="shared" si="16"/>
        <v>0</v>
      </c>
    </row>
    <row r="194" spans="3:13" ht="15.75" customHeight="1" x14ac:dyDescent="0.35">
      <c r="C194" s="45" t="s">
        <v>14</v>
      </c>
      <c r="D194" s="56">
        <f>SUM(D187:D193)</f>
        <v>0</v>
      </c>
      <c r="E194" s="56">
        <f>SUM(E187:E193)</f>
        <v>0</v>
      </c>
      <c r="F194" s="56">
        <f>SUM(F187:F193)</f>
        <v>0</v>
      </c>
      <c r="G194" s="50">
        <f t="shared" si="16"/>
        <v>0</v>
      </c>
    </row>
    <row r="195" spans="3:13" ht="15.75" customHeight="1" thickBot="1" x14ac:dyDescent="0.4"/>
    <row r="196" spans="3:13" ht="19.5" customHeight="1" thickBot="1" x14ac:dyDescent="0.4">
      <c r="C196" s="243" t="s">
        <v>352</v>
      </c>
      <c r="D196" s="244"/>
      <c r="E196" s="244"/>
      <c r="F196" s="244"/>
      <c r="G196" s="245"/>
    </row>
    <row r="197" spans="3:13" ht="51.75" customHeight="1" x14ac:dyDescent="0.35">
      <c r="C197" s="63"/>
      <c r="D197" s="162" t="str">
        <f>'1) Tableau budgétaire 1'!D4</f>
        <v>UNICEF (budget en USD)</v>
      </c>
      <c r="E197" s="162" t="str">
        <f>'1) Tableau budgétaire 1'!E4</f>
        <v>PNUD (budget en USD)</v>
      </c>
      <c r="F197" s="162" t="str">
        <f>'1) Tableau budgétaire 1'!F4</f>
        <v>UNFPA (budget en USD)</v>
      </c>
      <c r="G197" s="157" t="s">
        <v>352</v>
      </c>
    </row>
    <row r="198" spans="3:13" ht="19.5" customHeight="1" x14ac:dyDescent="0.35">
      <c r="C198" s="163" t="s">
        <v>356</v>
      </c>
      <c r="D198" s="96">
        <f t="shared" ref="D198:F204" si="17">SUM(D176,D165,D154,D143,D131,D120,D109,D98,D86,D75,D64,D53,D41,D30,D19,D8,D187)</f>
        <v>15798.92</v>
      </c>
      <c r="E198" s="96">
        <f t="shared" si="17"/>
        <v>35556.89</v>
      </c>
      <c r="F198" s="96">
        <f t="shared" si="17"/>
        <v>18000</v>
      </c>
      <c r="G198" s="61">
        <f t="shared" ref="G198:G205" si="18">SUM(D198:F198)</f>
        <v>69355.81</v>
      </c>
    </row>
    <row r="199" spans="3:13" ht="34.5" customHeight="1" x14ac:dyDescent="0.35">
      <c r="C199" s="112" t="s">
        <v>357</v>
      </c>
      <c r="D199" s="64">
        <f t="shared" si="17"/>
        <v>0</v>
      </c>
      <c r="E199" s="64">
        <f t="shared" si="17"/>
        <v>0</v>
      </c>
      <c r="F199" s="64">
        <f t="shared" si="17"/>
        <v>0</v>
      </c>
      <c r="G199" s="62">
        <f t="shared" si="18"/>
        <v>0</v>
      </c>
    </row>
    <row r="200" spans="3:13" ht="48" customHeight="1" x14ac:dyDescent="0.35">
      <c r="C200" s="112" t="s">
        <v>358</v>
      </c>
      <c r="D200" s="64">
        <f t="shared" si="17"/>
        <v>0</v>
      </c>
      <c r="E200" s="64">
        <f t="shared" si="17"/>
        <v>0</v>
      </c>
      <c r="F200" s="64">
        <f t="shared" si="17"/>
        <v>0</v>
      </c>
      <c r="G200" s="62">
        <f t="shared" si="18"/>
        <v>0</v>
      </c>
    </row>
    <row r="201" spans="3:13" ht="33" customHeight="1" x14ac:dyDescent="0.35">
      <c r="C201" s="113" t="s">
        <v>359</v>
      </c>
      <c r="D201" s="64">
        <f t="shared" si="17"/>
        <v>1800.72</v>
      </c>
      <c r="E201" s="64">
        <f t="shared" si="17"/>
        <v>17275.73</v>
      </c>
      <c r="F201" s="64">
        <f t="shared" si="17"/>
        <v>32818</v>
      </c>
      <c r="G201" s="62">
        <f t="shared" si="18"/>
        <v>51894.45</v>
      </c>
    </row>
    <row r="202" spans="3:13" ht="21" customHeight="1" x14ac:dyDescent="0.35">
      <c r="C202" s="112" t="s">
        <v>360</v>
      </c>
      <c r="D202" s="64">
        <f t="shared" si="17"/>
        <v>2958.3</v>
      </c>
      <c r="E202" s="64">
        <f t="shared" si="17"/>
        <v>2595.27</v>
      </c>
      <c r="F202" s="64">
        <f t="shared" si="17"/>
        <v>3379</v>
      </c>
      <c r="G202" s="62">
        <f t="shared" si="18"/>
        <v>8932.57</v>
      </c>
      <c r="H202" s="18"/>
      <c r="I202" s="18"/>
      <c r="J202" s="18"/>
      <c r="K202" s="18"/>
      <c r="L202" s="18"/>
      <c r="M202" s="17"/>
    </row>
    <row r="203" spans="3:13" ht="39.75" customHeight="1" x14ac:dyDescent="0.35">
      <c r="C203" s="112" t="s">
        <v>361</v>
      </c>
      <c r="D203" s="64">
        <f t="shared" si="17"/>
        <v>0</v>
      </c>
      <c r="E203" s="64">
        <f t="shared" si="17"/>
        <v>0</v>
      </c>
      <c r="F203" s="64">
        <f t="shared" si="17"/>
        <v>18000</v>
      </c>
      <c r="G203" s="62">
        <f t="shared" si="18"/>
        <v>18000</v>
      </c>
      <c r="H203" s="18"/>
      <c r="I203" s="18"/>
      <c r="J203" s="18"/>
      <c r="K203" s="18"/>
      <c r="L203" s="18"/>
      <c r="M203" s="17"/>
    </row>
    <row r="204" spans="3:13" ht="39.75" customHeight="1" x14ac:dyDescent="0.35">
      <c r="C204" s="112" t="s">
        <v>362</v>
      </c>
      <c r="D204" s="96">
        <f t="shared" si="17"/>
        <v>4410.41</v>
      </c>
      <c r="E204" s="96">
        <f t="shared" si="17"/>
        <v>25412.68</v>
      </c>
      <c r="F204" s="96">
        <f t="shared" si="17"/>
        <v>16308</v>
      </c>
      <c r="G204" s="62">
        <f t="shared" si="18"/>
        <v>46131.09</v>
      </c>
      <c r="H204" s="18"/>
      <c r="I204" s="18"/>
      <c r="J204" s="18"/>
      <c r="K204" s="18"/>
      <c r="L204" s="18"/>
      <c r="M204" s="17"/>
    </row>
    <row r="205" spans="3:13" ht="22.5" customHeight="1" x14ac:dyDescent="0.35">
      <c r="C205" s="88" t="s">
        <v>344</v>
      </c>
      <c r="D205" s="97">
        <f>SUM(D198:D204)</f>
        <v>24968.35</v>
      </c>
      <c r="E205" s="97">
        <f>SUM(E198:E204)</f>
        <v>80840.569999999992</v>
      </c>
      <c r="F205" s="97">
        <f>SUM(F198:F204)</f>
        <v>88505</v>
      </c>
      <c r="G205" s="98">
        <f t="shared" si="18"/>
        <v>194313.91999999998</v>
      </c>
      <c r="H205" s="18"/>
      <c r="I205" s="18"/>
      <c r="J205" s="18"/>
      <c r="K205" s="18"/>
      <c r="L205" s="18"/>
      <c r="M205" s="17"/>
    </row>
    <row r="206" spans="3:13" ht="26.25" customHeight="1" thickBot="1" x14ac:dyDescent="0.4">
      <c r="C206" s="88" t="s">
        <v>345</v>
      </c>
      <c r="D206" s="66">
        <f>D205*0.07</f>
        <v>1747.7845</v>
      </c>
      <c r="E206" s="66">
        <f t="shared" ref="E206:G206" si="19">E205*0.07</f>
        <v>5658.8398999999999</v>
      </c>
      <c r="F206" s="66">
        <f t="shared" si="19"/>
        <v>6195.35</v>
      </c>
      <c r="G206" s="101">
        <f t="shared" si="19"/>
        <v>13601.974400000001</v>
      </c>
      <c r="H206" s="25"/>
      <c r="I206" s="25"/>
      <c r="J206" s="25"/>
      <c r="K206" s="25"/>
      <c r="L206" s="46"/>
      <c r="M206" s="44"/>
    </row>
    <row r="207" spans="3:13" ht="23.25" customHeight="1" thickBot="1" x14ac:dyDescent="0.4">
      <c r="C207" s="99" t="s">
        <v>184</v>
      </c>
      <c r="D207" s="100">
        <f>SUM(D205:D206)</f>
        <v>26716.1345</v>
      </c>
      <c r="E207" s="100">
        <f t="shared" ref="E207:G207" si="20">SUM(E205:E206)</f>
        <v>86499.409899999999</v>
      </c>
      <c r="F207" s="100">
        <f t="shared" si="20"/>
        <v>94700.35</v>
      </c>
      <c r="G207" s="65">
        <f t="shared" si="20"/>
        <v>207915.89439999999</v>
      </c>
      <c r="H207" s="25"/>
      <c r="I207" s="25"/>
      <c r="J207" s="25"/>
      <c r="K207" s="25"/>
      <c r="L207" s="46"/>
      <c r="M207" s="44"/>
    </row>
    <row r="208" spans="3:13" ht="15.75" customHeight="1" x14ac:dyDescent="0.35">
      <c r="L208" s="47"/>
    </row>
    <row r="209" spans="3:13" ht="15.75" customHeight="1" x14ac:dyDescent="0.35">
      <c r="H209" s="32"/>
      <c r="I209" s="32"/>
      <c r="L209" s="47"/>
    </row>
    <row r="210" spans="3:13" ht="15.75" customHeight="1" x14ac:dyDescent="0.35">
      <c r="H210" s="32"/>
      <c r="I210" s="32"/>
    </row>
    <row r="211" spans="3:13" ht="40.5" customHeight="1" x14ac:dyDescent="0.35">
      <c r="H211" s="32"/>
      <c r="I211" s="32"/>
      <c r="L211" s="48"/>
    </row>
    <row r="212" spans="3:13" ht="24.75" customHeight="1" x14ac:dyDescent="0.35">
      <c r="H212" s="32"/>
      <c r="I212" s="32"/>
      <c r="L212" s="48"/>
    </row>
    <row r="213" spans="3:13" ht="41.25" customHeight="1" x14ac:dyDescent="0.35">
      <c r="H213" s="10"/>
      <c r="I213" s="32"/>
      <c r="L213" s="48"/>
    </row>
    <row r="214" spans="3:13" ht="51.75" customHeight="1" x14ac:dyDescent="0.35">
      <c r="H214" s="10"/>
      <c r="I214" s="32"/>
      <c r="L214" s="48"/>
    </row>
    <row r="215" spans="3:13" ht="42" customHeight="1" x14ac:dyDescent="0.35">
      <c r="H215" s="32"/>
      <c r="I215" s="32"/>
      <c r="L215" s="48"/>
    </row>
    <row r="216" spans="3:13" s="44" customFormat="1" ht="42" customHeight="1" x14ac:dyDescent="0.35">
      <c r="C216" s="43"/>
      <c r="G216" s="43"/>
      <c r="H216" s="43"/>
      <c r="I216" s="32"/>
      <c r="J216" s="43"/>
      <c r="K216" s="43"/>
      <c r="L216" s="48"/>
      <c r="M216" s="43"/>
    </row>
    <row r="217" spans="3:13" s="44" customFormat="1" ht="42" customHeight="1" x14ac:dyDescent="0.35">
      <c r="C217" s="43"/>
      <c r="G217" s="43"/>
      <c r="H217" s="43"/>
      <c r="I217" s="32"/>
      <c r="J217" s="43"/>
      <c r="K217" s="43"/>
      <c r="L217" s="43"/>
      <c r="M217" s="43"/>
    </row>
    <row r="218" spans="3:13" s="44" customFormat="1" ht="63.75" customHeight="1" x14ac:dyDescent="0.35">
      <c r="C218" s="43"/>
      <c r="G218" s="43"/>
      <c r="H218" s="43"/>
      <c r="I218" s="47"/>
      <c r="J218" s="43"/>
      <c r="K218" s="43"/>
      <c r="L218" s="43"/>
      <c r="M218" s="43"/>
    </row>
    <row r="219" spans="3:13" s="44" customFormat="1" ht="42" customHeight="1" x14ac:dyDescent="0.35">
      <c r="C219" s="43"/>
      <c r="G219" s="43"/>
      <c r="H219" s="43"/>
      <c r="I219" s="43"/>
      <c r="J219" s="43"/>
      <c r="K219" s="43"/>
      <c r="L219" s="43"/>
      <c r="M219" s="47"/>
    </row>
    <row r="220" spans="3:13" ht="23.25" customHeight="1" x14ac:dyDescent="0.35"/>
    <row r="221" spans="3:13" ht="27.75" customHeight="1" x14ac:dyDescent="0.35"/>
    <row r="222" spans="3:13" ht="55.5" customHeight="1" x14ac:dyDescent="0.35"/>
    <row r="223" spans="3:13" ht="57.75" customHeight="1" x14ac:dyDescent="0.35"/>
    <row r="224" spans="3:13" ht="21.75" customHeight="1" x14ac:dyDescent="0.35"/>
    <row r="225" spans="14:14" ht="49.5" customHeight="1" x14ac:dyDescent="0.35"/>
    <row r="226" spans="14:14" ht="28.5" customHeight="1" x14ac:dyDescent="0.35"/>
    <row r="227" spans="14:14" ht="28.5" customHeight="1" x14ac:dyDescent="0.35"/>
    <row r="228" spans="14:14" ht="28.5" customHeight="1" x14ac:dyDescent="0.35"/>
    <row r="229" spans="14:14" ht="23.25" customHeight="1" x14ac:dyDescent="0.35">
      <c r="N229" s="47"/>
    </row>
    <row r="230" spans="14:14" ht="43.5" customHeight="1" x14ac:dyDescent="0.35">
      <c r="N230" s="47"/>
    </row>
    <row r="231" spans="14:14" ht="55.5" customHeight="1" x14ac:dyDescent="0.35"/>
    <row r="232" spans="14:14" ht="42.75" customHeight="1" x14ac:dyDescent="0.35">
      <c r="N232" s="47"/>
    </row>
    <row r="233" spans="14:14" ht="21.75" customHeight="1" x14ac:dyDescent="0.35">
      <c r="N233" s="47"/>
    </row>
    <row r="234" spans="14:14" ht="21.75" customHeight="1" x14ac:dyDescent="0.35">
      <c r="N234" s="47"/>
    </row>
    <row r="235" spans="14:14" ht="23.25" customHeight="1" x14ac:dyDescent="0.35"/>
    <row r="236" spans="14:14" ht="23.25" customHeight="1" x14ac:dyDescent="0.35"/>
    <row r="237" spans="14:14" ht="21.75" customHeight="1" x14ac:dyDescent="0.35"/>
    <row r="238" spans="14:14" ht="16.5" customHeight="1" x14ac:dyDescent="0.35"/>
    <row r="239" spans="14:14" ht="29.25" customHeight="1" x14ac:dyDescent="0.35"/>
    <row r="240" spans="14:14" ht="24.75" customHeight="1" x14ac:dyDescent="0.35"/>
    <row r="241" ht="33" customHeight="1" x14ac:dyDescent="0.35"/>
    <row r="243" ht="15" customHeight="1" x14ac:dyDescent="0.35"/>
    <row r="244" ht="25.5" customHeight="1" x14ac:dyDescent="0.35"/>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6" priority="18" operator="notEqual">
      <formula>$G$7</formula>
    </cfRule>
  </conditionalFormatting>
  <conditionalFormatting sqref="G26">
    <cfRule type="cellIs" dxfId="25" priority="17" operator="notEqual">
      <formula>$G$18</formula>
    </cfRule>
  </conditionalFormatting>
  <conditionalFormatting sqref="G37">
    <cfRule type="cellIs" dxfId="24" priority="16" operator="notEqual">
      <formula>$G$29</formula>
    </cfRule>
  </conditionalFormatting>
  <conditionalFormatting sqref="G48">
    <cfRule type="cellIs" dxfId="23" priority="15" operator="notEqual">
      <formula>$G$40</formula>
    </cfRule>
  </conditionalFormatting>
  <conditionalFormatting sqref="G60">
    <cfRule type="cellIs" dxfId="22" priority="14" operator="notEqual">
      <formula>$G$52</formula>
    </cfRule>
  </conditionalFormatting>
  <conditionalFormatting sqref="G71">
    <cfRule type="cellIs" dxfId="21" priority="13" operator="notEqual">
      <formula>$G$63</formula>
    </cfRule>
  </conditionalFormatting>
  <conditionalFormatting sqref="G82">
    <cfRule type="cellIs" dxfId="20" priority="12" operator="notEqual">
      <formula>$G$74</formula>
    </cfRule>
  </conditionalFormatting>
  <conditionalFormatting sqref="G93">
    <cfRule type="cellIs" dxfId="19" priority="11" operator="notEqual">
      <formula>$G$85</formula>
    </cfRule>
  </conditionalFormatting>
  <conditionalFormatting sqref="G105">
    <cfRule type="cellIs" dxfId="18" priority="10" operator="notEqual">
      <formula>$G$97</formula>
    </cfRule>
  </conditionalFormatting>
  <conditionalFormatting sqref="G116">
    <cfRule type="cellIs" dxfId="17" priority="9" operator="notEqual">
      <formula>$G$108</formula>
    </cfRule>
  </conditionalFormatting>
  <conditionalFormatting sqref="G127">
    <cfRule type="cellIs" dxfId="16" priority="8" operator="notEqual">
      <formula>$G$119</formula>
    </cfRule>
  </conditionalFormatting>
  <conditionalFormatting sqref="G138">
    <cfRule type="cellIs" dxfId="15" priority="7" operator="notEqual">
      <formula>$G$130</formula>
    </cfRule>
  </conditionalFormatting>
  <conditionalFormatting sqref="G150">
    <cfRule type="cellIs" dxfId="14" priority="6" operator="notEqual">
      <formula>$G$142</formula>
    </cfRule>
  </conditionalFormatting>
  <conditionalFormatting sqref="G161">
    <cfRule type="cellIs" dxfId="13" priority="5" operator="notEqual">
      <formula>$G$153</formula>
    </cfRule>
  </conditionalFormatting>
  <conditionalFormatting sqref="G172">
    <cfRule type="cellIs" dxfId="12" priority="4" operator="notEqual">
      <formula>$G$153</formula>
    </cfRule>
  </conditionalFormatting>
  <conditionalFormatting sqref="G183">
    <cfRule type="cellIs" dxfId="11" priority="3" operator="notEqual">
      <formula>$G$175</formula>
    </cfRule>
  </conditionalFormatting>
  <conditionalFormatting sqref="G194">
    <cfRule type="cellIs" dxfId="10"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1'!$G$190</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topLeftCell="A6" workbookViewId="0"/>
  </sheetViews>
  <sheetFormatPr defaultColWidth="8.81640625" defaultRowHeight="14.5" x14ac:dyDescent="0.35"/>
  <cols>
    <col min="2" max="2" width="73.26953125" customWidth="1"/>
  </cols>
  <sheetData>
    <row r="1" spans="2:2" ht="15" thickBot="1" x14ac:dyDescent="0.4"/>
    <row r="2" spans="2:2" ht="15" thickBot="1" x14ac:dyDescent="0.4">
      <c r="B2" s="117" t="s">
        <v>387</v>
      </c>
    </row>
    <row r="3" spans="2:2" ht="70.5" customHeight="1" x14ac:dyDescent="0.35">
      <c r="B3" s="118" t="s">
        <v>394</v>
      </c>
    </row>
    <row r="4" spans="2:2" ht="58" x14ac:dyDescent="0.35">
      <c r="B4" s="115" t="s">
        <v>388</v>
      </c>
    </row>
    <row r="5" spans="2:2" x14ac:dyDescent="0.35">
      <c r="B5" s="115"/>
    </row>
    <row r="6" spans="2:2" ht="58" x14ac:dyDescent="0.35">
      <c r="B6" s="114" t="s">
        <v>389</v>
      </c>
    </row>
    <row r="7" spans="2:2" x14ac:dyDescent="0.35">
      <c r="B7" s="115"/>
    </row>
    <row r="8" spans="2:2" ht="72.5" x14ac:dyDescent="0.35">
      <c r="B8" s="114" t="s">
        <v>395</v>
      </c>
    </row>
    <row r="9" spans="2:2" x14ac:dyDescent="0.35">
      <c r="B9" s="115"/>
    </row>
    <row r="10" spans="2:2" ht="29" x14ac:dyDescent="0.35">
      <c r="B10" s="115" t="s">
        <v>390</v>
      </c>
    </row>
    <row r="11" spans="2:2" x14ac:dyDescent="0.35">
      <c r="B11" s="115"/>
    </row>
    <row r="12" spans="2:2" ht="72.5" x14ac:dyDescent="0.35">
      <c r="B12" s="114" t="s">
        <v>396</v>
      </c>
    </row>
    <row r="13" spans="2:2" x14ac:dyDescent="0.35">
      <c r="B13" s="115"/>
    </row>
    <row r="14" spans="2:2" ht="58.5" thickBot="1" x14ac:dyDescent="0.4">
      <c r="B14" s="116" t="s">
        <v>391</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H39"/>
  <sheetViews>
    <sheetView showGridLines="0" showZeros="0" zoomScale="80" zoomScaleNormal="80" zoomScaleSheetLayoutView="70" workbookViewId="0">
      <selection activeCell="H36" sqref="H36:H39"/>
    </sheetView>
  </sheetViews>
  <sheetFormatPr defaultColWidth="8.81640625" defaultRowHeight="14.5" x14ac:dyDescent="0.35"/>
  <cols>
    <col min="2" max="2" width="61.81640625" customWidth="1"/>
    <col min="4" max="4" width="22.81640625" customWidth="1"/>
    <col min="6" max="6" width="61.81640625" customWidth="1"/>
    <col min="8" max="8" width="22.81640625" customWidth="1"/>
  </cols>
  <sheetData>
    <row r="1" spans="2:8" ht="15" thickBot="1" x14ac:dyDescent="0.4"/>
    <row r="2" spans="2:8" x14ac:dyDescent="0.35">
      <c r="B2" s="266" t="s">
        <v>698</v>
      </c>
      <c r="C2" s="267"/>
      <c r="D2" s="268"/>
    </row>
    <row r="3" spans="2:8" ht="15" thickBot="1" x14ac:dyDescent="0.4">
      <c r="B3" s="269"/>
      <c r="C3" s="270"/>
      <c r="D3" s="271"/>
    </row>
    <row r="4" spans="2:8" ht="15" thickBot="1" x14ac:dyDescent="0.4"/>
    <row r="5" spans="2:8" x14ac:dyDescent="0.35">
      <c r="B5" s="257" t="s">
        <v>694</v>
      </c>
      <c r="C5" s="258"/>
      <c r="D5" s="259"/>
      <c r="E5" s="208"/>
      <c r="F5" s="257" t="s">
        <v>699</v>
      </c>
      <c r="G5" s="258"/>
      <c r="H5" s="259"/>
    </row>
    <row r="6" spans="2:8" ht="15" thickBot="1" x14ac:dyDescent="0.4">
      <c r="B6" s="260"/>
      <c r="C6" s="261"/>
      <c r="D6" s="262"/>
      <c r="E6" s="208"/>
      <c r="F6" s="260"/>
      <c r="G6" s="261"/>
      <c r="H6" s="262"/>
    </row>
    <row r="7" spans="2:8" x14ac:dyDescent="0.35">
      <c r="B7" s="209" t="s">
        <v>697</v>
      </c>
      <c r="C7" s="253">
        <f>SUM('1) Tableau budgétaire 1'!D15:F15,'1) Tableau budgétaire 1'!D25:F25,'1) Tableau budgétaire 1'!D35:F35,'1) Tableau budgétaire 1'!D45:F45)</f>
        <v>543360</v>
      </c>
      <c r="D7" s="254"/>
      <c r="E7" s="208"/>
      <c r="F7" s="209" t="s">
        <v>697</v>
      </c>
      <c r="G7" s="253">
        <f>SUM('1) Tableau budgétaire 1'!D15:F15,'1) Tableau budgétaire 1'!D25:F25,'1) Tableau budgétaire 1'!D35:F35,'1) Tableau budgétaire 1'!D45:F45)</f>
        <v>543360</v>
      </c>
      <c r="H7" s="254"/>
    </row>
    <row r="8" spans="2:8" ht="29" x14ac:dyDescent="0.35">
      <c r="B8" s="209" t="s">
        <v>439</v>
      </c>
      <c r="C8" s="255">
        <f>SUM(D10:D12)</f>
        <v>0</v>
      </c>
      <c r="D8" s="256"/>
      <c r="E8" s="208"/>
      <c r="F8" s="209" t="s">
        <v>866</v>
      </c>
      <c r="G8" s="255">
        <f>SUM(H10:H12)</f>
        <v>0</v>
      </c>
      <c r="H8" s="256"/>
    </row>
    <row r="9" spans="2:8" ht="29" x14ac:dyDescent="0.35">
      <c r="B9" s="216" t="s">
        <v>438</v>
      </c>
      <c r="C9" s="210" t="s">
        <v>703</v>
      </c>
      <c r="D9" s="211" t="s">
        <v>440</v>
      </c>
      <c r="E9" s="208"/>
      <c r="F9" s="217" t="s">
        <v>702</v>
      </c>
      <c r="G9" s="210" t="s">
        <v>867</v>
      </c>
      <c r="H9" s="211" t="s">
        <v>869</v>
      </c>
    </row>
    <row r="10" spans="2:8" ht="35.15" customHeight="1" x14ac:dyDescent="0.35">
      <c r="B10" s="214">
        <v>0</v>
      </c>
      <c r="C10" s="212">
        <v>0</v>
      </c>
      <c r="D10" s="206">
        <f>C7*C10</f>
        <v>0</v>
      </c>
      <c r="E10" s="208"/>
      <c r="F10" s="214"/>
      <c r="G10" s="212">
        <v>0</v>
      </c>
      <c r="H10" s="206">
        <f>$G$7*G10</f>
        <v>0</v>
      </c>
    </row>
    <row r="11" spans="2:8" ht="35.15" customHeight="1" x14ac:dyDescent="0.35">
      <c r="B11" s="214">
        <v>0</v>
      </c>
      <c r="C11" s="212">
        <v>0</v>
      </c>
      <c r="D11" s="206">
        <f>C7*C11</f>
        <v>0</v>
      </c>
      <c r="E11" s="208"/>
      <c r="F11" s="214"/>
      <c r="G11" s="212">
        <v>0</v>
      </c>
      <c r="H11" s="206">
        <f>G7*G11</f>
        <v>0</v>
      </c>
    </row>
    <row r="12" spans="2:8" ht="35.15" customHeight="1" thickBot="1" x14ac:dyDescent="0.4">
      <c r="B12" s="215">
        <v>0</v>
      </c>
      <c r="C12" s="213">
        <v>0</v>
      </c>
      <c r="D12" s="207">
        <f>C7*C12</f>
        <v>0</v>
      </c>
      <c r="E12" s="208"/>
      <c r="F12" s="215"/>
      <c r="G12" s="213">
        <v>0</v>
      </c>
      <c r="H12" s="207">
        <f>G7*G12</f>
        <v>0</v>
      </c>
    </row>
    <row r="13" spans="2:8" ht="15" thickBot="1" x14ac:dyDescent="0.4">
      <c r="B13" s="208"/>
      <c r="C13" s="208"/>
      <c r="D13" s="208"/>
      <c r="E13" s="208"/>
      <c r="F13" s="208"/>
      <c r="G13" s="208"/>
      <c r="H13" s="208"/>
    </row>
    <row r="14" spans="2:8" x14ac:dyDescent="0.35">
      <c r="B14" s="257" t="s">
        <v>695</v>
      </c>
      <c r="C14" s="258"/>
      <c r="D14" s="259"/>
      <c r="E14" s="208"/>
      <c r="F14" s="257" t="s">
        <v>700</v>
      </c>
      <c r="G14" s="258"/>
      <c r="H14" s="259"/>
    </row>
    <row r="15" spans="2:8" ht="15" thickBot="1" x14ac:dyDescent="0.4">
      <c r="B15" s="263"/>
      <c r="C15" s="264"/>
      <c r="D15" s="265"/>
      <c r="E15" s="208"/>
      <c r="F15" s="263"/>
      <c r="G15" s="264"/>
      <c r="H15" s="265"/>
    </row>
    <row r="16" spans="2:8" x14ac:dyDescent="0.35">
      <c r="B16" s="209" t="s">
        <v>697</v>
      </c>
      <c r="C16" s="253">
        <f>SUM('1) Tableau budgétaire 1'!D57:F57,'1) Tableau budgétaire 1'!D67:F67,'1) Tableau budgétaire 1'!D77:F77,'1) Tableau budgétaire 1'!D87:F87)</f>
        <v>515000</v>
      </c>
      <c r="D16" s="254"/>
      <c r="E16" s="208"/>
      <c r="F16" s="209" t="s">
        <v>697</v>
      </c>
      <c r="G16" s="253">
        <f>SUM('1) Tableau budgétaire 1'!D57:F57,'1) Tableau budgétaire 1'!D67:F67,'1) Tableau budgétaire 1'!D77:F77,'1) Tableau budgétaire 1'!D87:F87)</f>
        <v>515000</v>
      </c>
      <c r="H16" s="254"/>
    </row>
    <row r="17" spans="2:8" ht="29" x14ac:dyDescent="0.35">
      <c r="B17" s="209" t="s">
        <v>439</v>
      </c>
      <c r="C17" s="255">
        <f>SUM(D19:D21)</f>
        <v>0</v>
      </c>
      <c r="D17" s="256"/>
      <c r="E17" s="208"/>
      <c r="F17" s="209" t="s">
        <v>866</v>
      </c>
      <c r="G17" s="255">
        <f>SUM(H19:H21)</f>
        <v>0</v>
      </c>
      <c r="H17" s="256"/>
    </row>
    <row r="18" spans="2:8" ht="29" x14ac:dyDescent="0.35">
      <c r="B18" s="216" t="s">
        <v>438</v>
      </c>
      <c r="C18" s="210" t="s">
        <v>703</v>
      </c>
      <c r="D18" s="211" t="s">
        <v>440</v>
      </c>
      <c r="E18" s="208"/>
      <c r="F18" s="217" t="s">
        <v>702</v>
      </c>
      <c r="G18" s="210" t="s">
        <v>867</v>
      </c>
      <c r="H18" s="211" t="s">
        <v>869</v>
      </c>
    </row>
    <row r="19" spans="2:8" ht="35.15" customHeight="1" x14ac:dyDescent="0.35">
      <c r="B19" s="214">
        <v>0</v>
      </c>
      <c r="C19" s="212">
        <v>0</v>
      </c>
      <c r="D19" s="206">
        <f>$C$16*C19</f>
        <v>0</v>
      </c>
      <c r="E19" s="208"/>
      <c r="F19" s="214"/>
      <c r="G19" s="212">
        <v>0</v>
      </c>
      <c r="H19" s="206">
        <f>$G$16*G19</f>
        <v>0</v>
      </c>
    </row>
    <row r="20" spans="2:8" ht="35.15" customHeight="1" x14ac:dyDescent="0.35">
      <c r="B20" s="214">
        <v>0</v>
      </c>
      <c r="C20" s="212">
        <v>0</v>
      </c>
      <c r="D20" s="206">
        <f>$C$16*C20</f>
        <v>0</v>
      </c>
      <c r="E20" s="208"/>
      <c r="F20" s="214"/>
      <c r="G20" s="212">
        <v>0</v>
      </c>
      <c r="H20" s="206">
        <f>$G$16*G20</f>
        <v>0</v>
      </c>
    </row>
    <row r="21" spans="2:8" ht="35.15" customHeight="1" thickBot="1" x14ac:dyDescent="0.4">
      <c r="B21" s="215">
        <v>0</v>
      </c>
      <c r="C21" s="213">
        <v>0</v>
      </c>
      <c r="D21" s="207">
        <f>$C$16*C21</f>
        <v>0</v>
      </c>
      <c r="E21" s="208"/>
      <c r="F21" s="215"/>
      <c r="G21" s="213">
        <v>0</v>
      </c>
      <c r="H21" s="207">
        <f>$G$16*G21</f>
        <v>0</v>
      </c>
    </row>
    <row r="22" spans="2:8" ht="15" thickBot="1" x14ac:dyDescent="0.4">
      <c r="B22" s="208"/>
      <c r="C22" s="208"/>
      <c r="D22" s="208"/>
      <c r="E22" s="208"/>
      <c r="F22" s="208"/>
      <c r="G22" s="208"/>
      <c r="H22" s="208"/>
    </row>
    <row r="23" spans="2:8" x14ac:dyDescent="0.35">
      <c r="B23" s="257" t="s">
        <v>696</v>
      </c>
      <c r="C23" s="258"/>
      <c r="D23" s="259"/>
      <c r="E23" s="208"/>
      <c r="F23" s="257" t="s">
        <v>701</v>
      </c>
      <c r="G23" s="258"/>
      <c r="H23" s="259"/>
    </row>
    <row r="24" spans="2:8" ht="15" thickBot="1" x14ac:dyDescent="0.4">
      <c r="B24" s="260"/>
      <c r="C24" s="261"/>
      <c r="D24" s="262"/>
      <c r="E24" s="208"/>
      <c r="F24" s="260"/>
      <c r="G24" s="261"/>
      <c r="H24" s="262"/>
    </row>
    <row r="25" spans="2:8" x14ac:dyDescent="0.35">
      <c r="B25" s="209" t="s">
        <v>697</v>
      </c>
      <c r="C25" s="253">
        <f>SUM('1) Tableau budgétaire 1'!D99:F99,'1) Tableau budgétaire 1'!D109:F109,'1) Tableau budgétaire 1'!D119:F119,'1) Tableau budgétaire 1'!D129:F129)</f>
        <v>515000</v>
      </c>
      <c r="D25" s="254"/>
      <c r="E25" s="208"/>
      <c r="F25" s="209" t="s">
        <v>697</v>
      </c>
      <c r="G25" s="253">
        <f>SUM('1) Tableau budgétaire 1'!D99:F99,'1) Tableau budgétaire 1'!D109:F109,'1) Tableau budgétaire 1'!D119:F119,'1) Tableau budgétaire 1'!D129:F129)</f>
        <v>515000</v>
      </c>
      <c r="H25" s="254"/>
    </row>
    <row r="26" spans="2:8" ht="29" x14ac:dyDescent="0.35">
      <c r="B26" s="209" t="s">
        <v>439</v>
      </c>
      <c r="C26" s="255">
        <f>SUM(D28:D30)</f>
        <v>0</v>
      </c>
      <c r="D26" s="256"/>
      <c r="E26" s="208"/>
      <c r="F26" s="209" t="s">
        <v>866</v>
      </c>
      <c r="G26" s="255">
        <f>SUM(H28:H30)</f>
        <v>0</v>
      </c>
      <c r="H26" s="256"/>
    </row>
    <row r="27" spans="2:8" ht="29" x14ac:dyDescent="0.35">
      <c r="B27" s="216" t="s">
        <v>438</v>
      </c>
      <c r="C27" s="210" t="s">
        <v>703</v>
      </c>
      <c r="D27" s="211" t="s">
        <v>440</v>
      </c>
      <c r="E27" s="208"/>
      <c r="F27" s="217" t="s">
        <v>702</v>
      </c>
      <c r="G27" s="210" t="s">
        <v>868</v>
      </c>
      <c r="H27" s="211" t="s">
        <v>869</v>
      </c>
    </row>
    <row r="28" spans="2:8" ht="35.15" customHeight="1" x14ac:dyDescent="0.35">
      <c r="B28" s="214">
        <v>0</v>
      </c>
      <c r="C28" s="212">
        <v>0</v>
      </c>
      <c r="D28" s="206">
        <f>$C$25*C28</f>
        <v>0</v>
      </c>
      <c r="E28" s="208"/>
      <c r="F28" s="214"/>
      <c r="G28" s="212">
        <v>0</v>
      </c>
      <c r="H28" s="206">
        <f>$G$25*G28</f>
        <v>0</v>
      </c>
    </row>
    <row r="29" spans="2:8" ht="35.15" customHeight="1" x14ac:dyDescent="0.35">
      <c r="B29" s="214">
        <v>0</v>
      </c>
      <c r="C29" s="212">
        <v>0</v>
      </c>
      <c r="D29" s="206">
        <f>$C$25*C29</f>
        <v>0</v>
      </c>
      <c r="E29" s="208"/>
      <c r="F29" s="214"/>
      <c r="G29" s="212">
        <v>0</v>
      </c>
      <c r="H29" s="206">
        <f>$G$25*G29</f>
        <v>0</v>
      </c>
    </row>
    <row r="30" spans="2:8" ht="35.15" customHeight="1" thickBot="1" x14ac:dyDescent="0.4">
      <c r="B30" s="215">
        <v>0</v>
      </c>
      <c r="C30" s="213">
        <v>0</v>
      </c>
      <c r="D30" s="207">
        <f>$C$25*C30</f>
        <v>0</v>
      </c>
      <c r="E30" s="208"/>
      <c r="F30" s="215"/>
      <c r="G30" s="213">
        <v>0</v>
      </c>
      <c r="H30" s="207">
        <f>$G$25*G30</f>
        <v>0</v>
      </c>
    </row>
    <row r="31" spans="2:8" ht="15" thickBot="1" x14ac:dyDescent="0.4">
      <c r="B31" s="208"/>
      <c r="C31" s="208"/>
      <c r="D31" s="208"/>
      <c r="E31" s="208"/>
      <c r="F31" s="208"/>
      <c r="G31" s="208"/>
      <c r="H31" s="208"/>
    </row>
    <row r="32" spans="2:8" x14ac:dyDescent="0.35">
      <c r="B32" s="257" t="s">
        <v>704</v>
      </c>
      <c r="C32" s="258"/>
      <c r="D32" s="259"/>
      <c r="E32" s="208"/>
      <c r="F32" s="257" t="s">
        <v>704</v>
      </c>
      <c r="G32" s="258"/>
      <c r="H32" s="259"/>
    </row>
    <row r="33" spans="2:8" ht="15" thickBot="1" x14ac:dyDescent="0.4">
      <c r="B33" s="260"/>
      <c r="C33" s="261"/>
      <c r="D33" s="262"/>
      <c r="E33" s="208"/>
      <c r="F33" s="260"/>
      <c r="G33" s="261"/>
      <c r="H33" s="262"/>
    </row>
    <row r="34" spans="2:8" x14ac:dyDescent="0.35">
      <c r="B34" s="209" t="s">
        <v>697</v>
      </c>
      <c r="C34" s="253">
        <f>SUM('1) Tableau budgétaire 1'!D141:F141,'1) Tableau budgétaire 1'!D151:F151,'1) Tableau budgétaire 1'!D161:F161,'1) Tableau budgétaire 1'!D171:F171)</f>
        <v>0</v>
      </c>
      <c r="D34" s="254"/>
      <c r="E34" s="208"/>
      <c r="F34" s="209" t="s">
        <v>697</v>
      </c>
      <c r="G34" s="253">
        <f>SUM('1) Tableau budgétaire 1'!D141:F141,'1) Tableau budgétaire 1'!D151:F151,'1) Tableau budgétaire 1'!D161:F161,'1) Tableau budgétaire 1'!D171:F171)</f>
        <v>0</v>
      </c>
      <c r="H34" s="254"/>
    </row>
    <row r="35" spans="2:8" ht="29" x14ac:dyDescent="0.35">
      <c r="B35" s="209" t="s">
        <v>439</v>
      </c>
      <c r="C35" s="255">
        <f>SUM(D37:D39)</f>
        <v>0</v>
      </c>
      <c r="D35" s="256"/>
      <c r="E35" s="208"/>
      <c r="F35" s="209" t="s">
        <v>866</v>
      </c>
      <c r="G35" s="255">
        <f>SUM(H37:H39)</f>
        <v>0</v>
      </c>
      <c r="H35" s="256"/>
    </row>
    <row r="36" spans="2:8" ht="29" x14ac:dyDescent="0.35">
      <c r="B36" s="216" t="s">
        <v>438</v>
      </c>
      <c r="C36" s="210" t="s">
        <v>703</v>
      </c>
      <c r="D36" s="211" t="s">
        <v>440</v>
      </c>
      <c r="E36" s="208"/>
      <c r="F36" s="217" t="s">
        <v>702</v>
      </c>
      <c r="G36" s="210" t="s">
        <v>867</v>
      </c>
      <c r="H36" s="211" t="s">
        <v>869</v>
      </c>
    </row>
    <row r="37" spans="2:8" ht="35.15" customHeight="1" x14ac:dyDescent="0.35">
      <c r="B37" s="214">
        <v>0</v>
      </c>
      <c r="C37" s="212">
        <v>0</v>
      </c>
      <c r="D37" s="206">
        <f>$C$34*C37</f>
        <v>0</v>
      </c>
      <c r="E37" s="208"/>
      <c r="F37" s="214"/>
      <c r="G37" s="212">
        <v>0</v>
      </c>
      <c r="H37" s="206">
        <f>$G$34*G37</f>
        <v>0</v>
      </c>
    </row>
    <row r="38" spans="2:8" ht="35.15" customHeight="1" x14ac:dyDescent="0.35">
      <c r="B38" s="214">
        <v>0</v>
      </c>
      <c r="C38" s="212">
        <v>0</v>
      </c>
      <c r="D38" s="206">
        <f>$C$34*C38</f>
        <v>0</v>
      </c>
      <c r="E38" s="208"/>
      <c r="F38" s="214"/>
      <c r="G38" s="212">
        <v>0</v>
      </c>
      <c r="H38" s="206">
        <f>$G$34*G38</f>
        <v>0</v>
      </c>
    </row>
    <row r="39" spans="2:8" ht="35.15" customHeight="1" thickBot="1" x14ac:dyDescent="0.4">
      <c r="B39" s="215">
        <v>0</v>
      </c>
      <c r="C39" s="213">
        <v>0</v>
      </c>
      <c r="D39" s="207">
        <f>$C$34*C39</f>
        <v>0</v>
      </c>
      <c r="E39" s="208"/>
      <c r="F39" s="215"/>
      <c r="G39" s="213">
        <v>0</v>
      </c>
      <c r="H39" s="207">
        <f>$G$25*G39</f>
        <v>0</v>
      </c>
    </row>
  </sheetData>
  <sheetProtection sheet="1" objects="1" scenarios="1"/>
  <mergeCells count="33">
    <mergeCell ref="B2:D3"/>
    <mergeCell ref="C7:D7"/>
    <mergeCell ref="B6:D6"/>
    <mergeCell ref="B5:D5"/>
    <mergeCell ref="C8:D8"/>
    <mergeCell ref="F5:H5"/>
    <mergeCell ref="F6:H6"/>
    <mergeCell ref="G7:H7"/>
    <mergeCell ref="G8:H8"/>
    <mergeCell ref="B14:D14"/>
    <mergeCell ref="F14:H14"/>
    <mergeCell ref="B15:D15"/>
    <mergeCell ref="F15:H15"/>
    <mergeCell ref="C16:D16"/>
    <mergeCell ref="G16:H16"/>
    <mergeCell ref="C17:D17"/>
    <mergeCell ref="G17:H17"/>
    <mergeCell ref="F23:H23"/>
    <mergeCell ref="B24:D24"/>
    <mergeCell ref="F24:H24"/>
    <mergeCell ref="C25:D25"/>
    <mergeCell ref="G25:H25"/>
    <mergeCell ref="B23:D23"/>
    <mergeCell ref="G34:H34"/>
    <mergeCell ref="C35:D35"/>
    <mergeCell ref="G35:H35"/>
    <mergeCell ref="G26:H26"/>
    <mergeCell ref="B32:D32"/>
    <mergeCell ref="F32:H32"/>
    <mergeCell ref="B33:D33"/>
    <mergeCell ref="F33:H33"/>
    <mergeCell ref="C26:D26"/>
    <mergeCell ref="C34:D34"/>
  </mergeCells>
  <conditionalFormatting sqref="C8:D8">
    <cfRule type="cellIs" dxfId="8" priority="8" operator="greaterThan">
      <formula>$C$7</formula>
    </cfRule>
  </conditionalFormatting>
  <conditionalFormatting sqref="C17:D17">
    <cfRule type="cellIs" dxfId="7" priority="7" operator="greaterThan">
      <formula>$C$16</formula>
    </cfRule>
  </conditionalFormatting>
  <conditionalFormatting sqref="C26:D26">
    <cfRule type="cellIs" dxfId="6" priority="6" operator="greaterThan">
      <formula>$C$25</formula>
    </cfRule>
  </conditionalFormatting>
  <conditionalFormatting sqref="C35:D35">
    <cfRule type="cellIs" dxfId="5" priority="5" operator="greaterThan">
      <formula>$C$34</formula>
    </cfRule>
  </conditionalFormatting>
  <conditionalFormatting sqref="G8:H8">
    <cfRule type="cellIs" dxfId="4" priority="4" operator="greaterThan">
      <formula>$C$7</formula>
    </cfRule>
  </conditionalFormatting>
  <conditionalFormatting sqref="G17:H17">
    <cfRule type="cellIs" dxfId="3" priority="3" operator="greaterThan">
      <formula>$C$16</formula>
    </cfRule>
  </conditionalFormatting>
  <conditionalFormatting sqref="G26:H26">
    <cfRule type="cellIs" dxfId="2" priority="2" operator="greaterThan">
      <formula>$C$25</formula>
    </cfRule>
  </conditionalFormatting>
  <conditionalFormatting sqref="G35:H35">
    <cfRule type="cellIs" dxfId="1" priority="1" operator="greaterThan">
      <formula>$C$34</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6FDDD72-2033-4ECE-AAFD-D4A7D23AE0B9}">
          <x14:formula1>
            <xm:f>Dropdowns!$A$1:$A$11</xm:f>
          </x14:formula1>
          <xm:sqref>C10:C12 C19:C21 C28:C30 C37:C39 G10:G12 G19:G21 G28:G30 G37:G39</xm:sqref>
        </x14:dataValidation>
        <x14:dataValidation type="list" allowBlank="1" showInputMessage="1" showErrorMessage="1" xr:uid="{29BB23E6-B029-470D-8C51-34B0E46765C3}">
          <x14:formula1>
            <xm:f>Sheet2!$A$1:$A$171</xm:f>
          </x14:formula1>
          <xm:sqref>B10:B12 B28:B30 B19:B21 B37:B39</xm:sqref>
        </x14:dataValidation>
        <x14:dataValidation type="list" allowBlank="1" showInputMessage="1" showErrorMessage="1" xr:uid="{926D952C-D61F-4D36-9445-6FC9AE59BF66}">
          <x14:formula1>
            <xm:f>Sheet2!$C$1:$C$81</xm:f>
          </x14:formula1>
          <xm:sqref>F10:F12 F19:F21 F28:F30 F37:F39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F0198-F825-45FB-8012-DD34B7E9FF53}">
  <sheetPr>
    <tabColor theme="2" tint="-0.499984740745262"/>
  </sheetPr>
  <dimension ref="A1:D100"/>
  <sheetViews>
    <sheetView zoomScale="64" zoomScaleNormal="85" workbookViewId="0">
      <selection activeCell="B1" sqref="B1"/>
    </sheetView>
  </sheetViews>
  <sheetFormatPr defaultColWidth="8.7265625" defaultRowHeight="14.5" x14ac:dyDescent="0.35"/>
  <cols>
    <col min="1" max="1" width="15.1796875" customWidth="1"/>
    <col min="2" max="2" width="36.7265625" customWidth="1"/>
    <col min="3" max="3" width="90.81640625" customWidth="1"/>
    <col min="4" max="4" width="35" customWidth="1"/>
  </cols>
  <sheetData>
    <row r="1" spans="1:4" ht="15.5" thickBot="1" x14ac:dyDescent="0.4">
      <c r="A1" s="173" t="s">
        <v>705</v>
      </c>
      <c r="B1" s="174" t="s">
        <v>870</v>
      </c>
      <c r="C1" s="204" t="s">
        <v>865</v>
      </c>
      <c r="D1" s="175" t="s">
        <v>706</v>
      </c>
    </row>
    <row r="2" spans="1:4" ht="28.5" thickBot="1" x14ac:dyDescent="0.4">
      <c r="A2" s="176"/>
      <c r="B2" s="177" t="s">
        <v>707</v>
      </c>
      <c r="C2" s="178" t="s">
        <v>708</v>
      </c>
      <c r="D2" s="179"/>
    </row>
    <row r="3" spans="1:4" ht="28.5" thickBot="1" x14ac:dyDescent="0.4">
      <c r="A3" s="180">
        <v>0</v>
      </c>
      <c r="B3" s="177" t="s">
        <v>709</v>
      </c>
      <c r="C3" s="179" t="s">
        <v>710</v>
      </c>
      <c r="D3" s="179"/>
    </row>
    <row r="4" spans="1:4" ht="30" customHeight="1" thickBot="1" x14ac:dyDescent="0.4">
      <c r="A4" s="181">
        <v>1</v>
      </c>
      <c r="B4" s="278" t="s">
        <v>711</v>
      </c>
      <c r="C4" s="279"/>
      <c r="D4" s="177"/>
    </row>
    <row r="5" spans="1:4" ht="27.5" thickBot="1" x14ac:dyDescent="0.4">
      <c r="A5" s="176">
        <v>1.1000000000000001</v>
      </c>
      <c r="B5" s="179" t="s">
        <v>712</v>
      </c>
      <c r="C5" s="179" t="s">
        <v>713</v>
      </c>
      <c r="D5" s="182">
        <v>15151</v>
      </c>
    </row>
    <row r="6" spans="1:4" ht="41" thickBot="1" x14ac:dyDescent="0.4">
      <c r="A6" s="176">
        <v>1.2</v>
      </c>
      <c r="B6" s="179" t="s">
        <v>714</v>
      </c>
      <c r="C6" s="179" t="s">
        <v>715</v>
      </c>
      <c r="D6" s="183">
        <v>15220</v>
      </c>
    </row>
    <row r="7" spans="1:4" ht="133.5" customHeight="1" thickBot="1" x14ac:dyDescent="0.4">
      <c r="A7" s="176">
        <v>1.3</v>
      </c>
      <c r="B7" s="179" t="s">
        <v>716</v>
      </c>
      <c r="C7" s="179" t="s">
        <v>717</v>
      </c>
      <c r="D7" s="183">
        <v>15220</v>
      </c>
    </row>
    <row r="8" spans="1:4" ht="163" customHeight="1" thickBot="1" x14ac:dyDescent="0.4">
      <c r="A8" s="176">
        <v>1.4</v>
      </c>
      <c r="B8" s="179" t="s">
        <v>718</v>
      </c>
      <c r="C8" s="179" t="s">
        <v>719</v>
      </c>
      <c r="D8" s="183">
        <v>15220</v>
      </c>
    </row>
    <row r="9" spans="1:4" ht="15" thickBot="1" x14ac:dyDescent="0.4">
      <c r="A9" s="184" t="s">
        <v>410</v>
      </c>
      <c r="B9" s="185" t="s">
        <v>720</v>
      </c>
      <c r="C9" s="203" t="s">
        <v>721</v>
      </c>
      <c r="D9" s="186">
        <v>15220</v>
      </c>
    </row>
    <row r="10" spans="1:4" ht="15" thickBot="1" x14ac:dyDescent="0.4">
      <c r="A10" s="184" t="s">
        <v>411</v>
      </c>
      <c r="B10" s="185" t="s">
        <v>722</v>
      </c>
      <c r="C10" s="203" t="s">
        <v>723</v>
      </c>
      <c r="D10" s="186">
        <v>15220</v>
      </c>
    </row>
    <row r="11" spans="1:4" ht="114" customHeight="1" thickBot="1" x14ac:dyDescent="0.4">
      <c r="A11" s="184" t="s">
        <v>412</v>
      </c>
      <c r="B11" s="185" t="s">
        <v>724</v>
      </c>
      <c r="C11" s="203" t="s">
        <v>725</v>
      </c>
      <c r="D11" s="186">
        <v>15220</v>
      </c>
    </row>
    <row r="12" spans="1:4" ht="54.5" thickBot="1" x14ac:dyDescent="0.4">
      <c r="A12" s="184" t="s">
        <v>413</v>
      </c>
      <c r="B12" s="185" t="s">
        <v>726</v>
      </c>
      <c r="C12" s="203" t="s">
        <v>727</v>
      </c>
      <c r="D12" s="186">
        <v>15220</v>
      </c>
    </row>
    <row r="13" spans="1:4" ht="95.5" customHeight="1" thickBot="1" x14ac:dyDescent="0.4">
      <c r="A13" s="184" t="s">
        <v>414</v>
      </c>
      <c r="B13" s="185" t="s">
        <v>728</v>
      </c>
      <c r="C13" s="203" t="s">
        <v>729</v>
      </c>
      <c r="D13" s="186">
        <v>15220</v>
      </c>
    </row>
    <row r="14" spans="1:4" ht="15" thickBot="1" x14ac:dyDescent="0.4">
      <c r="A14" s="176" t="s">
        <v>730</v>
      </c>
      <c r="B14" s="179" t="s">
        <v>447</v>
      </c>
      <c r="C14" s="179"/>
      <c r="D14" s="187"/>
    </row>
    <row r="15" spans="1:4" ht="131.5" customHeight="1" thickBot="1" x14ac:dyDescent="0.4">
      <c r="A15" s="176">
        <v>1.5</v>
      </c>
      <c r="B15" s="179" t="s">
        <v>731</v>
      </c>
      <c r="C15" s="179" t="s">
        <v>732</v>
      </c>
      <c r="D15" s="182">
        <v>15152</v>
      </c>
    </row>
    <row r="16" spans="1:4" ht="88" customHeight="1" thickBot="1" x14ac:dyDescent="0.4">
      <c r="A16" s="176">
        <v>1.6</v>
      </c>
      <c r="B16" s="179" t="s">
        <v>733</v>
      </c>
      <c r="C16" s="179" t="s">
        <v>734</v>
      </c>
      <c r="D16" s="183">
        <v>15150</v>
      </c>
    </row>
    <row r="17" spans="1:4" ht="147" customHeight="1" thickBot="1" x14ac:dyDescent="0.4">
      <c r="A17" s="176">
        <v>1.7</v>
      </c>
      <c r="B17" s="179" t="s">
        <v>735</v>
      </c>
      <c r="C17" s="179" t="s">
        <v>736</v>
      </c>
      <c r="D17" s="183">
        <v>15150</v>
      </c>
    </row>
    <row r="18" spans="1:4" ht="81" customHeight="1" thickBot="1" x14ac:dyDescent="0.4">
      <c r="A18" s="184" t="s">
        <v>415</v>
      </c>
      <c r="B18" s="185" t="s">
        <v>737</v>
      </c>
      <c r="C18" s="203" t="s">
        <v>738</v>
      </c>
      <c r="D18" s="186">
        <v>15150</v>
      </c>
    </row>
    <row r="19" spans="1:4" ht="68" thickBot="1" x14ac:dyDescent="0.4">
      <c r="A19" s="184" t="s">
        <v>416</v>
      </c>
      <c r="B19" s="185" t="s">
        <v>739</v>
      </c>
      <c r="C19" s="203" t="s">
        <v>740</v>
      </c>
      <c r="D19" s="186">
        <v>15150</v>
      </c>
    </row>
    <row r="20" spans="1:4" ht="15" thickBot="1" x14ac:dyDescent="0.4">
      <c r="A20" s="188" t="s">
        <v>741</v>
      </c>
      <c r="B20" s="189" t="s">
        <v>447</v>
      </c>
      <c r="C20" s="179"/>
      <c r="D20" s="190"/>
    </row>
    <row r="21" spans="1:4" ht="71.5" customHeight="1" thickBot="1" x14ac:dyDescent="0.4">
      <c r="A21" s="176">
        <v>1.8</v>
      </c>
      <c r="B21" s="179" t="s">
        <v>742</v>
      </c>
      <c r="C21" s="179" t="s">
        <v>743</v>
      </c>
      <c r="D21" s="183">
        <v>15170</v>
      </c>
    </row>
    <row r="22" spans="1:4" ht="75" customHeight="1" thickBot="1" x14ac:dyDescent="0.4">
      <c r="A22" s="176">
        <v>1.9</v>
      </c>
      <c r="B22" s="179" t="s">
        <v>744</v>
      </c>
      <c r="C22" s="179" t="s">
        <v>745</v>
      </c>
      <c r="D22" s="191"/>
    </row>
    <row r="23" spans="1:4" ht="83.5" customHeight="1" thickBot="1" x14ac:dyDescent="0.4">
      <c r="A23" s="176">
        <v>1.1000000000000001</v>
      </c>
      <c r="B23" s="179" t="s">
        <v>746</v>
      </c>
      <c r="C23" s="179" t="s">
        <v>747</v>
      </c>
      <c r="D23" s="182">
        <v>15153</v>
      </c>
    </row>
    <row r="24" spans="1:4" ht="15" thickBot="1" x14ac:dyDescent="0.4">
      <c r="A24" s="176">
        <v>1.1100000000000001</v>
      </c>
      <c r="B24" s="290" t="s">
        <v>447</v>
      </c>
      <c r="C24" s="291"/>
      <c r="D24" s="177"/>
    </row>
    <row r="25" spans="1:4" ht="31" customHeight="1" thickBot="1" x14ac:dyDescent="0.4">
      <c r="A25" s="181">
        <v>2</v>
      </c>
      <c r="B25" s="278" t="s">
        <v>748</v>
      </c>
      <c r="C25" s="279"/>
      <c r="D25" s="177"/>
    </row>
    <row r="26" spans="1:4" ht="116.15" customHeight="1" thickBot="1" x14ac:dyDescent="0.4">
      <c r="A26" s="176">
        <v>2.1</v>
      </c>
      <c r="B26" s="179" t="s">
        <v>749</v>
      </c>
      <c r="C26" s="179" t="s">
        <v>750</v>
      </c>
      <c r="D26" s="182">
        <v>15250</v>
      </c>
    </row>
    <row r="27" spans="1:4" ht="80.150000000000006" customHeight="1" thickBot="1" x14ac:dyDescent="0.4">
      <c r="A27" s="176">
        <v>2.2000000000000002</v>
      </c>
      <c r="B27" s="179" t="s">
        <v>751</v>
      </c>
      <c r="C27" s="179" t="s">
        <v>752</v>
      </c>
      <c r="D27" s="183">
        <v>15240</v>
      </c>
    </row>
    <row r="28" spans="1:4" ht="201" customHeight="1" x14ac:dyDescent="0.35">
      <c r="A28" s="280">
        <v>2.2999999999999998</v>
      </c>
      <c r="B28" s="280" t="s">
        <v>753</v>
      </c>
      <c r="C28" s="192" t="s">
        <v>754</v>
      </c>
      <c r="D28" s="286">
        <v>15180</v>
      </c>
    </row>
    <row r="29" spans="1:4" ht="159" customHeight="1" thickBot="1" x14ac:dyDescent="0.4">
      <c r="A29" s="282"/>
      <c r="B29" s="282"/>
      <c r="C29" s="179" t="s">
        <v>755</v>
      </c>
      <c r="D29" s="287"/>
    </row>
    <row r="30" spans="1:4" ht="76" customHeight="1" thickBot="1" x14ac:dyDescent="0.4">
      <c r="A30" s="176">
        <v>2.4</v>
      </c>
      <c r="B30" s="179" t="s">
        <v>756</v>
      </c>
      <c r="C30" s="179" t="s">
        <v>757</v>
      </c>
      <c r="D30" s="182">
        <v>15261</v>
      </c>
    </row>
    <row r="31" spans="1:4" ht="253" customHeight="1" thickBot="1" x14ac:dyDescent="0.4">
      <c r="A31" s="176">
        <v>2.5</v>
      </c>
      <c r="B31" s="179" t="s">
        <v>758</v>
      </c>
      <c r="C31" s="179" t="s">
        <v>759</v>
      </c>
      <c r="D31" s="183">
        <v>15240</v>
      </c>
    </row>
    <row r="32" spans="1:4" ht="79.5" customHeight="1" thickBot="1" x14ac:dyDescent="0.4">
      <c r="A32" s="176">
        <v>2.6</v>
      </c>
      <c r="B32" s="179" t="s">
        <v>417</v>
      </c>
      <c r="C32" s="179" t="s">
        <v>760</v>
      </c>
      <c r="D32" s="194">
        <v>15132</v>
      </c>
    </row>
    <row r="33" spans="1:4" ht="160" customHeight="1" x14ac:dyDescent="0.35">
      <c r="A33" s="280">
        <v>2.7</v>
      </c>
      <c r="B33" s="280" t="s">
        <v>761</v>
      </c>
      <c r="C33" s="192" t="s">
        <v>762</v>
      </c>
      <c r="D33" s="288">
        <v>15210</v>
      </c>
    </row>
    <row r="34" spans="1:4" ht="27.5" thickBot="1" x14ac:dyDescent="0.4">
      <c r="A34" s="282"/>
      <c r="B34" s="282"/>
      <c r="C34" s="179" t="s">
        <v>763</v>
      </c>
      <c r="D34" s="289"/>
    </row>
    <row r="35" spans="1:4" ht="44" thickBot="1" x14ac:dyDescent="0.4">
      <c r="A35" s="184" t="s">
        <v>418</v>
      </c>
      <c r="B35" s="185" t="s">
        <v>764</v>
      </c>
      <c r="C35" s="205" t="s">
        <v>765</v>
      </c>
      <c r="D35" s="195"/>
    </row>
    <row r="36" spans="1:4" ht="15" thickBot="1" x14ac:dyDescent="0.4">
      <c r="A36" s="184" t="s">
        <v>766</v>
      </c>
      <c r="B36" s="185" t="s">
        <v>447</v>
      </c>
      <c r="C36" s="203"/>
      <c r="D36" s="195"/>
    </row>
    <row r="37" spans="1:4" ht="15" thickBot="1" x14ac:dyDescent="0.4">
      <c r="A37" s="176">
        <v>2.8</v>
      </c>
      <c r="B37" s="179" t="s">
        <v>447</v>
      </c>
      <c r="C37" s="203"/>
      <c r="D37" s="195"/>
    </row>
    <row r="38" spans="1:4" ht="46" customHeight="1" thickBot="1" x14ac:dyDescent="0.4">
      <c r="A38" s="181">
        <v>3</v>
      </c>
      <c r="B38" s="278" t="s">
        <v>767</v>
      </c>
      <c r="C38" s="279"/>
      <c r="D38" s="177"/>
    </row>
    <row r="39" spans="1:4" ht="88.5" customHeight="1" thickBot="1" x14ac:dyDescent="0.4">
      <c r="A39" s="176">
        <v>3.1</v>
      </c>
      <c r="B39" s="179" t="s">
        <v>768</v>
      </c>
      <c r="C39" s="179" t="s">
        <v>769</v>
      </c>
      <c r="D39" s="183">
        <v>15130</v>
      </c>
    </row>
    <row r="40" spans="1:4" ht="41" thickBot="1" x14ac:dyDescent="0.4">
      <c r="A40" s="184" t="s">
        <v>419</v>
      </c>
      <c r="B40" s="185" t="s">
        <v>770</v>
      </c>
      <c r="C40" s="203" t="s">
        <v>771</v>
      </c>
      <c r="D40" s="186">
        <v>15130</v>
      </c>
    </row>
    <row r="41" spans="1:4" ht="15" thickBot="1" x14ac:dyDescent="0.4">
      <c r="A41" s="184" t="s">
        <v>772</v>
      </c>
      <c r="B41" s="185" t="s">
        <v>447</v>
      </c>
      <c r="C41" s="203"/>
      <c r="D41" s="196"/>
    </row>
    <row r="42" spans="1:4" ht="120" customHeight="1" thickBot="1" x14ac:dyDescent="0.4">
      <c r="A42" s="176">
        <v>3.2</v>
      </c>
      <c r="B42" s="179" t="s">
        <v>773</v>
      </c>
      <c r="C42" s="179" t="s">
        <v>774</v>
      </c>
      <c r="D42" s="183">
        <v>15130</v>
      </c>
    </row>
    <row r="43" spans="1:4" ht="94" customHeight="1" thickBot="1" x14ac:dyDescent="0.4">
      <c r="A43" s="176">
        <v>3.3</v>
      </c>
      <c r="B43" s="179" t="s">
        <v>775</v>
      </c>
      <c r="C43" s="179" t="s">
        <v>776</v>
      </c>
      <c r="D43" s="183">
        <v>15130</v>
      </c>
    </row>
    <row r="44" spans="1:4" ht="41" thickBot="1" x14ac:dyDescent="0.4">
      <c r="A44" s="176">
        <v>3.4</v>
      </c>
      <c r="B44" s="179" t="s">
        <v>777</v>
      </c>
      <c r="C44" s="179" t="s">
        <v>778</v>
      </c>
      <c r="D44" s="183">
        <v>15137</v>
      </c>
    </row>
    <row r="45" spans="1:4" ht="41" thickBot="1" x14ac:dyDescent="0.4">
      <c r="A45" s="184" t="s">
        <v>420</v>
      </c>
      <c r="B45" s="185" t="s">
        <v>779</v>
      </c>
      <c r="C45" s="203" t="s">
        <v>780</v>
      </c>
      <c r="D45" s="186">
        <v>15137</v>
      </c>
    </row>
    <row r="46" spans="1:4" ht="15" thickBot="1" x14ac:dyDescent="0.4">
      <c r="A46" s="184" t="s">
        <v>781</v>
      </c>
      <c r="B46" s="185" t="s">
        <v>782</v>
      </c>
      <c r="C46" s="203"/>
      <c r="D46" s="196"/>
    </row>
    <row r="47" spans="1:4" ht="68" thickBot="1" x14ac:dyDescent="0.4">
      <c r="A47" s="176">
        <v>3.5</v>
      </c>
      <c r="B47" s="179" t="s">
        <v>783</v>
      </c>
      <c r="C47" s="179" t="s">
        <v>784</v>
      </c>
      <c r="D47" s="183" t="s">
        <v>785</v>
      </c>
    </row>
    <row r="48" spans="1:4" ht="168.65" customHeight="1" thickBot="1" x14ac:dyDescent="0.4">
      <c r="A48" s="176">
        <v>3.6</v>
      </c>
      <c r="B48" s="179" t="s">
        <v>786</v>
      </c>
      <c r="C48" s="179" t="s">
        <v>787</v>
      </c>
      <c r="D48" s="191"/>
    </row>
    <row r="49" spans="1:4" ht="196.5" customHeight="1" thickBot="1" x14ac:dyDescent="0.4">
      <c r="A49" s="176">
        <v>3.7</v>
      </c>
      <c r="B49" s="179" t="s">
        <v>788</v>
      </c>
      <c r="C49" s="179" t="s">
        <v>789</v>
      </c>
      <c r="D49" s="182">
        <v>15160</v>
      </c>
    </row>
    <row r="50" spans="1:4" ht="163" customHeight="1" thickBot="1" x14ac:dyDescent="0.4">
      <c r="A50" s="184" t="s">
        <v>421</v>
      </c>
      <c r="B50" s="185" t="s">
        <v>790</v>
      </c>
      <c r="C50" s="203" t="s">
        <v>791</v>
      </c>
      <c r="D50" s="197">
        <v>15160</v>
      </c>
    </row>
    <row r="51" spans="1:4" ht="23.5" thickBot="1" x14ac:dyDescent="0.4">
      <c r="A51" s="184" t="s">
        <v>422</v>
      </c>
      <c r="B51" s="185" t="s">
        <v>792</v>
      </c>
      <c r="C51" s="203" t="s">
        <v>793</v>
      </c>
      <c r="D51" s="197">
        <v>15160</v>
      </c>
    </row>
    <row r="52" spans="1:4" ht="15" thickBot="1" x14ac:dyDescent="0.4">
      <c r="A52" s="184" t="s">
        <v>794</v>
      </c>
      <c r="B52" s="185" t="s">
        <v>447</v>
      </c>
      <c r="C52" s="203"/>
      <c r="D52" s="198"/>
    </row>
    <row r="53" spans="1:4" ht="16.5" thickBot="1" x14ac:dyDescent="0.4">
      <c r="A53" s="199">
        <v>3.8</v>
      </c>
      <c r="B53" s="200" t="s">
        <v>447</v>
      </c>
      <c r="C53" s="203"/>
      <c r="D53" s="198"/>
    </row>
    <row r="54" spans="1:4" ht="46" customHeight="1" thickBot="1" x14ac:dyDescent="0.4">
      <c r="A54" s="181">
        <v>4</v>
      </c>
      <c r="B54" s="278" t="s">
        <v>795</v>
      </c>
      <c r="C54" s="279"/>
      <c r="D54" s="177"/>
    </row>
    <row r="55" spans="1:4" ht="99.65" customHeight="1" thickBot="1" x14ac:dyDescent="0.4">
      <c r="A55" s="176">
        <v>4.0999999999999996</v>
      </c>
      <c r="B55" s="179" t="s">
        <v>796</v>
      </c>
      <c r="C55" s="179" t="s">
        <v>797</v>
      </c>
      <c r="D55" s="182">
        <v>15154</v>
      </c>
    </row>
    <row r="56" spans="1:4" ht="108" customHeight="1" thickBot="1" x14ac:dyDescent="0.4">
      <c r="A56" s="176">
        <v>4.2</v>
      </c>
      <c r="B56" s="179" t="s">
        <v>798</v>
      </c>
      <c r="C56" s="179" t="s">
        <v>799</v>
      </c>
      <c r="D56" s="183">
        <v>15110</v>
      </c>
    </row>
    <row r="57" spans="1:4" ht="162.65" customHeight="1" thickBot="1" x14ac:dyDescent="0.4">
      <c r="A57" s="176">
        <v>4.3</v>
      </c>
      <c r="B57" s="179" t="s">
        <v>800</v>
      </c>
      <c r="C57" s="179" t="s">
        <v>801</v>
      </c>
      <c r="D57" s="182">
        <v>74020</v>
      </c>
    </row>
    <row r="58" spans="1:4" ht="119.15" customHeight="1" thickBot="1" x14ac:dyDescent="0.4">
      <c r="A58" s="176">
        <v>4.4000000000000004</v>
      </c>
      <c r="B58" s="179" t="s">
        <v>802</v>
      </c>
      <c r="C58" s="179" t="s">
        <v>803</v>
      </c>
      <c r="D58" s="182">
        <v>15113</v>
      </c>
    </row>
    <row r="59" spans="1:4" ht="27.5" thickBot="1" x14ac:dyDescent="0.4">
      <c r="A59" s="184" t="s">
        <v>423</v>
      </c>
      <c r="B59" s="185" t="s">
        <v>804</v>
      </c>
      <c r="C59" s="203" t="s">
        <v>805</v>
      </c>
      <c r="D59" s="197">
        <v>15113</v>
      </c>
    </row>
    <row r="60" spans="1:4" ht="15" thickBot="1" x14ac:dyDescent="0.4">
      <c r="A60" s="184" t="s">
        <v>806</v>
      </c>
      <c r="B60" s="185" t="s">
        <v>447</v>
      </c>
      <c r="C60" s="203"/>
      <c r="D60" s="198"/>
    </row>
    <row r="61" spans="1:4" ht="119.5" customHeight="1" thickBot="1" x14ac:dyDescent="0.4">
      <c r="A61" s="176">
        <v>4.5</v>
      </c>
      <c r="B61" s="179" t="s">
        <v>807</v>
      </c>
      <c r="C61" s="179" t="s">
        <v>808</v>
      </c>
      <c r="D61" s="183">
        <v>15110</v>
      </c>
    </row>
    <row r="62" spans="1:4" ht="95.15" customHeight="1" thickBot="1" x14ac:dyDescent="0.4">
      <c r="A62" s="176">
        <v>4.5999999999999996</v>
      </c>
      <c r="B62" s="179" t="s">
        <v>809</v>
      </c>
      <c r="C62" s="179" t="s">
        <v>810</v>
      </c>
      <c r="D62" s="182">
        <v>15111</v>
      </c>
    </row>
    <row r="63" spans="1:4" ht="93" customHeight="1" thickBot="1" x14ac:dyDescent="0.4">
      <c r="A63" s="176">
        <v>4.7</v>
      </c>
      <c r="B63" s="179" t="s">
        <v>811</v>
      </c>
      <c r="C63" s="179" t="s">
        <v>812</v>
      </c>
      <c r="D63" s="182">
        <v>15112</v>
      </c>
    </row>
    <row r="64" spans="1:4" ht="15" thickBot="1" x14ac:dyDescent="0.4">
      <c r="A64" s="176">
        <v>4.8</v>
      </c>
      <c r="B64" s="179" t="s">
        <v>447</v>
      </c>
      <c r="C64" s="179"/>
      <c r="D64" s="187"/>
    </row>
    <row r="65" spans="1:4" ht="15.5" thickBot="1" x14ac:dyDescent="0.4">
      <c r="A65" s="181">
        <v>5</v>
      </c>
      <c r="B65" s="278" t="s">
        <v>813</v>
      </c>
      <c r="C65" s="279"/>
      <c r="D65" s="177"/>
    </row>
    <row r="66" spans="1:4" ht="104.15" customHeight="1" thickBot="1" x14ac:dyDescent="0.4">
      <c r="A66" s="176">
        <v>5.0999999999999996</v>
      </c>
      <c r="B66" s="179" t="s">
        <v>814</v>
      </c>
      <c r="C66" s="179" t="s">
        <v>815</v>
      </c>
      <c r="D66" s="182">
        <v>140</v>
      </c>
    </row>
    <row r="67" spans="1:4" ht="98.5" customHeight="1" x14ac:dyDescent="0.35">
      <c r="A67" s="280">
        <v>5.2</v>
      </c>
      <c r="B67" s="280" t="s">
        <v>816</v>
      </c>
      <c r="C67" s="280" t="s">
        <v>817</v>
      </c>
      <c r="D67" s="193" t="s">
        <v>818</v>
      </c>
    </row>
    <row r="68" spans="1:4" ht="15" thickBot="1" x14ac:dyDescent="0.4">
      <c r="A68" s="282"/>
      <c r="B68" s="282"/>
      <c r="C68" s="282"/>
      <c r="D68" s="182">
        <v>130</v>
      </c>
    </row>
    <row r="69" spans="1:4" ht="41" thickBot="1" x14ac:dyDescent="0.4">
      <c r="A69" s="184" t="s">
        <v>424</v>
      </c>
      <c r="B69" s="185" t="s">
        <v>819</v>
      </c>
      <c r="C69" s="203" t="s">
        <v>820</v>
      </c>
      <c r="D69" s="197">
        <v>12340</v>
      </c>
    </row>
    <row r="70" spans="1:4" ht="88" customHeight="1" thickBot="1" x14ac:dyDescent="0.4">
      <c r="A70" s="176">
        <v>5.3</v>
      </c>
      <c r="B70" s="179" t="s">
        <v>821</v>
      </c>
      <c r="C70" s="179" t="s">
        <v>822</v>
      </c>
      <c r="D70" s="182">
        <v>110</v>
      </c>
    </row>
    <row r="71" spans="1:4" ht="159.65" customHeight="1" thickBot="1" x14ac:dyDescent="0.4">
      <c r="A71" s="176">
        <v>5.4</v>
      </c>
      <c r="B71" s="179" t="s">
        <v>823</v>
      </c>
      <c r="C71" s="179" t="s">
        <v>824</v>
      </c>
      <c r="D71" s="182" t="s">
        <v>825</v>
      </c>
    </row>
    <row r="72" spans="1:4" ht="165" customHeight="1" thickBot="1" x14ac:dyDescent="0.4">
      <c r="A72" s="176">
        <v>5.5</v>
      </c>
      <c r="B72" s="179" t="s">
        <v>826</v>
      </c>
      <c r="C72" s="179" t="s">
        <v>827</v>
      </c>
      <c r="D72" s="183">
        <v>15190</v>
      </c>
    </row>
    <row r="73" spans="1:4" ht="15" thickBot="1" x14ac:dyDescent="0.4">
      <c r="A73" s="176">
        <v>5.6</v>
      </c>
      <c r="B73" s="179" t="s">
        <v>447</v>
      </c>
      <c r="C73" s="179"/>
      <c r="D73" s="190"/>
    </row>
    <row r="74" spans="1:4" ht="30" customHeight="1" thickBot="1" x14ac:dyDescent="0.4">
      <c r="A74" s="181">
        <v>6</v>
      </c>
      <c r="B74" s="278" t="s">
        <v>828</v>
      </c>
      <c r="C74" s="279"/>
      <c r="D74" s="177"/>
    </row>
    <row r="75" spans="1:4" ht="146.5" customHeight="1" thickBot="1" x14ac:dyDescent="0.4">
      <c r="A75" s="176">
        <v>6.1</v>
      </c>
      <c r="B75" s="179" t="s">
        <v>829</v>
      </c>
      <c r="C75" s="179" t="s">
        <v>830</v>
      </c>
      <c r="D75" s="182">
        <v>16020</v>
      </c>
    </row>
    <row r="76" spans="1:4" ht="122.5" customHeight="1" thickBot="1" x14ac:dyDescent="0.4">
      <c r="A76" s="184" t="s">
        <v>425</v>
      </c>
      <c r="B76" s="185" t="s">
        <v>831</v>
      </c>
      <c r="C76" s="203" t="s">
        <v>832</v>
      </c>
      <c r="D76" s="197">
        <v>16020</v>
      </c>
    </row>
    <row r="77" spans="1:4" ht="15" thickBot="1" x14ac:dyDescent="0.4">
      <c r="A77" s="184" t="s">
        <v>833</v>
      </c>
      <c r="B77" s="185" t="s">
        <v>782</v>
      </c>
      <c r="C77" s="203"/>
      <c r="D77" s="198"/>
    </row>
    <row r="78" spans="1:4" ht="160.5" customHeight="1" thickBot="1" x14ac:dyDescent="0.4">
      <c r="A78" s="176">
        <v>6.2</v>
      </c>
      <c r="B78" s="179" t="s">
        <v>834</v>
      </c>
      <c r="C78" s="179" t="s">
        <v>835</v>
      </c>
      <c r="D78" s="183" t="s">
        <v>836</v>
      </c>
    </row>
    <row r="79" spans="1:4" ht="54.5" thickBot="1" x14ac:dyDescent="0.4">
      <c r="A79" s="184" t="s">
        <v>426</v>
      </c>
      <c r="B79" s="185" t="s">
        <v>837</v>
      </c>
      <c r="C79" s="203" t="s">
        <v>838</v>
      </c>
      <c r="D79" s="186">
        <v>250</v>
      </c>
    </row>
    <row r="80" spans="1:4" ht="82" customHeight="1" thickBot="1" x14ac:dyDescent="0.4">
      <c r="A80" s="184" t="s">
        <v>427</v>
      </c>
      <c r="B80" s="185" t="s">
        <v>839</v>
      </c>
      <c r="C80" s="203" t="s">
        <v>840</v>
      </c>
      <c r="D80" s="186" t="s">
        <v>841</v>
      </c>
    </row>
    <row r="81" spans="1:4" ht="15" thickBot="1" x14ac:dyDescent="0.4">
      <c r="A81" s="184" t="s">
        <v>842</v>
      </c>
      <c r="B81" s="185" t="s">
        <v>782</v>
      </c>
      <c r="C81" s="203"/>
      <c r="D81" s="196"/>
    </row>
    <row r="82" spans="1:4" ht="131.15" customHeight="1" x14ac:dyDescent="0.35">
      <c r="A82" s="280">
        <v>6.3</v>
      </c>
      <c r="B82" s="280" t="s">
        <v>843</v>
      </c>
      <c r="C82" s="192" t="s">
        <v>844</v>
      </c>
      <c r="D82" s="283" t="s">
        <v>847</v>
      </c>
    </row>
    <row r="83" spans="1:4" ht="144" customHeight="1" x14ac:dyDescent="0.35">
      <c r="A83" s="281"/>
      <c r="B83" s="281"/>
      <c r="C83" s="192" t="s">
        <v>845</v>
      </c>
      <c r="D83" s="284"/>
    </row>
    <row r="84" spans="1:4" ht="27.5" thickBot="1" x14ac:dyDescent="0.4">
      <c r="A84" s="282"/>
      <c r="B84" s="282"/>
      <c r="C84" s="179" t="s">
        <v>846</v>
      </c>
      <c r="D84" s="285"/>
    </row>
    <row r="85" spans="1:4" ht="54.5" thickBot="1" x14ac:dyDescent="0.4">
      <c r="A85" s="184" t="s">
        <v>428</v>
      </c>
      <c r="B85" s="185" t="s">
        <v>429</v>
      </c>
      <c r="C85" s="203" t="s">
        <v>848</v>
      </c>
      <c r="D85" s="186" t="s">
        <v>849</v>
      </c>
    </row>
    <row r="86" spans="1:4" ht="219" customHeight="1" thickBot="1" x14ac:dyDescent="0.4">
      <c r="A86" s="272" t="s">
        <v>430</v>
      </c>
      <c r="B86" s="272" t="s">
        <v>850</v>
      </c>
      <c r="C86" s="275" t="s">
        <v>851</v>
      </c>
      <c r="D86" s="201" t="s">
        <v>852</v>
      </c>
    </row>
    <row r="87" spans="1:4" ht="15" hidden="1" thickBot="1" x14ac:dyDescent="0.4">
      <c r="A87" s="273"/>
      <c r="B87" s="273"/>
      <c r="C87" s="276"/>
      <c r="D87" s="201" t="s">
        <v>853</v>
      </c>
    </row>
    <row r="88" spans="1:4" ht="15" hidden="1" thickBot="1" x14ac:dyDescent="0.4">
      <c r="A88" s="274"/>
      <c r="B88" s="274"/>
      <c r="C88" s="277"/>
      <c r="D88" s="186">
        <v>32220</v>
      </c>
    </row>
    <row r="89" spans="1:4" ht="112.5" customHeight="1" thickBot="1" x14ac:dyDescent="0.4">
      <c r="A89" s="272" t="s">
        <v>431</v>
      </c>
      <c r="B89" s="272" t="s">
        <v>854</v>
      </c>
      <c r="C89" s="275" t="s">
        <v>855</v>
      </c>
      <c r="D89" s="201" t="s">
        <v>852</v>
      </c>
    </row>
    <row r="90" spans="1:4" ht="15" hidden="1" thickBot="1" x14ac:dyDescent="0.4">
      <c r="A90" s="274"/>
      <c r="B90" s="274"/>
      <c r="C90" s="277"/>
      <c r="D90" s="186">
        <v>14010</v>
      </c>
    </row>
    <row r="91" spans="1:4" ht="166" customHeight="1" thickBot="1" x14ac:dyDescent="0.4">
      <c r="A91" s="272" t="s">
        <v>432</v>
      </c>
      <c r="B91" s="272" t="s">
        <v>856</v>
      </c>
      <c r="C91" s="275" t="s">
        <v>857</v>
      </c>
      <c r="D91" s="201" t="s">
        <v>853</v>
      </c>
    </row>
    <row r="92" spans="1:4" ht="15" hidden="1" thickBot="1" x14ac:dyDescent="0.4">
      <c r="A92" s="274"/>
      <c r="B92" s="274"/>
      <c r="C92" s="277"/>
      <c r="D92" s="186" t="s">
        <v>858</v>
      </c>
    </row>
    <row r="93" spans="1:4" ht="101.5" customHeight="1" x14ac:dyDescent="0.35">
      <c r="A93" s="272" t="s">
        <v>433</v>
      </c>
      <c r="B93" s="272" t="s">
        <v>859</v>
      </c>
      <c r="C93" s="275" t="s">
        <v>860</v>
      </c>
      <c r="D93" s="201" t="s">
        <v>852</v>
      </c>
    </row>
    <row r="94" spans="1:4" x14ac:dyDescent="0.35">
      <c r="A94" s="273"/>
      <c r="B94" s="273"/>
      <c r="C94" s="276"/>
      <c r="D94" s="201" t="s">
        <v>853</v>
      </c>
    </row>
    <row r="95" spans="1:4" ht="15" thickBot="1" x14ac:dyDescent="0.4">
      <c r="A95" s="274"/>
      <c r="B95" s="274"/>
      <c r="C95" s="277"/>
      <c r="D95" s="186">
        <v>32220</v>
      </c>
    </row>
    <row r="96" spans="1:4" ht="108.5" thickBot="1" x14ac:dyDescent="0.4">
      <c r="A96" s="176">
        <v>6.4</v>
      </c>
      <c r="B96" s="179" t="s">
        <v>861</v>
      </c>
      <c r="C96" s="179" t="s">
        <v>862</v>
      </c>
      <c r="D96" s="183" t="s">
        <v>863</v>
      </c>
    </row>
    <row r="97" spans="1:4" ht="15" thickBot="1" x14ac:dyDescent="0.4">
      <c r="A97" s="176">
        <v>6.5</v>
      </c>
      <c r="B97" s="179" t="s">
        <v>447</v>
      </c>
      <c r="C97" s="179"/>
      <c r="D97" s="190"/>
    </row>
    <row r="100" spans="1:4" x14ac:dyDescent="0.35">
      <c r="A100" s="202" t="s">
        <v>864</v>
      </c>
    </row>
  </sheetData>
  <mergeCells count="31">
    <mergeCell ref="B4:C4"/>
    <mergeCell ref="B24:C24"/>
    <mergeCell ref="B25:C25"/>
    <mergeCell ref="A28:A29"/>
    <mergeCell ref="B28:B29"/>
    <mergeCell ref="D28:D29"/>
    <mergeCell ref="A33:A34"/>
    <mergeCell ref="B33:B34"/>
    <mergeCell ref="D33:D34"/>
    <mergeCell ref="B38:C38"/>
    <mergeCell ref="B54:C54"/>
    <mergeCell ref="B65:C65"/>
    <mergeCell ref="A67:A68"/>
    <mergeCell ref="B67:B68"/>
    <mergeCell ref="C67:C68"/>
    <mergeCell ref="B74:C74"/>
    <mergeCell ref="A82:A84"/>
    <mergeCell ref="B82:B84"/>
    <mergeCell ref="D82:D84"/>
    <mergeCell ref="A86:A88"/>
    <mergeCell ref="B86:B88"/>
    <mergeCell ref="C86:C88"/>
    <mergeCell ref="A93:A95"/>
    <mergeCell ref="B93:B95"/>
    <mergeCell ref="C93:C95"/>
    <mergeCell ref="A89:A90"/>
    <mergeCell ref="B89:B90"/>
    <mergeCell ref="C89:C90"/>
    <mergeCell ref="A91:A92"/>
    <mergeCell ref="B91:B92"/>
    <mergeCell ref="C91:C92"/>
  </mergeCells>
  <hyperlinks>
    <hyperlink ref="D1" location="_ftn1" display="_ftn1" xr:uid="{2F950DCE-736F-4705-9389-6177594E1E08}"/>
    <hyperlink ref="C35" r:id="rId1" display="http://www.international-alert.org/publications/preventing-violent-extremism-toolkit/" xr:uid="{D8F921D7-B001-4803-BA79-A57C7F265443}"/>
    <hyperlink ref="A100" location="_ftnref1" display="_ftnref1" xr:uid="{22C943CF-8748-4AD7-B795-B450E19B13BB}"/>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election activeCell="H20" sqref="H20"/>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67" customFormat="1" ht="15.5" x14ac:dyDescent="0.35">
      <c r="B2" s="293" t="s">
        <v>12</v>
      </c>
      <c r="C2" s="294"/>
      <c r="D2" s="294"/>
      <c r="E2" s="294"/>
      <c r="F2" s="295"/>
    </row>
    <row r="3" spans="2:6" s="67" customFormat="1" ht="16" thickBot="1" x14ac:dyDescent="0.4">
      <c r="B3" s="296"/>
      <c r="C3" s="297"/>
      <c r="D3" s="297"/>
      <c r="E3" s="297"/>
      <c r="F3" s="298"/>
    </row>
    <row r="4" spans="2:6" s="67" customFormat="1" ht="16" thickBot="1" x14ac:dyDescent="0.4"/>
    <row r="5" spans="2:6" s="67" customFormat="1" ht="16" thickBot="1" x14ac:dyDescent="0.4">
      <c r="B5" s="243" t="s">
        <v>6</v>
      </c>
      <c r="C5" s="244"/>
      <c r="D5" s="244"/>
      <c r="E5" s="244"/>
      <c r="F5" s="292"/>
    </row>
    <row r="6" spans="2:6" s="67" customFormat="1" ht="52.5" customHeight="1" x14ac:dyDescent="0.35">
      <c r="B6" s="63"/>
      <c r="C6" s="49" t="str">
        <f>'1) Tableau budgétaire 1'!D4</f>
        <v>UNICEF (budget en USD)</v>
      </c>
      <c r="D6" s="49" t="str">
        <f>'1) Tableau budgétaire 1'!E4</f>
        <v>PNUD (budget en USD)</v>
      </c>
      <c r="E6" s="49" t="str">
        <f>'1) Tableau budgétaire 1'!F4</f>
        <v>UNFPA (budget en USD)</v>
      </c>
      <c r="F6" s="20" t="s">
        <v>6</v>
      </c>
    </row>
    <row r="7" spans="2:6" s="67" customFormat="1" ht="31" x14ac:dyDescent="0.35">
      <c r="B7" s="15" t="s">
        <v>0</v>
      </c>
      <c r="C7" s="64">
        <f>'2) Tableau budgétaire 2'!D198</f>
        <v>15798.92</v>
      </c>
      <c r="D7" s="64">
        <f>'2) Tableau budgétaire 2'!E198</f>
        <v>35556.89</v>
      </c>
      <c r="E7" s="64">
        <f>'2) Tableau budgétaire 2'!F198</f>
        <v>18000</v>
      </c>
      <c r="F7" s="61">
        <f t="shared" ref="F7:F14" si="0">SUM(C7:E7)</f>
        <v>69355.81</v>
      </c>
    </row>
    <row r="8" spans="2:6" s="67" customFormat="1" ht="46.5" x14ac:dyDescent="0.35">
      <c r="B8" s="15" t="s">
        <v>1</v>
      </c>
      <c r="C8" s="64">
        <f>'2) Tableau budgétaire 2'!D199</f>
        <v>0</v>
      </c>
      <c r="D8" s="64">
        <f>'2) Tableau budgétaire 2'!E199</f>
        <v>0</v>
      </c>
      <c r="E8" s="64">
        <f>'2) Tableau budgétaire 2'!F199</f>
        <v>0</v>
      </c>
      <c r="F8" s="62">
        <f t="shared" si="0"/>
        <v>0</v>
      </c>
    </row>
    <row r="9" spans="2:6" s="67" customFormat="1" ht="62" x14ac:dyDescent="0.35">
      <c r="B9" s="15" t="s">
        <v>2</v>
      </c>
      <c r="C9" s="64">
        <f>'2) Tableau budgétaire 2'!D200</f>
        <v>0</v>
      </c>
      <c r="D9" s="64">
        <f>'2) Tableau budgétaire 2'!E200</f>
        <v>0</v>
      </c>
      <c r="E9" s="64">
        <f>'2) Tableau budgétaire 2'!F200</f>
        <v>0</v>
      </c>
      <c r="F9" s="62">
        <f t="shared" si="0"/>
        <v>0</v>
      </c>
    </row>
    <row r="10" spans="2:6" s="67" customFormat="1" ht="31" x14ac:dyDescent="0.35">
      <c r="B10" s="24" t="s">
        <v>3</v>
      </c>
      <c r="C10" s="64">
        <f>'2) Tableau budgétaire 2'!D201</f>
        <v>1800.72</v>
      </c>
      <c r="D10" s="64">
        <f>'2) Tableau budgétaire 2'!E201</f>
        <v>17275.73</v>
      </c>
      <c r="E10" s="64">
        <f>'2) Tableau budgétaire 2'!F201</f>
        <v>32818</v>
      </c>
      <c r="F10" s="62">
        <f t="shared" si="0"/>
        <v>51894.45</v>
      </c>
    </row>
    <row r="11" spans="2:6" s="67" customFormat="1" ht="15.5" x14ac:dyDescent="0.35">
      <c r="B11" s="15" t="s">
        <v>5</v>
      </c>
      <c r="C11" s="64">
        <f>'2) Tableau budgétaire 2'!D202</f>
        <v>2958.3</v>
      </c>
      <c r="D11" s="64">
        <f>'2) Tableau budgétaire 2'!E202</f>
        <v>2595.27</v>
      </c>
      <c r="E11" s="64">
        <f>'2) Tableau budgétaire 2'!F202</f>
        <v>3379</v>
      </c>
      <c r="F11" s="62">
        <f t="shared" si="0"/>
        <v>8932.57</v>
      </c>
    </row>
    <row r="12" spans="2:6" s="67" customFormat="1" ht="46.5" x14ac:dyDescent="0.35">
      <c r="B12" s="15" t="s">
        <v>4</v>
      </c>
      <c r="C12" s="64">
        <f>'2) Tableau budgétaire 2'!D203</f>
        <v>0</v>
      </c>
      <c r="D12" s="64">
        <f>'2) Tableau budgétaire 2'!E203</f>
        <v>0</v>
      </c>
      <c r="E12" s="64">
        <f>'2) Tableau budgétaire 2'!F203</f>
        <v>18000</v>
      </c>
      <c r="F12" s="62">
        <f t="shared" si="0"/>
        <v>18000</v>
      </c>
    </row>
    <row r="13" spans="2:6" s="67" customFormat="1" ht="31.5" thickBot="1" x14ac:dyDescent="0.4">
      <c r="B13" s="123" t="s">
        <v>13</v>
      </c>
      <c r="C13" s="124">
        <f>'2) Tableau budgétaire 2'!D204</f>
        <v>4410.41</v>
      </c>
      <c r="D13" s="124">
        <f>'2) Tableau budgétaire 2'!E204</f>
        <v>25412.68</v>
      </c>
      <c r="E13" s="124">
        <f>'2) Tableau budgétaire 2'!F204</f>
        <v>16308</v>
      </c>
      <c r="F13" s="125">
        <f t="shared" si="0"/>
        <v>46131.09</v>
      </c>
    </row>
    <row r="14" spans="2:6" s="67" customFormat="1" ht="30" customHeight="1" x14ac:dyDescent="0.35">
      <c r="B14" s="128" t="s">
        <v>398</v>
      </c>
      <c r="C14" s="129">
        <f>SUM(C7:C13)</f>
        <v>24968.35</v>
      </c>
      <c r="D14" s="129">
        <f>SUM(D7:D13)</f>
        <v>80840.569999999992</v>
      </c>
      <c r="E14" s="129">
        <f>SUM(E7:E13)</f>
        <v>88505</v>
      </c>
      <c r="F14" s="130">
        <f t="shared" si="0"/>
        <v>194313.91999999998</v>
      </c>
    </row>
    <row r="15" spans="2:6" s="67" customFormat="1" ht="22.5" customHeight="1" x14ac:dyDescent="0.35">
      <c r="B15" s="119" t="s">
        <v>397</v>
      </c>
      <c r="C15" s="120">
        <f>C14*0.07</f>
        <v>1747.7845</v>
      </c>
      <c r="D15" s="120">
        <f t="shared" ref="D15:F15" si="1">D14*0.07</f>
        <v>5658.8398999999999</v>
      </c>
      <c r="E15" s="120">
        <f t="shared" si="1"/>
        <v>6195.35</v>
      </c>
      <c r="F15" s="126">
        <f t="shared" si="1"/>
        <v>13601.974400000001</v>
      </c>
    </row>
    <row r="16" spans="2:6" s="67" customFormat="1" ht="30" customHeight="1" thickBot="1" x14ac:dyDescent="0.4">
      <c r="B16" s="121" t="s">
        <v>11</v>
      </c>
      <c r="C16" s="122">
        <f>C14+C15</f>
        <v>26716.1345</v>
      </c>
      <c r="D16" s="122">
        <f t="shared" ref="D16:F16" si="2">D14+D15</f>
        <v>86499.409899999999</v>
      </c>
      <c r="E16" s="122">
        <f t="shared" si="2"/>
        <v>94700.35</v>
      </c>
      <c r="F16" s="127">
        <f t="shared" si="2"/>
        <v>207915.89439999999</v>
      </c>
    </row>
    <row r="17" spans="2:7" s="67" customFormat="1" ht="16" thickBot="1" x14ac:dyDescent="0.4"/>
    <row r="18" spans="2:7" s="67" customFormat="1" ht="15.5" x14ac:dyDescent="0.35">
      <c r="B18" s="231" t="s">
        <v>7</v>
      </c>
      <c r="C18" s="232"/>
      <c r="D18" s="232"/>
      <c r="E18" s="232"/>
      <c r="F18" s="234"/>
    </row>
    <row r="19" spans="2:7" ht="48" customHeight="1" x14ac:dyDescent="0.35">
      <c r="B19" s="22"/>
      <c r="C19" s="20" t="str">
        <f>'1) Tableau budgétaire 1'!D4</f>
        <v>UNICEF (budget en USD)</v>
      </c>
      <c r="D19" s="20" t="str">
        <f>'1) Tableau budgétaire 1'!E4</f>
        <v>PNUD (budget en USD)</v>
      </c>
      <c r="E19" s="20" t="str">
        <f>'1) Tableau budgétaire 1'!F4</f>
        <v>UNFPA (budget en USD)</v>
      </c>
      <c r="F19" s="23" t="s">
        <v>184</v>
      </c>
      <c r="G19" s="149" t="s">
        <v>9</v>
      </c>
    </row>
    <row r="20" spans="2:7" ht="23.25" customHeight="1" x14ac:dyDescent="0.35">
      <c r="B20" s="21" t="s">
        <v>8</v>
      </c>
      <c r="C20" s="19">
        <f>'1) Tableau budgétaire 1'!D195</f>
        <v>606690</v>
      </c>
      <c r="D20" s="19">
        <f>'1) Tableau budgétaire 1'!E195</f>
        <v>588937.951</v>
      </c>
      <c r="E20" s="19">
        <f>'1) Tableau budgétaire 1'!F195</f>
        <v>595455</v>
      </c>
      <c r="F20" s="148">
        <f>'1) Tableau budgétaire 1'!G195</f>
        <v>1791082.9509999999</v>
      </c>
      <c r="G20" s="150">
        <f>'1) Tableau budgétaire 1'!H195</f>
        <v>0.7</v>
      </c>
    </row>
    <row r="21" spans="2:7" ht="24.75" customHeight="1" x14ac:dyDescent="0.35">
      <c r="B21" s="21" t="s">
        <v>10</v>
      </c>
      <c r="C21" s="19">
        <f>'1) Tableau budgétaire 1'!D196</f>
        <v>260010</v>
      </c>
      <c r="D21" s="19">
        <f>'1) Tableau budgétaire 1'!E196</f>
        <v>252401.97899999999</v>
      </c>
      <c r="E21" s="19">
        <f>'1) Tableau budgétaire 1'!F196</f>
        <v>255195</v>
      </c>
      <c r="F21" s="148">
        <f>'1) Tableau budgétaire 1'!G196</f>
        <v>767606.97900000005</v>
      </c>
      <c r="G21" s="150">
        <f>'1) Tableau budgétaire 1'!H196</f>
        <v>0.3</v>
      </c>
    </row>
    <row r="22" spans="2:7" ht="24.75" customHeight="1" thickBot="1" x14ac:dyDescent="0.4">
      <c r="B22" s="21" t="s">
        <v>405</v>
      </c>
      <c r="C22" s="19">
        <f>'1) Tableau budgétaire 1'!D197</f>
        <v>0</v>
      </c>
      <c r="D22" s="19">
        <f>'1) Tableau budgétaire 1'!E197</f>
        <v>0</v>
      </c>
      <c r="E22" s="19">
        <f>'1) Tableau budgétaire 1'!F197</f>
        <v>0</v>
      </c>
      <c r="F22" s="148">
        <f>'1) Tableau budgétaire 1'!G197</f>
        <v>0</v>
      </c>
      <c r="G22" s="151">
        <f>'1) Tableau budgétaire 1'!H197</f>
        <v>0</v>
      </c>
    </row>
    <row r="23" spans="2:7" ht="16" thickBot="1" x14ac:dyDescent="0.4">
      <c r="B23" s="8" t="s">
        <v>184</v>
      </c>
      <c r="C23" s="152">
        <f>'1) Tableau budgétaire 1'!D198</f>
        <v>866700</v>
      </c>
      <c r="D23" s="152">
        <f>'1) Tableau budgétaire 1'!E198</f>
        <v>841339.92999999993</v>
      </c>
      <c r="E23" s="152">
        <f>'1) Tableau budgétaire 1'!F198</f>
        <v>850650</v>
      </c>
      <c r="F23" s="152">
        <f>'1) Tableau budgétaire 1'!G198</f>
        <v>2558689.9299999997</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1'!$G$190</xm:f>
            <x14:dxf>
              <font>
                <color rgb="FF9C0006"/>
              </font>
              <fill>
                <patternFill>
                  <bgColor rgb="FFFFC7CE"/>
                </patternFill>
              </fill>
            </x14:dxf>
          </x14:cfRule>
          <xm:sqref>F16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11"/>
  <sheetViews>
    <sheetView workbookViewId="0">
      <selection activeCell="A11" sqref="A1:A11"/>
    </sheetView>
  </sheetViews>
  <sheetFormatPr defaultColWidth="8.81640625" defaultRowHeight="14.5" x14ac:dyDescent="0.35"/>
  <sheetData>
    <row r="1" spans="1:1" x14ac:dyDescent="0.35">
      <c r="A1" s="105">
        <v>0</v>
      </c>
    </row>
    <row r="2" spans="1:1" x14ac:dyDescent="0.35">
      <c r="A2" s="169">
        <v>0.1</v>
      </c>
    </row>
    <row r="3" spans="1:1" x14ac:dyDescent="0.35">
      <c r="A3" s="105">
        <v>0.2</v>
      </c>
    </row>
    <row r="4" spans="1:1" x14ac:dyDescent="0.35">
      <c r="A4" s="169">
        <v>0.3</v>
      </c>
    </row>
    <row r="5" spans="1:1" x14ac:dyDescent="0.35">
      <c r="A5" s="105">
        <v>0.4</v>
      </c>
    </row>
    <row r="6" spans="1:1" x14ac:dyDescent="0.35">
      <c r="A6" s="169">
        <v>0.5</v>
      </c>
    </row>
    <row r="7" spans="1:1" x14ac:dyDescent="0.35">
      <c r="A7" s="105">
        <v>0.6</v>
      </c>
    </row>
    <row r="8" spans="1:1" x14ac:dyDescent="0.35">
      <c r="A8" s="169">
        <v>0.7</v>
      </c>
    </row>
    <row r="9" spans="1:1" x14ac:dyDescent="0.35">
      <c r="A9" s="105">
        <v>0.8</v>
      </c>
    </row>
    <row r="10" spans="1:1" x14ac:dyDescent="0.35">
      <c r="A10" s="169">
        <v>0.9</v>
      </c>
    </row>
    <row r="11" spans="1:1" x14ac:dyDescent="0.35">
      <c r="A11" s="105">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D171"/>
  <sheetViews>
    <sheetView zoomScale="107" workbookViewId="0"/>
  </sheetViews>
  <sheetFormatPr defaultColWidth="8.81640625" defaultRowHeight="14.5" x14ac:dyDescent="0.35"/>
  <cols>
    <col min="1" max="1" width="18.54296875" customWidth="1"/>
    <col min="3" max="3" width="19.26953125" customWidth="1"/>
    <col min="4" max="4" width="19.453125" customWidth="1"/>
  </cols>
  <sheetData>
    <row r="1" spans="1:4" x14ac:dyDescent="0.35">
      <c r="A1">
        <v>0</v>
      </c>
      <c r="B1">
        <v>0</v>
      </c>
      <c r="C1">
        <v>0</v>
      </c>
      <c r="D1">
        <v>0</v>
      </c>
    </row>
    <row r="2" spans="1:4" x14ac:dyDescent="0.35">
      <c r="A2" s="68" t="s">
        <v>523</v>
      </c>
      <c r="B2" s="69" t="s">
        <v>447</v>
      </c>
      <c r="C2" s="170" t="s">
        <v>448</v>
      </c>
      <c r="D2" s="69" t="s">
        <v>447</v>
      </c>
    </row>
    <row r="3" spans="1:4" x14ac:dyDescent="0.35">
      <c r="A3" s="70" t="s">
        <v>524</v>
      </c>
      <c r="B3" s="71" t="s">
        <v>15</v>
      </c>
      <c r="C3" s="171" t="s">
        <v>449</v>
      </c>
      <c r="D3" s="172" t="s">
        <v>441</v>
      </c>
    </row>
    <row r="4" spans="1:4" x14ac:dyDescent="0.35">
      <c r="A4" s="70" t="s">
        <v>525</v>
      </c>
      <c r="B4" s="71" t="s">
        <v>16</v>
      </c>
      <c r="C4" s="171" t="s">
        <v>450</v>
      </c>
      <c r="D4" s="172" t="s">
        <v>441</v>
      </c>
    </row>
    <row r="5" spans="1:4" x14ac:dyDescent="0.35">
      <c r="A5" s="70" t="s">
        <v>526</v>
      </c>
      <c r="B5" s="71" t="s">
        <v>17</v>
      </c>
      <c r="C5" s="171" t="s">
        <v>451</v>
      </c>
      <c r="D5" s="172" t="s">
        <v>441</v>
      </c>
    </row>
    <row r="6" spans="1:4" x14ac:dyDescent="0.35">
      <c r="A6" s="70" t="s">
        <v>527</v>
      </c>
      <c r="B6" s="71" t="s">
        <v>18</v>
      </c>
      <c r="C6" s="171" t="s">
        <v>452</v>
      </c>
      <c r="D6" s="172" t="s">
        <v>441</v>
      </c>
    </row>
    <row r="7" spans="1:4" x14ac:dyDescent="0.35">
      <c r="A7" s="70" t="s">
        <v>528</v>
      </c>
      <c r="B7" s="71" t="s">
        <v>19</v>
      </c>
      <c r="C7" t="s">
        <v>453</v>
      </c>
      <c r="D7" s="172" t="s">
        <v>441</v>
      </c>
    </row>
    <row r="8" spans="1:4" x14ac:dyDescent="0.35">
      <c r="A8" s="70" t="s">
        <v>529</v>
      </c>
      <c r="B8" s="71" t="s">
        <v>20</v>
      </c>
      <c r="C8" t="s">
        <v>454</v>
      </c>
      <c r="D8" s="172" t="s">
        <v>441</v>
      </c>
    </row>
    <row r="9" spans="1:4" x14ac:dyDescent="0.35">
      <c r="A9" s="70" t="s">
        <v>530</v>
      </c>
      <c r="B9" s="71" t="s">
        <v>21</v>
      </c>
      <c r="C9" t="s">
        <v>455</v>
      </c>
      <c r="D9" s="172" t="s">
        <v>441</v>
      </c>
    </row>
    <row r="10" spans="1:4" x14ac:dyDescent="0.35">
      <c r="A10" s="70" t="s">
        <v>531</v>
      </c>
      <c r="B10" s="71" t="s">
        <v>22</v>
      </c>
      <c r="C10" t="s">
        <v>456</v>
      </c>
      <c r="D10" s="172" t="s">
        <v>441</v>
      </c>
    </row>
    <row r="11" spans="1:4" x14ac:dyDescent="0.35">
      <c r="A11" s="70" t="s">
        <v>532</v>
      </c>
      <c r="B11" s="71" t="s">
        <v>23</v>
      </c>
      <c r="C11" t="s">
        <v>457</v>
      </c>
      <c r="D11" s="172" t="s">
        <v>441</v>
      </c>
    </row>
    <row r="12" spans="1:4" x14ac:dyDescent="0.35">
      <c r="A12" s="70" t="s">
        <v>533</v>
      </c>
      <c r="B12" s="71" t="s">
        <v>24</v>
      </c>
      <c r="C12" t="s">
        <v>434</v>
      </c>
      <c r="D12" s="172" t="s">
        <v>441</v>
      </c>
    </row>
    <row r="13" spans="1:4" x14ac:dyDescent="0.35">
      <c r="A13" s="70" t="s">
        <v>534</v>
      </c>
      <c r="B13" s="71" t="s">
        <v>25</v>
      </c>
      <c r="C13" s="171" t="s">
        <v>458</v>
      </c>
      <c r="D13" s="172" t="s">
        <v>441</v>
      </c>
    </row>
    <row r="14" spans="1:4" x14ac:dyDescent="0.35">
      <c r="A14" s="70" t="s">
        <v>535</v>
      </c>
      <c r="B14" s="71" t="s">
        <v>26</v>
      </c>
      <c r="C14" s="171" t="s">
        <v>459</v>
      </c>
      <c r="D14" s="172" t="s">
        <v>441</v>
      </c>
    </row>
    <row r="15" spans="1:4" x14ac:dyDescent="0.35">
      <c r="A15" s="70" t="s">
        <v>536</v>
      </c>
      <c r="B15" s="71" t="s">
        <v>27</v>
      </c>
      <c r="C15" s="171" t="s">
        <v>460</v>
      </c>
      <c r="D15" s="172" t="s">
        <v>441</v>
      </c>
    </row>
    <row r="16" spans="1:4" x14ac:dyDescent="0.35">
      <c r="A16" s="70" t="s">
        <v>537</v>
      </c>
      <c r="B16" s="71" t="s">
        <v>28</v>
      </c>
      <c r="C16" t="s">
        <v>461</v>
      </c>
      <c r="D16" s="172" t="s">
        <v>441</v>
      </c>
    </row>
    <row r="17" spans="1:4" x14ac:dyDescent="0.35">
      <c r="A17" s="70" t="s">
        <v>538</v>
      </c>
      <c r="B17" s="71" t="s">
        <v>29</v>
      </c>
      <c r="C17" t="s">
        <v>462</v>
      </c>
      <c r="D17" s="172" t="s">
        <v>441</v>
      </c>
    </row>
    <row r="18" spans="1:4" x14ac:dyDescent="0.35">
      <c r="A18" s="70" t="s">
        <v>539</v>
      </c>
      <c r="B18" s="71" t="s">
        <v>30</v>
      </c>
      <c r="C18" t="s">
        <v>463</v>
      </c>
      <c r="D18" s="172" t="s">
        <v>441</v>
      </c>
    </row>
    <row r="19" spans="1:4" x14ac:dyDescent="0.35">
      <c r="A19" s="70" t="s">
        <v>540</v>
      </c>
      <c r="B19" s="71" t="s">
        <v>31</v>
      </c>
      <c r="C19" s="171" t="s">
        <v>464</v>
      </c>
      <c r="D19" s="172" t="s">
        <v>441</v>
      </c>
    </row>
    <row r="20" spans="1:4" x14ac:dyDescent="0.35">
      <c r="A20" s="70" t="s">
        <v>541</v>
      </c>
      <c r="B20" s="71" t="s">
        <v>32</v>
      </c>
      <c r="C20" s="171" t="s">
        <v>465</v>
      </c>
      <c r="D20" s="172" t="s">
        <v>441</v>
      </c>
    </row>
    <row r="21" spans="1:4" x14ac:dyDescent="0.35">
      <c r="A21" s="70" t="s">
        <v>542</v>
      </c>
      <c r="B21" s="71" t="s">
        <v>33</v>
      </c>
      <c r="C21" s="171" t="s">
        <v>466</v>
      </c>
      <c r="D21" s="172" t="s">
        <v>441</v>
      </c>
    </row>
    <row r="22" spans="1:4" x14ac:dyDescent="0.35">
      <c r="A22" s="70" t="s">
        <v>543</v>
      </c>
      <c r="B22" s="71" t="s">
        <v>34</v>
      </c>
      <c r="C22" s="171" t="s">
        <v>467</v>
      </c>
      <c r="D22" s="172" t="s">
        <v>441</v>
      </c>
    </row>
    <row r="23" spans="1:4" x14ac:dyDescent="0.35">
      <c r="A23" s="70" t="s">
        <v>544</v>
      </c>
      <c r="B23" s="71" t="s">
        <v>35</v>
      </c>
      <c r="C23" s="171" t="s">
        <v>468</v>
      </c>
      <c r="D23" s="172" t="s">
        <v>442</v>
      </c>
    </row>
    <row r="24" spans="1:4" x14ac:dyDescent="0.35">
      <c r="A24" s="70" t="s">
        <v>545</v>
      </c>
      <c r="B24" s="71" t="s">
        <v>36</v>
      </c>
      <c r="C24" s="171" t="s">
        <v>469</v>
      </c>
      <c r="D24" s="172" t="s">
        <v>442</v>
      </c>
    </row>
    <row r="25" spans="1:4" x14ac:dyDescent="0.35">
      <c r="A25" s="70" t="s">
        <v>546</v>
      </c>
      <c r="B25" s="71" t="s">
        <v>37</v>
      </c>
      <c r="C25" s="171" t="s">
        <v>470</v>
      </c>
      <c r="D25" s="172" t="s">
        <v>442</v>
      </c>
    </row>
    <row r="26" spans="1:4" x14ac:dyDescent="0.35">
      <c r="A26" s="70" t="s">
        <v>547</v>
      </c>
      <c r="B26" s="71" t="s">
        <v>38</v>
      </c>
      <c r="C26" s="171" t="s">
        <v>471</v>
      </c>
      <c r="D26" s="172" t="s">
        <v>442</v>
      </c>
    </row>
    <row r="27" spans="1:4" x14ac:dyDescent="0.35">
      <c r="A27" s="70" t="s">
        <v>548</v>
      </c>
      <c r="B27" s="71" t="s">
        <v>39</v>
      </c>
      <c r="C27" s="171" t="s">
        <v>472</v>
      </c>
      <c r="D27" s="172" t="s">
        <v>442</v>
      </c>
    </row>
    <row r="28" spans="1:4" x14ac:dyDescent="0.35">
      <c r="A28" s="70" t="s">
        <v>549</v>
      </c>
      <c r="B28" s="71" t="s">
        <v>40</v>
      </c>
      <c r="C28" s="171" t="s">
        <v>435</v>
      </c>
      <c r="D28" s="172" t="s">
        <v>442</v>
      </c>
    </row>
    <row r="29" spans="1:4" x14ac:dyDescent="0.35">
      <c r="A29" s="70" t="s">
        <v>550</v>
      </c>
      <c r="B29" s="71" t="s">
        <v>41</v>
      </c>
      <c r="C29" s="171" t="s">
        <v>473</v>
      </c>
      <c r="D29" s="172" t="s">
        <v>442</v>
      </c>
    </row>
    <row r="30" spans="1:4" x14ac:dyDescent="0.35">
      <c r="A30" s="70" t="s">
        <v>551</v>
      </c>
      <c r="B30" s="71" t="s">
        <v>42</v>
      </c>
      <c r="C30" t="s">
        <v>436</v>
      </c>
      <c r="D30" s="172" t="s">
        <v>442</v>
      </c>
    </row>
    <row r="31" spans="1:4" x14ac:dyDescent="0.35">
      <c r="A31" s="70" t="s">
        <v>552</v>
      </c>
      <c r="B31" s="71" t="s">
        <v>43</v>
      </c>
      <c r="C31" t="s">
        <v>474</v>
      </c>
      <c r="D31" s="172" t="s">
        <v>442</v>
      </c>
    </row>
    <row r="32" spans="1:4" x14ac:dyDescent="0.35">
      <c r="A32" s="70" t="s">
        <v>553</v>
      </c>
      <c r="B32" s="71" t="s">
        <v>44</v>
      </c>
      <c r="C32" s="171" t="s">
        <v>475</v>
      </c>
      <c r="D32" s="172" t="s">
        <v>442</v>
      </c>
    </row>
    <row r="33" spans="1:4" x14ac:dyDescent="0.35">
      <c r="A33" s="70" t="s">
        <v>554</v>
      </c>
      <c r="B33" s="71" t="s">
        <v>45</v>
      </c>
      <c r="C33" s="172" t="s">
        <v>693</v>
      </c>
      <c r="D33" s="172" t="s">
        <v>443</v>
      </c>
    </row>
    <row r="34" spans="1:4" x14ac:dyDescent="0.35">
      <c r="A34" s="70" t="s">
        <v>555</v>
      </c>
      <c r="B34" s="71" t="s">
        <v>46</v>
      </c>
      <c r="C34" t="s">
        <v>476</v>
      </c>
      <c r="D34" s="172" t="s">
        <v>443</v>
      </c>
    </row>
    <row r="35" spans="1:4" x14ac:dyDescent="0.35">
      <c r="A35" s="70" t="s">
        <v>556</v>
      </c>
      <c r="B35" s="71" t="s">
        <v>47</v>
      </c>
      <c r="C35" t="s">
        <v>477</v>
      </c>
      <c r="D35" s="172" t="s">
        <v>443</v>
      </c>
    </row>
    <row r="36" spans="1:4" x14ac:dyDescent="0.35">
      <c r="A36" s="70" t="s">
        <v>557</v>
      </c>
      <c r="B36" s="71" t="s">
        <v>48</v>
      </c>
      <c r="C36" s="171" t="s">
        <v>478</v>
      </c>
      <c r="D36" s="172" t="s">
        <v>443</v>
      </c>
    </row>
    <row r="37" spans="1:4" x14ac:dyDescent="0.35">
      <c r="A37" s="70" t="s">
        <v>558</v>
      </c>
      <c r="B37" s="71" t="s">
        <v>49</v>
      </c>
      <c r="C37" s="171" t="s">
        <v>479</v>
      </c>
      <c r="D37" s="172" t="s">
        <v>443</v>
      </c>
    </row>
    <row r="38" spans="1:4" x14ac:dyDescent="0.35">
      <c r="A38" s="70" t="s">
        <v>559</v>
      </c>
      <c r="B38" s="71" t="s">
        <v>50</v>
      </c>
      <c r="C38" s="171" t="s">
        <v>480</v>
      </c>
      <c r="D38" s="172" t="s">
        <v>443</v>
      </c>
    </row>
    <row r="39" spans="1:4" x14ac:dyDescent="0.35">
      <c r="A39" s="70" t="s">
        <v>560</v>
      </c>
      <c r="B39" s="71" t="s">
        <v>51</v>
      </c>
      <c r="C39" t="s">
        <v>481</v>
      </c>
      <c r="D39" s="172" t="s">
        <v>443</v>
      </c>
    </row>
    <row r="40" spans="1:4" x14ac:dyDescent="0.35">
      <c r="A40" s="70" t="s">
        <v>561</v>
      </c>
      <c r="B40" s="71" t="s">
        <v>52</v>
      </c>
      <c r="C40" t="s">
        <v>482</v>
      </c>
      <c r="D40" s="172" t="s">
        <v>443</v>
      </c>
    </row>
    <row r="41" spans="1:4" x14ac:dyDescent="0.35">
      <c r="A41" s="70" t="s">
        <v>562</v>
      </c>
      <c r="B41" s="71" t="s">
        <v>53</v>
      </c>
      <c r="C41" s="171" t="s">
        <v>483</v>
      </c>
      <c r="D41" s="172" t="s">
        <v>443</v>
      </c>
    </row>
    <row r="42" spans="1:4" x14ac:dyDescent="0.35">
      <c r="A42" s="70" t="s">
        <v>563</v>
      </c>
      <c r="B42" s="71" t="s">
        <v>54</v>
      </c>
      <c r="C42" s="171" t="s">
        <v>484</v>
      </c>
      <c r="D42" s="172" t="s">
        <v>443</v>
      </c>
    </row>
    <row r="43" spans="1:4" x14ac:dyDescent="0.35">
      <c r="A43" s="70" t="s">
        <v>564</v>
      </c>
      <c r="B43" s="71" t="s">
        <v>55</v>
      </c>
      <c r="C43" s="171" t="s">
        <v>485</v>
      </c>
      <c r="D43" s="172" t="s">
        <v>443</v>
      </c>
    </row>
    <row r="44" spans="1:4" x14ac:dyDescent="0.35">
      <c r="A44" s="70" t="s">
        <v>565</v>
      </c>
      <c r="B44" s="71" t="s">
        <v>56</v>
      </c>
      <c r="C44" t="s">
        <v>486</v>
      </c>
      <c r="D44" s="172" t="s">
        <v>443</v>
      </c>
    </row>
    <row r="45" spans="1:4" x14ac:dyDescent="0.35">
      <c r="A45" s="70" t="s">
        <v>566</v>
      </c>
      <c r="B45" s="71" t="s">
        <v>57</v>
      </c>
      <c r="C45" t="s">
        <v>488</v>
      </c>
      <c r="D45" s="172" t="s">
        <v>443</v>
      </c>
    </row>
    <row r="46" spans="1:4" x14ac:dyDescent="0.35">
      <c r="A46" s="70" t="s">
        <v>567</v>
      </c>
      <c r="B46" s="71" t="s">
        <v>58</v>
      </c>
      <c r="C46" t="s">
        <v>487</v>
      </c>
      <c r="D46" s="172" t="s">
        <v>443</v>
      </c>
    </row>
    <row r="47" spans="1:4" x14ac:dyDescent="0.35">
      <c r="A47" s="70" t="s">
        <v>568</v>
      </c>
      <c r="B47" s="71" t="s">
        <v>59</v>
      </c>
      <c r="C47" s="171" t="s">
        <v>489</v>
      </c>
      <c r="D47" s="172" t="s">
        <v>443</v>
      </c>
    </row>
    <row r="48" spans="1:4" x14ac:dyDescent="0.35">
      <c r="A48" s="70" t="s">
        <v>569</v>
      </c>
      <c r="B48" s="71" t="s">
        <v>60</v>
      </c>
      <c r="C48" s="171" t="s">
        <v>490</v>
      </c>
      <c r="D48" s="172" t="s">
        <v>444</v>
      </c>
    </row>
    <row r="49" spans="1:4" x14ac:dyDescent="0.35">
      <c r="A49" s="70" t="s">
        <v>570</v>
      </c>
      <c r="B49" s="71" t="s">
        <v>61</v>
      </c>
      <c r="C49" s="171" t="s">
        <v>491</v>
      </c>
      <c r="D49" s="172" t="s">
        <v>444</v>
      </c>
    </row>
    <row r="50" spans="1:4" x14ac:dyDescent="0.35">
      <c r="A50" s="70" t="s">
        <v>571</v>
      </c>
      <c r="B50" s="71" t="s">
        <v>62</v>
      </c>
      <c r="C50" s="171" t="s">
        <v>492</v>
      </c>
      <c r="D50" s="172" t="s">
        <v>444</v>
      </c>
    </row>
    <row r="51" spans="1:4" x14ac:dyDescent="0.35">
      <c r="A51" s="70" t="s">
        <v>572</v>
      </c>
      <c r="B51" s="71" t="s">
        <v>63</v>
      </c>
      <c r="C51" s="171" t="s">
        <v>493</v>
      </c>
      <c r="D51" s="172" t="s">
        <v>444</v>
      </c>
    </row>
    <row r="52" spans="1:4" x14ac:dyDescent="0.35">
      <c r="A52" s="70" t="s">
        <v>573</v>
      </c>
      <c r="B52" s="71" t="s">
        <v>64</v>
      </c>
      <c r="C52" t="s">
        <v>494</v>
      </c>
      <c r="D52" s="172" t="s">
        <v>444</v>
      </c>
    </row>
    <row r="53" spans="1:4" x14ac:dyDescent="0.35">
      <c r="A53" s="70" t="s">
        <v>574</v>
      </c>
      <c r="B53" s="71" t="s">
        <v>65</v>
      </c>
      <c r="C53" t="s">
        <v>495</v>
      </c>
      <c r="D53" s="172" t="s">
        <v>444</v>
      </c>
    </row>
    <row r="54" spans="1:4" x14ac:dyDescent="0.35">
      <c r="A54" s="70" t="s">
        <v>575</v>
      </c>
      <c r="B54" s="71" t="s">
        <v>66</v>
      </c>
      <c r="C54" s="171" t="s">
        <v>496</v>
      </c>
      <c r="D54" s="172" t="s">
        <v>444</v>
      </c>
    </row>
    <row r="55" spans="1:4" x14ac:dyDescent="0.35">
      <c r="A55" s="70" t="s">
        <v>576</v>
      </c>
      <c r="B55" s="71" t="s">
        <v>67</v>
      </c>
      <c r="C55" s="171" t="s">
        <v>497</v>
      </c>
      <c r="D55" s="172" t="s">
        <v>444</v>
      </c>
    </row>
    <row r="56" spans="1:4" x14ac:dyDescent="0.35">
      <c r="A56" s="70" t="s">
        <v>577</v>
      </c>
      <c r="B56" s="71" t="s">
        <v>68</v>
      </c>
      <c r="C56" s="171" t="s">
        <v>498</v>
      </c>
      <c r="D56" s="172" t="s">
        <v>444</v>
      </c>
    </row>
    <row r="57" spans="1:4" x14ac:dyDescent="0.35">
      <c r="A57" s="70" t="s">
        <v>578</v>
      </c>
      <c r="B57" s="71" t="s">
        <v>69</v>
      </c>
      <c r="C57" s="171" t="s">
        <v>499</v>
      </c>
      <c r="D57" s="172" t="s">
        <v>444</v>
      </c>
    </row>
    <row r="58" spans="1:4" x14ac:dyDescent="0.35">
      <c r="A58" s="70" t="s">
        <v>579</v>
      </c>
      <c r="B58" s="71" t="s">
        <v>70</v>
      </c>
      <c r="C58" s="171" t="s">
        <v>500</v>
      </c>
      <c r="D58" s="172" t="s">
        <v>445</v>
      </c>
    </row>
    <row r="59" spans="1:4" x14ac:dyDescent="0.35">
      <c r="A59" s="70" t="s">
        <v>580</v>
      </c>
      <c r="B59" s="71" t="s">
        <v>71</v>
      </c>
      <c r="C59" s="171" t="s">
        <v>501</v>
      </c>
      <c r="D59" s="172" t="s">
        <v>445</v>
      </c>
    </row>
    <row r="60" spans="1:4" x14ac:dyDescent="0.35">
      <c r="A60" s="70" t="s">
        <v>581</v>
      </c>
      <c r="B60" s="71" t="s">
        <v>72</v>
      </c>
      <c r="C60" t="s">
        <v>502</v>
      </c>
      <c r="D60" s="172" t="s">
        <v>445</v>
      </c>
    </row>
    <row r="61" spans="1:4" x14ac:dyDescent="0.35">
      <c r="A61" s="70" t="s">
        <v>582</v>
      </c>
      <c r="B61" s="71" t="s">
        <v>73</v>
      </c>
      <c r="C61" t="s">
        <v>503</v>
      </c>
      <c r="D61" s="172" t="s">
        <v>445</v>
      </c>
    </row>
    <row r="62" spans="1:4" x14ac:dyDescent="0.35">
      <c r="A62" s="70" t="s">
        <v>583</v>
      </c>
      <c r="B62" s="71" t="s">
        <v>74</v>
      </c>
      <c r="C62" s="171" t="s">
        <v>504</v>
      </c>
      <c r="D62" s="172" t="s">
        <v>445</v>
      </c>
    </row>
    <row r="63" spans="1:4" x14ac:dyDescent="0.35">
      <c r="A63" s="70" t="s">
        <v>584</v>
      </c>
      <c r="B63" s="71" t="s">
        <v>75</v>
      </c>
      <c r="C63" s="171" t="s">
        <v>505</v>
      </c>
      <c r="D63" s="172" t="s">
        <v>445</v>
      </c>
    </row>
    <row r="64" spans="1:4" x14ac:dyDescent="0.35">
      <c r="A64" s="70" t="s">
        <v>585</v>
      </c>
      <c r="B64" s="71" t="s">
        <v>76</v>
      </c>
      <c r="C64" s="171" t="s">
        <v>506</v>
      </c>
      <c r="D64" s="172" t="s">
        <v>445</v>
      </c>
    </row>
    <row r="65" spans="1:4" x14ac:dyDescent="0.35">
      <c r="A65" s="70" t="s">
        <v>586</v>
      </c>
      <c r="B65" s="71" t="s">
        <v>77</v>
      </c>
      <c r="C65" s="171" t="s">
        <v>508</v>
      </c>
      <c r="D65" s="172" t="s">
        <v>445</v>
      </c>
    </row>
    <row r="66" spans="1:4" x14ac:dyDescent="0.35">
      <c r="A66" s="70" t="s">
        <v>587</v>
      </c>
      <c r="B66" s="71" t="s">
        <v>78</v>
      </c>
      <c r="C66" s="171" t="s">
        <v>507</v>
      </c>
      <c r="D66" s="172" t="s">
        <v>446</v>
      </c>
    </row>
    <row r="67" spans="1:4" x14ac:dyDescent="0.35">
      <c r="A67" s="70" t="s">
        <v>588</v>
      </c>
      <c r="B67" s="71" t="s">
        <v>79</v>
      </c>
      <c r="C67" t="s">
        <v>509</v>
      </c>
      <c r="D67" s="172" t="s">
        <v>446</v>
      </c>
    </row>
    <row r="68" spans="1:4" x14ac:dyDescent="0.35">
      <c r="A68" s="70" t="s">
        <v>589</v>
      </c>
      <c r="B68" s="71" t="s">
        <v>80</v>
      </c>
      <c r="C68" t="s">
        <v>510</v>
      </c>
      <c r="D68" s="172" t="s">
        <v>446</v>
      </c>
    </row>
    <row r="69" spans="1:4" x14ac:dyDescent="0.35">
      <c r="A69" s="70" t="s">
        <v>590</v>
      </c>
      <c r="B69" s="71" t="s">
        <v>81</v>
      </c>
      <c r="C69" s="171" t="s">
        <v>511</v>
      </c>
      <c r="D69" s="172" t="s">
        <v>446</v>
      </c>
    </row>
    <row r="70" spans="1:4" x14ac:dyDescent="0.35">
      <c r="A70" s="70" t="s">
        <v>591</v>
      </c>
      <c r="B70" s="71" t="s">
        <v>82</v>
      </c>
      <c r="C70" t="s">
        <v>512</v>
      </c>
      <c r="D70" s="172" t="s">
        <v>446</v>
      </c>
    </row>
    <row r="71" spans="1:4" x14ac:dyDescent="0.35">
      <c r="A71" s="70" t="s">
        <v>592</v>
      </c>
      <c r="B71" s="71" t="s">
        <v>83</v>
      </c>
      <c r="C71" t="s">
        <v>513</v>
      </c>
      <c r="D71" s="172" t="s">
        <v>446</v>
      </c>
    </row>
    <row r="72" spans="1:4" x14ac:dyDescent="0.35">
      <c r="A72" s="70" t="s">
        <v>593</v>
      </c>
      <c r="B72" s="71" t="s">
        <v>84</v>
      </c>
      <c r="C72" t="s">
        <v>514</v>
      </c>
      <c r="D72" s="172" t="s">
        <v>446</v>
      </c>
    </row>
    <row r="73" spans="1:4" x14ac:dyDescent="0.35">
      <c r="A73" s="70" t="s">
        <v>594</v>
      </c>
      <c r="B73" s="71" t="s">
        <v>85</v>
      </c>
      <c r="C73" s="171" t="s">
        <v>515</v>
      </c>
      <c r="D73" s="172" t="s">
        <v>446</v>
      </c>
    </row>
    <row r="74" spans="1:4" x14ac:dyDescent="0.35">
      <c r="A74" s="70" t="s">
        <v>595</v>
      </c>
      <c r="B74" s="71" t="s">
        <v>86</v>
      </c>
      <c r="C74" t="s">
        <v>437</v>
      </c>
      <c r="D74" s="172" t="s">
        <v>446</v>
      </c>
    </row>
    <row r="75" spans="1:4" x14ac:dyDescent="0.35">
      <c r="A75" s="70" t="s">
        <v>596</v>
      </c>
      <c r="B75" s="71" t="s">
        <v>87</v>
      </c>
      <c r="C75" t="s">
        <v>517</v>
      </c>
      <c r="D75" s="172" t="s">
        <v>446</v>
      </c>
    </row>
    <row r="76" spans="1:4" x14ac:dyDescent="0.35">
      <c r="A76" s="70" t="s">
        <v>597</v>
      </c>
      <c r="B76" s="72" t="s">
        <v>88</v>
      </c>
      <c r="C76" t="s">
        <v>518</v>
      </c>
      <c r="D76" s="172" t="s">
        <v>446</v>
      </c>
    </row>
    <row r="77" spans="1:4" x14ac:dyDescent="0.35">
      <c r="A77" s="70" t="s">
        <v>598</v>
      </c>
      <c r="B77" s="72" t="s">
        <v>89</v>
      </c>
      <c r="C77" t="s">
        <v>516</v>
      </c>
      <c r="D77" s="172" t="s">
        <v>446</v>
      </c>
    </row>
    <row r="78" spans="1:4" x14ac:dyDescent="0.35">
      <c r="A78" s="70" t="s">
        <v>599</v>
      </c>
      <c r="B78" s="72" t="s">
        <v>90</v>
      </c>
      <c r="C78" t="s">
        <v>519</v>
      </c>
      <c r="D78" s="172" t="s">
        <v>446</v>
      </c>
    </row>
    <row r="79" spans="1:4" x14ac:dyDescent="0.35">
      <c r="A79" s="70" t="s">
        <v>600</v>
      </c>
      <c r="B79" s="72" t="s">
        <v>91</v>
      </c>
      <c r="C79" t="s">
        <v>520</v>
      </c>
      <c r="D79" s="172" t="s">
        <v>446</v>
      </c>
    </row>
    <row r="80" spans="1:4" x14ac:dyDescent="0.35">
      <c r="A80" s="70" t="s">
        <v>601</v>
      </c>
      <c r="B80" s="72" t="s">
        <v>92</v>
      </c>
      <c r="C80" s="171" t="s">
        <v>521</v>
      </c>
      <c r="D80" s="172" t="s">
        <v>446</v>
      </c>
    </row>
    <row r="81" spans="1:4" x14ac:dyDescent="0.35">
      <c r="A81" s="70" t="s">
        <v>602</v>
      </c>
      <c r="B81" s="72" t="s">
        <v>93</v>
      </c>
      <c r="C81" s="171" t="s">
        <v>522</v>
      </c>
      <c r="D81" s="172" t="s">
        <v>446</v>
      </c>
    </row>
    <row r="82" spans="1:4" x14ac:dyDescent="0.35">
      <c r="A82" s="70" t="s">
        <v>603</v>
      </c>
      <c r="B82" s="72" t="s">
        <v>94</v>
      </c>
    </row>
    <row r="83" spans="1:4" x14ac:dyDescent="0.35">
      <c r="A83" s="70" t="s">
        <v>604</v>
      </c>
      <c r="B83" s="72" t="s">
        <v>95</v>
      </c>
    </row>
    <row r="84" spans="1:4" x14ac:dyDescent="0.35">
      <c r="A84" s="70" t="s">
        <v>605</v>
      </c>
      <c r="B84" s="72" t="s">
        <v>96</v>
      </c>
    </row>
    <row r="85" spans="1:4" x14ac:dyDescent="0.35">
      <c r="A85" s="70" t="s">
        <v>606</v>
      </c>
      <c r="B85" s="72" t="s">
        <v>97</v>
      </c>
    </row>
    <row r="86" spans="1:4" x14ac:dyDescent="0.35">
      <c r="A86" s="70" t="s">
        <v>607</v>
      </c>
      <c r="B86" s="72" t="s">
        <v>98</v>
      </c>
    </row>
    <row r="87" spans="1:4" x14ac:dyDescent="0.35">
      <c r="A87" s="70" t="s">
        <v>608</v>
      </c>
      <c r="B87" s="72" t="s">
        <v>99</v>
      </c>
    </row>
    <row r="88" spans="1:4" x14ac:dyDescent="0.35">
      <c r="A88" s="70" t="s">
        <v>609</v>
      </c>
      <c r="B88" s="72" t="s">
        <v>100</v>
      </c>
    </row>
    <row r="89" spans="1:4" x14ac:dyDescent="0.35">
      <c r="A89" s="70" t="s">
        <v>610</v>
      </c>
      <c r="B89" s="72" t="s">
        <v>101</v>
      </c>
    </row>
    <row r="90" spans="1:4" x14ac:dyDescent="0.35">
      <c r="A90" s="70" t="s">
        <v>611</v>
      </c>
      <c r="B90" s="72" t="s">
        <v>102</v>
      </c>
    </row>
    <row r="91" spans="1:4" x14ac:dyDescent="0.35">
      <c r="A91" s="70" t="s">
        <v>612</v>
      </c>
      <c r="B91" s="72" t="s">
        <v>103</v>
      </c>
    </row>
    <row r="92" spans="1:4" x14ac:dyDescent="0.35">
      <c r="A92" s="70" t="s">
        <v>613</v>
      </c>
      <c r="B92" s="72" t="s">
        <v>104</v>
      </c>
    </row>
    <row r="93" spans="1:4" x14ac:dyDescent="0.35">
      <c r="A93" s="70" t="s">
        <v>614</v>
      </c>
      <c r="B93" s="72" t="s">
        <v>105</v>
      </c>
    </row>
    <row r="94" spans="1:4" x14ac:dyDescent="0.35">
      <c r="A94" s="70" t="s">
        <v>615</v>
      </c>
      <c r="B94" s="72" t="s">
        <v>106</v>
      </c>
    </row>
    <row r="95" spans="1:4" x14ac:dyDescent="0.35">
      <c r="A95" s="70" t="s">
        <v>616</v>
      </c>
      <c r="B95" s="72" t="s">
        <v>107</v>
      </c>
    </row>
    <row r="96" spans="1:4" x14ac:dyDescent="0.35">
      <c r="A96" s="70" t="s">
        <v>617</v>
      </c>
      <c r="B96" s="72" t="s">
        <v>108</v>
      </c>
    </row>
    <row r="97" spans="1:2" x14ac:dyDescent="0.35">
      <c r="A97" s="70" t="s">
        <v>618</v>
      </c>
      <c r="B97" s="72" t="s">
        <v>109</v>
      </c>
    </row>
    <row r="98" spans="1:2" x14ac:dyDescent="0.35">
      <c r="A98" s="70" t="s">
        <v>619</v>
      </c>
      <c r="B98" s="72" t="s">
        <v>110</v>
      </c>
    </row>
    <row r="99" spans="1:2" x14ac:dyDescent="0.35">
      <c r="A99" s="70" t="s">
        <v>620</v>
      </c>
      <c r="B99" s="72" t="s">
        <v>111</v>
      </c>
    </row>
    <row r="100" spans="1:2" x14ac:dyDescent="0.35">
      <c r="A100" s="70" t="s">
        <v>621</v>
      </c>
      <c r="B100" s="72" t="s">
        <v>112</v>
      </c>
    </row>
    <row r="101" spans="1:2" x14ac:dyDescent="0.35">
      <c r="A101" s="70" t="s">
        <v>622</v>
      </c>
      <c r="B101" s="72" t="s">
        <v>113</v>
      </c>
    </row>
    <row r="102" spans="1:2" x14ac:dyDescent="0.35">
      <c r="A102" s="70" t="s">
        <v>623</v>
      </c>
      <c r="B102" s="72" t="s">
        <v>114</v>
      </c>
    </row>
    <row r="103" spans="1:2" x14ac:dyDescent="0.35">
      <c r="A103" s="70" t="s">
        <v>624</v>
      </c>
      <c r="B103" s="72" t="s">
        <v>115</v>
      </c>
    </row>
    <row r="104" spans="1:2" x14ac:dyDescent="0.35">
      <c r="A104" s="70" t="s">
        <v>625</v>
      </c>
      <c r="B104" s="72" t="s">
        <v>116</v>
      </c>
    </row>
    <row r="105" spans="1:2" x14ac:dyDescent="0.35">
      <c r="A105" s="70" t="s">
        <v>626</v>
      </c>
      <c r="B105" s="72" t="s">
        <v>117</v>
      </c>
    </row>
    <row r="106" spans="1:2" x14ac:dyDescent="0.35">
      <c r="A106" s="70" t="s">
        <v>627</v>
      </c>
      <c r="B106" s="72" t="s">
        <v>118</v>
      </c>
    </row>
    <row r="107" spans="1:2" x14ac:dyDescent="0.35">
      <c r="A107" s="70" t="s">
        <v>628</v>
      </c>
      <c r="B107" s="72" t="s">
        <v>119</v>
      </c>
    </row>
    <row r="108" spans="1:2" x14ac:dyDescent="0.35">
      <c r="A108" s="70" t="s">
        <v>629</v>
      </c>
      <c r="B108" s="72" t="s">
        <v>120</v>
      </c>
    </row>
    <row r="109" spans="1:2" x14ac:dyDescent="0.35">
      <c r="A109" s="70" t="s">
        <v>630</v>
      </c>
      <c r="B109" s="72" t="s">
        <v>121</v>
      </c>
    </row>
    <row r="110" spans="1:2" x14ac:dyDescent="0.35">
      <c r="A110" s="70" t="s">
        <v>631</v>
      </c>
      <c r="B110" s="72" t="s">
        <v>122</v>
      </c>
    </row>
    <row r="111" spans="1:2" x14ac:dyDescent="0.35">
      <c r="A111" s="70" t="s">
        <v>632</v>
      </c>
      <c r="B111" s="72" t="s">
        <v>123</v>
      </c>
    </row>
    <row r="112" spans="1:2" x14ac:dyDescent="0.35">
      <c r="A112" s="70" t="s">
        <v>633</v>
      </c>
      <c r="B112" s="72" t="s">
        <v>124</v>
      </c>
    </row>
    <row r="113" spans="1:2" x14ac:dyDescent="0.35">
      <c r="A113" s="70" t="s">
        <v>634</v>
      </c>
      <c r="B113" s="72" t="s">
        <v>125</v>
      </c>
    </row>
    <row r="114" spans="1:2" x14ac:dyDescent="0.35">
      <c r="A114" s="70" t="s">
        <v>635</v>
      </c>
      <c r="B114" s="72" t="s">
        <v>126</v>
      </c>
    </row>
    <row r="115" spans="1:2" x14ac:dyDescent="0.35">
      <c r="A115" s="70" t="s">
        <v>636</v>
      </c>
      <c r="B115" s="72" t="s">
        <v>127</v>
      </c>
    </row>
    <row r="116" spans="1:2" x14ac:dyDescent="0.35">
      <c r="A116" s="70" t="s">
        <v>637</v>
      </c>
      <c r="B116" s="72" t="s">
        <v>128</v>
      </c>
    </row>
    <row r="117" spans="1:2" x14ac:dyDescent="0.35">
      <c r="A117" s="70" t="s">
        <v>638</v>
      </c>
      <c r="B117" s="72" t="s">
        <v>129</v>
      </c>
    </row>
    <row r="118" spans="1:2" x14ac:dyDescent="0.35">
      <c r="A118" s="70" t="s">
        <v>639</v>
      </c>
      <c r="B118" s="72" t="s">
        <v>130</v>
      </c>
    </row>
    <row r="119" spans="1:2" x14ac:dyDescent="0.35">
      <c r="A119" s="70" t="s">
        <v>640</v>
      </c>
      <c r="B119" s="72" t="s">
        <v>131</v>
      </c>
    </row>
    <row r="120" spans="1:2" x14ac:dyDescent="0.35">
      <c r="A120" s="70" t="s">
        <v>641</v>
      </c>
      <c r="B120" s="72" t="s">
        <v>132</v>
      </c>
    </row>
    <row r="121" spans="1:2" x14ac:dyDescent="0.35">
      <c r="A121" s="70" t="s">
        <v>642</v>
      </c>
      <c r="B121" s="72" t="s">
        <v>133</v>
      </c>
    </row>
    <row r="122" spans="1:2" x14ac:dyDescent="0.35">
      <c r="A122" s="70" t="s">
        <v>643</v>
      </c>
      <c r="B122" s="72" t="s">
        <v>134</v>
      </c>
    </row>
    <row r="123" spans="1:2" x14ac:dyDescent="0.35">
      <c r="A123" s="70" t="s">
        <v>644</v>
      </c>
      <c r="B123" s="72" t="s">
        <v>135</v>
      </c>
    </row>
    <row r="124" spans="1:2" x14ac:dyDescent="0.35">
      <c r="A124" s="70" t="s">
        <v>645</v>
      </c>
      <c r="B124" s="72" t="s">
        <v>136</v>
      </c>
    </row>
    <row r="125" spans="1:2" x14ac:dyDescent="0.35">
      <c r="A125" s="70" t="s">
        <v>646</v>
      </c>
      <c r="B125" s="72" t="s">
        <v>137</v>
      </c>
    </row>
    <row r="126" spans="1:2" x14ac:dyDescent="0.35">
      <c r="A126" s="70" t="s">
        <v>647</v>
      </c>
      <c r="B126" s="72" t="s">
        <v>138</v>
      </c>
    </row>
    <row r="127" spans="1:2" x14ac:dyDescent="0.35">
      <c r="A127" s="70" t="s">
        <v>648</v>
      </c>
      <c r="B127" s="72" t="s">
        <v>139</v>
      </c>
    </row>
    <row r="128" spans="1:2" x14ac:dyDescent="0.35">
      <c r="A128" s="70" t="s">
        <v>649</v>
      </c>
      <c r="B128" s="72" t="s">
        <v>140</v>
      </c>
    </row>
    <row r="129" spans="1:2" x14ac:dyDescent="0.35">
      <c r="A129" s="70" t="s">
        <v>650</v>
      </c>
      <c r="B129" s="72" t="s">
        <v>141</v>
      </c>
    </row>
    <row r="130" spans="1:2" x14ac:dyDescent="0.35">
      <c r="A130" s="70" t="s">
        <v>651</v>
      </c>
      <c r="B130" s="72" t="s">
        <v>142</v>
      </c>
    </row>
    <row r="131" spans="1:2" x14ac:dyDescent="0.35">
      <c r="A131" s="70" t="s">
        <v>652</v>
      </c>
      <c r="B131" s="72" t="s">
        <v>143</v>
      </c>
    </row>
    <row r="132" spans="1:2" x14ac:dyDescent="0.35">
      <c r="A132" s="70" t="s">
        <v>653</v>
      </c>
      <c r="B132" s="72" t="s">
        <v>144</v>
      </c>
    </row>
    <row r="133" spans="1:2" x14ac:dyDescent="0.35">
      <c r="A133" s="70" t="s">
        <v>654</v>
      </c>
      <c r="B133" s="72" t="s">
        <v>145</v>
      </c>
    </row>
    <row r="134" spans="1:2" x14ac:dyDescent="0.35">
      <c r="A134" s="70" t="s">
        <v>655</v>
      </c>
      <c r="B134" s="72" t="s">
        <v>146</v>
      </c>
    </row>
    <row r="135" spans="1:2" x14ac:dyDescent="0.35">
      <c r="A135" s="70" t="s">
        <v>656</v>
      </c>
      <c r="B135" s="72" t="s">
        <v>147</v>
      </c>
    </row>
    <row r="136" spans="1:2" x14ac:dyDescent="0.35">
      <c r="A136" s="70" t="s">
        <v>657</v>
      </c>
      <c r="B136" s="72" t="s">
        <v>148</v>
      </c>
    </row>
    <row r="137" spans="1:2" x14ac:dyDescent="0.35">
      <c r="A137" s="70" t="s">
        <v>658</v>
      </c>
      <c r="B137" s="72" t="s">
        <v>149</v>
      </c>
    </row>
    <row r="138" spans="1:2" x14ac:dyDescent="0.35">
      <c r="A138" s="70" t="s">
        <v>659</v>
      </c>
      <c r="B138" s="72" t="s">
        <v>150</v>
      </c>
    </row>
    <row r="139" spans="1:2" x14ac:dyDescent="0.35">
      <c r="A139" s="70" t="s">
        <v>660</v>
      </c>
      <c r="B139" s="72" t="s">
        <v>151</v>
      </c>
    </row>
    <row r="140" spans="1:2" x14ac:dyDescent="0.35">
      <c r="A140" s="70" t="s">
        <v>661</v>
      </c>
      <c r="B140" s="72" t="s">
        <v>152</v>
      </c>
    </row>
    <row r="141" spans="1:2" x14ac:dyDescent="0.35">
      <c r="A141" s="70" t="s">
        <v>662</v>
      </c>
      <c r="B141" s="72" t="s">
        <v>153</v>
      </c>
    </row>
    <row r="142" spans="1:2" x14ac:dyDescent="0.35">
      <c r="A142" s="70" t="s">
        <v>663</v>
      </c>
      <c r="B142" s="72" t="s">
        <v>154</v>
      </c>
    </row>
    <row r="143" spans="1:2" x14ac:dyDescent="0.35">
      <c r="A143" s="70" t="s">
        <v>664</v>
      </c>
      <c r="B143" s="72" t="s">
        <v>155</v>
      </c>
    </row>
    <row r="144" spans="1:2" x14ac:dyDescent="0.35">
      <c r="A144" s="70" t="s">
        <v>665</v>
      </c>
      <c r="B144" s="72" t="s">
        <v>156</v>
      </c>
    </row>
    <row r="145" spans="1:2" x14ac:dyDescent="0.35">
      <c r="A145" s="70" t="s">
        <v>666</v>
      </c>
      <c r="B145" s="72" t="s">
        <v>157</v>
      </c>
    </row>
    <row r="146" spans="1:2" x14ac:dyDescent="0.35">
      <c r="A146" s="70" t="s">
        <v>667</v>
      </c>
      <c r="B146" s="72" t="s">
        <v>158</v>
      </c>
    </row>
    <row r="147" spans="1:2" x14ac:dyDescent="0.35">
      <c r="A147" s="70" t="s">
        <v>668</v>
      </c>
      <c r="B147" s="72" t="s">
        <v>159</v>
      </c>
    </row>
    <row r="148" spans="1:2" x14ac:dyDescent="0.35">
      <c r="A148" s="70" t="s">
        <v>669</v>
      </c>
      <c r="B148" s="72" t="s">
        <v>160</v>
      </c>
    </row>
    <row r="149" spans="1:2" x14ac:dyDescent="0.35">
      <c r="A149" s="70" t="s">
        <v>670</v>
      </c>
      <c r="B149" s="72" t="s">
        <v>161</v>
      </c>
    </row>
    <row r="150" spans="1:2" x14ac:dyDescent="0.35">
      <c r="A150" s="70" t="s">
        <v>671</v>
      </c>
      <c r="B150" s="72" t="s">
        <v>162</v>
      </c>
    </row>
    <row r="151" spans="1:2" x14ac:dyDescent="0.35">
      <c r="A151" s="70" t="s">
        <v>672</v>
      </c>
      <c r="B151" s="72" t="s">
        <v>163</v>
      </c>
    </row>
    <row r="152" spans="1:2" x14ac:dyDescent="0.35">
      <c r="A152" s="70" t="s">
        <v>673</v>
      </c>
      <c r="B152" s="72" t="s">
        <v>164</v>
      </c>
    </row>
    <row r="153" spans="1:2" x14ac:dyDescent="0.35">
      <c r="A153" s="70" t="s">
        <v>674</v>
      </c>
      <c r="B153" s="72" t="s">
        <v>165</v>
      </c>
    </row>
    <row r="154" spans="1:2" x14ac:dyDescent="0.35">
      <c r="A154" s="70" t="s">
        <v>675</v>
      </c>
      <c r="B154" s="72" t="s">
        <v>166</v>
      </c>
    </row>
    <row r="155" spans="1:2" x14ac:dyDescent="0.35">
      <c r="A155" s="70" t="s">
        <v>676</v>
      </c>
      <c r="B155" s="72" t="s">
        <v>167</v>
      </c>
    </row>
    <row r="156" spans="1:2" x14ac:dyDescent="0.35">
      <c r="A156" s="70" t="s">
        <v>677</v>
      </c>
      <c r="B156" s="72" t="s">
        <v>168</v>
      </c>
    </row>
    <row r="157" spans="1:2" x14ac:dyDescent="0.35">
      <c r="A157" s="70" t="s">
        <v>678</v>
      </c>
      <c r="B157" s="72" t="s">
        <v>169</v>
      </c>
    </row>
    <row r="158" spans="1:2" x14ac:dyDescent="0.35">
      <c r="A158" s="70" t="s">
        <v>679</v>
      </c>
      <c r="B158" s="72" t="s">
        <v>170</v>
      </c>
    </row>
    <row r="159" spans="1:2" x14ac:dyDescent="0.35">
      <c r="A159" s="70" t="s">
        <v>680</v>
      </c>
      <c r="B159" s="72" t="s">
        <v>171</v>
      </c>
    </row>
    <row r="160" spans="1:2" x14ac:dyDescent="0.35">
      <c r="A160" s="70" t="s">
        <v>681</v>
      </c>
      <c r="B160" s="72" t="s">
        <v>172</v>
      </c>
    </row>
    <row r="161" spans="1:2" x14ac:dyDescent="0.35">
      <c r="A161" s="70" t="s">
        <v>682</v>
      </c>
      <c r="B161" s="72" t="s">
        <v>173</v>
      </c>
    </row>
    <row r="162" spans="1:2" x14ac:dyDescent="0.35">
      <c r="A162" s="70" t="s">
        <v>683</v>
      </c>
      <c r="B162" s="72" t="s">
        <v>174</v>
      </c>
    </row>
    <row r="163" spans="1:2" x14ac:dyDescent="0.35">
      <c r="A163" s="70" t="s">
        <v>684</v>
      </c>
      <c r="B163" s="72" t="s">
        <v>175</v>
      </c>
    </row>
    <row r="164" spans="1:2" x14ac:dyDescent="0.35">
      <c r="A164" s="70" t="s">
        <v>685</v>
      </c>
      <c r="B164" s="72" t="s">
        <v>176</v>
      </c>
    </row>
    <row r="165" spans="1:2" x14ac:dyDescent="0.35">
      <c r="A165" s="70" t="s">
        <v>686</v>
      </c>
      <c r="B165" s="72" t="s">
        <v>177</v>
      </c>
    </row>
    <row r="166" spans="1:2" x14ac:dyDescent="0.35">
      <c r="A166" s="70" t="s">
        <v>687</v>
      </c>
      <c r="B166" s="72" t="s">
        <v>178</v>
      </c>
    </row>
    <row r="167" spans="1:2" x14ac:dyDescent="0.35">
      <c r="A167" s="70" t="s">
        <v>688</v>
      </c>
      <c r="B167" s="72" t="s">
        <v>179</v>
      </c>
    </row>
    <row r="168" spans="1:2" x14ac:dyDescent="0.35">
      <c r="A168" s="70" t="s">
        <v>689</v>
      </c>
      <c r="B168" s="72" t="s">
        <v>180</v>
      </c>
    </row>
    <row r="169" spans="1:2" x14ac:dyDescent="0.35">
      <c r="A169" s="70" t="s">
        <v>690</v>
      </c>
      <c r="B169" s="72" t="s">
        <v>181</v>
      </c>
    </row>
    <row r="170" spans="1:2" x14ac:dyDescent="0.35">
      <c r="A170" s="70" t="s">
        <v>691</v>
      </c>
      <c r="B170" s="72" t="s">
        <v>182</v>
      </c>
    </row>
    <row r="171" spans="1:2" x14ac:dyDescent="0.35">
      <c r="A171" s="70" t="s">
        <v>692</v>
      </c>
      <c r="B171" s="72" t="s">
        <v>183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monise.telemaque@undp.org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MPTF_00006_01120</ProjectId>
    <FundCode xmlns="f9695bc1-6109-4dcd-a27a-f8a0370b00e2">MPTF_00006</FundCode>
    <Comments xmlns="f9695bc1-6109-4dcd-a27a-f8a0370b00e2">Rapport financier semestriel, Juin 2025</Comments>
    <Active xmlns="f9695bc1-6109-4dcd-a27a-f8a0370b00e2">Yes</Active>
    <DocumentDate xmlns="b1528a4b-5ccb-40f7-a09e-43427183cd95">2025-06-14T07:00:00+00:00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2.xml><?xml version="1.0" encoding="utf-8"?>
<ds:datastoreItem xmlns:ds="http://schemas.openxmlformats.org/officeDocument/2006/customXml" ds:itemID="{5C89235F-0131-4357-851B-97C3CD456BD0}"/>
</file>

<file path=customXml/itemProps3.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1) Tableau budgétaire 1</vt:lpstr>
      <vt:lpstr>2) Tableau budgétaire 2</vt:lpstr>
      <vt:lpstr>3) Notes d'explication</vt:lpstr>
      <vt:lpstr>4) Codes PCP &amp; ODD</vt:lpstr>
      <vt:lpstr>PCP Descriptions</vt:lpstr>
      <vt:lpstr>5) Pour utilisation par MPTFO</vt:lpstr>
      <vt:lpstr>Dropdowns</vt:lpstr>
      <vt:lpstr>Sheet2</vt:lpstr>
      <vt:lpstr>'PCP Descriptions'!_ftn1</vt:lpstr>
      <vt:lpstr>'PCP Descriptions'!_ftnref1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 Youth project budget 2025 FV.xlsx</dc:title>
  <dc:creator>Jelena Zelenovic</dc:creator>
  <cp:lastModifiedBy>Estela Vilanova Nunez</cp:lastModifiedBy>
  <cp:lastPrinted>2017-12-11T22:51:21Z</cp:lastPrinted>
  <dcterms:created xsi:type="dcterms:W3CDTF">2017-11-15T21:17:43Z</dcterms:created>
  <dcterms:modified xsi:type="dcterms:W3CDTF">2025-06-14T17:51:25Z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