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nathan.madaki\AppData\Local\Microsoft\Windows\INetCache\Content.Outlook\9X5JLODA\"/>
    </mc:Choice>
  </mc:AlternateContent>
  <xr:revisionPtr revIDLastSave="0" documentId="13_ncr:1_{3E1909A9-53A7-45AB-9B08-E7F157B46D92}" xr6:coauthVersionLast="47" xr6:coauthVersionMax="47" xr10:uidLastSave="{00000000-0000-0000-0000-000000000000}"/>
  <bookViews>
    <workbookView xWindow="-108" yWindow="-108" windowWidth="23256" windowHeight="12456"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2" i="1" l="1"/>
  <c r="G17" i="4" l="1"/>
  <c r="F17" i="4"/>
  <c r="F16" i="4"/>
  <c r="G16" i="4"/>
  <c r="F15" i="4"/>
  <c r="G15" i="4"/>
  <c r="F14" i="4"/>
  <c r="G14" i="4"/>
  <c r="F13" i="4"/>
  <c r="G13" i="4"/>
  <c r="F12" i="4"/>
  <c r="G12" i="4"/>
  <c r="F11" i="4"/>
  <c r="G11" i="4"/>
  <c r="F10" i="4"/>
  <c r="G10" i="4"/>
  <c r="F9" i="4"/>
  <c r="G9" i="4"/>
  <c r="F8" i="4"/>
  <c r="G8" i="4"/>
  <c r="G206" i="1"/>
  <c r="F211" i="5"/>
  <c r="G211" i="5"/>
  <c r="G214" i="5"/>
  <c r="H214" i="5"/>
  <c r="G213" i="5"/>
  <c r="H213" i="5"/>
  <c r="G212" i="5"/>
  <c r="H212" i="5"/>
  <c r="H211" i="5"/>
  <c r="G210" i="5"/>
  <c r="H210" i="5"/>
  <c r="G209" i="5"/>
  <c r="H209" i="5"/>
  <c r="G208" i="5"/>
  <c r="H208" i="5"/>
  <c r="E203" i="5"/>
  <c r="F203" i="5"/>
  <c r="G203" i="5"/>
  <c r="H203" i="5"/>
  <c r="G24" i="5"/>
  <c r="I18" i="5"/>
  <c r="I19" i="5"/>
  <c r="I20" i="5"/>
  <c r="I21" i="5"/>
  <c r="I22" i="5"/>
  <c r="I23" i="5"/>
  <c r="I17" i="5"/>
  <c r="H24" i="5"/>
  <c r="G13" i="5"/>
  <c r="D214" i="1"/>
  <c r="I17" i="1"/>
  <c r="I18" i="1"/>
  <c r="I19" i="1"/>
  <c r="I20" i="1"/>
  <c r="I21" i="1"/>
  <c r="I22" i="1"/>
  <c r="I23" i="1"/>
  <c r="I16" i="1"/>
  <c r="G80" i="5"/>
  <c r="H80" i="5"/>
  <c r="G72" i="5"/>
  <c r="I62" i="5"/>
  <c r="G69" i="5"/>
  <c r="H69" i="5"/>
  <c r="G49" i="5"/>
  <c r="H49" i="5"/>
  <c r="G61" i="5"/>
  <c r="I59" i="1"/>
  <c r="I60" i="1"/>
  <c r="I61" i="1"/>
  <c r="I62" i="1"/>
  <c r="I63" i="1"/>
  <c r="I64" i="1"/>
  <c r="I65" i="1"/>
  <c r="I58" i="1"/>
  <c r="I71" i="1"/>
  <c r="I72" i="1"/>
  <c r="I73" i="1"/>
  <c r="I74" i="1"/>
  <c r="I75" i="1"/>
  <c r="I69" i="1"/>
  <c r="I70" i="1"/>
  <c r="I68" i="1"/>
  <c r="I186" i="1"/>
  <c r="I185" i="1"/>
  <c r="G76" i="1"/>
  <c r="H76" i="1"/>
  <c r="H72" i="5" s="1"/>
  <c r="G66" i="1"/>
  <c r="H66" i="1"/>
  <c r="H61" i="5" s="1"/>
  <c r="F24" i="1"/>
  <c r="F198" i="1" s="1"/>
  <c r="I183" i="1"/>
  <c r="I184" i="1"/>
  <c r="G24" i="1"/>
  <c r="G16" i="5" s="1"/>
  <c r="H24" i="1"/>
  <c r="H16" i="5" s="1"/>
  <c r="H7" i="4"/>
  <c r="G7" i="4"/>
  <c r="F7" i="4"/>
  <c r="H207" i="5"/>
  <c r="G207" i="5"/>
  <c r="I202" i="5"/>
  <c r="I201" i="5"/>
  <c r="I200" i="5"/>
  <c r="I199" i="5"/>
  <c r="I198" i="5"/>
  <c r="I197" i="5"/>
  <c r="I196" i="5"/>
  <c r="I191" i="5"/>
  <c r="I190" i="5"/>
  <c r="I189" i="5"/>
  <c r="I188" i="5"/>
  <c r="I187" i="5"/>
  <c r="I186" i="5"/>
  <c r="I185" i="5"/>
  <c r="I180" i="5"/>
  <c r="I179" i="5"/>
  <c r="I178" i="5"/>
  <c r="I177" i="5"/>
  <c r="I176" i="5"/>
  <c r="I175" i="5"/>
  <c r="I174" i="5"/>
  <c r="I169" i="5"/>
  <c r="I168" i="5"/>
  <c r="I167" i="5"/>
  <c r="I166" i="5"/>
  <c r="I165" i="5"/>
  <c r="I164" i="5"/>
  <c r="I163" i="5"/>
  <c r="I158" i="5"/>
  <c r="I157" i="5"/>
  <c r="I156" i="5"/>
  <c r="I155" i="5"/>
  <c r="I154" i="5"/>
  <c r="I153" i="5"/>
  <c r="I152" i="5"/>
  <c r="I146" i="5"/>
  <c r="I145" i="5"/>
  <c r="I144" i="5"/>
  <c r="I143" i="5"/>
  <c r="I142" i="5"/>
  <c r="I141" i="5"/>
  <c r="I140" i="5"/>
  <c r="I135" i="5"/>
  <c r="I134" i="5"/>
  <c r="I133" i="5"/>
  <c r="I132" i="5"/>
  <c r="I131" i="5"/>
  <c r="I130" i="5"/>
  <c r="I129" i="5"/>
  <c r="I124" i="5"/>
  <c r="I123" i="5"/>
  <c r="I122" i="5"/>
  <c r="I121" i="5"/>
  <c r="I120" i="5"/>
  <c r="I119" i="5"/>
  <c r="I118" i="5"/>
  <c r="I113" i="5"/>
  <c r="I112" i="5"/>
  <c r="I111" i="5"/>
  <c r="I110" i="5"/>
  <c r="I109" i="5"/>
  <c r="I108" i="5"/>
  <c r="I107" i="5"/>
  <c r="I101" i="5"/>
  <c r="I100" i="5"/>
  <c r="I99" i="5"/>
  <c r="I98" i="5"/>
  <c r="I97" i="5"/>
  <c r="I96" i="5"/>
  <c r="I95" i="5"/>
  <c r="I90" i="5"/>
  <c r="I89" i="5"/>
  <c r="I88" i="5"/>
  <c r="I87" i="5"/>
  <c r="I86" i="5"/>
  <c r="I85" i="5"/>
  <c r="I84" i="5"/>
  <c r="I79" i="5"/>
  <c r="I78" i="5"/>
  <c r="I77" i="5"/>
  <c r="I76" i="5"/>
  <c r="I75" i="5"/>
  <c r="I74" i="5"/>
  <c r="I73" i="5"/>
  <c r="I68" i="5"/>
  <c r="I67" i="5"/>
  <c r="I66" i="5"/>
  <c r="I65" i="5"/>
  <c r="I64" i="5"/>
  <c r="I63" i="5"/>
  <c r="I56" i="5"/>
  <c r="I55" i="5"/>
  <c r="I54" i="5"/>
  <c r="I53" i="5"/>
  <c r="I52" i="5"/>
  <c r="I51" i="5"/>
  <c r="I50" i="5"/>
  <c r="I45" i="5"/>
  <c r="I44" i="5"/>
  <c r="I43" i="5"/>
  <c r="I42" i="5"/>
  <c r="I41" i="5"/>
  <c r="I40" i="5"/>
  <c r="I39" i="5"/>
  <c r="I34" i="5"/>
  <c r="I33" i="5"/>
  <c r="I32" i="5"/>
  <c r="I31" i="5"/>
  <c r="I30" i="5"/>
  <c r="I29" i="5"/>
  <c r="I28" i="5"/>
  <c r="H24" i="4"/>
  <c r="H23" i="4"/>
  <c r="H22" i="4"/>
  <c r="H187" i="1"/>
  <c r="H195" i="5" s="1"/>
  <c r="G187" i="1"/>
  <c r="G195" i="5" s="1"/>
  <c r="G198" i="1" l="1"/>
  <c r="G199" i="1" s="1"/>
  <c r="G200" i="1" s="1"/>
  <c r="G215" i="5"/>
  <c r="G216" i="5" s="1"/>
  <c r="G217" i="5" s="1"/>
  <c r="H215" i="5"/>
  <c r="H216" i="5" s="1"/>
  <c r="H217" i="5" s="1"/>
  <c r="H198" i="1"/>
  <c r="H199" i="1" s="1"/>
  <c r="H200" i="1" s="1"/>
  <c r="H206" i="1" s="1"/>
  <c r="J76" i="1"/>
  <c r="H25" i="4"/>
  <c r="J24" i="4"/>
  <c r="J23" i="4"/>
  <c r="J22" i="4"/>
  <c r="G208" i="1" l="1"/>
  <c r="F24" i="4" s="1"/>
  <c r="F23" i="4"/>
  <c r="H208" i="1"/>
  <c r="G24" i="4" s="1"/>
  <c r="H207" i="1"/>
  <c r="G23" i="4" s="1"/>
  <c r="K24" i="1"/>
  <c r="K34" i="1"/>
  <c r="K44" i="1"/>
  <c r="K54" i="1"/>
  <c r="K66" i="1"/>
  <c r="K76" i="1"/>
  <c r="K86" i="1"/>
  <c r="K96" i="1"/>
  <c r="K108" i="1"/>
  <c r="K118" i="1"/>
  <c r="K128" i="1"/>
  <c r="K138" i="1"/>
  <c r="K150" i="1"/>
  <c r="K160" i="1"/>
  <c r="K170" i="1"/>
  <c r="K180" i="1"/>
  <c r="K187" i="1"/>
  <c r="H209" i="1" l="1"/>
  <c r="G25" i="4" s="1"/>
  <c r="G22" i="4"/>
  <c r="G209" i="1"/>
  <c r="F25" i="4" s="1"/>
  <c r="F22" i="4"/>
  <c r="K211" i="1"/>
  <c r="J209" i="1" l="1"/>
  <c r="D208" i="5" l="1"/>
  <c r="D21" i="4"/>
  <c r="E21" i="4"/>
  <c r="C21" i="4"/>
  <c r="D7" i="4"/>
  <c r="E7" i="4"/>
  <c r="C7" i="4"/>
  <c r="F207" i="5"/>
  <c r="E207" i="5"/>
  <c r="D207" i="5"/>
  <c r="E214" i="5"/>
  <c r="F214" i="5"/>
  <c r="E213" i="5"/>
  <c r="F213" i="5"/>
  <c r="E212" i="5"/>
  <c r="F212" i="5"/>
  <c r="E211" i="5"/>
  <c r="E210" i="5"/>
  <c r="F210" i="5"/>
  <c r="E209" i="5"/>
  <c r="F209" i="5"/>
  <c r="D210" i="5"/>
  <c r="D211" i="5"/>
  <c r="D212" i="5"/>
  <c r="D213" i="5"/>
  <c r="D214" i="5"/>
  <c r="D209" i="5"/>
  <c r="E208" i="5"/>
  <c r="F208" i="5"/>
  <c r="I211" i="5" l="1"/>
  <c r="I213" i="5"/>
  <c r="I210" i="5"/>
  <c r="I209" i="5"/>
  <c r="I214" i="5"/>
  <c r="I212" i="5"/>
  <c r="I208" i="5"/>
  <c r="D215" i="5"/>
  <c r="D216" i="5" l="1"/>
  <c r="D217" i="5" s="1"/>
  <c r="D160" i="1" l="1"/>
  <c r="E160" i="1"/>
  <c r="D13" i="5"/>
  <c r="E205" i="1"/>
  <c r="F205" i="1"/>
  <c r="D205" i="1"/>
  <c r="E197" i="1"/>
  <c r="F197" i="1"/>
  <c r="D197" i="1"/>
  <c r="I176" i="1"/>
  <c r="I179" i="1"/>
  <c r="I178" i="1"/>
  <c r="I177" i="1"/>
  <c r="I175" i="1"/>
  <c r="I174" i="1"/>
  <c r="I173" i="1"/>
  <c r="I172" i="1"/>
  <c r="I169" i="1"/>
  <c r="I168" i="1"/>
  <c r="I167" i="1"/>
  <c r="I166" i="1"/>
  <c r="I165" i="1"/>
  <c r="I164" i="1"/>
  <c r="I163" i="1"/>
  <c r="I162" i="1"/>
  <c r="I159" i="1"/>
  <c r="I158" i="1"/>
  <c r="I157" i="1"/>
  <c r="I156" i="1"/>
  <c r="I155" i="1"/>
  <c r="I154" i="1"/>
  <c r="I153" i="1"/>
  <c r="I152" i="1"/>
  <c r="I149" i="1"/>
  <c r="I148" i="1"/>
  <c r="I147" i="1"/>
  <c r="I146" i="1"/>
  <c r="I145" i="1"/>
  <c r="I144" i="1"/>
  <c r="I143" i="1"/>
  <c r="I142" i="1"/>
  <c r="I137" i="1"/>
  <c r="I136" i="1"/>
  <c r="I135" i="1"/>
  <c r="I134" i="1"/>
  <c r="I133" i="1"/>
  <c r="I132" i="1"/>
  <c r="I131" i="1"/>
  <c r="I130" i="1"/>
  <c r="I127" i="1"/>
  <c r="I126" i="1"/>
  <c r="I125" i="1"/>
  <c r="I124" i="1"/>
  <c r="I123" i="1"/>
  <c r="I122" i="1"/>
  <c r="I121" i="1"/>
  <c r="I120" i="1"/>
  <c r="I117" i="1"/>
  <c r="I116" i="1"/>
  <c r="I115" i="1"/>
  <c r="I114" i="1"/>
  <c r="I113" i="1"/>
  <c r="I112" i="1"/>
  <c r="I111" i="1"/>
  <c r="I110" i="1"/>
  <c r="I107" i="1"/>
  <c r="I106" i="1"/>
  <c r="I105" i="1"/>
  <c r="I104" i="1"/>
  <c r="I103" i="1"/>
  <c r="I102" i="1"/>
  <c r="I101" i="1"/>
  <c r="I100" i="1"/>
  <c r="I95" i="1"/>
  <c r="I94" i="1"/>
  <c r="I93" i="1"/>
  <c r="I92" i="1"/>
  <c r="I91" i="1"/>
  <c r="I90" i="1"/>
  <c r="I89" i="1"/>
  <c r="I88" i="1"/>
  <c r="I85" i="1"/>
  <c r="I84" i="1"/>
  <c r="I83" i="1"/>
  <c r="I82" i="1"/>
  <c r="I81" i="1"/>
  <c r="I80" i="1"/>
  <c r="I79" i="1"/>
  <c r="I78" i="1"/>
  <c r="I53" i="1"/>
  <c r="I52" i="1"/>
  <c r="I51" i="1"/>
  <c r="I50" i="1"/>
  <c r="I49" i="1"/>
  <c r="I48" i="1"/>
  <c r="I47" i="1"/>
  <c r="I46" i="1"/>
  <c r="I43" i="1"/>
  <c r="I42" i="1"/>
  <c r="I41" i="1"/>
  <c r="I40" i="1"/>
  <c r="I39" i="1"/>
  <c r="I38" i="1"/>
  <c r="I37" i="1"/>
  <c r="I36" i="1"/>
  <c r="I27" i="1"/>
  <c r="I28" i="1"/>
  <c r="I29" i="1"/>
  <c r="I30" i="1"/>
  <c r="I31" i="1"/>
  <c r="I32" i="1"/>
  <c r="I33" i="1"/>
  <c r="I26" i="1"/>
  <c r="D203" i="5"/>
  <c r="I203" i="5" s="1"/>
  <c r="E187" i="1"/>
  <c r="E195" i="5" s="1"/>
  <c r="F187" i="1"/>
  <c r="F195" i="5" s="1"/>
  <c r="D187" i="1"/>
  <c r="D195" i="5" s="1"/>
  <c r="I195" i="5" l="1"/>
  <c r="I187" i="1"/>
  <c r="J44" i="1"/>
  <c r="I138" i="1"/>
  <c r="I34" i="1"/>
  <c r="I66" i="1"/>
  <c r="I96" i="1"/>
  <c r="I128" i="1"/>
  <c r="I160" i="1"/>
  <c r="J180" i="1"/>
  <c r="I54" i="1"/>
  <c r="I86" i="1"/>
  <c r="J170" i="1"/>
  <c r="I108" i="1"/>
  <c r="I118" i="1"/>
  <c r="I150" i="1"/>
  <c r="J34" i="1"/>
  <c r="I170" i="1"/>
  <c r="J96" i="1"/>
  <c r="J108" i="1"/>
  <c r="J128" i="1"/>
  <c r="J54" i="1"/>
  <c r="J138" i="1"/>
  <c r="J187" i="1"/>
  <c r="J66" i="1"/>
  <c r="J150" i="1"/>
  <c r="J160" i="1"/>
  <c r="J118" i="1"/>
  <c r="J86" i="1"/>
  <c r="I180" i="1"/>
  <c r="I44" i="1"/>
  <c r="D14" i="4"/>
  <c r="E14" i="4"/>
  <c r="E13" i="4"/>
  <c r="D12" i="4"/>
  <c r="E12" i="4"/>
  <c r="D11" i="4"/>
  <c r="E11" i="4"/>
  <c r="D10" i="4"/>
  <c r="E10" i="4"/>
  <c r="D9" i="4"/>
  <c r="E9" i="4"/>
  <c r="C14" i="4"/>
  <c r="C10" i="4"/>
  <c r="C11" i="4"/>
  <c r="C12" i="4"/>
  <c r="C13" i="4"/>
  <c r="C9" i="4"/>
  <c r="D8" i="4"/>
  <c r="E8" i="4"/>
  <c r="C8" i="4"/>
  <c r="F13" i="5"/>
  <c r="E13" i="5"/>
  <c r="D170" i="5"/>
  <c r="E170" i="5"/>
  <c r="F170" i="5"/>
  <c r="D181" i="5"/>
  <c r="E181" i="5"/>
  <c r="F181" i="5"/>
  <c r="D192" i="5"/>
  <c r="E192" i="5"/>
  <c r="F192" i="5"/>
  <c r="F159" i="5"/>
  <c r="E159" i="5"/>
  <c r="D159" i="5"/>
  <c r="I159" i="5" s="1"/>
  <c r="D125" i="5"/>
  <c r="E125" i="5"/>
  <c r="F125" i="5"/>
  <c r="D136" i="5"/>
  <c r="E136" i="5"/>
  <c r="F136" i="5"/>
  <c r="D147" i="5"/>
  <c r="E147" i="5"/>
  <c r="F147" i="5"/>
  <c r="F114" i="5"/>
  <c r="E114" i="5"/>
  <c r="D114" i="5"/>
  <c r="I114" i="5" s="1"/>
  <c r="D80" i="5"/>
  <c r="E80" i="5"/>
  <c r="F80" i="5"/>
  <c r="D91" i="5"/>
  <c r="E91" i="5"/>
  <c r="F91" i="5"/>
  <c r="D102" i="5"/>
  <c r="E102" i="5"/>
  <c r="F102" i="5"/>
  <c r="D69" i="5"/>
  <c r="E69" i="5"/>
  <c r="F69" i="5"/>
  <c r="D35" i="5"/>
  <c r="E35" i="5"/>
  <c r="F35" i="5"/>
  <c r="D46" i="5"/>
  <c r="E46" i="5"/>
  <c r="F46" i="5"/>
  <c r="D57" i="5"/>
  <c r="E57" i="5"/>
  <c r="F57" i="5"/>
  <c r="E24" i="5"/>
  <c r="F24" i="5"/>
  <c r="D24" i="5"/>
  <c r="I24" i="5" l="1"/>
  <c r="I11" i="4"/>
  <c r="I10" i="4"/>
  <c r="I46" i="5"/>
  <c r="I136" i="5"/>
  <c r="I181" i="5"/>
  <c r="I8" i="4"/>
  <c r="I14" i="4"/>
  <c r="I125" i="5"/>
  <c r="I192" i="5"/>
  <c r="I91" i="5"/>
  <c r="I57" i="5"/>
  <c r="I147" i="5"/>
  <c r="I9" i="4"/>
  <c r="I102" i="5"/>
  <c r="I35" i="5"/>
  <c r="I69" i="5"/>
  <c r="I80" i="5"/>
  <c r="I170" i="5"/>
  <c r="I12" i="4"/>
  <c r="D13" i="4"/>
  <c r="I13" i="4" s="1"/>
  <c r="C15" i="4"/>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16" i="5"/>
  <c r="E24" i="1"/>
  <c r="I215" i="5" l="1"/>
  <c r="I27" i="5"/>
  <c r="E16" i="4"/>
  <c r="E17" i="4" s="1"/>
  <c r="C16" i="4"/>
  <c r="C17" i="4" s="1"/>
  <c r="E216" i="5"/>
  <c r="E217" i="5" s="1"/>
  <c r="F216" i="5"/>
  <c r="F217" i="5" s="1"/>
  <c r="E16" i="5"/>
  <c r="E198" i="1"/>
  <c r="D15" i="4"/>
  <c r="I15" i="4" s="1"/>
  <c r="E106" i="5"/>
  <c r="F94" i="5"/>
  <c r="E38" i="5"/>
  <c r="I16" i="4" l="1"/>
  <c r="I17" i="4" s="1"/>
  <c r="D16" i="4"/>
  <c r="D17" i="4" s="1"/>
  <c r="I216" i="5"/>
  <c r="I217" i="5" s="1"/>
  <c r="F199" i="1"/>
  <c r="E199" i="1"/>
  <c r="D180" i="1"/>
  <c r="D184" i="5" s="1"/>
  <c r="I184" i="5" s="1"/>
  <c r="D170" i="1"/>
  <c r="D173" i="5" s="1"/>
  <c r="I173" i="5" s="1"/>
  <c r="D162" i="5"/>
  <c r="I162" i="5" s="1"/>
  <c r="D150" i="1"/>
  <c r="D138" i="1"/>
  <c r="D139" i="5" s="1"/>
  <c r="I139" i="5" s="1"/>
  <c r="D128" i="1"/>
  <c r="D128" i="5" s="1"/>
  <c r="I128" i="5" s="1"/>
  <c r="D118" i="1"/>
  <c r="D117" i="5" s="1"/>
  <c r="I117" i="5" s="1"/>
  <c r="D108" i="1"/>
  <c r="D96" i="1"/>
  <c r="D94" i="5" s="1"/>
  <c r="I94" i="5" s="1"/>
  <c r="D86" i="1"/>
  <c r="D83" i="5" s="1"/>
  <c r="I83" i="5" s="1"/>
  <c r="D76" i="1"/>
  <c r="D72" i="5" s="1"/>
  <c r="I72" i="5" s="1"/>
  <c r="D66" i="1"/>
  <c r="D54" i="1"/>
  <c r="D49" i="5" s="1"/>
  <c r="I49" i="5" s="1"/>
  <c r="D44" i="1"/>
  <c r="D24" i="1"/>
  <c r="D16" i="5" l="1"/>
  <c r="I16" i="5" s="1"/>
  <c r="D198" i="1"/>
  <c r="F200" i="1"/>
  <c r="F206" i="1" s="1"/>
  <c r="E200" i="1"/>
  <c r="E206" i="1" s="1"/>
  <c r="D106" i="5"/>
  <c r="I106" i="5" s="1"/>
  <c r="C29" i="6"/>
  <c r="D151" i="5"/>
  <c r="I151" i="5" s="1"/>
  <c r="C40" i="6"/>
  <c r="D61" i="5"/>
  <c r="I61" i="5" s="1"/>
  <c r="C18" i="6"/>
  <c r="D38" i="5"/>
  <c r="I38" i="5" s="1"/>
  <c r="C7" i="6"/>
  <c r="D10" i="6" s="1"/>
  <c r="I198" i="1" l="1"/>
  <c r="D199" i="1"/>
  <c r="F207" i="1"/>
  <c r="E23" i="4" s="1"/>
  <c r="F208" i="1"/>
  <c r="E24" i="4" s="1"/>
  <c r="E208" i="1"/>
  <c r="D24" i="4" s="1"/>
  <c r="E207" i="1"/>
  <c r="D23" i="4" s="1"/>
  <c r="D45" i="6"/>
  <c r="D47" i="6"/>
  <c r="D46" i="6"/>
  <c r="D43" i="6"/>
  <c r="D44" i="6"/>
  <c r="D34" i="6"/>
  <c r="D36" i="6"/>
  <c r="D32" i="6"/>
  <c r="D33" i="6"/>
  <c r="D35" i="6"/>
  <c r="D24" i="6"/>
  <c r="D25" i="6"/>
  <c r="D21" i="6"/>
  <c r="D22" i="6"/>
  <c r="D23" i="6"/>
  <c r="D12" i="6"/>
  <c r="D11" i="6"/>
  <c r="D14" i="6"/>
  <c r="D13" i="6"/>
  <c r="E209" i="1" l="1"/>
  <c r="D25" i="4" s="1"/>
  <c r="F209" i="1"/>
  <c r="E25" i="4" s="1"/>
  <c r="I199" i="1"/>
  <c r="I200" i="1" s="1"/>
  <c r="D215" i="1" s="1"/>
  <c r="E22" i="4"/>
  <c r="D22" i="4"/>
  <c r="D200" i="1"/>
  <c r="C30" i="6"/>
  <c r="C41" i="6"/>
  <c r="C19" i="6"/>
  <c r="C8" i="6"/>
  <c r="D208" i="1" l="1"/>
  <c r="D207" i="1"/>
  <c r="D206" i="1"/>
  <c r="I207" i="1" l="1"/>
  <c r="I23" i="4" s="1"/>
  <c r="C22" i="4"/>
  <c r="I206" i="1"/>
  <c r="I208" i="1"/>
  <c r="I24" i="4" s="1"/>
  <c r="C24" i="4"/>
  <c r="D209" i="1"/>
  <c r="C25" i="4" s="1"/>
  <c r="C23" i="4"/>
  <c r="I209" i="1" l="1"/>
  <c r="I25" i="4" s="1"/>
  <c r="I22" i="4"/>
  <c r="I76" i="1"/>
  <c r="I24" i="1"/>
  <c r="J24" i="1"/>
  <c r="D211" i="1" s="1"/>
  <c r="D212" i="1" s="1"/>
</calcChain>
</file>

<file path=xl/sharedStrings.xml><?xml version="1.0" encoding="utf-8"?>
<sst xmlns="http://schemas.openxmlformats.org/spreadsheetml/2006/main" count="858" uniqueCount="614">
  <si>
    <t>Annex D - PBF Project Budget</t>
  </si>
  <si>
    <t>Instructions:</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</si>
  <si>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</si>
  <si>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</si>
  <si>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</si>
  <si>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</si>
  <si>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 Chad Budget</t>
  </si>
  <si>
    <t>UNDP Niger Budget</t>
  </si>
  <si>
    <t>UNDP Nigeria Budget</t>
  </si>
  <si>
    <t>UNDP Cameroon  Budget</t>
  </si>
  <si>
    <t>UNDP Regional Office  Budget</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</si>
  <si>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</si>
  <si>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</si>
  <si>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</si>
  <si>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</si>
  <si>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</si>
  <si>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Increased collaboration between CSOs in the Lake Chad Basin region to implement effective peacebuilding activities in their countries in line with the 8 TAPs</t>
  </si>
  <si>
    <t>Output 1.1:</t>
  </si>
  <si>
    <t>CSOs, under a CSO group, jointly implement CSO-designed peacebuilding priorities in line with the TAPs in the LCB region, and have increased capacities and skills to implement peacebuilding activities</t>
  </si>
  <si>
    <t>Activity 1.1.1:</t>
  </si>
  <si>
    <t>Launch a joint CSO «call for interest» using the DIMS accreditation framework as a single-entry point for CSOs to engage in the project and in line with the above-stated criteria</t>
  </si>
  <si>
    <t>47% of CSOs on DIMS are women-led and 30% are youth-led and preference will be given to CSOs who engage with women and youth-led organization, as per the criteria of the call for proposals</t>
  </si>
  <si>
    <t>Activity 1.1.2:</t>
  </si>
  <si>
    <t>Based on the analysis of the concept notes, select the groups of CSOs that will be part of the project</t>
  </si>
  <si>
    <t>preference will be given to CSOs who engage with women and youth-led organization</t>
  </si>
  <si>
    <t>Activity 1.1.3:</t>
  </si>
  <si>
    <t xml:space="preserve">Organize a planning and design workshop and ongoing peer-to-peer mentorship to support improvement of the initial joint CSO proposals </t>
  </si>
  <si>
    <t>50% of receipients of this activity will be women and youth</t>
  </si>
  <si>
    <t>Activity 1.1.4</t>
  </si>
  <si>
    <t>Organize a “project defense presentation” workshop, disburse funds to the CSO group projects and monitor implementation</t>
  </si>
  <si>
    <t>30% of CSOs benefitting will be women and youth-led organization, project will reach 30% women and youth community members. 225,000 per TAP, interventions uo to 55,000 USD - aiming to fund 4 CSO group projects</t>
  </si>
  <si>
    <t>Activity 1.1.5</t>
  </si>
  <si>
    <t>Thematic workshops for the CSOs focusing on the 3 priorities and on women’s and youth’s empowerment</t>
  </si>
  <si>
    <t>trainings will consider gender balance in the participants and the contents will also be gender sensitive</t>
  </si>
  <si>
    <t>Activity 1.1.6</t>
  </si>
  <si>
    <t xml:space="preserve">Design and implement capacity building trainings to strengthen organizations institutional capacity. </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</si>
  <si>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</si>
  <si>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</si>
  <si>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</si>
  <si>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</si>
  <si>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</si>
  <si>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</si>
  <si>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</si>
  <si>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</si>
  <si>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</si>
  <si>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</si>
  <si>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</si>
  <si>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</si>
  <si>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</si>
  <si>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</si>
  <si>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</si>
  <si>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</si>
  <si>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</si>
  <si>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</si>
  <si>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</si>
  <si>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</si>
  <si>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</si>
  <si>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</si>
  <si>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</si>
  <si>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</si>
  <si>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</si>
  <si>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</si>
  <si>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</si>
  <si>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</si>
  <si>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</si>
  <si>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</si>
  <si>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</si>
  <si>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Increased regional and cross border collaboration and engagement between CSOs across the 8 territories of the Lake Chad Basin region  </t>
  </si>
  <si>
    <t>Outcome 2.1</t>
  </si>
  <si>
    <t>CSOs-led regional and crossborder peacebuilding projects are developed and funded</t>
  </si>
  <si>
    <t>Activity 2.1.1</t>
  </si>
  <si>
    <t xml:space="preserve">Launch a CSO regional call for regional/crossborder/inter-TAP projects </t>
  </si>
  <si>
    <t>47% of CSOs on DIMS are women-led and 30% are youth-led and preference will be given to CSOs who engage with women and youth-led organization in their projects, as per the call for proposals citeria</t>
  </si>
  <si>
    <t>Activity 2.1.2</t>
  </si>
  <si>
    <t>Organise a “project defense” session to select projects submitted to be funded</t>
  </si>
  <si>
    <t>trainings will consider gender balance in the participants and the contents will also be gender sensitive. 250 000 will be for programmatic activities - up to 5 projects of 50,000 each</t>
  </si>
  <si>
    <t>Activity 2.1.3</t>
  </si>
  <si>
    <t>Organise active coaching and support sessions to CSOs who will receive funds for crossborder and regional interventions</t>
  </si>
  <si>
    <t>Activity 2.1.4</t>
  </si>
  <si>
    <t>Activity 2.1.5</t>
  </si>
  <si>
    <t>Activity 2.1.6</t>
  </si>
  <si>
    <t>Activity 2.1.7</t>
  </si>
  <si>
    <t>Activity 2.1.8</t>
  </si>
  <si>
    <t>Output 2.2</t>
  </si>
  <si>
    <t xml:space="preserve">The Regional CSO Platform is reinforced to play its role of regional CSO convener and for enhanced facilitation of CSOs peer-to-peer learning </t>
  </si>
  <si>
    <t>Activity 2.2.1</t>
  </si>
  <si>
    <t>Organisation of two regional workshops bringing together the CSOs who were selected for funding in the context of the regional and the national calls (outcome 1) for sharing of experiences regarding project implementation, its contribution to TAP delivery and future funding opportunities</t>
  </si>
  <si>
    <t>Activity 2.2.2</t>
  </si>
  <si>
    <t>Develop a policy brief on localized peacebuilding in the LCB building on the experiences of this project</t>
  </si>
  <si>
    <t>Incorporate a gender lens in the policy brief</t>
  </si>
  <si>
    <t>Activity 2.2.3</t>
  </si>
  <si>
    <t>Undertake joint monitoring/learning visits and joint review workshops (CSOs, government, UN and other stakeholders) as a means to enhance dialogue and mutual accountability in the funded peacebuilding initiatives</t>
  </si>
  <si>
    <t>50% women and youth representation in this activity (both as targets of monitoring and CSO members participating in the activity)</t>
  </si>
  <si>
    <t>Activity 2.2.4</t>
  </si>
  <si>
    <t>DIMS presentations to stakeholders in the 8 territories to encourage continuous CSO enrollment into the platform and the directory in the 4 countries and its use by CSOs and development partners</t>
  </si>
  <si>
    <t>30% participants of meetings will be women and youth</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</si>
  <si>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</si>
  <si>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</si>
  <si>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</si>
  <si>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</si>
  <si>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</si>
  <si>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</si>
  <si>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</si>
  <si>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</si>
  <si>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</si>
  <si>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</si>
  <si>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</si>
  <si>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</si>
  <si>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</si>
  <si>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</si>
  <si>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</si>
  <si>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</si>
  <si>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</si>
  <si>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</si>
  <si>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</si>
  <si>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</si>
  <si>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</si>
  <si>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</si>
  <si>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</si>
  <si>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</si>
  <si>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</si>
  <si>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</si>
  <si>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</si>
  <si>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</si>
  <si>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</si>
  <si>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</si>
  <si>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</si>
  <si>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</si>
  <si>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</si>
  <si>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</si>
  <si>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</si>
  <si>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</si>
  <si>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</si>
  <si>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</si>
  <si>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</si>
  <si>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</si>
  <si>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</si>
  <si>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</si>
  <si>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</si>
  <si>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</si>
  <si>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</si>
  <si>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</si>
  <si>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</si>
  <si>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</si>
  <si>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</si>
  <si>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</si>
  <si>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</si>
  <si>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</si>
  <si>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</si>
  <si>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</si>
  <si>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</si>
  <si>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</si>
  <si>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</si>
  <si>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</si>
  <si>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</si>
  <si>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</si>
  <si>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</si>
  <si>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</si>
  <si>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</si>
  <si>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</si>
  <si>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</si>
  <si>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</si>
  <si>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</si>
  <si>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</si>
  <si>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</si>
  <si>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</si>
  <si>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</si>
  <si>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</si>
  <si>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</si>
  <si>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</si>
  <si>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</si>
  <si>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</si>
  <si>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</si>
  <si>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</si>
  <si>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</si>
  <si>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</si>
  <si>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</si>
  <si>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</si>
  <si>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</si>
  <si>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</si>
  <si>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</si>
  <si>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</si>
  <si>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</si>
  <si>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</si>
  <si>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</si>
  <si>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</si>
  <si>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</si>
  <si>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</si>
  <si>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</si>
  <si>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</si>
  <si>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</si>
  <si>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</si>
  <si>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</si>
  <si>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Positions budgeted for 24 months. 1 P3 as project manager @248724/yr and 1IUNV as ME &amp; Comms Officer @70000/yr</t>
  </si>
  <si>
    <t>Additional Operational Costs</t>
  </si>
  <si>
    <t>as much as possible gender considerations will be taken under additional operational costs.</t>
  </si>
  <si>
    <t>Monitoring budget</t>
  </si>
  <si>
    <t>Monitoring activities will pay special attenction to gender and age components, in line with the requirements of the call for proposals</t>
  </si>
  <si>
    <t>Budget for independent final evaluation</t>
  </si>
  <si>
    <t>Total Additional Costs</t>
  </si>
  <si>
    <t>Totals</t>
  </si>
  <si>
    <t>UNDP Chad</t>
  </si>
  <si>
    <t>UNDP Niger</t>
  </si>
  <si>
    <t>UNDP Nigeria</t>
  </si>
  <si>
    <t>UNDP Cameroon</t>
  </si>
  <si>
    <t>UNDP Regional Office</t>
  </si>
  <si>
    <t>Sub-Total Project Budget</t>
  </si>
  <si>
    <t>Indirect support costs (7%):</t>
  </si>
  <si>
    <t>Performance-Based Tranche Breakdown</t>
  </si>
  <si>
    <t>UNDP Cameroon (Implementation in Cameroon is for 12 months only)</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</si>
  <si>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</si>
  <si>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</si>
  <si>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</si>
  <si>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</si>
  <si>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</si>
  <si>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</si>
  <si>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</si>
  <si>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</si>
  <si>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</si>
  <si>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</si>
  <si>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</si>
  <si>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</si>
  <si>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</si>
  <si>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Table 2 - Output breakdown by UN budget categories</t>
  </si>
  <si>
    <t>OUTCOME 1 Increased collaboration between CSOs in the Lake Chad Basin region to implement effective peacebuilding activities in their countries in line with the 8 TAPs</t>
  </si>
  <si>
    <t>Output 1.1 CSOs, under a CSO group, jointly implement CSO-designed peacebuilding priorities in line with the TAPs in the LCB region, and have increased capacities and skills to implement peacebuilding activities</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</si>
  <si>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</si>
  <si>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</si>
  <si>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</si>
  <si>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</si>
  <si>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</si>
  <si>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</si>
  <si>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</si>
  <si>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</si>
  <si>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</si>
  <si>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</si>
  <si>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</si>
  <si>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</si>
  <si>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 xml:space="preserve">OUTCOME 2 Increased regional and cross border collaboration and engagement between CSOs across the 8 territories of the Lake Chad Basin region  </t>
  </si>
  <si>
    <t>Output 2.1 CSOs-led regional and crossborder peacebuilding projects are developed and funded</t>
  </si>
  <si>
    <t xml:space="preserve">Output 2.2 The Regional CSO Platform is reinforced to play its role of regional CSO convener and for enhanced facilitation of CSOs peer-to-peer learning </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</si>
  <si>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</si>
  <si>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</si>
  <si>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</si>
  <si>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</si>
  <si>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</si>
  <si>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</si>
  <si>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</si>
  <si>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</si>
  <si>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</si>
  <si>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</si>
  <si>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</si>
  <si>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</si>
  <si>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</si>
  <si>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</si>
  <si>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</si>
  <si>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</si>
  <si>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</si>
  <si>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</si>
  <si>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</si>
  <si>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</si>
  <si>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</si>
  <si>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</si>
  <si>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</si>
  <si>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</si>
  <si>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</si>
  <si>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</si>
  <si>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</si>
  <si>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Recipient Agency 6</t>
  </si>
  <si>
    <t xml:space="preserve">Sub-Total </t>
  </si>
  <si>
    <t>Recip Agency 6</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</si>
  <si>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</si>
  <si>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</si>
  <si>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</si>
  <si>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</si>
  <si>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</si>
  <si>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</si>
  <si>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</si>
  <si>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</si>
  <si>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</si>
  <si>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</si>
  <si>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</si>
  <si>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</si>
  <si>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</si>
  <si>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</si>
  <si>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</si>
  <si>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</si>
  <si>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</si>
  <si>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</si>
  <si>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</si>
  <si>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</si>
  <si>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</si>
  <si>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</si>
  <si>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</si>
  <si>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</si>
  <si>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</si>
  <si>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</si>
  <si>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</si>
  <si>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</si>
  <si>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</si>
  <si>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</si>
  <si>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</si>
  <si>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</si>
  <si>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</si>
  <si>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</si>
  <si>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</si>
  <si>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</si>
  <si>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</si>
  <si>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</si>
  <si>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</si>
  <si>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</si>
  <si>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</si>
  <si>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</si>
  <si>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</si>
  <si>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</si>
  <si>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</si>
  <si>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</si>
  <si>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</si>
  <si>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</si>
  <si>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</si>
  <si>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</si>
  <si>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</si>
  <si>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</si>
  <si>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</si>
  <si>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</si>
  <si>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</si>
  <si>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</si>
  <si>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</si>
  <si>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</si>
  <si>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</si>
  <si>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</si>
  <si>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</si>
  <si>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</si>
  <si>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</si>
  <si>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</si>
  <si>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</si>
  <si>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</si>
  <si>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</si>
  <si>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</si>
  <si>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</si>
  <si>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</si>
  <si>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</si>
  <si>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</si>
  <si>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</si>
  <si>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</si>
  <si>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</si>
  <si>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</si>
  <si>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</si>
  <si>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</si>
  <si>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</si>
  <si>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</si>
  <si>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</si>
  <si>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</si>
  <si>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</si>
  <si>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</si>
  <si>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</si>
  <si>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</si>
  <si>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</si>
  <si>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</si>
  <si>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</si>
  <si>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</si>
  <si>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</si>
  <si>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</si>
  <si>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</si>
  <si>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</si>
  <si>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</si>
  <si>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</si>
  <si>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</si>
  <si>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</si>
  <si>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</si>
  <si>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</si>
  <si>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</si>
  <si>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</si>
  <si>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</si>
  <si>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</si>
  <si>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</si>
  <si>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</si>
  <si>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</si>
  <si>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</si>
  <si>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</si>
  <si>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</si>
  <si>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</si>
  <si>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</si>
  <si>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</si>
  <si>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</si>
  <si>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</si>
  <si>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</si>
  <si>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</si>
  <si>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</si>
  <si>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</si>
  <si>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</si>
  <si>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</si>
  <si>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</si>
  <si>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</si>
  <si>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</si>
  <si>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</si>
  <si>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</si>
  <si>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</si>
  <si>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</si>
  <si>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</si>
  <si>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</si>
  <si>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</si>
  <si>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</si>
  <si>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</si>
  <si>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</si>
  <si>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</si>
  <si>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</si>
  <si>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</si>
  <si>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</si>
  <si>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</si>
  <si>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</si>
  <si>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</si>
  <si>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</si>
  <si>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</si>
  <si>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</si>
  <si>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</si>
  <si>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</si>
  <si>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</si>
  <si>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</si>
  <si>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</si>
  <si>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</si>
  <si>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</si>
  <si>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</si>
  <si>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</si>
  <si>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</si>
  <si>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</si>
  <si>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</si>
  <si>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</si>
  <si>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</si>
  <si>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</si>
  <si>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</si>
  <si>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</si>
  <si>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</si>
  <si>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</si>
  <si>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</si>
  <si>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</si>
  <si>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</si>
  <si>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</si>
  <si>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</si>
  <si>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</si>
  <si>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</si>
  <si>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</si>
  <si>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</si>
  <si>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</si>
  <si>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</si>
  <si>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</si>
  <si>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</si>
  <si>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</si>
  <si>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</si>
  <si>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</si>
  <si>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</si>
  <si>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</si>
  <si>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</si>
  <si>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</si>
  <si>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</si>
  <si>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</si>
  <si>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</si>
  <si>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</si>
  <si>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</si>
  <si>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</si>
  <si>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</si>
  <si>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</si>
  <si>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</si>
  <si>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</si>
  <si>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</si>
  <si>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</si>
  <si>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</si>
  <si>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</si>
  <si>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</si>
  <si>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</si>
  <si>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</si>
  <si>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</si>
  <si>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</si>
  <si>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</si>
  <si>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</si>
  <si>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</si>
  <si>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</si>
  <si>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</si>
  <si>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</si>
  <si>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</si>
  <si>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</si>
  <si>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</si>
  <si>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</si>
  <si>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</si>
  <si>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</si>
  <si>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</si>
  <si>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</si>
  <si>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</si>
  <si>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</si>
  <si>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</si>
  <si>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</si>
  <si>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</si>
  <si>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</si>
  <si>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</si>
  <si>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</si>
  <si>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</si>
  <si>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</si>
  <si>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</si>
  <si>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</si>
  <si>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</si>
  <si>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</si>
  <si>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</si>
  <si>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</si>
  <si>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</si>
  <si>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</si>
  <si>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</si>
  <si>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</si>
  <si>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</si>
  <si>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</si>
  <si>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</si>
  <si>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</si>
  <si>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</si>
  <si>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</si>
  <si>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</si>
  <si>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</si>
  <si>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</si>
  <si>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</si>
  <si>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</si>
  <si>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</si>
  <si>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</si>
  <si>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</si>
  <si>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</si>
  <si>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</si>
  <si>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</si>
  <si>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</si>
  <si>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</si>
  <si>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</si>
  <si>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</si>
  <si>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</si>
  <si>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</si>
  <si>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</si>
  <si>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</si>
  <si>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</si>
  <si>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</si>
  <si>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</si>
  <si>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</si>
  <si>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</si>
  <si>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</si>
  <si>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</si>
  <si>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</si>
  <si>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</si>
  <si>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</si>
  <si>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</si>
  <si>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</si>
  <si>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</si>
  <si>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</si>
  <si>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</si>
  <si>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</si>
  <si>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</si>
  <si>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</si>
  <si>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</si>
  <si>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</si>
  <si>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</si>
  <si>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</si>
  <si>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</si>
  <si>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</si>
  <si>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</si>
  <si>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</si>
  <si>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</si>
  <si>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</si>
  <si>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</si>
  <si>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</si>
  <si>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</si>
  <si>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</si>
  <si>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</si>
  <si>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</si>
  <si>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</si>
  <si>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</si>
  <si>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</si>
  <si>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</si>
  <si>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</si>
  <si>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</si>
  <si>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</si>
  <si>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</si>
  <si>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</si>
  <si>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</si>
  <si>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</si>
  <si>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</si>
  <si>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</si>
  <si>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</si>
  <si>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</si>
  <si>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</si>
  <si>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</si>
  <si>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</si>
  <si>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</si>
  <si>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</si>
  <si>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</si>
  <si>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</si>
  <si>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</si>
  <si>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</si>
  <si>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</si>
  <si>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</si>
  <si>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</si>
  <si>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</si>
  <si>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</si>
  <si>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</si>
  <si>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</si>
  <si>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</si>
  <si>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</si>
  <si>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</si>
  <si>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</si>
  <si>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</si>
  <si>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</si>
  <si>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</si>
  <si>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</si>
  <si>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</si>
  <si>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</si>
  <si>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</si>
  <si>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</si>
  <si>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</si>
  <si>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</si>
  <si>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</si>
  <si>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 xml:space="preserve">UNDP Regional Office </t>
    </r>
    <r>
      <rPr>
        <b/>
        <sz val="12"/>
        <color rgb="FFFF0000"/>
        <rFont val="Calibri"/>
        <family val="2"/>
        <scheme val="minor"/>
      </rPr>
      <t>(Chad)</t>
    </r>
  </si>
  <si>
    <t>Chad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</si>
</sst>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29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1"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10"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5"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0" fontId="0" fillId="2" borderId="14" xfId="0" applyFill="1" applyBorder="1"/>
    <xf numFmtId="0" fontId="2" fillId="2" borderId="39" xfId="0" applyFont="1" applyFill="1" applyBorder="1" applyAlignment="1">
      <alignment horizontal="center" vertical="center" wrapText="1"/>
    </xf>
    <xf numFmtId="0" fontId="19" fillId="0" borderId="0" xfId="0" applyFont="1" applyAlignment="1">
      <alignment horizontal="left" vertical="top" wrapText="1"/>
    </xf>
    <xf numFmtId="0" fontId="2" fillId="2" borderId="49" xfId="1" applyNumberFormat="1" applyFont="1" applyFill="1" applyBorder="1" applyAlignment="1" applyProtection="1">
      <alignment horizontal="center" vertical="center" wrapText="1"/>
    </xf>
    <xf numFmtId="0" fontId="2" fillId="6" borderId="0" xfId="0" applyFont="1" applyFill="1" applyAlignment="1">
      <alignment horizontal="left" wrapText="1"/>
    </xf>
    <xf numFmtId="44" fontId="2" fillId="2" borderId="57" xfId="1" applyFont="1" applyFill="1" applyBorder="1" applyAlignment="1">
      <alignment wrapText="1"/>
    </xf>
    <xf numFmtId="44" fontId="1" fillId="2" borderId="3" xfId="1" applyFont="1" applyFill="1" applyBorder="1" applyAlignment="1" applyProtection="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2" borderId="39" xfId="0" applyNumberFormat="1" applyFont="1" applyFill="1" applyBorder="1" applyAlignment="1">
      <alignment wrapText="1"/>
    </xf>
    <xf numFmtId="44" fontId="1" fillId="2" borderId="4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56"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4" xfId="1" applyFont="1" applyFill="1" applyBorder="1" applyAlignment="1" applyProtection="1">
      <alignment wrapText="1"/>
    </xf>
    <xf numFmtId="0" fontId="1" fillId="2" borderId="16" xfId="0" applyFont="1" applyFill="1" applyBorder="1"/>
    <xf numFmtId="44" fontId="2" fillId="2" borderId="13" xfId="1" applyFont="1" applyFill="1" applyBorder="1" applyAlignment="1">
      <alignment vertical="center" wrapText="1"/>
    </xf>
    <xf numFmtId="0" fontId="2" fillId="2" borderId="3" xfId="0" applyFont="1" applyFill="1" applyBorder="1" applyAlignment="1" applyProtection="1">
      <alignment horizontal="center" vertical="center" wrapText="1"/>
      <protection locked="0"/>
    </xf>
    <xf numFmtId="44" fontId="1" fillId="3" borderId="0" xfId="1" applyFont="1" applyFill="1" applyBorder="1" applyAlignment="1" applyProtection="1">
      <alignment horizontal="center" vertical="center" wrapText="1"/>
    </xf>
    <xf numFmtId="44" fontId="1" fillId="3" borderId="3" xfId="1" applyFont="1" applyFill="1" applyBorder="1" applyAlignment="1" applyProtection="1">
      <alignment vertical="center" wrapText="1"/>
      <protection locked="0"/>
    </xf>
    <xf numFmtId="164" fontId="1" fillId="2" borderId="3" xfId="1" applyNumberFormat="1" applyFont="1" applyFill="1" applyBorder="1" applyAlignment="1">
      <alignment vertical="center"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6" xfId="0" applyNumberFormat="1" applyFont="1" applyFill="1" applyBorder="1"/>
    <xf numFmtId="0" fontId="10" fillId="2" borderId="3" xfId="1" applyNumberFormat="1" applyFont="1" applyFill="1" applyBorder="1" applyAlignment="1" applyProtection="1">
      <alignment horizontal="center" vertical="center" wrapText="1"/>
    </xf>
    <xf numFmtId="0" fontId="10" fillId="2" borderId="49" xfId="1" applyNumberFormat="1" applyFont="1" applyFill="1" applyBorder="1" applyAlignment="1" applyProtection="1">
      <alignment horizontal="center" vertical="center" wrapText="1"/>
    </xf>
    <xf numFmtId="0" fontId="10" fillId="2" borderId="39" xfId="0" applyFont="1" applyFill="1" applyBorder="1" applyAlignment="1">
      <alignment horizontal="center" vertical="center" wrapText="1"/>
    </xf>
    <xf numFmtId="0" fontId="10" fillId="2" borderId="3" xfId="0" applyFont="1" applyFill="1" applyBorder="1" applyAlignment="1" applyProtection="1">
      <alignment horizontal="center" vertical="center" wrapText="1"/>
      <protection locked="0"/>
    </xf>
    <xf numFmtId="43" fontId="0" fillId="0" borderId="0" xfId="3" applyFont="1" applyAlignment="1">
      <alignment wrapText="1"/>
    </xf>
    <xf numFmtId="43" fontId="0" fillId="0" borderId="0" xfId="0" applyNumberFormat="1" applyAlignment="1">
      <alignment wrapText="1"/>
    </xf>
    <xf numFmtId="44" fontId="0" fillId="0" borderId="0" xfId="0" applyNumberFormat="1" applyAlignment="1">
      <alignment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8"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30"/>
  <sheetViews>
    <sheetView showGridLines="0" showZeros="0" tabSelected="1" topLeftCell="C208" zoomScale="95" zoomScaleNormal="95" workbookViewId="0">
      <selection activeCell="J216" sqref="J216"/>
    </sheetView>
  </sheetViews>
  <sheetFormatPr defaultColWidth="9.109375" defaultRowHeight="14.4" x14ac:dyDescent="0.3"/>
  <cols>
    <col min="1" max="1" width="9.109375" style="23"/>
    <col min="2" max="2" width="30.6640625" style="23" customWidth="1"/>
    <col min="3" max="3" width="32.44140625" style="23" customWidth="1"/>
    <col min="4" max="5" width="18" style="23" customWidth="1"/>
    <col min="6" max="6" width="15.88671875" style="23" customWidth="1"/>
    <col min="7" max="8" width="16.5546875" style="23" customWidth="1"/>
    <col min="9" max="9" width="18.6640625" style="23" customWidth="1"/>
    <col min="10" max="10" width="18.5546875" style="23" customWidth="1"/>
    <col min="11" max="11" width="17.44140625" style="124" customWidth="1"/>
    <col min="12" max="12" width="27.109375" style="23" customWidth="1"/>
    <col min="13" max="13" width="18.88671875" style="23" customWidth="1"/>
    <col min="14" max="14" width="9.109375" style="23"/>
    <col min="15" max="15" width="17.6640625" style="23" customWidth="1"/>
    <col min="16" max="16" width="26.44140625" style="23" customWidth="1"/>
    <col min="17" max="17" width="22.44140625" style="23" customWidth="1"/>
    <col min="18" max="18" width="29.6640625" style="23" customWidth="1"/>
    <col min="19" max="19" width="23.44140625" style="23" customWidth="1"/>
    <col min="20" max="20" width="18.44140625" style="23" customWidth="1"/>
    <col min="21" max="21" width="17.44140625" style="23" customWidth="1"/>
    <col min="22" max="22" width="25.109375" style="23" customWidth="1"/>
    <col min="23" max="16384" width="9.109375" style="23"/>
  </cols>
  <sheetData>
    <row r="2" spans="2:13" ht="47.25" customHeight="1" x14ac:dyDescent="0.85">
      <c r="B2" s="223" t="s">
        <v>0</v>
      </c>
      <c r="C2" s="223"/>
      <c r="D2" s="223"/>
      <c r="E2" s="223"/>
      <c r="F2" s="21"/>
      <c r="G2" s="21"/>
      <c r="H2" s="21"/>
      <c r="I2" s="21"/>
      <c r="J2" s="22"/>
      <c r="K2" s="123"/>
      <c r="L2" s="22"/>
    </row>
    <row r="3" spans="2:13" ht="15.6" x14ac:dyDescent="0.3">
      <c r="B3" s="25"/>
    </row>
    <row r="4" spans="2:13" ht="15.6" x14ac:dyDescent="0.3">
      <c r="B4" s="25"/>
    </row>
    <row r="5" spans="2:13" ht="36.75" customHeight="1" x14ac:dyDescent="0.7">
      <c r="B5" s="93" t="s">
        <v>1</v>
      </c>
      <c r="C5" s="94"/>
      <c r="D5" s="94"/>
      <c r="E5" s="94"/>
      <c r="F5" s="94"/>
      <c r="G5" s="94"/>
      <c r="H5" s="94"/>
      <c r="I5" s="94"/>
      <c r="J5" s="95"/>
      <c r="K5" s="125"/>
      <c r="L5" s="96"/>
    </row>
    <row r="6" spans="2:13" ht="175.5" customHeight="1" x14ac:dyDescent="0.4">
      <c r="B6" s="219" t="s">
        <v>2</v>
      </c>
      <c r="C6" s="220"/>
      <c r="D6" s="220"/>
      <c r="E6" s="220"/>
      <c r="F6" s="220"/>
      <c r="G6" s="220"/>
      <c r="H6" s="220"/>
      <c r="I6" s="220"/>
      <c r="J6" s="220"/>
      <c r="K6" s="221"/>
      <c r="L6" s="222"/>
    </row>
    <row r="7" spans="2:13" x14ac:dyDescent="0.3">
      <c r="B7" s="26"/>
    </row>
    <row r="9" spans="2:13" ht="27" customHeight="1" x14ac:dyDescent="0.5">
      <c r="B9" s="224" t="s">
        <v>3</v>
      </c>
      <c r="C9" s="225"/>
      <c r="D9" s="225"/>
      <c r="E9" s="225"/>
      <c r="F9" s="225"/>
      <c r="G9" s="225"/>
      <c r="H9" s="225"/>
      <c r="I9" s="225"/>
      <c r="J9" s="226"/>
      <c r="K9" s="134"/>
    </row>
    <row r="11" spans="2:13" ht="25.5" customHeight="1" x14ac:dyDescent="0.3">
      <c r="D11" s="27"/>
      <c r="E11" s="27"/>
      <c r="F11" s="27"/>
      <c r="G11" s="27"/>
      <c r="H11" s="27"/>
      <c r="I11" s="27"/>
      <c r="K11" s="126"/>
      <c r="L11" s="24"/>
      <c r="M11" s="24"/>
    </row>
    <row r="12" spans="2:13" ht="118.5" customHeight="1" x14ac:dyDescent="0.3">
      <c r="B12" s="135" t="s">
        <v>4</v>
      </c>
      <c r="C12" s="135" t="s">
        <v>5</v>
      </c>
      <c r="D12" s="14" t="s">
        <v>6</v>
      </c>
      <c r="E12" s="14" t="s">
        <v>7</v>
      </c>
      <c r="F12" s="14" t="s">
        <v>8</v>
      </c>
      <c r="G12" s="14" t="s">
        <v>9</v>
      </c>
      <c r="H12" s="14" t="s">
        <v>10</v>
      </c>
      <c r="I12" s="14" t="s">
        <v>11</v>
      </c>
      <c r="J12" s="135" t="s">
        <v>12</v>
      </c>
      <c r="K12" s="135" t="s">
        <v>13</v>
      </c>
      <c r="L12" s="135" t="s">
        <v>14</v>
      </c>
      <c r="M12" s="32"/>
    </row>
    <row r="13" spans="2:13" ht="18.75" customHeight="1" x14ac:dyDescent="0.3">
      <c r="B13" s="135"/>
      <c r="C13" s="135"/>
      <c r="D13" s="200"/>
      <c r="E13" s="200"/>
      <c r="F13" s="200"/>
      <c r="G13" s="200"/>
      <c r="H13" s="210" t="s">
        <v>613</v>
      </c>
      <c r="I13" s="14"/>
      <c r="J13" s="135"/>
      <c r="K13" s="150"/>
      <c r="L13" s="135"/>
      <c r="M13" s="32"/>
    </row>
    <row r="14" spans="2:13" ht="51" customHeight="1" x14ac:dyDescent="0.3">
      <c r="B14" s="80" t="s">
        <v>15</v>
      </c>
      <c r="C14" s="218" t="s">
        <v>16</v>
      </c>
      <c r="D14" s="218"/>
      <c r="E14" s="218"/>
      <c r="F14" s="218"/>
      <c r="G14" s="218"/>
      <c r="H14" s="218"/>
      <c r="I14" s="218"/>
      <c r="J14" s="218"/>
      <c r="K14" s="217"/>
      <c r="L14" s="218"/>
      <c r="M14" s="9"/>
    </row>
    <row r="15" spans="2:13" ht="51" customHeight="1" x14ac:dyDescent="0.3">
      <c r="B15" s="80" t="s">
        <v>17</v>
      </c>
      <c r="C15" s="227" t="s">
        <v>18</v>
      </c>
      <c r="D15" s="227"/>
      <c r="E15" s="227"/>
      <c r="F15" s="227"/>
      <c r="G15" s="227"/>
      <c r="H15" s="227"/>
      <c r="I15" s="227"/>
      <c r="J15" s="227"/>
      <c r="K15" s="215"/>
      <c r="L15" s="227"/>
      <c r="M15" s="34"/>
    </row>
    <row r="16" spans="2:13" ht="115.5" customHeight="1" x14ac:dyDescent="0.3">
      <c r="B16" s="151" t="s">
        <v>19</v>
      </c>
      <c r="C16" s="152" t="s">
        <v>20</v>
      </c>
      <c r="D16" s="140">
        <v>30000</v>
      </c>
      <c r="E16" s="140">
        <v>25000</v>
      </c>
      <c r="F16" s="140">
        <v>43000</v>
      </c>
      <c r="G16" s="140">
        <v>17000</v>
      </c>
      <c r="H16" s="140">
        <v>0</v>
      </c>
      <c r="I16" s="150">
        <f>SUM(D16:H16)</f>
        <v>115000</v>
      </c>
      <c r="J16" s="153">
        <v>0.77</v>
      </c>
      <c r="K16" s="140">
        <v>38638.26</v>
      </c>
      <c r="L16" s="154" t="s">
        <v>21</v>
      </c>
      <c r="M16" s="201"/>
    </row>
    <row r="17" spans="1:14" ht="76.5" customHeight="1" x14ac:dyDescent="0.3">
      <c r="B17" s="151" t="s">
        <v>22</v>
      </c>
      <c r="C17" s="152" t="s">
        <v>23</v>
      </c>
      <c r="D17" s="140">
        <v>1000</v>
      </c>
      <c r="E17" s="140">
        <v>1000</v>
      </c>
      <c r="F17" s="140">
        <v>1000</v>
      </c>
      <c r="G17" s="140">
        <v>1000</v>
      </c>
      <c r="H17" s="140"/>
      <c r="I17" s="150">
        <f t="shared" ref="I17:I23" si="0">SUM(D17:H17)</f>
        <v>4000</v>
      </c>
      <c r="J17" s="153">
        <v>0.3</v>
      </c>
      <c r="K17" s="140">
        <v>1000</v>
      </c>
      <c r="L17" s="154" t="s">
        <v>24</v>
      </c>
      <c r="M17" s="155"/>
    </row>
    <row r="18" spans="1:14" ht="120" customHeight="1" x14ac:dyDescent="0.3">
      <c r="B18" s="151" t="s">
        <v>25</v>
      </c>
      <c r="C18" s="152" t="s">
        <v>26</v>
      </c>
      <c r="D18" s="140">
        <v>1500</v>
      </c>
      <c r="E18" s="140">
        <v>1500</v>
      </c>
      <c r="F18" s="140">
        <v>1500</v>
      </c>
      <c r="G18" s="140">
        <v>1100</v>
      </c>
      <c r="H18" s="140">
        <v>20000</v>
      </c>
      <c r="I18" s="150">
        <f t="shared" si="0"/>
        <v>25600</v>
      </c>
      <c r="J18" s="153">
        <v>0.5</v>
      </c>
      <c r="K18" s="140">
        <v>11207.18</v>
      </c>
      <c r="L18" s="154" t="s">
        <v>27</v>
      </c>
      <c r="M18" s="155"/>
    </row>
    <row r="19" spans="1:14" ht="169.5" customHeight="1" x14ac:dyDescent="0.3">
      <c r="B19" s="151" t="s">
        <v>28</v>
      </c>
      <c r="C19" s="152" t="s">
        <v>29</v>
      </c>
      <c r="D19" s="140">
        <v>450000</v>
      </c>
      <c r="E19" s="140">
        <v>225000</v>
      </c>
      <c r="F19" s="140">
        <v>675000</v>
      </c>
      <c r="G19" s="140">
        <v>225000</v>
      </c>
      <c r="H19" s="140"/>
      <c r="I19" s="150">
        <f t="shared" si="0"/>
        <v>1575000</v>
      </c>
      <c r="J19" s="153">
        <v>0.5</v>
      </c>
      <c r="K19" s="140">
        <v>838683.72</v>
      </c>
      <c r="L19" s="154" t="s">
        <v>30</v>
      </c>
      <c r="M19" s="201"/>
      <c r="N19" s="24"/>
    </row>
    <row r="20" spans="1:14" ht="89.25" customHeight="1" x14ac:dyDescent="0.3">
      <c r="B20" s="151" t="s">
        <v>31</v>
      </c>
      <c r="C20" s="152" t="s">
        <v>32</v>
      </c>
      <c r="D20" s="140">
        <v>1000</v>
      </c>
      <c r="E20" s="140">
        <v>1000</v>
      </c>
      <c r="F20" s="140">
        <v>1000</v>
      </c>
      <c r="G20" s="140">
        <v>1000</v>
      </c>
      <c r="H20" s="140">
        <v>70000</v>
      </c>
      <c r="I20" s="150">
        <f t="shared" si="0"/>
        <v>74000</v>
      </c>
      <c r="J20" s="153">
        <v>0.5</v>
      </c>
      <c r="K20" s="140">
        <v>82235.67</v>
      </c>
      <c r="L20" s="154" t="s">
        <v>33</v>
      </c>
      <c r="M20" s="155"/>
    </row>
    <row r="21" spans="1:14" ht="93" customHeight="1" x14ac:dyDescent="0.3">
      <c r="B21" s="151" t="s">
        <v>34</v>
      </c>
      <c r="C21" s="152" t="s">
        <v>35</v>
      </c>
      <c r="D21" s="140">
        <v>1000</v>
      </c>
      <c r="E21" s="140">
        <v>1000</v>
      </c>
      <c r="F21" s="140">
        <v>1000</v>
      </c>
      <c r="G21" s="140">
        <v>1000</v>
      </c>
      <c r="H21" s="140">
        <v>80000</v>
      </c>
      <c r="I21" s="150">
        <f t="shared" si="0"/>
        <v>84000</v>
      </c>
      <c r="J21" s="153">
        <v>0.5</v>
      </c>
      <c r="K21" s="140">
        <v>52192.43</v>
      </c>
      <c r="L21" s="154" t="s">
        <v>33</v>
      </c>
      <c r="M21" s="155"/>
    </row>
    <row r="22" spans="1:14" ht="15.6" x14ac:dyDescent="0.3">
      <c r="B22" s="151" t="s">
        <v>36</v>
      </c>
      <c r="C22" s="156"/>
      <c r="D22" s="157"/>
      <c r="E22" s="157"/>
      <c r="F22" s="157"/>
      <c r="G22" s="157"/>
      <c r="H22" s="157"/>
      <c r="I22" s="150">
        <f t="shared" si="0"/>
        <v>0</v>
      </c>
      <c r="J22" s="158"/>
      <c r="K22" s="157"/>
      <c r="L22" s="159"/>
      <c r="M22" s="155"/>
    </row>
    <row r="23" spans="1:14" ht="15.6" x14ac:dyDescent="0.3">
      <c r="A23" s="24"/>
      <c r="B23" s="151" t="s">
        <v>37</v>
      </c>
      <c r="C23" s="156"/>
      <c r="D23" s="157"/>
      <c r="E23" s="157"/>
      <c r="F23" s="157"/>
      <c r="G23" s="157"/>
      <c r="H23" s="157"/>
      <c r="I23" s="150">
        <f t="shared" si="0"/>
        <v>0</v>
      </c>
      <c r="J23" s="158"/>
      <c r="K23" s="157"/>
      <c r="L23" s="159"/>
    </row>
    <row r="24" spans="1:14" ht="15.6" x14ac:dyDescent="0.3">
      <c r="A24" s="24"/>
      <c r="C24" s="80" t="s">
        <v>38</v>
      </c>
      <c r="D24" s="10">
        <f t="shared" ref="D24:I24" si="1">SUM(D16:D23)</f>
        <v>484500</v>
      </c>
      <c r="E24" s="10">
        <f t="shared" si="1"/>
        <v>254500</v>
      </c>
      <c r="F24" s="10">
        <f t="shared" si="1"/>
        <v>722500</v>
      </c>
      <c r="G24" s="10">
        <f t="shared" si="1"/>
        <v>246100</v>
      </c>
      <c r="H24" s="10">
        <f t="shared" si="1"/>
        <v>170000</v>
      </c>
      <c r="I24" s="10">
        <f t="shared" si="1"/>
        <v>1877600</v>
      </c>
      <c r="J24" s="10">
        <f>(J16*I16)+(J17*I17)+(J18*I18)+(J19*I19)+(J20*I20)+(J21*I21)+(J22*I22)+(J23*I23)</f>
        <v>969050</v>
      </c>
      <c r="K24" s="10">
        <f>SUM(K16:K23)</f>
        <v>1023957.26</v>
      </c>
      <c r="L24" s="159"/>
      <c r="M24" s="35"/>
    </row>
    <row r="25" spans="1:14" ht="51" customHeight="1" x14ac:dyDescent="0.3">
      <c r="A25" s="24"/>
      <c r="B25" s="80" t="s">
        <v>39</v>
      </c>
      <c r="C25" s="214"/>
      <c r="D25" s="214"/>
      <c r="E25" s="214"/>
      <c r="F25" s="214"/>
      <c r="G25" s="214"/>
      <c r="H25" s="214"/>
      <c r="I25" s="214"/>
      <c r="J25" s="214"/>
      <c r="K25" s="215"/>
      <c r="L25" s="214"/>
      <c r="M25" s="34"/>
    </row>
    <row r="26" spans="1:14" ht="15.6" x14ac:dyDescent="0.3">
      <c r="A26" s="24"/>
      <c r="B26" s="151" t="s">
        <v>40</v>
      </c>
      <c r="C26" s="152"/>
      <c r="D26" s="140"/>
      <c r="E26" s="140"/>
      <c r="F26" s="140"/>
      <c r="G26" s="140"/>
      <c r="H26" s="140"/>
      <c r="I26" s="150">
        <f>SUM(D26:F26)</f>
        <v>0</v>
      </c>
      <c r="J26" s="153"/>
      <c r="K26" s="140"/>
      <c r="L26" s="154"/>
      <c r="M26" s="155"/>
    </row>
    <row r="27" spans="1:14" ht="15.6" x14ac:dyDescent="0.3">
      <c r="A27" s="24"/>
      <c r="B27" s="151" t="s">
        <v>41</v>
      </c>
      <c r="C27" s="152"/>
      <c r="D27" s="140"/>
      <c r="E27" s="140"/>
      <c r="F27" s="140"/>
      <c r="G27" s="140"/>
      <c r="H27" s="140"/>
      <c r="I27" s="150">
        <f t="shared" ref="I27:I33" si="2">SUM(D27:F27)</f>
        <v>0</v>
      </c>
      <c r="J27" s="153"/>
      <c r="K27" s="140"/>
      <c r="L27" s="154"/>
      <c r="M27" s="155"/>
    </row>
    <row r="28" spans="1:14" ht="15.6" x14ac:dyDescent="0.3">
      <c r="A28" s="24"/>
      <c r="B28" s="151" t="s">
        <v>42</v>
      </c>
      <c r="C28" s="152"/>
      <c r="D28" s="140"/>
      <c r="E28" s="140"/>
      <c r="F28" s="140"/>
      <c r="G28" s="140"/>
      <c r="H28" s="140"/>
      <c r="I28" s="150">
        <f t="shared" si="2"/>
        <v>0</v>
      </c>
      <c r="J28" s="153"/>
      <c r="K28" s="140"/>
      <c r="L28" s="154"/>
      <c r="M28" s="155"/>
    </row>
    <row r="29" spans="1:14" ht="15.6" x14ac:dyDescent="0.3">
      <c r="A29" s="24"/>
      <c r="B29" s="151" t="s">
        <v>43</v>
      </c>
      <c r="C29" s="152"/>
      <c r="D29" s="140"/>
      <c r="E29" s="140"/>
      <c r="F29" s="140"/>
      <c r="G29" s="140"/>
      <c r="H29" s="140"/>
      <c r="I29" s="150">
        <f t="shared" si="2"/>
        <v>0</v>
      </c>
      <c r="J29" s="153"/>
      <c r="K29" s="140"/>
      <c r="L29" s="154"/>
      <c r="M29" s="155"/>
    </row>
    <row r="30" spans="1:14" ht="15.6" x14ac:dyDescent="0.3">
      <c r="A30" s="24"/>
      <c r="B30" s="151" t="s">
        <v>44</v>
      </c>
      <c r="C30" s="152"/>
      <c r="D30" s="140"/>
      <c r="E30" s="140"/>
      <c r="F30" s="140"/>
      <c r="G30" s="140"/>
      <c r="H30" s="140"/>
      <c r="I30" s="150">
        <f t="shared" si="2"/>
        <v>0</v>
      </c>
      <c r="J30" s="153"/>
      <c r="K30" s="140"/>
      <c r="L30" s="154"/>
      <c r="M30" s="155"/>
    </row>
    <row r="31" spans="1:14" ht="15.6" x14ac:dyDescent="0.3">
      <c r="A31" s="24"/>
      <c r="B31" s="151" t="s">
        <v>45</v>
      </c>
      <c r="C31" s="152"/>
      <c r="D31" s="140"/>
      <c r="E31" s="140"/>
      <c r="F31" s="140"/>
      <c r="G31" s="140"/>
      <c r="H31" s="140"/>
      <c r="I31" s="150">
        <f t="shared" si="2"/>
        <v>0</v>
      </c>
      <c r="J31" s="153"/>
      <c r="K31" s="140"/>
      <c r="L31" s="154"/>
      <c r="M31" s="155"/>
    </row>
    <row r="32" spans="1:14" ht="15.6" x14ac:dyDescent="0.3">
      <c r="A32" s="24"/>
      <c r="B32" s="151" t="s">
        <v>46</v>
      </c>
      <c r="C32" s="156"/>
      <c r="D32" s="157"/>
      <c r="E32" s="157"/>
      <c r="F32" s="157"/>
      <c r="G32" s="157"/>
      <c r="H32" s="157"/>
      <c r="I32" s="150">
        <f t="shared" si="2"/>
        <v>0</v>
      </c>
      <c r="J32" s="158"/>
      <c r="K32" s="157"/>
      <c r="L32" s="159"/>
      <c r="M32" s="155"/>
    </row>
    <row r="33" spans="1:13" ht="15.6" x14ac:dyDescent="0.3">
      <c r="A33" s="24"/>
      <c r="B33" s="151" t="s">
        <v>47</v>
      </c>
      <c r="C33" s="156"/>
      <c r="D33" s="157"/>
      <c r="E33" s="157"/>
      <c r="F33" s="157"/>
      <c r="G33" s="157"/>
      <c r="H33" s="157"/>
      <c r="I33" s="150">
        <f t="shared" si="2"/>
        <v>0</v>
      </c>
      <c r="J33" s="158"/>
      <c r="K33" s="157"/>
      <c r="L33" s="159"/>
      <c r="M33" s="155"/>
    </row>
    <row r="34" spans="1:13" ht="15.6" x14ac:dyDescent="0.3">
      <c r="A34" s="24"/>
      <c r="C34" s="80" t="s">
        <v>38</v>
      </c>
      <c r="D34" s="13">
        <f>SUM(D26:D33)</f>
        <v>0</v>
      </c>
      <c r="E34" s="13">
        <f>SUM(E26:E33)</f>
        <v>0</v>
      </c>
      <c r="F34" s="13">
        <f>SUM(F26:F33)</f>
        <v>0</v>
      </c>
      <c r="G34" s="13"/>
      <c r="H34" s="13"/>
      <c r="I34" s="13">
        <f>SUM(I26:I33)</f>
        <v>0</v>
      </c>
      <c r="J34" s="10">
        <f>(J26*I26)+(J27*I27)+(J28*I28)+(J29*I29)+(J30*I30)+(J31*I31)+(J32*I32)+(J33*I33)</f>
        <v>0</v>
      </c>
      <c r="K34" s="10">
        <f>SUM(K26:K33)</f>
        <v>0</v>
      </c>
      <c r="L34" s="159"/>
      <c r="M34" s="35"/>
    </row>
    <row r="35" spans="1:13" ht="51" customHeight="1" x14ac:dyDescent="0.3">
      <c r="A35" s="24"/>
      <c r="B35" s="80" t="s">
        <v>48</v>
      </c>
      <c r="C35" s="214"/>
      <c r="D35" s="214"/>
      <c r="E35" s="214"/>
      <c r="F35" s="214"/>
      <c r="G35" s="214"/>
      <c r="H35" s="214"/>
      <c r="I35" s="214"/>
      <c r="J35" s="214"/>
      <c r="K35" s="215"/>
      <c r="L35" s="214"/>
      <c r="M35" s="34"/>
    </row>
    <row r="36" spans="1:13" ht="15.6" x14ac:dyDescent="0.3">
      <c r="A36" s="24"/>
      <c r="B36" s="151" t="s">
        <v>49</v>
      </c>
      <c r="C36" s="152"/>
      <c r="D36" s="140"/>
      <c r="E36" s="140"/>
      <c r="F36" s="140"/>
      <c r="G36" s="140"/>
      <c r="H36" s="140"/>
      <c r="I36" s="150">
        <f>SUM(D36:F36)</f>
        <v>0</v>
      </c>
      <c r="J36" s="153"/>
      <c r="K36" s="140"/>
      <c r="L36" s="154"/>
      <c r="M36" s="155"/>
    </row>
    <row r="37" spans="1:13" ht="15.6" x14ac:dyDescent="0.3">
      <c r="A37" s="24"/>
      <c r="B37" s="151" t="s">
        <v>50</v>
      </c>
      <c r="C37" s="152"/>
      <c r="D37" s="140"/>
      <c r="E37" s="140"/>
      <c r="F37" s="140"/>
      <c r="G37" s="140"/>
      <c r="H37" s="140"/>
      <c r="I37" s="150">
        <f t="shared" ref="I37:I43" si="3">SUM(D37:F37)</f>
        <v>0</v>
      </c>
      <c r="J37" s="153"/>
      <c r="K37" s="140"/>
      <c r="L37" s="154"/>
      <c r="M37" s="155"/>
    </row>
    <row r="38" spans="1:13" ht="15.6" x14ac:dyDescent="0.3">
      <c r="A38" s="24"/>
      <c r="B38" s="151" t="s">
        <v>51</v>
      </c>
      <c r="C38" s="152"/>
      <c r="D38" s="140"/>
      <c r="E38" s="140"/>
      <c r="F38" s="140"/>
      <c r="G38" s="140"/>
      <c r="H38" s="140"/>
      <c r="I38" s="150">
        <f t="shared" si="3"/>
        <v>0</v>
      </c>
      <c r="J38" s="153"/>
      <c r="K38" s="140"/>
      <c r="L38" s="154"/>
      <c r="M38" s="155"/>
    </row>
    <row r="39" spans="1:13" ht="15.6" x14ac:dyDescent="0.3">
      <c r="A39" s="24"/>
      <c r="B39" s="151" t="s">
        <v>52</v>
      </c>
      <c r="C39" s="152"/>
      <c r="D39" s="140"/>
      <c r="E39" s="140"/>
      <c r="F39" s="140"/>
      <c r="G39" s="140"/>
      <c r="H39" s="140"/>
      <c r="I39" s="150">
        <f t="shared" si="3"/>
        <v>0</v>
      </c>
      <c r="J39" s="153"/>
      <c r="K39" s="140"/>
      <c r="L39" s="154"/>
      <c r="M39" s="155"/>
    </row>
    <row r="40" spans="1:13" s="24" customFormat="1" ht="15.6" x14ac:dyDescent="0.3">
      <c r="B40" s="151" t="s">
        <v>53</v>
      </c>
      <c r="C40" s="152"/>
      <c r="D40" s="140"/>
      <c r="E40" s="140"/>
      <c r="F40" s="140"/>
      <c r="G40" s="140"/>
      <c r="H40" s="140"/>
      <c r="I40" s="150">
        <f t="shared" si="3"/>
        <v>0</v>
      </c>
      <c r="J40" s="153"/>
      <c r="K40" s="140"/>
      <c r="L40" s="154"/>
      <c r="M40" s="155"/>
    </row>
    <row r="41" spans="1:13" s="24" customFormat="1" ht="15.6" x14ac:dyDescent="0.3">
      <c r="B41" s="151" t="s">
        <v>54</v>
      </c>
      <c r="C41" s="152"/>
      <c r="D41" s="140"/>
      <c r="E41" s="140"/>
      <c r="F41" s="140"/>
      <c r="G41" s="140"/>
      <c r="H41" s="140"/>
      <c r="I41" s="150">
        <f t="shared" si="3"/>
        <v>0</v>
      </c>
      <c r="J41" s="153"/>
      <c r="K41" s="140"/>
      <c r="L41" s="154"/>
      <c r="M41" s="155"/>
    </row>
    <row r="42" spans="1:13" s="24" customFormat="1" ht="15.6" x14ac:dyDescent="0.3">
      <c r="A42" s="23"/>
      <c r="B42" s="151" t="s">
        <v>55</v>
      </c>
      <c r="C42" s="156"/>
      <c r="D42" s="157"/>
      <c r="E42" s="157"/>
      <c r="F42" s="157"/>
      <c r="G42" s="157"/>
      <c r="H42" s="157"/>
      <c r="I42" s="150">
        <f t="shared" si="3"/>
        <v>0</v>
      </c>
      <c r="J42" s="158"/>
      <c r="K42" s="157"/>
      <c r="L42" s="159"/>
      <c r="M42" s="155"/>
    </row>
    <row r="43" spans="1:13" ht="15.6" x14ac:dyDescent="0.3">
      <c r="B43" s="151" t="s">
        <v>56</v>
      </c>
      <c r="C43" s="156"/>
      <c r="D43" s="157"/>
      <c r="E43" s="157"/>
      <c r="F43" s="157"/>
      <c r="G43" s="157"/>
      <c r="H43" s="157"/>
      <c r="I43" s="150">
        <f t="shared" si="3"/>
        <v>0</v>
      </c>
      <c r="J43" s="158"/>
      <c r="K43" s="157"/>
      <c r="L43" s="159"/>
      <c r="M43" s="155"/>
    </row>
    <row r="44" spans="1:13" ht="15.6" x14ac:dyDescent="0.3">
      <c r="C44" s="80" t="s">
        <v>38</v>
      </c>
      <c r="D44" s="13">
        <f>SUM(D36:D43)</f>
        <v>0</v>
      </c>
      <c r="E44" s="13">
        <f>SUM(E36:E43)</f>
        <v>0</v>
      </c>
      <c r="F44" s="13">
        <f>SUM(F36:F43)</f>
        <v>0</v>
      </c>
      <c r="G44" s="13"/>
      <c r="H44" s="13"/>
      <c r="I44" s="13">
        <f>SUM(I36:I43)</f>
        <v>0</v>
      </c>
      <c r="J44" s="10">
        <f>(J36*I36)+(J37*I37)+(J38*I38)+(J39*I39)+(J40*I40)+(J41*I41)+(J42*I42)+(J43*I43)</f>
        <v>0</v>
      </c>
      <c r="K44" s="10">
        <f>SUM(K36:K43)</f>
        <v>0</v>
      </c>
      <c r="L44" s="159"/>
      <c r="M44" s="35"/>
    </row>
    <row r="45" spans="1:13" ht="51" customHeight="1" x14ac:dyDescent="0.3">
      <c r="B45" s="80" t="s">
        <v>57</v>
      </c>
      <c r="C45" s="214"/>
      <c r="D45" s="214"/>
      <c r="E45" s="214"/>
      <c r="F45" s="214"/>
      <c r="G45" s="214"/>
      <c r="H45" s="214"/>
      <c r="I45" s="214"/>
      <c r="J45" s="214"/>
      <c r="K45" s="215"/>
      <c r="L45" s="214"/>
      <c r="M45" s="34"/>
    </row>
    <row r="46" spans="1:13" ht="15.6" x14ac:dyDescent="0.3">
      <c r="B46" s="151" t="s">
        <v>58</v>
      </c>
      <c r="C46" s="152"/>
      <c r="D46" s="140"/>
      <c r="E46" s="140"/>
      <c r="F46" s="140"/>
      <c r="G46" s="140"/>
      <c r="H46" s="140"/>
      <c r="I46" s="150">
        <f>SUM(D46:F46)</f>
        <v>0</v>
      </c>
      <c r="J46" s="153"/>
      <c r="K46" s="140"/>
      <c r="L46" s="154"/>
      <c r="M46" s="155"/>
    </row>
    <row r="47" spans="1:13" ht="15.6" x14ac:dyDescent="0.3">
      <c r="B47" s="151" t="s">
        <v>59</v>
      </c>
      <c r="C47" s="152"/>
      <c r="D47" s="140"/>
      <c r="E47" s="140"/>
      <c r="F47" s="140"/>
      <c r="G47" s="140"/>
      <c r="H47" s="140"/>
      <c r="I47" s="150">
        <f t="shared" ref="I47:I53" si="4">SUM(D47:F47)</f>
        <v>0</v>
      </c>
      <c r="J47" s="153"/>
      <c r="K47" s="140"/>
      <c r="L47" s="154"/>
      <c r="M47" s="155"/>
    </row>
    <row r="48" spans="1:13" ht="15.6" x14ac:dyDescent="0.3">
      <c r="B48" s="151" t="s">
        <v>60</v>
      </c>
      <c r="C48" s="152"/>
      <c r="D48" s="140"/>
      <c r="E48" s="140"/>
      <c r="F48" s="140"/>
      <c r="G48" s="140"/>
      <c r="H48" s="140"/>
      <c r="I48" s="150">
        <f t="shared" si="4"/>
        <v>0</v>
      </c>
      <c r="J48" s="153"/>
      <c r="K48" s="140"/>
      <c r="L48" s="154"/>
      <c r="M48" s="155"/>
    </row>
    <row r="49" spans="1:13" ht="15.6" x14ac:dyDescent="0.3">
      <c r="B49" s="151" t="s">
        <v>61</v>
      </c>
      <c r="C49" s="152"/>
      <c r="D49" s="140"/>
      <c r="E49" s="140"/>
      <c r="F49" s="140"/>
      <c r="G49" s="140"/>
      <c r="H49" s="140"/>
      <c r="I49" s="150">
        <f t="shared" si="4"/>
        <v>0</v>
      </c>
      <c r="J49" s="153"/>
      <c r="K49" s="140"/>
      <c r="L49" s="154"/>
      <c r="M49" s="155"/>
    </row>
    <row r="50" spans="1:13" ht="15.6" x14ac:dyDescent="0.3">
      <c r="B50" s="151" t="s">
        <v>62</v>
      </c>
      <c r="C50" s="152"/>
      <c r="D50" s="140"/>
      <c r="E50" s="140"/>
      <c r="F50" s="140"/>
      <c r="G50" s="140"/>
      <c r="H50" s="140"/>
      <c r="I50" s="150">
        <f t="shared" si="4"/>
        <v>0</v>
      </c>
      <c r="J50" s="153"/>
      <c r="K50" s="140"/>
      <c r="L50" s="154"/>
      <c r="M50" s="155"/>
    </row>
    <row r="51" spans="1:13" ht="15.6" x14ac:dyDescent="0.3">
      <c r="A51" s="24"/>
      <c r="B51" s="151" t="s">
        <v>63</v>
      </c>
      <c r="C51" s="152"/>
      <c r="D51" s="140"/>
      <c r="E51" s="140"/>
      <c r="F51" s="140"/>
      <c r="G51" s="140"/>
      <c r="H51" s="140"/>
      <c r="I51" s="150">
        <f t="shared" si="4"/>
        <v>0</v>
      </c>
      <c r="J51" s="153"/>
      <c r="K51" s="140"/>
      <c r="L51" s="154"/>
      <c r="M51" s="155"/>
    </row>
    <row r="52" spans="1:13" s="24" customFormat="1" ht="15.6" x14ac:dyDescent="0.3">
      <c r="A52" s="23"/>
      <c r="B52" s="151" t="s">
        <v>64</v>
      </c>
      <c r="C52" s="156"/>
      <c r="D52" s="157"/>
      <c r="E52" s="157"/>
      <c r="F52" s="157"/>
      <c r="G52" s="157"/>
      <c r="H52" s="157"/>
      <c r="I52" s="150">
        <f t="shared" si="4"/>
        <v>0</v>
      </c>
      <c r="J52" s="158"/>
      <c r="K52" s="157"/>
      <c r="L52" s="159"/>
      <c r="M52" s="155"/>
    </row>
    <row r="53" spans="1:13" ht="15.6" x14ac:dyDescent="0.3">
      <c r="B53" s="151" t="s">
        <v>65</v>
      </c>
      <c r="C53" s="156"/>
      <c r="D53" s="157"/>
      <c r="E53" s="157"/>
      <c r="F53" s="157"/>
      <c r="G53" s="157"/>
      <c r="H53" s="157"/>
      <c r="I53" s="150">
        <f t="shared" si="4"/>
        <v>0</v>
      </c>
      <c r="J53" s="158"/>
      <c r="K53" s="157"/>
      <c r="L53" s="159"/>
      <c r="M53" s="155"/>
    </row>
    <row r="54" spans="1:13" ht="15.6" x14ac:dyDescent="0.3">
      <c r="C54" s="80" t="s">
        <v>38</v>
      </c>
      <c r="D54" s="10">
        <f>SUM(D46:D53)</f>
        <v>0</v>
      </c>
      <c r="E54" s="10">
        <f>SUM(E46:E53)</f>
        <v>0</v>
      </c>
      <c r="F54" s="10">
        <f>SUM(F46:F53)</f>
        <v>0</v>
      </c>
      <c r="G54" s="10"/>
      <c r="H54" s="10"/>
      <c r="I54" s="10">
        <f>SUM(I46:I53)</f>
        <v>0</v>
      </c>
      <c r="J54" s="10">
        <f>(J46*I46)+(J47*I47)+(J48*I48)+(J49*I49)+(J50*I50)+(J51*I51)+(J52*I52)+(J53*I53)</f>
        <v>0</v>
      </c>
      <c r="K54" s="10">
        <f>SUM(K46:K53)</f>
        <v>0</v>
      </c>
      <c r="L54" s="159"/>
      <c r="M54" s="35"/>
    </row>
    <row r="55" spans="1:13" ht="15.6" x14ac:dyDescent="0.3">
      <c r="B55" s="160"/>
      <c r="C55" s="161"/>
      <c r="D55" s="162"/>
      <c r="E55" s="162"/>
      <c r="F55" s="162"/>
      <c r="G55" s="162"/>
      <c r="H55" s="162"/>
      <c r="I55" s="162"/>
      <c r="J55" s="162"/>
      <c r="K55" s="162"/>
      <c r="L55" s="162"/>
      <c r="M55" s="155"/>
    </row>
    <row r="56" spans="1:13" ht="51" customHeight="1" x14ac:dyDescent="0.3">
      <c r="B56" s="80" t="s">
        <v>66</v>
      </c>
      <c r="C56" s="216" t="s">
        <v>67</v>
      </c>
      <c r="D56" s="216"/>
      <c r="E56" s="216"/>
      <c r="F56" s="216"/>
      <c r="G56" s="216"/>
      <c r="H56" s="216"/>
      <c r="I56" s="216"/>
      <c r="J56" s="216"/>
      <c r="K56" s="217"/>
      <c r="L56" s="216"/>
      <c r="M56" s="9"/>
    </row>
    <row r="57" spans="1:13" ht="51" customHeight="1" x14ac:dyDescent="0.3">
      <c r="B57" s="80" t="s">
        <v>68</v>
      </c>
      <c r="C57" s="214" t="s">
        <v>69</v>
      </c>
      <c r="D57" s="214"/>
      <c r="E57" s="214"/>
      <c r="F57" s="214"/>
      <c r="G57" s="214"/>
      <c r="H57" s="214"/>
      <c r="I57" s="214"/>
      <c r="J57" s="214"/>
      <c r="K57" s="215"/>
      <c r="L57" s="214"/>
      <c r="M57" s="34"/>
    </row>
    <row r="58" spans="1:13" ht="141" customHeight="1" x14ac:dyDescent="0.3">
      <c r="B58" s="151" t="s">
        <v>70</v>
      </c>
      <c r="C58" s="152" t="s">
        <v>71</v>
      </c>
      <c r="D58" s="140"/>
      <c r="E58" s="140"/>
      <c r="F58" s="140"/>
      <c r="G58" s="140"/>
      <c r="H58" s="140">
        <v>5000</v>
      </c>
      <c r="I58" s="150">
        <f>SUM(D58:H58)</f>
        <v>5000</v>
      </c>
      <c r="J58" s="153">
        <v>0.77</v>
      </c>
      <c r="K58" s="140">
        <v>4000</v>
      </c>
      <c r="L58" s="154" t="s">
        <v>72</v>
      </c>
      <c r="M58" s="155"/>
    </row>
    <row r="59" spans="1:13" ht="107.25" customHeight="1" x14ac:dyDescent="0.3">
      <c r="B59" s="151" t="s">
        <v>73</v>
      </c>
      <c r="C59" s="152" t="s">
        <v>74</v>
      </c>
      <c r="D59" s="140"/>
      <c r="E59" s="140"/>
      <c r="F59" s="140"/>
      <c r="G59" s="140"/>
      <c r="H59" s="140">
        <v>260000</v>
      </c>
      <c r="I59" s="150">
        <f t="shared" ref="I59:I65" si="5">SUM(D59:H59)</f>
        <v>260000</v>
      </c>
      <c r="J59" s="153">
        <v>0.5</v>
      </c>
      <c r="K59" s="140">
        <v>128350.3</v>
      </c>
      <c r="L59" s="154" t="s">
        <v>75</v>
      </c>
      <c r="M59" s="201"/>
    </row>
    <row r="60" spans="1:13" ht="78" x14ac:dyDescent="0.3">
      <c r="B60" s="151" t="s">
        <v>76</v>
      </c>
      <c r="C60" s="152" t="s">
        <v>77</v>
      </c>
      <c r="D60" s="140"/>
      <c r="E60" s="140"/>
      <c r="F60" s="140"/>
      <c r="G60" s="140"/>
      <c r="H60" s="140">
        <v>40000</v>
      </c>
      <c r="I60" s="150">
        <f t="shared" si="5"/>
        <v>40000</v>
      </c>
      <c r="J60" s="153">
        <v>0.5</v>
      </c>
      <c r="K60" s="140"/>
      <c r="L60" s="154" t="s">
        <v>33</v>
      </c>
      <c r="M60" s="155"/>
    </row>
    <row r="61" spans="1:13" ht="15.6" x14ac:dyDescent="0.3">
      <c r="B61" s="151" t="s">
        <v>78</v>
      </c>
      <c r="C61" s="152"/>
      <c r="D61" s="140"/>
      <c r="E61" s="140"/>
      <c r="F61" s="140"/>
      <c r="G61" s="140"/>
      <c r="H61" s="140"/>
      <c r="I61" s="150">
        <f t="shared" si="5"/>
        <v>0</v>
      </c>
      <c r="J61" s="153"/>
      <c r="K61" s="140"/>
      <c r="L61" s="154"/>
      <c r="M61" s="155"/>
    </row>
    <row r="62" spans="1:13" ht="15.6" x14ac:dyDescent="0.3">
      <c r="B62" s="151" t="s">
        <v>79</v>
      </c>
      <c r="C62" s="152"/>
      <c r="D62" s="140"/>
      <c r="E62" s="140"/>
      <c r="F62" s="140"/>
      <c r="G62" s="140"/>
      <c r="H62" s="140"/>
      <c r="I62" s="150">
        <f t="shared" si="5"/>
        <v>0</v>
      </c>
      <c r="J62" s="153"/>
      <c r="K62" s="140"/>
      <c r="L62" s="154"/>
      <c r="M62" s="155"/>
    </row>
    <row r="63" spans="1:13" ht="15.6" x14ac:dyDescent="0.3">
      <c r="B63" s="151" t="s">
        <v>80</v>
      </c>
      <c r="C63" s="152"/>
      <c r="D63" s="140"/>
      <c r="E63" s="140"/>
      <c r="F63" s="140"/>
      <c r="G63" s="140"/>
      <c r="H63" s="140"/>
      <c r="I63" s="150">
        <f t="shared" si="5"/>
        <v>0</v>
      </c>
      <c r="J63" s="153"/>
      <c r="K63" s="140"/>
      <c r="L63" s="154"/>
      <c r="M63" s="155"/>
    </row>
    <row r="64" spans="1:13" ht="15.6" x14ac:dyDescent="0.3">
      <c r="A64" s="24"/>
      <c r="B64" s="151" t="s">
        <v>81</v>
      </c>
      <c r="C64" s="156"/>
      <c r="D64" s="157"/>
      <c r="E64" s="157"/>
      <c r="F64" s="157"/>
      <c r="G64" s="157"/>
      <c r="H64" s="157"/>
      <c r="I64" s="150">
        <f t="shared" si="5"/>
        <v>0</v>
      </c>
      <c r="J64" s="158"/>
      <c r="K64" s="157"/>
      <c r="L64" s="159"/>
      <c r="M64" s="155"/>
    </row>
    <row r="65" spans="1:13" s="24" customFormat="1" ht="15.6" x14ac:dyDescent="0.3">
      <c r="B65" s="151" t="s">
        <v>82</v>
      </c>
      <c r="C65" s="156"/>
      <c r="D65" s="157"/>
      <c r="E65" s="157"/>
      <c r="F65" s="157"/>
      <c r="G65" s="157"/>
      <c r="H65" s="157"/>
      <c r="I65" s="150">
        <f t="shared" si="5"/>
        <v>0</v>
      </c>
      <c r="J65" s="158"/>
      <c r="K65" s="157"/>
      <c r="L65" s="159"/>
      <c r="M65" s="155"/>
    </row>
    <row r="66" spans="1:13" s="24" customFormat="1" ht="15.6" x14ac:dyDescent="0.3">
      <c r="A66" s="23"/>
      <c r="B66" s="23"/>
      <c r="C66" s="80" t="s">
        <v>38</v>
      </c>
      <c r="D66" s="10">
        <f>SUM(D58:D65)</f>
        <v>0</v>
      </c>
      <c r="E66" s="10">
        <f>SUM(E58:E65)</f>
        <v>0</v>
      </c>
      <c r="F66" s="10">
        <f>SUM(F58:F65)</f>
        <v>0</v>
      </c>
      <c r="G66" s="10">
        <f t="shared" ref="G66:H66" si="6">SUM(G58:G65)</f>
        <v>0</v>
      </c>
      <c r="H66" s="10">
        <f t="shared" si="6"/>
        <v>305000</v>
      </c>
      <c r="I66" s="13">
        <f>SUM(I58:I65)</f>
        <v>305000</v>
      </c>
      <c r="J66" s="10">
        <f>(J58*I58)+(J59*I59)+(J60*I60)+(J61*I61)+(J62*I62)+(J63*I63)+(J64*I64)+(J65*I65)</f>
        <v>153850</v>
      </c>
      <c r="K66" s="10">
        <f>SUM(K58:K65)</f>
        <v>132350.29999999999</v>
      </c>
      <c r="L66" s="159"/>
      <c r="M66" s="35"/>
    </row>
    <row r="67" spans="1:13" ht="51" customHeight="1" x14ac:dyDescent="0.3">
      <c r="B67" s="80" t="s">
        <v>83</v>
      </c>
      <c r="C67" s="214" t="s">
        <v>84</v>
      </c>
      <c r="D67" s="214"/>
      <c r="E67" s="214"/>
      <c r="F67" s="214"/>
      <c r="G67" s="214"/>
      <c r="H67" s="214"/>
      <c r="I67" s="214"/>
      <c r="J67" s="214"/>
      <c r="K67" s="215"/>
      <c r="L67" s="214"/>
      <c r="M67" s="34"/>
    </row>
    <row r="68" spans="1:13" ht="174" customHeight="1" x14ac:dyDescent="0.3">
      <c r="B68" s="151" t="s">
        <v>85</v>
      </c>
      <c r="C68" s="152" t="s">
        <v>86</v>
      </c>
      <c r="D68" s="140"/>
      <c r="E68" s="140"/>
      <c r="F68" s="140"/>
      <c r="G68" s="140"/>
      <c r="H68" s="140">
        <v>60000</v>
      </c>
      <c r="I68" s="150">
        <f>SUM(D68:H68)</f>
        <v>60000</v>
      </c>
      <c r="J68" s="153">
        <v>0.5</v>
      </c>
      <c r="K68" s="140">
        <v>60000</v>
      </c>
      <c r="L68" s="154" t="s">
        <v>33</v>
      </c>
      <c r="M68" s="155"/>
    </row>
    <row r="69" spans="1:13" ht="104.25" customHeight="1" x14ac:dyDescent="0.3">
      <c r="B69" s="151" t="s">
        <v>87</v>
      </c>
      <c r="C69" s="152" t="s">
        <v>88</v>
      </c>
      <c r="D69" s="140"/>
      <c r="E69" s="140"/>
      <c r="F69" s="140"/>
      <c r="G69" s="140"/>
      <c r="H69" s="140">
        <v>8000</v>
      </c>
      <c r="I69" s="150">
        <f t="shared" ref="I69:I75" si="7">SUM(D69:H69)</f>
        <v>8000</v>
      </c>
      <c r="J69" s="153">
        <v>0.3</v>
      </c>
      <c r="K69" s="140">
        <v>8000</v>
      </c>
      <c r="L69" s="154" t="s">
        <v>89</v>
      </c>
      <c r="M69" s="155"/>
    </row>
    <row r="70" spans="1:13" ht="152.25" customHeight="1" x14ac:dyDescent="0.3">
      <c r="B70" s="151" t="s">
        <v>90</v>
      </c>
      <c r="C70" s="152" t="s">
        <v>91</v>
      </c>
      <c r="D70" s="140"/>
      <c r="E70" s="140"/>
      <c r="F70" s="140"/>
      <c r="G70" s="140"/>
      <c r="H70" s="140">
        <v>40000</v>
      </c>
      <c r="I70" s="150">
        <f t="shared" si="7"/>
        <v>40000</v>
      </c>
      <c r="J70" s="153">
        <v>0.5</v>
      </c>
      <c r="K70" s="140">
        <v>40000</v>
      </c>
      <c r="L70" s="154" t="s">
        <v>92</v>
      </c>
      <c r="M70" s="155"/>
    </row>
    <row r="71" spans="1:13" ht="109.2" x14ac:dyDescent="0.3">
      <c r="B71" s="151" t="s">
        <v>93</v>
      </c>
      <c r="C71" s="152" t="s">
        <v>94</v>
      </c>
      <c r="D71" s="140"/>
      <c r="E71" s="140"/>
      <c r="F71" s="140"/>
      <c r="G71" s="140"/>
      <c r="H71" s="140">
        <v>50000</v>
      </c>
      <c r="I71" s="150">
        <f t="shared" si="7"/>
        <v>50000</v>
      </c>
      <c r="J71" s="153">
        <v>0.3</v>
      </c>
      <c r="K71" s="140"/>
      <c r="L71" s="154" t="s">
        <v>95</v>
      </c>
      <c r="M71" s="155"/>
    </row>
    <row r="72" spans="1:13" ht="15.6" x14ac:dyDescent="0.3">
      <c r="B72" s="151" t="s">
        <v>96</v>
      </c>
      <c r="C72" s="152"/>
      <c r="D72" s="140"/>
      <c r="E72" s="140"/>
      <c r="F72" s="140"/>
      <c r="G72" s="140"/>
      <c r="H72" s="140"/>
      <c r="I72" s="150">
        <f t="shared" si="7"/>
        <v>0</v>
      </c>
      <c r="J72" s="153"/>
      <c r="K72" s="140"/>
      <c r="L72" s="154"/>
      <c r="M72" s="155"/>
    </row>
    <row r="73" spans="1:13" ht="15.6" x14ac:dyDescent="0.3">
      <c r="B73" s="151" t="s">
        <v>97</v>
      </c>
      <c r="C73" s="152"/>
      <c r="D73" s="140"/>
      <c r="E73" s="140"/>
      <c r="F73" s="140"/>
      <c r="G73" s="140"/>
      <c r="H73" s="140"/>
      <c r="I73" s="150">
        <f t="shared" si="7"/>
        <v>0</v>
      </c>
      <c r="J73" s="153"/>
      <c r="K73" s="140"/>
      <c r="L73" s="154"/>
      <c r="M73" s="155"/>
    </row>
    <row r="74" spans="1:13" ht="15.6" x14ac:dyDescent="0.3">
      <c r="B74" s="151" t="s">
        <v>98</v>
      </c>
      <c r="C74" s="156"/>
      <c r="D74" s="157"/>
      <c r="E74" s="157"/>
      <c r="F74" s="157"/>
      <c r="G74" s="157"/>
      <c r="H74" s="157"/>
      <c r="I74" s="150">
        <f t="shared" si="7"/>
        <v>0</v>
      </c>
      <c r="J74" s="158"/>
      <c r="K74" s="157"/>
      <c r="L74" s="159"/>
      <c r="M74" s="155"/>
    </row>
    <row r="75" spans="1:13" ht="15.6" x14ac:dyDescent="0.3">
      <c r="B75" s="151" t="s">
        <v>99</v>
      </c>
      <c r="C75" s="156"/>
      <c r="D75" s="157"/>
      <c r="E75" s="157"/>
      <c r="F75" s="157"/>
      <c r="G75" s="157"/>
      <c r="H75" s="157"/>
      <c r="I75" s="150">
        <f t="shared" si="7"/>
        <v>0</v>
      </c>
      <c r="J75" s="158"/>
      <c r="K75" s="157"/>
      <c r="L75" s="159"/>
      <c r="M75" s="155"/>
    </row>
    <row r="76" spans="1:13" ht="15.6" x14ac:dyDescent="0.3">
      <c r="C76" s="80" t="s">
        <v>38</v>
      </c>
      <c r="D76" s="13">
        <f>SUM(D68:D75)</f>
        <v>0</v>
      </c>
      <c r="E76" s="13">
        <f>SUM(E68:E75)</f>
        <v>0</v>
      </c>
      <c r="F76" s="13">
        <f>SUM(F68:F75)</f>
        <v>0</v>
      </c>
      <c r="G76" s="13">
        <f t="shared" ref="G76:H76" si="8">SUM(G68:G75)</f>
        <v>0</v>
      </c>
      <c r="H76" s="13">
        <f t="shared" si="8"/>
        <v>158000</v>
      </c>
      <c r="I76" s="13">
        <f>SUM(I68:I75)</f>
        <v>158000</v>
      </c>
      <c r="J76" s="10">
        <f>(J68*I68)+(J69*I69)+(J70*I70)+(J71*I71)+(J72*I72)+(J73*I73)+(J74*I74)+(J75*I75)</f>
        <v>67400</v>
      </c>
      <c r="K76" s="131">
        <f>SUM(K68:K75)</f>
        <v>108000</v>
      </c>
      <c r="L76" s="159"/>
      <c r="M76" s="35"/>
    </row>
    <row r="77" spans="1:13" ht="51" customHeight="1" x14ac:dyDescent="0.3">
      <c r="B77" s="80" t="s">
        <v>100</v>
      </c>
      <c r="C77" s="214"/>
      <c r="D77" s="214"/>
      <c r="E77" s="214"/>
      <c r="F77" s="214"/>
      <c r="G77" s="214"/>
      <c r="H77" s="214"/>
      <c r="I77" s="214"/>
      <c r="J77" s="214"/>
      <c r="K77" s="215"/>
      <c r="L77" s="214"/>
      <c r="M77" s="34"/>
    </row>
    <row r="78" spans="1:13" ht="15.6" x14ac:dyDescent="0.3">
      <c r="B78" s="151" t="s">
        <v>101</v>
      </c>
      <c r="C78" s="152"/>
      <c r="D78" s="140"/>
      <c r="E78" s="140"/>
      <c r="F78" s="140"/>
      <c r="G78" s="140"/>
      <c r="H78" s="140"/>
      <c r="I78" s="150">
        <f>SUM(D78:F78)</f>
        <v>0</v>
      </c>
      <c r="J78" s="153"/>
      <c r="K78" s="140"/>
      <c r="L78" s="154"/>
      <c r="M78" s="155"/>
    </row>
    <row r="79" spans="1:13" ht="15.6" x14ac:dyDescent="0.3">
      <c r="B79" s="151" t="s">
        <v>102</v>
      </c>
      <c r="C79" s="152"/>
      <c r="D79" s="140"/>
      <c r="E79" s="140"/>
      <c r="F79" s="140"/>
      <c r="G79" s="140"/>
      <c r="H79" s="140"/>
      <c r="I79" s="150">
        <f t="shared" ref="I79:I85" si="9">SUM(D79:F79)</f>
        <v>0</v>
      </c>
      <c r="J79" s="153"/>
      <c r="K79" s="140"/>
      <c r="L79" s="154"/>
      <c r="M79" s="155"/>
    </row>
    <row r="80" spans="1:13" ht="15.6" x14ac:dyDescent="0.3">
      <c r="B80" s="151" t="s">
        <v>103</v>
      </c>
      <c r="C80" s="152"/>
      <c r="D80" s="140"/>
      <c r="E80" s="140"/>
      <c r="F80" s="140"/>
      <c r="G80" s="140"/>
      <c r="H80" s="140"/>
      <c r="I80" s="150">
        <f t="shared" si="9"/>
        <v>0</v>
      </c>
      <c r="J80" s="153"/>
      <c r="K80" s="140"/>
      <c r="L80" s="154"/>
      <c r="M80" s="155"/>
    </row>
    <row r="81" spans="1:13" ht="15.6" x14ac:dyDescent="0.3">
      <c r="A81" s="24"/>
      <c r="B81" s="151" t="s">
        <v>104</v>
      </c>
      <c r="C81" s="152"/>
      <c r="D81" s="140"/>
      <c r="E81" s="140"/>
      <c r="F81" s="140"/>
      <c r="G81" s="140"/>
      <c r="H81" s="140"/>
      <c r="I81" s="150">
        <f t="shared" si="9"/>
        <v>0</v>
      </c>
      <c r="J81" s="153"/>
      <c r="K81" s="140"/>
      <c r="L81" s="154"/>
      <c r="M81" s="155"/>
    </row>
    <row r="82" spans="1:13" s="24" customFormat="1" ht="15.6" x14ac:dyDescent="0.3">
      <c r="A82" s="23"/>
      <c r="B82" s="151" t="s">
        <v>105</v>
      </c>
      <c r="C82" s="152"/>
      <c r="D82" s="140"/>
      <c r="E82" s="140"/>
      <c r="F82" s="140"/>
      <c r="G82" s="140"/>
      <c r="H82" s="140"/>
      <c r="I82" s="150">
        <f t="shared" si="9"/>
        <v>0</v>
      </c>
      <c r="J82" s="153"/>
      <c r="K82" s="140"/>
      <c r="L82" s="154"/>
      <c r="M82" s="155"/>
    </row>
    <row r="83" spans="1:13" ht="15.6" x14ac:dyDescent="0.3">
      <c r="B83" s="151" t="s">
        <v>106</v>
      </c>
      <c r="C83" s="152"/>
      <c r="D83" s="140"/>
      <c r="E83" s="140"/>
      <c r="F83" s="140"/>
      <c r="G83" s="140"/>
      <c r="H83" s="140"/>
      <c r="I83" s="150">
        <f t="shared" si="9"/>
        <v>0</v>
      </c>
      <c r="J83" s="153"/>
      <c r="K83" s="140"/>
      <c r="L83" s="154"/>
      <c r="M83" s="155"/>
    </row>
    <row r="84" spans="1:13" ht="15.6" x14ac:dyDescent="0.3">
      <c r="B84" s="151" t="s">
        <v>107</v>
      </c>
      <c r="C84" s="156"/>
      <c r="D84" s="157"/>
      <c r="E84" s="157"/>
      <c r="F84" s="157"/>
      <c r="G84" s="157"/>
      <c r="H84" s="157"/>
      <c r="I84" s="150">
        <f t="shared" si="9"/>
        <v>0</v>
      </c>
      <c r="J84" s="158"/>
      <c r="K84" s="157"/>
      <c r="L84" s="159"/>
      <c r="M84" s="155"/>
    </row>
    <row r="85" spans="1:13" ht="15.6" x14ac:dyDescent="0.3">
      <c r="B85" s="151" t="s">
        <v>108</v>
      </c>
      <c r="C85" s="156"/>
      <c r="D85" s="157"/>
      <c r="E85" s="157"/>
      <c r="F85" s="157"/>
      <c r="G85" s="157"/>
      <c r="H85" s="157"/>
      <c r="I85" s="150">
        <f t="shared" si="9"/>
        <v>0</v>
      </c>
      <c r="J85" s="158"/>
      <c r="K85" s="157"/>
      <c r="L85" s="159"/>
      <c r="M85" s="155"/>
    </row>
    <row r="86" spans="1:13" ht="15.6" x14ac:dyDescent="0.3">
      <c r="C86" s="80" t="s">
        <v>38</v>
      </c>
      <c r="D86" s="13">
        <f>SUM(D78:D85)</f>
        <v>0</v>
      </c>
      <c r="E86" s="13">
        <f>SUM(E78:E85)</f>
        <v>0</v>
      </c>
      <c r="F86" s="13">
        <f>SUM(F78:F85)</f>
        <v>0</v>
      </c>
      <c r="G86" s="13"/>
      <c r="H86" s="13"/>
      <c r="I86" s="13">
        <f>SUM(I78:I85)</f>
        <v>0</v>
      </c>
      <c r="J86" s="10">
        <f>(J78*I78)+(J79*I79)+(J80*I80)+(J81*I81)+(J82*I82)+(J83*I83)+(J84*I84)+(J85*I85)</f>
        <v>0</v>
      </c>
      <c r="K86" s="131">
        <f>SUM(K78:K85)</f>
        <v>0</v>
      </c>
      <c r="L86" s="159"/>
      <c r="M86" s="35"/>
    </row>
    <row r="87" spans="1:13" ht="51" customHeight="1" x14ac:dyDescent="0.3">
      <c r="B87" s="80" t="s">
        <v>109</v>
      </c>
      <c r="C87" s="214"/>
      <c r="D87" s="214"/>
      <c r="E87" s="214"/>
      <c r="F87" s="214"/>
      <c r="G87" s="214"/>
      <c r="H87" s="214"/>
      <c r="I87" s="214"/>
      <c r="J87" s="214"/>
      <c r="K87" s="215"/>
      <c r="L87" s="214"/>
      <c r="M87" s="34"/>
    </row>
    <row r="88" spans="1:13" ht="15.6" x14ac:dyDescent="0.3">
      <c r="B88" s="151" t="s">
        <v>110</v>
      </c>
      <c r="C88" s="152"/>
      <c r="D88" s="140"/>
      <c r="E88" s="140"/>
      <c r="F88" s="140"/>
      <c r="G88" s="140"/>
      <c r="H88" s="140"/>
      <c r="I88" s="150">
        <f>SUM(D88:F88)</f>
        <v>0</v>
      </c>
      <c r="J88" s="153"/>
      <c r="K88" s="140"/>
      <c r="L88" s="154"/>
      <c r="M88" s="155"/>
    </row>
    <row r="89" spans="1:13" ht="15.6" x14ac:dyDescent="0.3">
      <c r="B89" s="151" t="s">
        <v>111</v>
      </c>
      <c r="C89" s="152"/>
      <c r="D89" s="140"/>
      <c r="E89" s="140"/>
      <c r="F89" s="140"/>
      <c r="G89" s="140"/>
      <c r="H89" s="140"/>
      <c r="I89" s="150">
        <f t="shared" ref="I89:I95" si="10">SUM(D89:F89)</f>
        <v>0</v>
      </c>
      <c r="J89" s="153"/>
      <c r="K89" s="140"/>
      <c r="L89" s="154"/>
      <c r="M89" s="155"/>
    </row>
    <row r="90" spans="1:13" ht="15.6" x14ac:dyDescent="0.3">
      <c r="B90" s="151" t="s">
        <v>112</v>
      </c>
      <c r="C90" s="152"/>
      <c r="D90" s="140"/>
      <c r="E90" s="140"/>
      <c r="F90" s="140"/>
      <c r="G90" s="140"/>
      <c r="H90" s="140"/>
      <c r="I90" s="150">
        <f t="shared" si="10"/>
        <v>0</v>
      </c>
      <c r="J90" s="153"/>
      <c r="K90" s="140"/>
      <c r="L90" s="154"/>
      <c r="M90" s="155"/>
    </row>
    <row r="91" spans="1:13" ht="15.6" x14ac:dyDescent="0.3">
      <c r="B91" s="151" t="s">
        <v>113</v>
      </c>
      <c r="C91" s="152"/>
      <c r="D91" s="140"/>
      <c r="E91" s="140"/>
      <c r="F91" s="140"/>
      <c r="G91" s="140"/>
      <c r="H91" s="140"/>
      <c r="I91" s="150">
        <f t="shared" si="10"/>
        <v>0</v>
      </c>
      <c r="J91" s="153"/>
      <c r="K91" s="140"/>
      <c r="L91" s="154"/>
      <c r="M91" s="155"/>
    </row>
    <row r="92" spans="1:13" ht="15.6" x14ac:dyDescent="0.3">
      <c r="B92" s="151" t="s">
        <v>114</v>
      </c>
      <c r="C92" s="152"/>
      <c r="D92" s="140"/>
      <c r="E92" s="140"/>
      <c r="F92" s="140"/>
      <c r="G92" s="140"/>
      <c r="H92" s="140"/>
      <c r="I92" s="150">
        <f t="shared" si="10"/>
        <v>0</v>
      </c>
      <c r="J92" s="153"/>
      <c r="K92" s="140"/>
      <c r="L92" s="154"/>
      <c r="M92" s="155"/>
    </row>
    <row r="93" spans="1:13" ht="15.6" x14ac:dyDescent="0.3">
      <c r="B93" s="151" t="s">
        <v>115</v>
      </c>
      <c r="C93" s="152"/>
      <c r="D93" s="140"/>
      <c r="E93" s="140"/>
      <c r="F93" s="140"/>
      <c r="G93" s="140"/>
      <c r="H93" s="140"/>
      <c r="I93" s="150">
        <f t="shared" si="10"/>
        <v>0</v>
      </c>
      <c r="J93" s="153"/>
      <c r="K93" s="140"/>
      <c r="L93" s="154"/>
      <c r="M93" s="155"/>
    </row>
    <row r="94" spans="1:13" ht="15.6" x14ac:dyDescent="0.3">
      <c r="B94" s="151" t="s">
        <v>116</v>
      </c>
      <c r="C94" s="156"/>
      <c r="D94" s="157"/>
      <c r="E94" s="157"/>
      <c r="F94" s="157"/>
      <c r="G94" s="157"/>
      <c r="H94" s="157"/>
      <c r="I94" s="150">
        <f t="shared" si="10"/>
        <v>0</v>
      </c>
      <c r="J94" s="158"/>
      <c r="K94" s="157"/>
      <c r="L94" s="159"/>
      <c r="M94" s="155"/>
    </row>
    <row r="95" spans="1:13" ht="15.6" x14ac:dyDescent="0.3">
      <c r="B95" s="151" t="s">
        <v>117</v>
      </c>
      <c r="C95" s="156"/>
      <c r="D95" s="157"/>
      <c r="E95" s="157"/>
      <c r="F95" s="157"/>
      <c r="G95" s="157"/>
      <c r="H95" s="157"/>
      <c r="I95" s="150">
        <f t="shared" si="10"/>
        <v>0</v>
      </c>
      <c r="J95" s="158"/>
      <c r="K95" s="157"/>
      <c r="L95" s="159"/>
      <c r="M95" s="155"/>
    </row>
    <row r="96" spans="1:13" ht="15.6" x14ac:dyDescent="0.3">
      <c r="C96" s="80" t="s">
        <v>38</v>
      </c>
      <c r="D96" s="10">
        <f>SUM(D88:D95)</f>
        <v>0</v>
      </c>
      <c r="E96" s="10">
        <f>SUM(E88:E95)</f>
        <v>0</v>
      </c>
      <c r="F96" s="10">
        <f>SUM(F88:F95)</f>
        <v>0</v>
      </c>
      <c r="G96" s="10"/>
      <c r="H96" s="10"/>
      <c r="I96" s="10">
        <f>SUM(I88:I95)</f>
        <v>0</v>
      </c>
      <c r="J96" s="10">
        <f>(J88*I88)+(J89*I89)+(J90*I90)+(J91*I91)+(J92*I92)+(J93*I93)+(J94*I94)+(J95*I95)</f>
        <v>0</v>
      </c>
      <c r="K96" s="131">
        <f>SUM(K88:K95)</f>
        <v>0</v>
      </c>
      <c r="L96" s="159"/>
      <c r="M96" s="35"/>
    </row>
    <row r="97" spans="2:13" ht="15.75" customHeight="1" x14ac:dyDescent="0.3">
      <c r="B97" s="4"/>
      <c r="C97" s="160"/>
      <c r="D97" s="163"/>
      <c r="E97" s="163"/>
      <c r="F97" s="163"/>
      <c r="G97" s="163"/>
      <c r="H97" s="163"/>
      <c r="I97" s="163"/>
      <c r="J97" s="163"/>
      <c r="K97" s="163"/>
      <c r="L97" s="160"/>
      <c r="M97" s="2"/>
    </row>
    <row r="98" spans="2:13" ht="51" customHeight="1" x14ac:dyDescent="0.3">
      <c r="B98" s="80" t="s">
        <v>118</v>
      </c>
      <c r="C98" s="216"/>
      <c r="D98" s="216"/>
      <c r="E98" s="216"/>
      <c r="F98" s="216"/>
      <c r="G98" s="216"/>
      <c r="H98" s="216"/>
      <c r="I98" s="216"/>
      <c r="J98" s="216"/>
      <c r="K98" s="217"/>
      <c r="L98" s="216"/>
      <c r="M98" s="9"/>
    </row>
    <row r="99" spans="2:13" ht="51" customHeight="1" x14ac:dyDescent="0.3">
      <c r="B99" s="80" t="s">
        <v>119</v>
      </c>
      <c r="C99" s="214"/>
      <c r="D99" s="214"/>
      <c r="E99" s="214"/>
      <c r="F99" s="214"/>
      <c r="G99" s="214"/>
      <c r="H99" s="214"/>
      <c r="I99" s="214"/>
      <c r="J99" s="214"/>
      <c r="K99" s="215"/>
      <c r="L99" s="214"/>
      <c r="M99" s="34"/>
    </row>
    <row r="100" spans="2:13" ht="15.6" x14ac:dyDescent="0.3">
      <c r="B100" s="151" t="s">
        <v>120</v>
      </c>
      <c r="C100" s="152"/>
      <c r="D100" s="140"/>
      <c r="E100" s="140"/>
      <c r="F100" s="140"/>
      <c r="G100" s="140"/>
      <c r="H100" s="140"/>
      <c r="I100" s="150">
        <f>SUM(D100:F100)</f>
        <v>0</v>
      </c>
      <c r="J100" s="153"/>
      <c r="K100" s="140"/>
      <c r="L100" s="154"/>
      <c r="M100" s="155"/>
    </row>
    <row r="101" spans="2:13" ht="15.6" x14ac:dyDescent="0.3">
      <c r="B101" s="151" t="s">
        <v>121</v>
      </c>
      <c r="C101" s="152"/>
      <c r="D101" s="140"/>
      <c r="E101" s="140"/>
      <c r="F101" s="140"/>
      <c r="G101" s="140"/>
      <c r="H101" s="140"/>
      <c r="I101" s="150">
        <f t="shared" ref="I101:I107" si="11">SUM(D101:F101)</f>
        <v>0</v>
      </c>
      <c r="J101" s="153"/>
      <c r="K101" s="140"/>
      <c r="L101" s="154"/>
      <c r="M101" s="155"/>
    </row>
    <row r="102" spans="2:13" ht="15.6" x14ac:dyDescent="0.3">
      <c r="B102" s="151" t="s">
        <v>122</v>
      </c>
      <c r="C102" s="152"/>
      <c r="D102" s="140"/>
      <c r="E102" s="140"/>
      <c r="F102" s="140"/>
      <c r="G102" s="140"/>
      <c r="H102" s="140"/>
      <c r="I102" s="150">
        <f t="shared" si="11"/>
        <v>0</v>
      </c>
      <c r="J102" s="153"/>
      <c r="K102" s="140"/>
      <c r="L102" s="154"/>
      <c r="M102" s="155"/>
    </row>
    <row r="103" spans="2:13" ht="15.6" x14ac:dyDescent="0.3">
      <c r="B103" s="151" t="s">
        <v>123</v>
      </c>
      <c r="C103" s="152"/>
      <c r="D103" s="140"/>
      <c r="E103" s="140"/>
      <c r="F103" s="140"/>
      <c r="G103" s="140"/>
      <c r="H103" s="140"/>
      <c r="I103" s="150">
        <f t="shared" si="11"/>
        <v>0</v>
      </c>
      <c r="J103" s="153"/>
      <c r="K103" s="140"/>
      <c r="L103" s="154"/>
      <c r="M103" s="155"/>
    </row>
    <row r="104" spans="2:13" ht="15.6" x14ac:dyDescent="0.3">
      <c r="B104" s="151" t="s">
        <v>124</v>
      </c>
      <c r="C104" s="152"/>
      <c r="D104" s="140"/>
      <c r="E104" s="140"/>
      <c r="F104" s="140"/>
      <c r="G104" s="140"/>
      <c r="H104" s="140"/>
      <c r="I104" s="150">
        <f t="shared" si="11"/>
        <v>0</v>
      </c>
      <c r="J104" s="153"/>
      <c r="K104" s="140"/>
      <c r="L104" s="154"/>
      <c r="M104" s="155"/>
    </row>
    <row r="105" spans="2:13" ht="15.6" x14ac:dyDescent="0.3">
      <c r="B105" s="151" t="s">
        <v>125</v>
      </c>
      <c r="C105" s="152"/>
      <c r="D105" s="140"/>
      <c r="E105" s="140"/>
      <c r="F105" s="140"/>
      <c r="G105" s="140"/>
      <c r="H105" s="140"/>
      <c r="I105" s="150">
        <f t="shared" si="11"/>
        <v>0</v>
      </c>
      <c r="J105" s="153"/>
      <c r="K105" s="140"/>
      <c r="L105" s="154"/>
      <c r="M105" s="155"/>
    </row>
    <row r="106" spans="2:13" ht="15.6" x14ac:dyDescent="0.3">
      <c r="B106" s="151" t="s">
        <v>126</v>
      </c>
      <c r="C106" s="156"/>
      <c r="D106" s="157"/>
      <c r="E106" s="157"/>
      <c r="F106" s="157"/>
      <c r="G106" s="157"/>
      <c r="H106" s="157"/>
      <c r="I106" s="150">
        <f t="shared" si="11"/>
        <v>0</v>
      </c>
      <c r="J106" s="158"/>
      <c r="K106" s="157"/>
      <c r="L106" s="159"/>
      <c r="M106" s="155"/>
    </row>
    <row r="107" spans="2:13" ht="15.6" x14ac:dyDescent="0.3">
      <c r="B107" s="151" t="s">
        <v>127</v>
      </c>
      <c r="C107" s="156"/>
      <c r="D107" s="157"/>
      <c r="E107" s="157"/>
      <c r="F107" s="157"/>
      <c r="G107" s="157"/>
      <c r="H107" s="157"/>
      <c r="I107" s="150">
        <f t="shared" si="11"/>
        <v>0</v>
      </c>
      <c r="J107" s="158"/>
      <c r="K107" s="157"/>
      <c r="L107" s="159"/>
      <c r="M107" s="155"/>
    </row>
    <row r="108" spans="2:13" ht="15.6" x14ac:dyDescent="0.3">
      <c r="C108" s="80" t="s">
        <v>38</v>
      </c>
      <c r="D108" s="10">
        <f>SUM(D100:D107)</f>
        <v>0</v>
      </c>
      <c r="E108" s="10">
        <f>SUM(E100:E107)</f>
        <v>0</v>
      </c>
      <c r="F108" s="10">
        <f>SUM(F100:F107)</f>
        <v>0</v>
      </c>
      <c r="G108" s="13"/>
      <c r="H108" s="13"/>
      <c r="I108" s="13">
        <f>SUM(I100:I107)</f>
        <v>0</v>
      </c>
      <c r="J108" s="10">
        <f>(J100*I100)+(J101*I101)+(J102*I102)+(J103*I103)+(J104*I104)+(J105*I105)+(J106*I106)+(J107*I107)</f>
        <v>0</v>
      </c>
      <c r="K108" s="131">
        <f>SUM(K100:K107)</f>
        <v>0</v>
      </c>
      <c r="L108" s="159"/>
      <c r="M108" s="35"/>
    </row>
    <row r="109" spans="2:13" ht="51" customHeight="1" x14ac:dyDescent="0.3">
      <c r="B109" s="80" t="s">
        <v>128</v>
      </c>
      <c r="C109" s="214"/>
      <c r="D109" s="214"/>
      <c r="E109" s="214"/>
      <c r="F109" s="214"/>
      <c r="G109" s="214"/>
      <c r="H109" s="214"/>
      <c r="I109" s="214"/>
      <c r="J109" s="214"/>
      <c r="K109" s="215"/>
      <c r="L109" s="214"/>
      <c r="M109" s="34"/>
    </row>
    <row r="110" spans="2:13" ht="15.6" x14ac:dyDescent="0.3">
      <c r="B110" s="151" t="s">
        <v>129</v>
      </c>
      <c r="C110" s="152"/>
      <c r="D110" s="140"/>
      <c r="E110" s="140"/>
      <c r="F110" s="140"/>
      <c r="G110" s="140"/>
      <c r="H110" s="140"/>
      <c r="I110" s="150">
        <f>SUM(D110:F110)</f>
        <v>0</v>
      </c>
      <c r="J110" s="153"/>
      <c r="K110" s="140"/>
      <c r="L110" s="154"/>
      <c r="M110" s="155"/>
    </row>
    <row r="111" spans="2:13" ht="15.6" x14ac:dyDescent="0.3">
      <c r="B111" s="151" t="s">
        <v>130</v>
      </c>
      <c r="C111" s="152"/>
      <c r="D111" s="140"/>
      <c r="E111" s="140"/>
      <c r="F111" s="140"/>
      <c r="G111" s="140"/>
      <c r="H111" s="140"/>
      <c r="I111" s="150">
        <f t="shared" ref="I111:I117" si="12">SUM(D111:F111)</f>
        <v>0</v>
      </c>
      <c r="J111" s="153"/>
      <c r="K111" s="140"/>
      <c r="L111" s="154"/>
      <c r="M111" s="155"/>
    </row>
    <row r="112" spans="2:13" ht="15.6" x14ac:dyDescent="0.3">
      <c r="B112" s="151" t="s">
        <v>131</v>
      </c>
      <c r="C112" s="152"/>
      <c r="D112" s="140"/>
      <c r="E112" s="140"/>
      <c r="F112" s="140"/>
      <c r="G112" s="140"/>
      <c r="H112" s="140"/>
      <c r="I112" s="150">
        <f t="shared" si="12"/>
        <v>0</v>
      </c>
      <c r="J112" s="153"/>
      <c r="K112" s="140"/>
      <c r="L112" s="154"/>
      <c r="M112" s="155"/>
    </row>
    <row r="113" spans="2:13" ht="15.6" x14ac:dyDescent="0.3">
      <c r="B113" s="151" t="s">
        <v>132</v>
      </c>
      <c r="C113" s="152"/>
      <c r="D113" s="140"/>
      <c r="E113" s="140"/>
      <c r="F113" s="140"/>
      <c r="G113" s="140"/>
      <c r="H113" s="140"/>
      <c r="I113" s="150">
        <f t="shared" si="12"/>
        <v>0</v>
      </c>
      <c r="J113" s="153"/>
      <c r="K113" s="140"/>
      <c r="L113" s="154"/>
      <c r="M113" s="155"/>
    </row>
    <row r="114" spans="2:13" ht="15.6" x14ac:dyDescent="0.3">
      <c r="B114" s="151" t="s">
        <v>133</v>
      </c>
      <c r="C114" s="152"/>
      <c r="D114" s="140"/>
      <c r="E114" s="140"/>
      <c r="F114" s="140"/>
      <c r="G114" s="140"/>
      <c r="H114" s="140"/>
      <c r="I114" s="150">
        <f t="shared" si="12"/>
        <v>0</v>
      </c>
      <c r="J114" s="153"/>
      <c r="K114" s="140"/>
      <c r="L114" s="154"/>
      <c r="M114" s="155"/>
    </row>
    <row r="115" spans="2:13" ht="15.6" x14ac:dyDescent="0.3">
      <c r="B115" s="151" t="s">
        <v>134</v>
      </c>
      <c r="C115" s="152"/>
      <c r="D115" s="140"/>
      <c r="E115" s="140"/>
      <c r="F115" s="140"/>
      <c r="G115" s="140"/>
      <c r="H115" s="140"/>
      <c r="I115" s="150">
        <f t="shared" si="12"/>
        <v>0</v>
      </c>
      <c r="J115" s="153"/>
      <c r="K115" s="140"/>
      <c r="L115" s="154"/>
      <c r="M115" s="155"/>
    </row>
    <row r="116" spans="2:13" ht="15.6" x14ac:dyDescent="0.3">
      <c r="B116" s="151" t="s">
        <v>135</v>
      </c>
      <c r="C116" s="156"/>
      <c r="D116" s="157"/>
      <c r="E116" s="157"/>
      <c r="F116" s="157"/>
      <c r="G116" s="157"/>
      <c r="H116" s="157"/>
      <c r="I116" s="150">
        <f t="shared" si="12"/>
        <v>0</v>
      </c>
      <c r="J116" s="158"/>
      <c r="K116" s="157"/>
      <c r="L116" s="159"/>
      <c r="M116" s="155"/>
    </row>
    <row r="117" spans="2:13" ht="15.6" x14ac:dyDescent="0.3">
      <c r="B117" s="151" t="s">
        <v>136</v>
      </c>
      <c r="C117" s="156"/>
      <c r="D117" s="157"/>
      <c r="E117" s="157"/>
      <c r="F117" s="157"/>
      <c r="G117" s="157"/>
      <c r="H117" s="157"/>
      <c r="I117" s="150">
        <f t="shared" si="12"/>
        <v>0</v>
      </c>
      <c r="J117" s="158"/>
      <c r="K117" s="157"/>
      <c r="L117" s="159"/>
      <c r="M117" s="155"/>
    </row>
    <row r="118" spans="2:13" ht="15.6" x14ac:dyDescent="0.3">
      <c r="C118" s="80" t="s">
        <v>38</v>
      </c>
      <c r="D118" s="13">
        <f>SUM(D110:D117)</f>
        <v>0</v>
      </c>
      <c r="E118" s="13">
        <f>SUM(E110:E117)</f>
        <v>0</v>
      </c>
      <c r="F118" s="13">
        <f>SUM(F110:F117)</f>
        <v>0</v>
      </c>
      <c r="G118" s="13"/>
      <c r="H118" s="13"/>
      <c r="I118" s="13">
        <f>SUM(I110:I117)</f>
        <v>0</v>
      </c>
      <c r="J118" s="10">
        <f>(J110*I110)+(J111*I111)+(J112*I112)+(J113*I113)+(J114*I114)+(J115*I115)+(J116*I116)+(J117*I117)</f>
        <v>0</v>
      </c>
      <c r="K118" s="131">
        <f>SUM(K110:K117)</f>
        <v>0</v>
      </c>
      <c r="L118" s="159"/>
      <c r="M118" s="35"/>
    </row>
    <row r="119" spans="2:13" ht="51" customHeight="1" x14ac:dyDescent="0.3">
      <c r="B119" s="80" t="s">
        <v>137</v>
      </c>
      <c r="C119" s="214"/>
      <c r="D119" s="214"/>
      <c r="E119" s="214"/>
      <c r="F119" s="214"/>
      <c r="G119" s="214"/>
      <c r="H119" s="214"/>
      <c r="I119" s="214"/>
      <c r="J119" s="214"/>
      <c r="K119" s="215"/>
      <c r="L119" s="214"/>
      <c r="M119" s="34"/>
    </row>
    <row r="120" spans="2:13" ht="15.6" x14ac:dyDescent="0.3">
      <c r="B120" s="151" t="s">
        <v>138</v>
      </c>
      <c r="C120" s="152"/>
      <c r="D120" s="140"/>
      <c r="E120" s="140"/>
      <c r="F120" s="140"/>
      <c r="G120" s="140"/>
      <c r="H120" s="140"/>
      <c r="I120" s="150">
        <f>SUM(D120:F120)</f>
        <v>0</v>
      </c>
      <c r="J120" s="153"/>
      <c r="K120" s="140"/>
      <c r="L120" s="154"/>
      <c r="M120" s="155"/>
    </row>
    <row r="121" spans="2:13" ht="15.6" x14ac:dyDescent="0.3">
      <c r="B121" s="151" t="s">
        <v>139</v>
      </c>
      <c r="C121" s="152"/>
      <c r="D121" s="140"/>
      <c r="E121" s="140"/>
      <c r="F121" s="140"/>
      <c r="G121" s="140"/>
      <c r="H121" s="140"/>
      <c r="I121" s="150">
        <f t="shared" ref="I121:I127" si="13">SUM(D121:F121)</f>
        <v>0</v>
      </c>
      <c r="J121" s="153"/>
      <c r="K121" s="140"/>
      <c r="L121" s="154"/>
      <c r="M121" s="155"/>
    </row>
    <row r="122" spans="2:13" ht="15.6" x14ac:dyDescent="0.3">
      <c r="B122" s="151" t="s">
        <v>140</v>
      </c>
      <c r="C122" s="152"/>
      <c r="D122" s="140"/>
      <c r="E122" s="140"/>
      <c r="F122" s="140"/>
      <c r="G122" s="140"/>
      <c r="H122" s="140"/>
      <c r="I122" s="150">
        <f t="shared" si="13"/>
        <v>0</v>
      </c>
      <c r="J122" s="153"/>
      <c r="K122" s="140"/>
      <c r="L122" s="154"/>
      <c r="M122" s="155"/>
    </row>
    <row r="123" spans="2:13" ht="15.6" x14ac:dyDescent="0.3">
      <c r="B123" s="151" t="s">
        <v>141</v>
      </c>
      <c r="C123" s="152"/>
      <c r="D123" s="140"/>
      <c r="E123" s="140"/>
      <c r="F123" s="140"/>
      <c r="G123" s="140"/>
      <c r="H123" s="140"/>
      <c r="I123" s="150">
        <f t="shared" si="13"/>
        <v>0</v>
      </c>
      <c r="J123" s="153"/>
      <c r="K123" s="140"/>
      <c r="L123" s="154"/>
      <c r="M123" s="155"/>
    </row>
    <row r="124" spans="2:13" ht="15.6" x14ac:dyDescent="0.3">
      <c r="B124" s="151" t="s">
        <v>142</v>
      </c>
      <c r="C124" s="152"/>
      <c r="D124" s="140"/>
      <c r="E124" s="140"/>
      <c r="F124" s="140"/>
      <c r="G124" s="140"/>
      <c r="H124" s="140"/>
      <c r="I124" s="150">
        <f t="shared" si="13"/>
        <v>0</v>
      </c>
      <c r="J124" s="153"/>
      <c r="K124" s="140"/>
      <c r="L124" s="154"/>
      <c r="M124" s="155"/>
    </row>
    <row r="125" spans="2:13" ht="15.6" x14ac:dyDescent="0.3">
      <c r="B125" s="151" t="s">
        <v>143</v>
      </c>
      <c r="C125" s="152"/>
      <c r="D125" s="140"/>
      <c r="E125" s="140"/>
      <c r="F125" s="140"/>
      <c r="G125" s="140"/>
      <c r="H125" s="140"/>
      <c r="I125" s="150">
        <f t="shared" si="13"/>
        <v>0</v>
      </c>
      <c r="J125" s="153"/>
      <c r="K125" s="140"/>
      <c r="L125" s="154"/>
      <c r="M125" s="155"/>
    </row>
    <row r="126" spans="2:13" ht="15.6" x14ac:dyDescent="0.3">
      <c r="B126" s="151" t="s">
        <v>144</v>
      </c>
      <c r="C126" s="156"/>
      <c r="D126" s="157"/>
      <c r="E126" s="157"/>
      <c r="F126" s="157"/>
      <c r="G126" s="157"/>
      <c r="H126" s="157"/>
      <c r="I126" s="150">
        <f t="shared" si="13"/>
        <v>0</v>
      </c>
      <c r="J126" s="158"/>
      <c r="K126" s="157"/>
      <c r="L126" s="159"/>
      <c r="M126" s="155"/>
    </row>
    <row r="127" spans="2:13" ht="15.6" x14ac:dyDescent="0.3">
      <c r="B127" s="151" t="s">
        <v>145</v>
      </c>
      <c r="C127" s="156"/>
      <c r="D127" s="157"/>
      <c r="E127" s="157"/>
      <c r="F127" s="157"/>
      <c r="G127" s="157"/>
      <c r="H127" s="157"/>
      <c r="I127" s="150">
        <f t="shared" si="13"/>
        <v>0</v>
      </c>
      <c r="J127" s="158"/>
      <c r="K127" s="157"/>
      <c r="L127" s="159"/>
      <c r="M127" s="155"/>
    </row>
    <row r="128" spans="2:13" ht="15.6" x14ac:dyDescent="0.3">
      <c r="C128" s="80" t="s">
        <v>38</v>
      </c>
      <c r="D128" s="13">
        <f>SUM(D120:D127)</f>
        <v>0</v>
      </c>
      <c r="E128" s="13">
        <f>SUM(E120:E127)</f>
        <v>0</v>
      </c>
      <c r="F128" s="13">
        <f>SUM(F120:F127)</f>
        <v>0</v>
      </c>
      <c r="G128" s="13"/>
      <c r="H128" s="13"/>
      <c r="I128" s="13">
        <f>SUM(I120:I127)</f>
        <v>0</v>
      </c>
      <c r="J128" s="10">
        <f>(J120*I120)+(J121*I121)+(J122*I122)+(J123*I123)+(J124*I124)+(J125*I125)+(J126*I126)+(J127*I127)</f>
        <v>0</v>
      </c>
      <c r="K128" s="131">
        <f>SUM(K120:K127)</f>
        <v>0</v>
      </c>
      <c r="L128" s="159"/>
      <c r="M128" s="35"/>
    </row>
    <row r="129" spans="2:13" ht="51" customHeight="1" x14ac:dyDescent="0.3">
      <c r="B129" s="80" t="s">
        <v>146</v>
      </c>
      <c r="C129" s="214"/>
      <c r="D129" s="214"/>
      <c r="E129" s="214"/>
      <c r="F129" s="214"/>
      <c r="G129" s="214"/>
      <c r="H129" s="214"/>
      <c r="I129" s="214"/>
      <c r="J129" s="214"/>
      <c r="K129" s="215"/>
      <c r="L129" s="214"/>
      <c r="M129" s="34"/>
    </row>
    <row r="130" spans="2:13" ht="15.6" x14ac:dyDescent="0.3">
      <c r="B130" s="151" t="s">
        <v>147</v>
      </c>
      <c r="C130" s="152"/>
      <c r="D130" s="140"/>
      <c r="E130" s="140"/>
      <c r="F130" s="140"/>
      <c r="G130" s="140"/>
      <c r="H130" s="140"/>
      <c r="I130" s="150">
        <f>SUM(D130:F130)</f>
        <v>0</v>
      </c>
      <c r="J130" s="153"/>
      <c r="K130" s="140"/>
      <c r="L130" s="154"/>
      <c r="M130" s="155"/>
    </row>
    <row r="131" spans="2:13" ht="15.6" x14ac:dyDescent="0.3">
      <c r="B131" s="151" t="s">
        <v>148</v>
      </c>
      <c r="C131" s="152"/>
      <c r="D131" s="140"/>
      <c r="E131" s="140"/>
      <c r="F131" s="140"/>
      <c r="G131" s="140"/>
      <c r="H131" s="140"/>
      <c r="I131" s="150">
        <f t="shared" ref="I131:I137" si="14">SUM(D131:F131)</f>
        <v>0</v>
      </c>
      <c r="J131" s="153"/>
      <c r="K131" s="140"/>
      <c r="L131" s="154"/>
      <c r="M131" s="155"/>
    </row>
    <row r="132" spans="2:13" ht="15.6" x14ac:dyDescent="0.3">
      <c r="B132" s="151" t="s">
        <v>149</v>
      </c>
      <c r="C132" s="152"/>
      <c r="D132" s="140"/>
      <c r="E132" s="140"/>
      <c r="F132" s="140"/>
      <c r="G132" s="140"/>
      <c r="H132" s="140"/>
      <c r="I132" s="150">
        <f t="shared" si="14"/>
        <v>0</v>
      </c>
      <c r="J132" s="153"/>
      <c r="K132" s="140"/>
      <c r="L132" s="154"/>
      <c r="M132" s="155"/>
    </row>
    <row r="133" spans="2:13" ht="15.6" x14ac:dyDescent="0.3">
      <c r="B133" s="151" t="s">
        <v>150</v>
      </c>
      <c r="C133" s="152"/>
      <c r="D133" s="140"/>
      <c r="E133" s="140"/>
      <c r="F133" s="140"/>
      <c r="G133" s="140"/>
      <c r="H133" s="140"/>
      <c r="I133" s="150">
        <f t="shared" si="14"/>
        <v>0</v>
      </c>
      <c r="J133" s="153"/>
      <c r="K133" s="140"/>
      <c r="L133" s="154"/>
      <c r="M133" s="155"/>
    </row>
    <row r="134" spans="2:13" ht="15.6" x14ac:dyDescent="0.3">
      <c r="B134" s="151" t="s">
        <v>151</v>
      </c>
      <c r="C134" s="152"/>
      <c r="D134" s="140"/>
      <c r="E134" s="140"/>
      <c r="F134" s="140"/>
      <c r="G134" s="140"/>
      <c r="H134" s="140"/>
      <c r="I134" s="150">
        <f t="shared" si="14"/>
        <v>0</v>
      </c>
      <c r="J134" s="153"/>
      <c r="K134" s="140"/>
      <c r="L134" s="154"/>
      <c r="M134" s="155"/>
    </row>
    <row r="135" spans="2:13" ht="15.6" x14ac:dyDescent="0.3">
      <c r="B135" s="151" t="s">
        <v>152</v>
      </c>
      <c r="C135" s="152"/>
      <c r="D135" s="140"/>
      <c r="E135" s="140"/>
      <c r="F135" s="140"/>
      <c r="G135" s="140"/>
      <c r="H135" s="140"/>
      <c r="I135" s="150">
        <f t="shared" si="14"/>
        <v>0</v>
      </c>
      <c r="J135" s="153"/>
      <c r="K135" s="140"/>
      <c r="L135" s="154"/>
      <c r="M135" s="155"/>
    </row>
    <row r="136" spans="2:13" ht="15.6" x14ac:dyDescent="0.3">
      <c r="B136" s="151" t="s">
        <v>153</v>
      </c>
      <c r="C136" s="156"/>
      <c r="D136" s="157"/>
      <c r="E136" s="157"/>
      <c r="F136" s="157"/>
      <c r="G136" s="157"/>
      <c r="H136" s="157"/>
      <c r="I136" s="150">
        <f t="shared" si="14"/>
        <v>0</v>
      </c>
      <c r="J136" s="158"/>
      <c r="K136" s="157"/>
      <c r="L136" s="159"/>
      <c r="M136" s="155"/>
    </row>
    <row r="137" spans="2:13" ht="15.6" x14ac:dyDescent="0.3">
      <c r="B137" s="151" t="s">
        <v>154</v>
      </c>
      <c r="C137" s="156"/>
      <c r="D137" s="157"/>
      <c r="E137" s="157"/>
      <c r="F137" s="157"/>
      <c r="G137" s="157"/>
      <c r="H137" s="157"/>
      <c r="I137" s="150">
        <f t="shared" si="14"/>
        <v>0</v>
      </c>
      <c r="J137" s="158"/>
      <c r="K137" s="157"/>
      <c r="L137" s="159"/>
      <c r="M137" s="155"/>
    </row>
    <row r="138" spans="2:13" ht="15.6" x14ac:dyDescent="0.3">
      <c r="C138" s="80" t="s">
        <v>38</v>
      </c>
      <c r="D138" s="10">
        <f>SUM(D130:D137)</f>
        <v>0</v>
      </c>
      <c r="E138" s="10">
        <f>SUM(E130:E137)</f>
        <v>0</v>
      </c>
      <c r="F138" s="10">
        <f>SUM(F130:F137)</f>
        <v>0</v>
      </c>
      <c r="G138" s="10"/>
      <c r="H138" s="10"/>
      <c r="I138" s="10">
        <f>SUM(I130:I137)</f>
        <v>0</v>
      </c>
      <c r="J138" s="10">
        <f>(J130*I130)+(J131*I131)+(J132*I132)+(J133*I133)+(J134*I134)+(J135*I135)+(J136*I136)+(J137*I137)</f>
        <v>0</v>
      </c>
      <c r="K138" s="131">
        <f>SUM(K130:K137)</f>
        <v>0</v>
      </c>
      <c r="L138" s="159"/>
      <c r="M138" s="35"/>
    </row>
    <row r="139" spans="2:13" ht="15.75" customHeight="1" x14ac:dyDescent="0.3">
      <c r="B139" s="4"/>
      <c r="C139" s="160"/>
      <c r="D139" s="163"/>
      <c r="E139" s="163"/>
      <c r="F139" s="163"/>
      <c r="G139" s="163"/>
      <c r="H139" s="163"/>
      <c r="I139" s="163"/>
      <c r="J139" s="163"/>
      <c r="K139" s="163"/>
      <c r="L139" s="164"/>
      <c r="M139" s="2"/>
    </row>
    <row r="140" spans="2:13" ht="51" customHeight="1" x14ac:dyDescent="0.3">
      <c r="B140" s="80" t="s">
        <v>155</v>
      </c>
      <c r="C140" s="216"/>
      <c r="D140" s="216"/>
      <c r="E140" s="216"/>
      <c r="F140" s="216"/>
      <c r="G140" s="216"/>
      <c r="H140" s="216"/>
      <c r="I140" s="216"/>
      <c r="J140" s="216"/>
      <c r="K140" s="217"/>
      <c r="L140" s="216"/>
      <c r="M140" s="9"/>
    </row>
    <row r="141" spans="2:13" ht="51" customHeight="1" x14ac:dyDescent="0.3">
      <c r="B141" s="80" t="s">
        <v>156</v>
      </c>
      <c r="C141" s="214"/>
      <c r="D141" s="214"/>
      <c r="E141" s="214"/>
      <c r="F141" s="214"/>
      <c r="G141" s="214"/>
      <c r="H141" s="214"/>
      <c r="I141" s="214"/>
      <c r="J141" s="214"/>
      <c r="K141" s="215"/>
      <c r="L141" s="214"/>
      <c r="M141" s="34"/>
    </row>
    <row r="142" spans="2:13" ht="15.6" x14ac:dyDescent="0.3">
      <c r="B142" s="151" t="s">
        <v>157</v>
      </c>
      <c r="C142" s="152"/>
      <c r="D142" s="140"/>
      <c r="E142" s="140"/>
      <c r="F142" s="140"/>
      <c r="G142" s="140"/>
      <c r="H142" s="140"/>
      <c r="I142" s="150">
        <f>SUM(D142:F142)</f>
        <v>0</v>
      </c>
      <c r="J142" s="153"/>
      <c r="K142" s="140"/>
      <c r="L142" s="154"/>
      <c r="M142" s="155"/>
    </row>
    <row r="143" spans="2:13" ht="15.6" x14ac:dyDescent="0.3">
      <c r="B143" s="151" t="s">
        <v>158</v>
      </c>
      <c r="C143" s="152"/>
      <c r="D143" s="140"/>
      <c r="E143" s="140"/>
      <c r="F143" s="140"/>
      <c r="G143" s="140"/>
      <c r="H143" s="140"/>
      <c r="I143" s="150">
        <f t="shared" ref="I143:I149" si="15">SUM(D143:F143)</f>
        <v>0</v>
      </c>
      <c r="J143" s="153"/>
      <c r="K143" s="140"/>
      <c r="L143" s="154"/>
      <c r="M143" s="155"/>
    </row>
    <row r="144" spans="2:13" ht="15.6" x14ac:dyDescent="0.3">
      <c r="B144" s="151" t="s">
        <v>159</v>
      </c>
      <c r="C144" s="152"/>
      <c r="D144" s="140"/>
      <c r="E144" s="140"/>
      <c r="F144" s="140"/>
      <c r="G144" s="140"/>
      <c r="H144" s="140"/>
      <c r="I144" s="150">
        <f t="shared" si="15"/>
        <v>0</v>
      </c>
      <c r="J144" s="153"/>
      <c r="K144" s="140"/>
      <c r="L144" s="154"/>
      <c r="M144" s="155"/>
    </row>
    <row r="145" spans="2:13" ht="15.6" x14ac:dyDescent="0.3">
      <c r="B145" s="151" t="s">
        <v>160</v>
      </c>
      <c r="C145" s="152"/>
      <c r="D145" s="140"/>
      <c r="E145" s="140"/>
      <c r="F145" s="140"/>
      <c r="G145" s="140"/>
      <c r="H145" s="140"/>
      <c r="I145" s="150">
        <f t="shared" si="15"/>
        <v>0</v>
      </c>
      <c r="J145" s="153"/>
      <c r="K145" s="140"/>
      <c r="L145" s="154"/>
      <c r="M145" s="155"/>
    </row>
    <row r="146" spans="2:13" ht="15.6" x14ac:dyDescent="0.3">
      <c r="B146" s="151" t="s">
        <v>161</v>
      </c>
      <c r="C146" s="152"/>
      <c r="D146" s="140"/>
      <c r="E146" s="140"/>
      <c r="F146" s="140"/>
      <c r="G146" s="140"/>
      <c r="H146" s="140"/>
      <c r="I146" s="150">
        <f t="shared" si="15"/>
        <v>0</v>
      </c>
      <c r="J146" s="153"/>
      <c r="K146" s="140"/>
      <c r="L146" s="154"/>
      <c r="M146" s="155"/>
    </row>
    <row r="147" spans="2:13" ht="15.6" x14ac:dyDescent="0.3">
      <c r="B147" s="151" t="s">
        <v>162</v>
      </c>
      <c r="C147" s="152"/>
      <c r="D147" s="140"/>
      <c r="E147" s="140"/>
      <c r="F147" s="140"/>
      <c r="G147" s="140"/>
      <c r="H147" s="140"/>
      <c r="I147" s="150">
        <f t="shared" si="15"/>
        <v>0</v>
      </c>
      <c r="J147" s="153"/>
      <c r="K147" s="140"/>
      <c r="L147" s="154"/>
      <c r="M147" s="155"/>
    </row>
    <row r="148" spans="2:13" ht="15.6" x14ac:dyDescent="0.3">
      <c r="B148" s="151" t="s">
        <v>163</v>
      </c>
      <c r="C148" s="156"/>
      <c r="D148" s="157"/>
      <c r="E148" s="157"/>
      <c r="F148" s="157"/>
      <c r="G148" s="157"/>
      <c r="H148" s="157"/>
      <c r="I148" s="150">
        <f t="shared" si="15"/>
        <v>0</v>
      </c>
      <c r="J148" s="158"/>
      <c r="K148" s="157"/>
      <c r="L148" s="159"/>
      <c r="M148" s="155"/>
    </row>
    <row r="149" spans="2:13" ht="15.6" x14ac:dyDescent="0.3">
      <c r="B149" s="151" t="s">
        <v>164</v>
      </c>
      <c r="C149" s="156"/>
      <c r="D149" s="157"/>
      <c r="E149" s="157"/>
      <c r="F149" s="157"/>
      <c r="G149" s="157"/>
      <c r="H149" s="157"/>
      <c r="I149" s="150">
        <f t="shared" si="15"/>
        <v>0</v>
      </c>
      <c r="J149" s="158"/>
      <c r="K149" s="157"/>
      <c r="L149" s="159"/>
      <c r="M149" s="155"/>
    </row>
    <row r="150" spans="2:13" ht="15.6" x14ac:dyDescent="0.3">
      <c r="C150" s="80" t="s">
        <v>38</v>
      </c>
      <c r="D150" s="10">
        <f>SUM(D142:D149)</f>
        <v>0</v>
      </c>
      <c r="E150" s="10">
        <f>SUM(E142:E149)</f>
        <v>0</v>
      </c>
      <c r="F150" s="10">
        <f>SUM(F142:F149)</f>
        <v>0</v>
      </c>
      <c r="G150" s="13"/>
      <c r="H150" s="13"/>
      <c r="I150" s="13">
        <f>SUM(I142:I149)</f>
        <v>0</v>
      </c>
      <c r="J150" s="10">
        <f>(J142*I142)+(J143*I143)+(J144*I144)+(J145*I145)+(J146*I146)+(J147*I147)+(J148*I148)+(J149*I149)</f>
        <v>0</v>
      </c>
      <c r="K150" s="131">
        <f>SUM(K142:K149)</f>
        <v>0</v>
      </c>
      <c r="L150" s="159"/>
      <c r="M150" s="35"/>
    </row>
    <row r="151" spans="2:13" ht="51" customHeight="1" x14ac:dyDescent="0.3">
      <c r="B151" s="80" t="s">
        <v>165</v>
      </c>
      <c r="C151" s="214"/>
      <c r="D151" s="214"/>
      <c r="E151" s="214"/>
      <c r="F151" s="214"/>
      <c r="G151" s="214"/>
      <c r="H151" s="214"/>
      <c r="I151" s="214"/>
      <c r="J151" s="214"/>
      <c r="K151" s="215"/>
      <c r="L151" s="214"/>
      <c r="M151" s="34"/>
    </row>
    <row r="152" spans="2:13" ht="15.6" x14ac:dyDescent="0.3">
      <c r="B152" s="151" t="s">
        <v>166</v>
      </c>
      <c r="C152" s="152"/>
      <c r="D152" s="140"/>
      <c r="E152" s="140"/>
      <c r="F152" s="140"/>
      <c r="G152" s="140"/>
      <c r="H152" s="140"/>
      <c r="I152" s="150">
        <f>SUM(D152:F152)</f>
        <v>0</v>
      </c>
      <c r="J152" s="153"/>
      <c r="K152" s="140"/>
      <c r="L152" s="154"/>
      <c r="M152" s="155"/>
    </row>
    <row r="153" spans="2:13" ht="15.6" x14ac:dyDescent="0.3">
      <c r="B153" s="151" t="s">
        <v>167</v>
      </c>
      <c r="C153" s="152"/>
      <c r="D153" s="140"/>
      <c r="E153" s="140"/>
      <c r="F153" s="140"/>
      <c r="G153" s="140"/>
      <c r="H153" s="140"/>
      <c r="I153" s="150">
        <f t="shared" ref="I153:I159" si="16">SUM(D153:F153)</f>
        <v>0</v>
      </c>
      <c r="J153" s="153"/>
      <c r="K153" s="140"/>
      <c r="L153" s="154"/>
      <c r="M153" s="155"/>
    </row>
    <row r="154" spans="2:13" ht="15.6" x14ac:dyDescent="0.3">
      <c r="B154" s="151" t="s">
        <v>168</v>
      </c>
      <c r="C154" s="152"/>
      <c r="D154" s="140"/>
      <c r="E154" s="140"/>
      <c r="F154" s="140"/>
      <c r="G154" s="140"/>
      <c r="H154" s="140"/>
      <c r="I154" s="150">
        <f t="shared" si="16"/>
        <v>0</v>
      </c>
      <c r="J154" s="153"/>
      <c r="K154" s="140"/>
      <c r="L154" s="154"/>
      <c r="M154" s="155"/>
    </row>
    <row r="155" spans="2:13" ht="15.6" x14ac:dyDescent="0.3">
      <c r="B155" s="151" t="s">
        <v>169</v>
      </c>
      <c r="C155" s="152"/>
      <c r="D155" s="140"/>
      <c r="E155" s="140"/>
      <c r="F155" s="140"/>
      <c r="G155" s="140"/>
      <c r="H155" s="140"/>
      <c r="I155" s="150">
        <f t="shared" si="16"/>
        <v>0</v>
      </c>
      <c r="J155" s="153"/>
      <c r="K155" s="140"/>
      <c r="L155" s="154"/>
      <c r="M155" s="155"/>
    </row>
    <row r="156" spans="2:13" ht="15.6" x14ac:dyDescent="0.3">
      <c r="B156" s="151" t="s">
        <v>170</v>
      </c>
      <c r="C156" s="152"/>
      <c r="D156" s="140"/>
      <c r="E156" s="140"/>
      <c r="F156" s="140"/>
      <c r="G156" s="140"/>
      <c r="H156" s="140"/>
      <c r="I156" s="150">
        <f t="shared" si="16"/>
        <v>0</v>
      </c>
      <c r="J156" s="153"/>
      <c r="K156" s="140"/>
      <c r="L156" s="154"/>
      <c r="M156" s="155"/>
    </row>
    <row r="157" spans="2:13" ht="15.6" x14ac:dyDescent="0.3">
      <c r="B157" s="151" t="s">
        <v>171</v>
      </c>
      <c r="C157" s="152"/>
      <c r="D157" s="140"/>
      <c r="E157" s="140"/>
      <c r="F157" s="140"/>
      <c r="G157" s="140"/>
      <c r="H157" s="140"/>
      <c r="I157" s="150">
        <f t="shared" si="16"/>
        <v>0</v>
      </c>
      <c r="J157" s="153"/>
      <c r="K157" s="140"/>
      <c r="L157" s="154"/>
      <c r="M157" s="155"/>
    </row>
    <row r="158" spans="2:13" ht="15.6" x14ac:dyDescent="0.3">
      <c r="B158" s="151" t="s">
        <v>172</v>
      </c>
      <c r="C158" s="156"/>
      <c r="D158" s="157"/>
      <c r="E158" s="157"/>
      <c r="F158" s="157"/>
      <c r="G158" s="157"/>
      <c r="H158" s="157"/>
      <c r="I158" s="150">
        <f t="shared" si="16"/>
        <v>0</v>
      </c>
      <c r="J158" s="158"/>
      <c r="K158" s="157"/>
      <c r="L158" s="159"/>
      <c r="M158" s="155"/>
    </row>
    <row r="159" spans="2:13" ht="15.6" x14ac:dyDescent="0.3">
      <c r="B159" s="151" t="s">
        <v>173</v>
      </c>
      <c r="C159" s="156"/>
      <c r="D159" s="157"/>
      <c r="E159" s="157"/>
      <c r="F159" s="157"/>
      <c r="G159" s="157"/>
      <c r="H159" s="157"/>
      <c r="I159" s="150">
        <f t="shared" si="16"/>
        <v>0</v>
      </c>
      <c r="J159" s="158"/>
      <c r="K159" s="157"/>
      <c r="L159" s="159"/>
      <c r="M159" s="155"/>
    </row>
    <row r="160" spans="2:13" ht="15.6" x14ac:dyDescent="0.3">
      <c r="C160" s="80" t="s">
        <v>38</v>
      </c>
      <c r="D160" s="13">
        <f>SUM(D152:D159)</f>
        <v>0</v>
      </c>
      <c r="E160" s="13">
        <f>SUM(E152:E159)</f>
        <v>0</v>
      </c>
      <c r="F160" s="13">
        <f>SUM(F152:F159)</f>
        <v>0</v>
      </c>
      <c r="G160" s="13"/>
      <c r="H160" s="13"/>
      <c r="I160" s="13">
        <f>SUM(I152:I159)</f>
        <v>0</v>
      </c>
      <c r="J160" s="10">
        <f>(J152*I152)+(J153*I153)+(J154*I154)+(J155*I155)+(J156*I156)+(J157*I157)+(J158*I158)+(J159*I159)</f>
        <v>0</v>
      </c>
      <c r="K160" s="131">
        <f>SUM(K152:K159)</f>
        <v>0</v>
      </c>
      <c r="L160" s="159"/>
      <c r="M160" s="35"/>
    </row>
    <row r="161" spans="2:13" ht="51" customHeight="1" x14ac:dyDescent="0.3">
      <c r="B161" s="80" t="s">
        <v>174</v>
      </c>
      <c r="C161" s="214"/>
      <c r="D161" s="214"/>
      <c r="E161" s="214"/>
      <c r="F161" s="214"/>
      <c r="G161" s="214"/>
      <c r="H161" s="214"/>
      <c r="I161" s="214"/>
      <c r="J161" s="214"/>
      <c r="K161" s="215"/>
      <c r="L161" s="214"/>
      <c r="M161" s="34"/>
    </row>
    <row r="162" spans="2:13" ht="15.6" x14ac:dyDescent="0.3">
      <c r="B162" s="151" t="s">
        <v>175</v>
      </c>
      <c r="C162" s="152"/>
      <c r="D162" s="140"/>
      <c r="E162" s="140"/>
      <c r="F162" s="140"/>
      <c r="G162" s="140"/>
      <c r="H162" s="140"/>
      <c r="I162" s="150">
        <f>SUM(D162:F162)</f>
        <v>0</v>
      </c>
      <c r="J162" s="153"/>
      <c r="K162" s="140"/>
      <c r="L162" s="154"/>
      <c r="M162" s="155"/>
    </row>
    <row r="163" spans="2:13" ht="15.6" x14ac:dyDescent="0.3">
      <c r="B163" s="151" t="s">
        <v>176</v>
      </c>
      <c r="C163" s="152"/>
      <c r="D163" s="140"/>
      <c r="E163" s="140"/>
      <c r="F163" s="140"/>
      <c r="G163" s="140"/>
      <c r="H163" s="140"/>
      <c r="I163" s="150">
        <f t="shared" ref="I163:I169" si="17">SUM(D163:F163)</f>
        <v>0</v>
      </c>
      <c r="J163" s="153"/>
      <c r="K163" s="140"/>
      <c r="L163" s="154"/>
      <c r="M163" s="155"/>
    </row>
    <row r="164" spans="2:13" ht="15.6" x14ac:dyDescent="0.3">
      <c r="B164" s="151" t="s">
        <v>177</v>
      </c>
      <c r="C164" s="152"/>
      <c r="D164" s="140"/>
      <c r="E164" s="140"/>
      <c r="F164" s="140"/>
      <c r="G164" s="140"/>
      <c r="H164" s="140"/>
      <c r="I164" s="150">
        <f t="shared" si="17"/>
        <v>0</v>
      </c>
      <c r="J164" s="153"/>
      <c r="K164" s="140"/>
      <c r="L164" s="154"/>
      <c r="M164" s="155"/>
    </row>
    <row r="165" spans="2:13" ht="15.6" x14ac:dyDescent="0.3">
      <c r="B165" s="151" t="s">
        <v>178</v>
      </c>
      <c r="C165" s="152"/>
      <c r="D165" s="140"/>
      <c r="E165" s="140"/>
      <c r="F165" s="140"/>
      <c r="G165" s="140"/>
      <c r="H165" s="140"/>
      <c r="I165" s="150">
        <f t="shared" si="17"/>
        <v>0</v>
      </c>
      <c r="J165" s="153"/>
      <c r="K165" s="140"/>
      <c r="L165" s="154"/>
      <c r="M165" s="155"/>
    </row>
    <row r="166" spans="2:13" ht="15.6" x14ac:dyDescent="0.3">
      <c r="B166" s="151" t="s">
        <v>179</v>
      </c>
      <c r="C166" s="152"/>
      <c r="D166" s="140"/>
      <c r="E166" s="140"/>
      <c r="F166" s="140"/>
      <c r="G166" s="140"/>
      <c r="H166" s="140"/>
      <c r="I166" s="150">
        <f t="shared" si="17"/>
        <v>0</v>
      </c>
      <c r="J166" s="153"/>
      <c r="K166" s="140"/>
      <c r="L166" s="154"/>
      <c r="M166" s="155"/>
    </row>
    <row r="167" spans="2:13" ht="15.6" x14ac:dyDescent="0.3">
      <c r="B167" s="151" t="s">
        <v>180</v>
      </c>
      <c r="C167" s="152"/>
      <c r="D167" s="140"/>
      <c r="E167" s="140"/>
      <c r="F167" s="140"/>
      <c r="G167" s="140"/>
      <c r="H167" s="140"/>
      <c r="I167" s="150">
        <f t="shared" si="17"/>
        <v>0</v>
      </c>
      <c r="J167" s="153"/>
      <c r="K167" s="140"/>
      <c r="L167" s="154"/>
      <c r="M167" s="155"/>
    </row>
    <row r="168" spans="2:13" ht="15.6" x14ac:dyDescent="0.3">
      <c r="B168" s="151" t="s">
        <v>181</v>
      </c>
      <c r="C168" s="156"/>
      <c r="D168" s="157"/>
      <c r="E168" s="157"/>
      <c r="F168" s="157"/>
      <c r="G168" s="157"/>
      <c r="H168" s="157"/>
      <c r="I168" s="150">
        <f t="shared" si="17"/>
        <v>0</v>
      </c>
      <c r="J168" s="158"/>
      <c r="K168" s="157"/>
      <c r="L168" s="159"/>
      <c r="M168" s="155"/>
    </row>
    <row r="169" spans="2:13" ht="15.6" x14ac:dyDescent="0.3">
      <c r="B169" s="151" t="s">
        <v>182</v>
      </c>
      <c r="C169" s="156"/>
      <c r="D169" s="157"/>
      <c r="E169" s="157"/>
      <c r="F169" s="157"/>
      <c r="G169" s="157"/>
      <c r="H169" s="157"/>
      <c r="I169" s="150">
        <f t="shared" si="17"/>
        <v>0</v>
      </c>
      <c r="J169" s="158"/>
      <c r="K169" s="157"/>
      <c r="L169" s="159"/>
      <c r="M169" s="155"/>
    </row>
    <row r="170" spans="2:13" ht="15.6" x14ac:dyDescent="0.3">
      <c r="C170" s="80" t="s">
        <v>38</v>
      </c>
      <c r="D170" s="13">
        <f>SUM(D162:D169)</f>
        <v>0</v>
      </c>
      <c r="E170" s="13">
        <f>SUM(E162:E169)</f>
        <v>0</v>
      </c>
      <c r="F170" s="13">
        <f>SUM(F162:F169)</f>
        <v>0</v>
      </c>
      <c r="G170" s="13"/>
      <c r="H170" s="13"/>
      <c r="I170" s="13">
        <f>SUM(I162:I169)</f>
        <v>0</v>
      </c>
      <c r="J170" s="10">
        <f>(J162*I162)+(J163*I163)+(J164*I164)+(J165*I165)+(J166*I166)+(J167*I167)+(J168*I168)+(J169*I169)</f>
        <v>0</v>
      </c>
      <c r="K170" s="131">
        <f>SUM(K162:K169)</f>
        <v>0</v>
      </c>
      <c r="L170" s="159"/>
      <c r="M170" s="35"/>
    </row>
    <row r="171" spans="2:13" ht="51" customHeight="1" x14ac:dyDescent="0.3">
      <c r="B171" s="80" t="s">
        <v>183</v>
      </c>
      <c r="C171" s="214"/>
      <c r="D171" s="214"/>
      <c r="E171" s="214"/>
      <c r="F171" s="214"/>
      <c r="G171" s="214"/>
      <c r="H171" s="214"/>
      <c r="I171" s="214"/>
      <c r="J171" s="214"/>
      <c r="K171" s="215"/>
      <c r="L171" s="214"/>
      <c r="M171" s="34"/>
    </row>
    <row r="172" spans="2:13" ht="15.6" x14ac:dyDescent="0.3">
      <c r="B172" s="151" t="s">
        <v>184</v>
      </c>
      <c r="C172" s="152"/>
      <c r="D172" s="140"/>
      <c r="E172" s="140"/>
      <c r="F172" s="140"/>
      <c r="G172" s="140"/>
      <c r="H172" s="140"/>
      <c r="I172" s="150">
        <f>SUM(D172:F172)</f>
        <v>0</v>
      </c>
      <c r="J172" s="153"/>
      <c r="K172" s="140"/>
      <c r="L172" s="154"/>
      <c r="M172" s="155"/>
    </row>
    <row r="173" spans="2:13" ht="15.6" x14ac:dyDescent="0.3">
      <c r="B173" s="151" t="s">
        <v>185</v>
      </c>
      <c r="C173" s="152"/>
      <c r="D173" s="140"/>
      <c r="E173" s="140"/>
      <c r="F173" s="140"/>
      <c r="G173" s="140"/>
      <c r="H173" s="140"/>
      <c r="I173" s="150">
        <f t="shared" ref="I173:I179" si="18">SUM(D173:F173)</f>
        <v>0</v>
      </c>
      <c r="J173" s="153"/>
      <c r="K173" s="140"/>
      <c r="L173" s="154"/>
      <c r="M173" s="155"/>
    </row>
    <row r="174" spans="2:13" ht="15.6" x14ac:dyDescent="0.3">
      <c r="B174" s="151" t="s">
        <v>186</v>
      </c>
      <c r="C174" s="152"/>
      <c r="D174" s="140"/>
      <c r="E174" s="140"/>
      <c r="F174" s="140"/>
      <c r="G174" s="140"/>
      <c r="H174" s="140"/>
      <c r="I174" s="150">
        <f t="shared" si="18"/>
        <v>0</v>
      </c>
      <c r="J174" s="153"/>
      <c r="K174" s="140"/>
      <c r="L174" s="154"/>
      <c r="M174" s="155"/>
    </row>
    <row r="175" spans="2:13" ht="15.6" x14ac:dyDescent="0.3">
      <c r="B175" s="151" t="s">
        <v>187</v>
      </c>
      <c r="C175" s="152"/>
      <c r="D175" s="140"/>
      <c r="E175" s="140"/>
      <c r="F175" s="140"/>
      <c r="G175" s="140"/>
      <c r="H175" s="140"/>
      <c r="I175" s="150">
        <f t="shared" si="18"/>
        <v>0</v>
      </c>
      <c r="J175" s="153"/>
      <c r="K175" s="140"/>
      <c r="L175" s="154"/>
      <c r="M175" s="155"/>
    </row>
    <row r="176" spans="2:13" ht="15.6" x14ac:dyDescent="0.3">
      <c r="B176" s="151" t="s">
        <v>188</v>
      </c>
      <c r="C176" s="152"/>
      <c r="D176" s="140"/>
      <c r="E176" s="140"/>
      <c r="F176" s="140"/>
      <c r="G176" s="140"/>
      <c r="H176" s="140"/>
      <c r="I176" s="150">
        <f>SUM(D176:F176)</f>
        <v>0</v>
      </c>
      <c r="J176" s="153"/>
      <c r="K176" s="140"/>
      <c r="L176" s="154"/>
      <c r="M176" s="155"/>
    </row>
    <row r="177" spans="2:13" ht="15.6" x14ac:dyDescent="0.3">
      <c r="B177" s="151" t="s">
        <v>189</v>
      </c>
      <c r="C177" s="152"/>
      <c r="D177" s="140"/>
      <c r="E177" s="140"/>
      <c r="F177" s="140"/>
      <c r="G177" s="140"/>
      <c r="H177" s="140"/>
      <c r="I177" s="150">
        <f t="shared" si="18"/>
        <v>0</v>
      </c>
      <c r="J177" s="153"/>
      <c r="K177" s="140"/>
      <c r="L177" s="154"/>
      <c r="M177" s="155"/>
    </row>
    <row r="178" spans="2:13" ht="15.6" x14ac:dyDescent="0.3">
      <c r="B178" s="151" t="s">
        <v>190</v>
      </c>
      <c r="C178" s="156"/>
      <c r="D178" s="157"/>
      <c r="E178" s="157"/>
      <c r="F178" s="157"/>
      <c r="G178" s="157"/>
      <c r="H178" s="157"/>
      <c r="I178" s="150">
        <f t="shared" si="18"/>
        <v>0</v>
      </c>
      <c r="J178" s="158"/>
      <c r="K178" s="157"/>
      <c r="L178" s="159"/>
      <c r="M178" s="155"/>
    </row>
    <row r="179" spans="2:13" ht="15.6" x14ac:dyDescent="0.3">
      <c r="B179" s="151" t="s">
        <v>191</v>
      </c>
      <c r="C179" s="156"/>
      <c r="D179" s="157"/>
      <c r="E179" s="157"/>
      <c r="F179" s="157"/>
      <c r="G179" s="157"/>
      <c r="H179" s="157"/>
      <c r="I179" s="150">
        <f t="shared" si="18"/>
        <v>0</v>
      </c>
      <c r="J179" s="158"/>
      <c r="K179" s="157"/>
      <c r="L179" s="159"/>
      <c r="M179" s="155"/>
    </row>
    <row r="180" spans="2:13" ht="15.6" x14ac:dyDescent="0.3">
      <c r="C180" s="80" t="s">
        <v>38</v>
      </c>
      <c r="D180" s="10">
        <f>SUM(D172:D179)</f>
        <v>0</v>
      </c>
      <c r="E180" s="10">
        <f>SUM(E172:E179)</f>
        <v>0</v>
      </c>
      <c r="F180" s="10">
        <f>SUM(F172:F179)</f>
        <v>0</v>
      </c>
      <c r="G180" s="10"/>
      <c r="H180" s="10"/>
      <c r="I180" s="10">
        <f>SUM(I172:I179)</f>
        <v>0</v>
      </c>
      <c r="J180" s="10">
        <f>(J172*I172)+(J173*I173)+(J174*I174)+(J175*I175)+(J176*I176)+(J177*I177)+(J178*I178)+(J179*I179)</f>
        <v>0</v>
      </c>
      <c r="K180" s="131">
        <f>SUM(K172:K179)</f>
        <v>0</v>
      </c>
      <c r="L180" s="159"/>
      <c r="M180" s="35"/>
    </row>
    <row r="181" spans="2:13" ht="15.75" customHeight="1" x14ac:dyDescent="0.3">
      <c r="B181" s="4"/>
      <c r="C181" s="160"/>
      <c r="D181" s="163"/>
      <c r="E181" s="163"/>
      <c r="F181" s="163"/>
      <c r="G181" s="163"/>
      <c r="H181" s="163"/>
      <c r="I181" s="163"/>
      <c r="J181" s="163"/>
      <c r="K181" s="163"/>
      <c r="L181" s="160"/>
      <c r="M181" s="2"/>
    </row>
    <row r="182" spans="2:13" ht="15.75" customHeight="1" x14ac:dyDescent="0.3">
      <c r="B182" s="4"/>
      <c r="C182" s="160"/>
      <c r="D182" s="163"/>
      <c r="E182" s="163"/>
      <c r="F182" s="163"/>
      <c r="G182" s="163"/>
      <c r="H182" s="163"/>
      <c r="I182" s="163"/>
      <c r="J182" s="163"/>
      <c r="K182" s="163"/>
      <c r="L182" s="160"/>
      <c r="M182" s="2"/>
    </row>
    <row r="183" spans="2:13" ht="106.5" customHeight="1" x14ac:dyDescent="0.3">
      <c r="B183" s="80" t="s">
        <v>192</v>
      </c>
      <c r="C183" s="165"/>
      <c r="D183" s="166"/>
      <c r="E183" s="166"/>
      <c r="F183" s="166"/>
      <c r="G183" s="166"/>
      <c r="H183" s="202">
        <v>637448</v>
      </c>
      <c r="I183" s="167">
        <f>SUM(D183:H183)</f>
        <v>637448</v>
      </c>
      <c r="J183" s="168">
        <v>0.3</v>
      </c>
      <c r="K183" s="166">
        <v>176696.67</v>
      </c>
      <c r="L183" s="169" t="s">
        <v>193</v>
      </c>
      <c r="M183" s="132"/>
    </row>
    <row r="184" spans="2:13" ht="69.75" customHeight="1" x14ac:dyDescent="0.3">
      <c r="B184" s="80" t="s">
        <v>194</v>
      </c>
      <c r="C184" s="165"/>
      <c r="D184" s="166">
        <v>17000</v>
      </c>
      <c r="E184" s="166">
        <v>17000</v>
      </c>
      <c r="F184" s="166">
        <v>17000</v>
      </c>
      <c r="G184" s="166">
        <v>9000</v>
      </c>
      <c r="H184" s="166">
        <v>35500</v>
      </c>
      <c r="I184" s="167">
        <f>SUM(D184:H184)</f>
        <v>95500</v>
      </c>
      <c r="J184" s="168">
        <v>0.1</v>
      </c>
      <c r="K184" s="166">
        <v>89170.02</v>
      </c>
      <c r="L184" s="169" t="s">
        <v>195</v>
      </c>
      <c r="M184" s="35"/>
    </row>
    <row r="185" spans="2:13" ht="78" customHeight="1" x14ac:dyDescent="0.3">
      <c r="B185" s="80" t="s">
        <v>196</v>
      </c>
      <c r="C185" s="170"/>
      <c r="D185" s="166">
        <v>25000</v>
      </c>
      <c r="E185" s="166">
        <v>25000</v>
      </c>
      <c r="F185" s="166">
        <v>25000</v>
      </c>
      <c r="G185" s="166">
        <v>12500</v>
      </c>
      <c r="H185" s="166">
        <v>40000</v>
      </c>
      <c r="I185" s="167">
        <f>SUM(D185:H185)</f>
        <v>127500</v>
      </c>
      <c r="J185" s="168">
        <v>0.3</v>
      </c>
      <c r="K185" s="166">
        <v>26853.05</v>
      </c>
      <c r="L185" s="169" t="s">
        <v>197</v>
      </c>
      <c r="M185" s="132"/>
    </row>
    <row r="186" spans="2:13" ht="65.25" customHeight="1" x14ac:dyDescent="0.3">
      <c r="B186" s="98" t="s">
        <v>198</v>
      </c>
      <c r="C186" s="165"/>
      <c r="D186" s="166">
        <v>70000</v>
      </c>
      <c r="E186" s="166"/>
      <c r="F186" s="166"/>
      <c r="G186" s="166"/>
      <c r="H186" s="166"/>
      <c r="I186" s="167">
        <f>SUM(D186:H186)</f>
        <v>70000</v>
      </c>
      <c r="J186" s="168">
        <v>0.3</v>
      </c>
      <c r="K186" s="166">
        <v>0</v>
      </c>
      <c r="L186" s="169" t="s">
        <v>197</v>
      </c>
      <c r="M186" s="35"/>
    </row>
    <row r="187" spans="2:13" ht="21.75" customHeight="1" x14ac:dyDescent="0.3">
      <c r="B187" s="4"/>
      <c r="C187" s="99" t="s">
        <v>199</v>
      </c>
      <c r="D187" s="102">
        <f t="shared" ref="D187:I187" si="19">SUM(D183:D186)</f>
        <v>112000</v>
      </c>
      <c r="E187" s="102">
        <f t="shared" si="19"/>
        <v>42000</v>
      </c>
      <c r="F187" s="102">
        <f t="shared" si="19"/>
        <v>42000</v>
      </c>
      <c r="G187" s="102">
        <f t="shared" si="19"/>
        <v>21500</v>
      </c>
      <c r="H187" s="102">
        <f t="shared" si="19"/>
        <v>712948</v>
      </c>
      <c r="I187" s="102">
        <f t="shared" si="19"/>
        <v>930448</v>
      </c>
      <c r="J187" s="10">
        <f>(J183*I183)+(J184*I184)+(J185*I185)+(J186*I186)</f>
        <v>260034.4</v>
      </c>
      <c r="K187" s="131">
        <f>SUM(K183:K186)</f>
        <v>292719.74</v>
      </c>
      <c r="L187" s="165"/>
      <c r="M187" s="8"/>
    </row>
    <row r="188" spans="2:13" ht="15.75" customHeight="1" x14ac:dyDescent="0.3">
      <c r="B188" s="4"/>
      <c r="C188" s="160"/>
      <c r="D188" s="163"/>
      <c r="E188" s="163"/>
      <c r="F188" s="163"/>
      <c r="G188" s="163"/>
      <c r="H188" s="163"/>
      <c r="I188" s="163"/>
      <c r="J188" s="163"/>
      <c r="K188" s="163"/>
      <c r="L188" s="160"/>
      <c r="M188" s="8"/>
    </row>
    <row r="189" spans="2:13" ht="15.75" customHeight="1" x14ac:dyDescent="0.3">
      <c r="B189" s="4"/>
      <c r="C189" s="160"/>
      <c r="D189" s="163"/>
      <c r="E189" s="163"/>
      <c r="F189" s="163"/>
      <c r="G189" s="163"/>
      <c r="H189" s="163"/>
      <c r="I189" s="163"/>
      <c r="J189" s="163"/>
      <c r="K189" s="163"/>
      <c r="L189" s="160"/>
      <c r="M189" s="8"/>
    </row>
    <row r="190" spans="2:13" ht="15.75" customHeight="1" x14ac:dyDescent="0.3">
      <c r="B190" s="4"/>
      <c r="C190" s="160"/>
      <c r="D190" s="163"/>
      <c r="E190" s="163"/>
      <c r="F190" s="163"/>
      <c r="G190" s="163"/>
      <c r="H190" s="163"/>
      <c r="I190" s="163"/>
      <c r="J190" s="163"/>
      <c r="K190" s="163"/>
      <c r="L190" s="160"/>
      <c r="M190" s="8"/>
    </row>
    <row r="191" spans="2:13" ht="15.75" customHeight="1" x14ac:dyDescent="0.3">
      <c r="B191" s="4"/>
      <c r="C191" s="160"/>
      <c r="D191" s="163"/>
      <c r="E191" s="163"/>
      <c r="F191" s="163"/>
      <c r="G191" s="163"/>
      <c r="H191" s="163"/>
      <c r="I191" s="163"/>
      <c r="J191" s="163"/>
      <c r="K191" s="163"/>
      <c r="L191" s="160"/>
      <c r="M191" s="8"/>
    </row>
    <row r="192" spans="2:13" ht="15.75" customHeight="1" x14ac:dyDescent="0.3">
      <c r="B192" s="4"/>
      <c r="C192" s="160"/>
      <c r="D192" s="163"/>
      <c r="E192" s="163"/>
      <c r="F192" s="163"/>
      <c r="G192" s="163"/>
      <c r="H192" s="163"/>
      <c r="I192" s="163"/>
      <c r="J192" s="163"/>
      <c r="K192" s="163"/>
      <c r="L192" s="160"/>
      <c r="M192" s="8"/>
    </row>
    <row r="193" spans="2:13" ht="15.75" customHeight="1" x14ac:dyDescent="0.3">
      <c r="B193" s="4"/>
      <c r="C193" s="160"/>
      <c r="D193" s="163"/>
      <c r="E193" s="163"/>
      <c r="F193" s="163"/>
      <c r="G193" s="163"/>
      <c r="H193" s="163"/>
      <c r="I193" s="163"/>
      <c r="J193" s="163"/>
      <c r="K193" s="163"/>
      <c r="L193" s="160"/>
      <c r="M193" s="8"/>
    </row>
    <row r="194" spans="2:13" ht="15.75" customHeight="1" thickBot="1" x14ac:dyDescent="0.35">
      <c r="B194" s="4"/>
      <c r="C194" s="160"/>
      <c r="D194" s="163"/>
      <c r="E194" s="163"/>
      <c r="F194" s="163"/>
      <c r="G194" s="163"/>
      <c r="H194" s="163"/>
      <c r="I194" s="163"/>
      <c r="J194" s="163"/>
      <c r="K194" s="163"/>
      <c r="L194" s="160"/>
      <c r="M194" s="8"/>
    </row>
    <row r="195" spans="2:13" ht="15.6" x14ac:dyDescent="0.3">
      <c r="B195" s="4"/>
      <c r="C195" s="245" t="s">
        <v>200</v>
      </c>
      <c r="D195" s="246"/>
      <c r="E195" s="246"/>
      <c r="F195" s="246"/>
      <c r="G195" s="246"/>
      <c r="H195" s="246"/>
      <c r="I195" s="247"/>
      <c r="J195" s="8"/>
      <c r="K195" s="163"/>
      <c r="L195" s="8"/>
    </row>
    <row r="196" spans="2:13" ht="40.5" customHeight="1" x14ac:dyDescent="0.3">
      <c r="B196" s="4"/>
      <c r="C196" s="235"/>
      <c r="D196" s="10" t="s">
        <v>201</v>
      </c>
      <c r="E196" s="10" t="s">
        <v>202</v>
      </c>
      <c r="F196" s="10" t="s">
        <v>203</v>
      </c>
      <c r="G196" s="10" t="s">
        <v>204</v>
      </c>
      <c r="H196" s="10" t="s">
        <v>205</v>
      </c>
      <c r="I196" s="237" t="s">
        <v>11</v>
      </c>
      <c r="J196" s="160"/>
      <c r="K196" s="163"/>
      <c r="L196" s="8"/>
    </row>
    <row r="197" spans="2:13" ht="24.75" customHeight="1" x14ac:dyDescent="0.3">
      <c r="B197" s="4"/>
      <c r="C197" s="236"/>
      <c r="D197" s="89">
        <f>D13</f>
        <v>0</v>
      </c>
      <c r="E197" s="89">
        <f>E13</f>
        <v>0</v>
      </c>
      <c r="F197" s="89">
        <f>F13</f>
        <v>0</v>
      </c>
      <c r="G197" s="147"/>
      <c r="H197" s="208" t="s">
        <v>613</v>
      </c>
      <c r="I197" s="238"/>
      <c r="J197" s="160"/>
      <c r="K197" s="163"/>
      <c r="L197" s="8"/>
    </row>
    <row r="198" spans="2:13" ht="41.25" customHeight="1" x14ac:dyDescent="0.3">
      <c r="B198" s="171"/>
      <c r="C198" s="172" t="s">
        <v>206</v>
      </c>
      <c r="D198" s="173">
        <f>SUM(D24,D34,D44,D54,D66,D76,D86,D96,D108,D118,D128,D138,D150,D160,D170,D180,D183,D184,D185,D186)</f>
        <v>596500</v>
      </c>
      <c r="E198" s="173">
        <f>SUM(E24,E34,E44,E54,E66,E76,E86,E96,E108,E118,E128,E138,E150,E160,E170,E180,E183,E184,E185,E186)</f>
        <v>296500</v>
      </c>
      <c r="F198" s="173">
        <f>SUM(F24,F34,F44,F54,F66,F76,F86,F96,F108,F118,F128,F138,F150,F160,F170,F180,F183,F184,F185,F186)</f>
        <v>764500</v>
      </c>
      <c r="G198" s="173">
        <f>SUM(G24,G34,G44,G54,G66,G76,G86,G96,G108,G118,G128,G138,G150,G160,G170,G180,G183,G184,G185,G186)</f>
        <v>267600</v>
      </c>
      <c r="H198" s="173">
        <f>SUM(H24,H34,H44,H54,H66,H76,H86,H96,H108,H118,H128,H138,H150,H160,H170,H180,H183,H184,H185,H186)</f>
        <v>1345948</v>
      </c>
      <c r="I198" s="174">
        <f>SUM(D198:H198)</f>
        <v>3271048</v>
      </c>
      <c r="J198" s="160"/>
      <c r="K198" s="175"/>
      <c r="L198" s="171"/>
    </row>
    <row r="199" spans="2:13" ht="51.75" customHeight="1" x14ac:dyDescent="0.3">
      <c r="B199" s="176"/>
      <c r="C199" s="172" t="s">
        <v>207</v>
      </c>
      <c r="D199" s="173">
        <f t="shared" ref="D199:I199" si="20">D198*0.07</f>
        <v>41755.000000000007</v>
      </c>
      <c r="E199" s="173">
        <f t="shared" si="20"/>
        <v>20755.000000000004</v>
      </c>
      <c r="F199" s="173">
        <f t="shared" si="20"/>
        <v>53515.000000000007</v>
      </c>
      <c r="G199" s="173">
        <f t="shared" si="20"/>
        <v>18732</v>
      </c>
      <c r="H199" s="173">
        <f t="shared" si="20"/>
        <v>94216.360000000015</v>
      </c>
      <c r="I199" s="174">
        <f t="shared" si="20"/>
        <v>228973.36000000002</v>
      </c>
      <c r="J199" s="176"/>
      <c r="K199" s="175"/>
      <c r="L199" s="177"/>
    </row>
    <row r="200" spans="2:13" ht="51.75" customHeight="1" thickBot="1" x14ac:dyDescent="0.35">
      <c r="B200" s="176"/>
      <c r="C200" s="7" t="s">
        <v>11</v>
      </c>
      <c r="D200" s="83">
        <f t="shared" ref="D200:I200" si="21">SUM(D198:D199)</f>
        <v>638255</v>
      </c>
      <c r="E200" s="83">
        <f t="shared" si="21"/>
        <v>317255</v>
      </c>
      <c r="F200" s="83">
        <f t="shared" si="21"/>
        <v>818015</v>
      </c>
      <c r="G200" s="199">
        <f t="shared" si="21"/>
        <v>286332</v>
      </c>
      <c r="H200" s="199">
        <f t="shared" si="21"/>
        <v>1440164.36</v>
      </c>
      <c r="I200" s="97">
        <f t="shared" si="21"/>
        <v>3500021.36</v>
      </c>
      <c r="J200" s="176"/>
      <c r="L200" s="177"/>
    </row>
    <row r="201" spans="2:13" ht="42" customHeight="1" x14ac:dyDescent="0.3">
      <c r="B201" s="176"/>
      <c r="K201" s="128"/>
      <c r="L201" s="2"/>
      <c r="M201" s="177"/>
    </row>
    <row r="202" spans="2:13" s="24" customFormat="1" ht="29.25" customHeight="1" thickBot="1" x14ac:dyDescent="0.35">
      <c r="B202" s="160"/>
      <c r="C202" s="4"/>
      <c r="D202" s="19"/>
      <c r="E202" s="19"/>
      <c r="F202" s="19"/>
      <c r="G202" s="19"/>
      <c r="H202" s="19"/>
      <c r="I202" s="19"/>
      <c r="J202" s="19"/>
      <c r="K202" s="132"/>
      <c r="L202" s="8"/>
      <c r="M202" s="171"/>
    </row>
    <row r="203" spans="2:13" ht="23.25" customHeight="1" x14ac:dyDescent="0.3">
      <c r="B203" s="177"/>
      <c r="C203" s="229" t="s">
        <v>208</v>
      </c>
      <c r="D203" s="230"/>
      <c r="E203" s="231"/>
      <c r="F203" s="231"/>
      <c r="G203" s="231"/>
      <c r="H203" s="231"/>
      <c r="I203" s="231"/>
      <c r="J203" s="232"/>
      <c r="K203" s="132"/>
      <c r="L203" s="177"/>
    </row>
    <row r="204" spans="2:13" ht="93.6" x14ac:dyDescent="0.3">
      <c r="B204" s="177"/>
      <c r="C204" s="16"/>
      <c r="D204" s="14" t="s">
        <v>201</v>
      </c>
      <c r="E204" s="14" t="s">
        <v>202</v>
      </c>
      <c r="F204" s="14" t="s">
        <v>203</v>
      </c>
      <c r="G204" s="14" t="s">
        <v>209</v>
      </c>
      <c r="H204" s="14" t="s">
        <v>205</v>
      </c>
      <c r="I204" s="239" t="s">
        <v>11</v>
      </c>
      <c r="J204" s="241" t="s">
        <v>210</v>
      </c>
      <c r="K204" s="132"/>
      <c r="L204" s="177"/>
    </row>
    <row r="205" spans="2:13" ht="27.75" customHeight="1" x14ac:dyDescent="0.3">
      <c r="B205" s="177"/>
      <c r="C205" s="16"/>
      <c r="D205" s="14">
        <f>D13</f>
        <v>0</v>
      </c>
      <c r="E205" s="14">
        <f>E13</f>
        <v>0</v>
      </c>
      <c r="F205" s="14">
        <f>F13</f>
        <v>0</v>
      </c>
      <c r="G205" s="145"/>
      <c r="H205" s="209" t="s">
        <v>613</v>
      </c>
      <c r="I205" s="240"/>
      <c r="J205" s="242"/>
      <c r="K205" s="127"/>
      <c r="L205" s="177"/>
    </row>
    <row r="206" spans="2:13" ht="55.5" customHeight="1" x14ac:dyDescent="0.3">
      <c r="B206" s="177"/>
      <c r="C206" s="15" t="s">
        <v>211</v>
      </c>
      <c r="D206" s="81">
        <f>$D$200*J206</f>
        <v>446778.5</v>
      </c>
      <c r="E206" s="82">
        <f>$E$200*J206</f>
        <v>222078.5</v>
      </c>
      <c r="F206" s="82">
        <f>$F$200*J206</f>
        <v>572610.5</v>
      </c>
      <c r="G206" s="82">
        <f>$G$200</f>
        <v>286332</v>
      </c>
      <c r="H206" s="82">
        <f>$H$200*J206</f>
        <v>1008115.052</v>
      </c>
      <c r="I206" s="82">
        <f>SUM(D206:H206)</f>
        <v>2535914.5520000001</v>
      </c>
      <c r="J206" s="107">
        <v>0.7</v>
      </c>
      <c r="K206" s="127"/>
      <c r="L206" s="177"/>
    </row>
    <row r="207" spans="2:13" ht="57.75" customHeight="1" x14ac:dyDescent="0.3">
      <c r="B207" s="228"/>
      <c r="C207" s="100" t="s">
        <v>212</v>
      </c>
      <c r="D207" s="81">
        <f>$D$200*J207</f>
        <v>191476.5</v>
      </c>
      <c r="E207" s="82">
        <f>$E$200*J207</f>
        <v>95176.5</v>
      </c>
      <c r="F207" s="82">
        <f>$F$200*J207</f>
        <v>245404.5</v>
      </c>
      <c r="G207" s="101"/>
      <c r="H207" s="101">
        <f>$H$200*J207</f>
        <v>432049.30800000002</v>
      </c>
      <c r="I207" s="101">
        <f>SUM(D207:H207)</f>
        <v>964106.80799999996</v>
      </c>
      <c r="J207" s="108">
        <v>0.3</v>
      </c>
      <c r="K207" s="129"/>
    </row>
    <row r="208" spans="2:13" ht="57.75" customHeight="1" x14ac:dyDescent="0.3">
      <c r="B208" s="228"/>
      <c r="C208" s="100" t="s">
        <v>213</v>
      </c>
      <c r="D208" s="81">
        <f>$D$200*J208</f>
        <v>0</v>
      </c>
      <c r="E208" s="82">
        <f>$E$200*J208</f>
        <v>0</v>
      </c>
      <c r="F208" s="82">
        <f>$F$200*J208</f>
        <v>0</v>
      </c>
      <c r="G208" s="101">
        <f>$G$200*J208</f>
        <v>0</v>
      </c>
      <c r="H208" s="101">
        <f>$H$200*J208</f>
        <v>0</v>
      </c>
      <c r="I208" s="101">
        <f>SUM(D208:F208)</f>
        <v>0</v>
      </c>
      <c r="J208" s="109">
        <v>0</v>
      </c>
      <c r="K208" s="133"/>
    </row>
    <row r="209" spans="2:13" ht="38.25" customHeight="1" thickBot="1" x14ac:dyDescent="0.35">
      <c r="B209" s="228"/>
      <c r="C209" s="7" t="s">
        <v>214</v>
      </c>
      <c r="D209" s="83">
        <f t="shared" ref="D209:J209" si="22">SUM(D206:D208)</f>
        <v>638255</v>
      </c>
      <c r="E209" s="83">
        <f t="shared" si="22"/>
        <v>317255</v>
      </c>
      <c r="F209" s="83">
        <f t="shared" si="22"/>
        <v>818015</v>
      </c>
      <c r="G209" s="83">
        <f t="shared" si="22"/>
        <v>286332</v>
      </c>
      <c r="H209" s="83">
        <f t="shared" si="22"/>
        <v>1440164.36</v>
      </c>
      <c r="I209" s="83">
        <f t="shared" si="22"/>
        <v>3500021.3600000003</v>
      </c>
      <c r="J209" s="84">
        <f t="shared" si="22"/>
        <v>1</v>
      </c>
      <c r="K209" s="130"/>
    </row>
    <row r="210" spans="2:13" ht="21.75" customHeight="1" thickBot="1" x14ac:dyDescent="0.35">
      <c r="B210" s="228"/>
      <c r="C210" s="1"/>
      <c r="D210" s="5"/>
      <c r="E210" s="5"/>
      <c r="F210" s="5"/>
      <c r="G210" s="5"/>
      <c r="H210" s="5"/>
      <c r="I210" s="5"/>
      <c r="J210" s="5"/>
      <c r="K210" s="130"/>
    </row>
    <row r="211" spans="2:13" ht="49.5" customHeight="1" x14ac:dyDescent="0.3">
      <c r="B211" s="228"/>
      <c r="C211" s="85" t="s">
        <v>215</v>
      </c>
      <c r="D211" s="86">
        <f>SUM(J24,J34,J44,J54,J66,J76,J86,J96,J108,J118,J128,J138,J150,J160,J170,J180,J187)*1.07</f>
        <v>1551857.808</v>
      </c>
      <c r="E211" s="19"/>
      <c r="F211" s="19"/>
      <c r="G211" s="19"/>
      <c r="H211" s="19"/>
      <c r="I211" s="19"/>
      <c r="J211" s="136" t="s">
        <v>216</v>
      </c>
      <c r="K211" s="137">
        <f>SUM(K187,K180,K170,K160,K150,K138,K128,K118,K108,K96,K86,K76,K66,K54,K44,K34,K24)</f>
        <v>1557027.3</v>
      </c>
    </row>
    <row r="212" spans="2:13" ht="28.5" customHeight="1" thickBot="1" x14ac:dyDescent="0.35">
      <c r="B212" s="228"/>
      <c r="C212" s="87" t="s">
        <v>217</v>
      </c>
      <c r="D212" s="122">
        <f>D211/I200</f>
        <v>0.44338523922608292</v>
      </c>
      <c r="E212" s="29"/>
      <c r="F212" s="29"/>
      <c r="G212" s="29"/>
      <c r="H212" s="29"/>
      <c r="I212" s="29"/>
      <c r="J212" s="138" t="s">
        <v>218</v>
      </c>
      <c r="K212" s="139">
        <f>K211/I206</f>
        <v>0.6139904433183756</v>
      </c>
      <c r="L212" s="213"/>
    </row>
    <row r="213" spans="2:13" ht="28.5" customHeight="1" x14ac:dyDescent="0.3">
      <c r="B213" s="228"/>
      <c r="C213" s="243"/>
      <c r="D213" s="244"/>
      <c r="E213" s="30"/>
      <c r="F213" s="30"/>
      <c r="G213" s="30"/>
      <c r="H213" s="30"/>
      <c r="I213" s="30"/>
    </row>
    <row r="214" spans="2:13" ht="32.25" customHeight="1" x14ac:dyDescent="0.3">
      <c r="B214" s="228"/>
      <c r="C214" s="87" t="s">
        <v>219</v>
      </c>
      <c r="D214" s="88">
        <f>SUM(D185:H186)*1.07</f>
        <v>211325</v>
      </c>
      <c r="E214" s="31"/>
      <c r="F214" s="31"/>
      <c r="G214" s="31"/>
      <c r="H214" s="31"/>
      <c r="I214" s="31"/>
    </row>
    <row r="215" spans="2:13" ht="23.25" customHeight="1" x14ac:dyDescent="0.3">
      <c r="B215" s="228"/>
      <c r="C215" s="87" t="s">
        <v>220</v>
      </c>
      <c r="D215" s="122">
        <f>D214/I200</f>
        <v>6.0378202949024289E-2</v>
      </c>
      <c r="E215" s="31"/>
      <c r="F215" s="31"/>
      <c r="G215" s="31"/>
      <c r="H215" s="31"/>
      <c r="I215" s="31"/>
      <c r="K215" s="126"/>
    </row>
    <row r="216" spans="2:13" ht="66.75" customHeight="1" thickBot="1" x14ac:dyDescent="0.35">
      <c r="B216" s="228"/>
      <c r="C216" s="233" t="s">
        <v>221</v>
      </c>
      <c r="D216" s="234"/>
      <c r="E216" s="20"/>
      <c r="F216" s="20"/>
      <c r="G216" s="20"/>
      <c r="H216" s="20"/>
      <c r="I216" s="20"/>
      <c r="M216" s="211"/>
    </row>
    <row r="217" spans="2:13" ht="55.5" customHeight="1" x14ac:dyDescent="0.3">
      <c r="B217" s="228"/>
      <c r="L217" s="212"/>
      <c r="M217" s="24"/>
    </row>
    <row r="218" spans="2:13" ht="42.75" customHeight="1" x14ac:dyDescent="0.3">
      <c r="B218" s="228"/>
    </row>
    <row r="219" spans="2:13" ht="21.75" customHeight="1" x14ac:dyDescent="0.3">
      <c r="B219" s="228"/>
    </row>
    <row r="220" spans="2:13" ht="21.75" customHeight="1" x14ac:dyDescent="0.3">
      <c r="B220" s="228"/>
    </row>
    <row r="221" spans="2:13" ht="23.25" customHeight="1" x14ac:dyDescent="0.3">
      <c r="B221" s="228"/>
    </row>
    <row r="222" spans="2:13" ht="23.25" customHeight="1" x14ac:dyDescent="0.3"/>
    <row r="223" spans="2:13" ht="21.75" customHeight="1" x14ac:dyDescent="0.3"/>
    <row r="224" spans="2:13" ht="16.5" customHeight="1" x14ac:dyDescent="0.3"/>
    <row r="225" ht="29.25" customHeight="1" x14ac:dyDescent="0.3"/>
    <row r="226" ht="24.75" customHeight="1" x14ac:dyDescent="0.3"/>
    <row r="227" ht="33" customHeight="1" x14ac:dyDescent="0.3"/>
    <row r="229" ht="15" customHeight="1" x14ac:dyDescent="0.3"/>
    <row r="230" ht="25.5" customHeight="1" x14ac:dyDescent="0.3"/>
  </sheetData>
  <sheetProtection formatCells="0" formatColumns="0" formatRows="0"/>
  <mergeCells count="32">
    <mergeCell ref="C161:L161"/>
    <mergeCell ref="C171:L171"/>
    <mergeCell ref="B207:B221"/>
    <mergeCell ref="C203:J203"/>
    <mergeCell ref="C216:D216"/>
    <mergeCell ref="C196:C197"/>
    <mergeCell ref="I196:I197"/>
    <mergeCell ref="I204:I205"/>
    <mergeCell ref="J204:J205"/>
    <mergeCell ref="C213:D213"/>
    <mergeCell ref="C195:I195"/>
    <mergeCell ref="B2:E2"/>
    <mergeCell ref="B9:J9"/>
    <mergeCell ref="C25:L25"/>
    <mergeCell ref="C15:L15"/>
    <mergeCell ref="C35:L35"/>
    <mergeCell ref="C45:L45"/>
    <mergeCell ref="C14:L14"/>
    <mergeCell ref="B6:L6"/>
    <mergeCell ref="C56:L56"/>
    <mergeCell ref="C57:L57"/>
    <mergeCell ref="C67:L67"/>
    <mergeCell ref="C77:L77"/>
    <mergeCell ref="C87:L87"/>
    <mergeCell ref="C98:L98"/>
    <mergeCell ref="C99:L99"/>
    <mergeCell ref="C109:L109"/>
    <mergeCell ref="C119:L119"/>
    <mergeCell ref="C140:L140"/>
    <mergeCell ref="C129:L129"/>
    <mergeCell ref="C151:L151"/>
    <mergeCell ref="C141:L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K208 J209">
    <cfRule type="cellIs" dxfId="23" priority="1" operator="greaterThan">
      <formula>1</formula>
    </cfRule>
  </conditionalFormatting>
  <dataValidations xWindow="431" yWindow="475" count="7">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 Towards Gender Equality and Women's Empowerment Must be Higher than 15%_x000a_" sqref="D212:I212" xr:uid="{E72508C7-C8DD-46A5-878C-E4FA07CAB6AF}"/>
    <dataValidation allowBlank="1" showInputMessage="1" showErrorMessage="1" prompt="M&amp;E Budget Cannot be Less than 5%_x000a_" sqref="D215:I215" xr:uid="{53928C0A-D548-4B6B-97FC-07D38B0E5FA7}"/>
    <dataValidation allowBlank="1" showInputMessage="1" showErrorMessage="1" prompt="Insert *text* description of Outcome here" sqref="C140:L140 C98:L98 C56:L56 C14:L14" xr:uid="{89ACADD6-F982-42D9-AC8D-CCF9750605B2}"/>
    <dataValidation allowBlank="1" showInputMessage="1" showErrorMessage="1" prompt="Insert name of recipient agency here _x000a_" sqref="D13:I13" xr:uid="{6F27C540-9DBA-46EE-AEC3-C6AACF4159B5}"/>
    <dataValidation allowBlank="1" showErrorMessage="1" prompt="% Towards Gender Equality and Women's Empowerment Must be Higher than 15%_x000a_" sqref="D214:I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AH254"/>
  <sheetViews>
    <sheetView showGridLines="0" showZeros="0" topLeftCell="A39" zoomScale="60" zoomScaleNormal="60" workbookViewId="0">
      <selection activeCell="L15" sqref="L15"/>
    </sheetView>
  </sheetViews>
  <sheetFormatPr defaultColWidth="9.109375" defaultRowHeight="15.6" x14ac:dyDescent="0.3"/>
  <cols>
    <col min="1" max="1" width="4.44140625" style="38" customWidth="1"/>
    <col min="2" max="2" width="3.33203125" style="38" customWidth="1"/>
    <col min="3" max="3" width="51.44140625" style="38" customWidth="1"/>
    <col min="4" max="4" width="34.33203125" style="40" customWidth="1"/>
    <col min="5" max="5" width="35" style="40" customWidth="1"/>
    <col min="6" max="8" width="34" style="40" customWidth="1"/>
    <col min="9" max="9" width="25.6640625" style="38" customWidth="1"/>
    <col min="10" max="10" width="21.44140625" style="38" customWidth="1"/>
    <col min="11" max="11" width="16.88671875" style="38" customWidth="1"/>
    <col min="12" max="12" width="19.44140625" style="38" customWidth="1"/>
    <col min="13" max="13" width="19" style="38" customWidth="1"/>
    <col min="14" max="14" width="26" style="38" customWidth="1"/>
    <col min="15" max="15" width="21.109375" style="38" customWidth="1"/>
    <col min="16" max="16" width="7" style="38" customWidth="1"/>
    <col min="17" max="17" width="24.33203125" style="38" customWidth="1"/>
    <col min="18" max="18" width="26.44140625" style="38" customWidth="1"/>
    <col min="19" max="19" width="30.109375" style="38" customWidth="1"/>
    <col min="20" max="20" width="33" style="38" customWidth="1"/>
    <col min="21" max="22" width="22.6640625" style="38" customWidth="1"/>
    <col min="23" max="23" width="23.44140625" style="38" customWidth="1"/>
    <col min="24" max="24" width="32.109375" style="38" customWidth="1"/>
    <col min="25" max="25" width="9.109375" style="38"/>
    <col min="26" max="26" width="17.6640625" style="38" customWidth="1"/>
    <col min="27" max="27" width="26.44140625" style="38" customWidth="1"/>
    <col min="28" max="28" width="22.44140625" style="38" customWidth="1"/>
    <col min="29" max="29" width="29.6640625" style="38" customWidth="1"/>
    <col min="30" max="30" width="23.44140625" style="38" customWidth="1"/>
    <col min="31" max="31" width="18.44140625" style="38" customWidth="1"/>
    <col min="32" max="32" width="17.44140625" style="38" customWidth="1"/>
    <col min="33" max="33" width="25.109375" style="38" customWidth="1"/>
    <col min="34" max="16384" width="9.109375" style="38"/>
  </cols>
  <sheetData>
    <row r="1" spans="2:34" ht="24" customHeight="1" x14ac:dyDescent="0.3">
      <c r="B1" s="178"/>
      <c r="C1" s="178"/>
      <c r="D1" s="179"/>
      <c r="E1" s="179"/>
      <c r="F1" s="179"/>
      <c r="G1" s="179"/>
      <c r="H1" s="179"/>
      <c r="I1" s="178"/>
      <c r="J1" s="178"/>
      <c r="K1" s="178"/>
      <c r="L1" s="178"/>
      <c r="M1" s="178"/>
      <c r="N1" s="12"/>
      <c r="O1" s="3"/>
      <c r="P1" s="178"/>
      <c r="Q1" s="178"/>
      <c r="R1" s="178"/>
      <c r="S1" s="178"/>
      <c r="T1" s="178"/>
      <c r="U1" s="178"/>
      <c r="V1" s="178"/>
      <c r="W1" s="178"/>
      <c r="X1" s="178"/>
      <c r="Y1" s="178"/>
      <c r="Z1" s="178"/>
      <c r="AA1" s="178"/>
      <c r="AB1" s="178"/>
      <c r="AC1" s="178"/>
      <c r="AD1" s="178"/>
      <c r="AE1" s="178"/>
      <c r="AF1" s="178"/>
      <c r="AG1" s="178"/>
      <c r="AH1" s="178"/>
    </row>
    <row r="2" spans="2:34" ht="46.2" x14ac:dyDescent="0.85">
      <c r="B2" s="178"/>
      <c r="C2" s="223" t="s">
        <v>0</v>
      </c>
      <c r="D2" s="223"/>
      <c r="E2" s="223"/>
      <c r="F2" s="223"/>
      <c r="G2" s="146"/>
      <c r="H2" s="146"/>
      <c r="I2" s="21"/>
      <c r="J2" s="22"/>
      <c r="K2" s="22"/>
      <c r="L2" s="178"/>
      <c r="M2" s="178"/>
      <c r="N2" s="12"/>
      <c r="O2" s="3"/>
      <c r="P2" s="178"/>
      <c r="Q2" s="178"/>
      <c r="R2" s="178"/>
      <c r="S2" s="178"/>
      <c r="T2" s="178"/>
      <c r="U2" s="178"/>
      <c r="V2" s="178"/>
      <c r="W2" s="178"/>
      <c r="X2" s="178"/>
      <c r="Y2" s="178"/>
      <c r="Z2" s="178"/>
      <c r="AA2" s="178"/>
      <c r="AB2" s="178"/>
      <c r="AC2" s="178"/>
      <c r="AD2" s="178"/>
      <c r="AE2" s="178"/>
      <c r="AF2" s="178"/>
      <c r="AG2" s="178"/>
      <c r="AH2" s="178"/>
    </row>
    <row r="3" spans="2:34" ht="24" customHeight="1" x14ac:dyDescent="0.3">
      <c r="B3" s="178"/>
      <c r="C3" s="25"/>
      <c r="D3" s="23"/>
      <c r="E3" s="23"/>
      <c r="F3" s="23"/>
      <c r="G3" s="23"/>
      <c r="H3" s="23"/>
      <c r="I3" s="23"/>
      <c r="J3" s="23"/>
      <c r="K3" s="23"/>
      <c r="L3" s="178"/>
      <c r="M3" s="178"/>
      <c r="N3" s="12"/>
      <c r="O3" s="3"/>
      <c r="P3" s="178"/>
      <c r="Q3" s="178"/>
      <c r="R3" s="178"/>
      <c r="S3" s="178"/>
      <c r="T3" s="178"/>
      <c r="U3" s="178"/>
      <c r="V3" s="178"/>
      <c r="W3" s="178"/>
      <c r="X3" s="178"/>
      <c r="Y3" s="178"/>
      <c r="Z3" s="178"/>
      <c r="AA3" s="178"/>
      <c r="AB3" s="178"/>
      <c r="AC3" s="178"/>
      <c r="AD3" s="178"/>
      <c r="AE3" s="178"/>
      <c r="AF3" s="178"/>
      <c r="AG3" s="178"/>
      <c r="AH3" s="178"/>
    </row>
    <row r="4" spans="2:34" ht="24" customHeight="1" thickBot="1" x14ac:dyDescent="0.35">
      <c r="B4" s="178"/>
      <c r="C4" s="25"/>
      <c r="D4" s="23"/>
      <c r="E4" s="23"/>
      <c r="F4" s="23"/>
      <c r="G4" s="23"/>
      <c r="H4" s="23"/>
      <c r="I4" s="23"/>
      <c r="J4" s="23"/>
      <c r="K4" s="23"/>
      <c r="L4" s="178"/>
      <c r="M4" s="178"/>
      <c r="N4" s="12"/>
      <c r="O4" s="3"/>
      <c r="P4" s="178"/>
      <c r="Q4" s="178"/>
      <c r="R4" s="178"/>
      <c r="S4" s="178"/>
      <c r="T4" s="178"/>
      <c r="U4" s="178"/>
      <c r="V4" s="178"/>
      <c r="W4" s="178"/>
      <c r="X4" s="178"/>
      <c r="Y4" s="178"/>
      <c r="Z4" s="178"/>
      <c r="AA4" s="178"/>
      <c r="AB4" s="178"/>
      <c r="AC4" s="178"/>
      <c r="AD4" s="178"/>
      <c r="AE4" s="178"/>
      <c r="AF4" s="178"/>
      <c r="AG4" s="178"/>
      <c r="AH4" s="178"/>
    </row>
    <row r="5" spans="2:34" ht="30" customHeight="1" x14ac:dyDescent="0.7">
      <c r="B5" s="178"/>
      <c r="C5" s="255" t="s">
        <v>1</v>
      </c>
      <c r="D5" s="256"/>
      <c r="E5" s="256"/>
      <c r="F5" s="256"/>
      <c r="G5" s="256"/>
      <c r="H5" s="256"/>
      <c r="I5" s="257"/>
      <c r="J5" s="178"/>
      <c r="K5" s="178"/>
      <c r="L5" s="12"/>
      <c r="M5" s="3"/>
      <c r="N5" s="178"/>
      <c r="O5" s="178"/>
      <c r="P5" s="178"/>
      <c r="Q5" s="178"/>
      <c r="R5" s="178"/>
      <c r="S5" s="178"/>
      <c r="T5" s="178"/>
      <c r="U5" s="178"/>
      <c r="V5" s="178"/>
      <c r="W5" s="178"/>
      <c r="X5" s="178"/>
      <c r="Y5" s="178"/>
      <c r="Z5" s="178"/>
      <c r="AA5" s="178"/>
      <c r="AB5" s="178"/>
      <c r="AC5" s="178"/>
      <c r="AD5" s="178"/>
      <c r="AE5" s="178"/>
      <c r="AF5" s="178"/>
      <c r="AG5" s="178"/>
      <c r="AH5" s="178"/>
    </row>
    <row r="6" spans="2:34" ht="24" customHeight="1" x14ac:dyDescent="0.3">
      <c r="B6" s="178"/>
      <c r="C6" s="259" t="s">
        <v>222</v>
      </c>
      <c r="D6" s="260"/>
      <c r="E6" s="260"/>
      <c r="F6" s="260"/>
      <c r="G6" s="260"/>
      <c r="H6" s="260"/>
      <c r="I6" s="261"/>
      <c r="J6" s="178"/>
      <c r="K6" s="178"/>
      <c r="L6" s="12"/>
      <c r="M6" s="3"/>
      <c r="N6" s="178"/>
      <c r="O6" s="178"/>
      <c r="P6" s="178"/>
      <c r="Q6" s="178"/>
      <c r="R6" s="178"/>
      <c r="S6" s="178"/>
      <c r="T6" s="178"/>
      <c r="U6" s="178"/>
      <c r="V6" s="178"/>
      <c r="W6" s="178"/>
      <c r="X6" s="178"/>
      <c r="Y6" s="178"/>
      <c r="Z6" s="178"/>
      <c r="AA6" s="178"/>
      <c r="AB6" s="178"/>
      <c r="AC6" s="178"/>
      <c r="AD6" s="178"/>
      <c r="AE6" s="178"/>
      <c r="AF6" s="178"/>
      <c r="AG6" s="178"/>
      <c r="AH6" s="178"/>
    </row>
    <row r="7" spans="2:34" ht="24" customHeight="1" x14ac:dyDescent="0.3">
      <c r="B7" s="178"/>
      <c r="C7" s="259"/>
      <c r="D7" s="260"/>
      <c r="E7" s="260"/>
      <c r="F7" s="260"/>
      <c r="G7" s="260"/>
      <c r="H7" s="260"/>
      <c r="I7" s="261"/>
      <c r="J7" s="178"/>
      <c r="K7" s="178"/>
      <c r="L7" s="12"/>
      <c r="M7" s="3"/>
      <c r="N7" s="178"/>
      <c r="O7" s="178"/>
      <c r="P7" s="178"/>
      <c r="Q7" s="178"/>
      <c r="R7" s="178"/>
      <c r="S7" s="178"/>
      <c r="T7" s="178"/>
      <c r="U7" s="178"/>
      <c r="V7" s="178"/>
      <c r="W7" s="178"/>
      <c r="X7" s="178"/>
      <c r="Y7" s="178"/>
      <c r="Z7" s="178"/>
      <c r="AA7" s="178"/>
      <c r="AB7" s="178"/>
      <c r="AC7" s="178"/>
      <c r="AD7" s="178"/>
      <c r="AE7" s="178"/>
      <c r="AF7" s="178"/>
      <c r="AG7" s="178"/>
      <c r="AH7" s="178"/>
    </row>
    <row r="8" spans="2:34" ht="24" customHeight="1" thickBot="1" x14ac:dyDescent="0.35">
      <c r="B8" s="178"/>
      <c r="C8" s="262"/>
      <c r="D8" s="263"/>
      <c r="E8" s="263"/>
      <c r="F8" s="263"/>
      <c r="G8" s="263"/>
      <c r="H8" s="263"/>
      <c r="I8" s="264"/>
      <c r="J8" s="178"/>
      <c r="K8" s="178"/>
      <c r="L8" s="12"/>
      <c r="M8" s="3"/>
      <c r="N8" s="178"/>
      <c r="O8" s="178"/>
      <c r="P8" s="178"/>
      <c r="Q8" s="178"/>
      <c r="R8" s="178"/>
      <c r="S8" s="178"/>
      <c r="T8" s="178"/>
      <c r="U8" s="178"/>
      <c r="V8" s="178"/>
      <c r="W8" s="178"/>
      <c r="X8" s="178"/>
      <c r="Y8" s="178"/>
      <c r="Z8" s="178"/>
      <c r="AA8" s="178"/>
      <c r="AB8" s="178"/>
      <c r="AC8" s="178"/>
      <c r="AD8" s="178"/>
      <c r="AE8" s="178"/>
      <c r="AF8" s="178"/>
      <c r="AG8" s="178"/>
      <c r="AH8" s="178"/>
    </row>
    <row r="9" spans="2:34" ht="24" customHeight="1" thickBot="1" x14ac:dyDescent="0.35">
      <c r="B9" s="178"/>
      <c r="C9" s="33"/>
      <c r="D9" s="33"/>
      <c r="E9" s="33"/>
      <c r="F9" s="33"/>
      <c r="G9" s="33"/>
      <c r="H9" s="33"/>
      <c r="I9" s="178"/>
      <c r="J9" s="178"/>
      <c r="K9" s="178"/>
      <c r="L9" s="178"/>
      <c r="M9" s="178"/>
      <c r="N9" s="12"/>
      <c r="O9" s="3"/>
      <c r="P9" s="178"/>
      <c r="Q9" s="178"/>
      <c r="R9" s="178"/>
      <c r="S9" s="178"/>
      <c r="T9" s="178"/>
      <c r="U9" s="178"/>
      <c r="V9" s="178"/>
      <c r="W9" s="178"/>
      <c r="X9" s="178"/>
      <c r="Y9" s="178"/>
      <c r="Z9" s="178"/>
      <c r="AA9" s="178"/>
      <c r="AB9" s="178"/>
      <c r="AC9" s="178"/>
      <c r="AD9" s="178"/>
      <c r="AE9" s="178"/>
      <c r="AF9" s="178"/>
      <c r="AG9" s="178"/>
      <c r="AH9" s="178"/>
    </row>
    <row r="10" spans="2:34" ht="24" customHeight="1" thickBot="1" x14ac:dyDescent="0.35">
      <c r="B10" s="178"/>
      <c r="C10" s="251" t="s">
        <v>223</v>
      </c>
      <c r="D10" s="252"/>
      <c r="E10" s="252"/>
      <c r="F10" s="253"/>
      <c r="G10" s="148"/>
      <c r="H10" s="148"/>
      <c r="I10" s="178"/>
      <c r="J10" s="178"/>
      <c r="K10" s="178"/>
      <c r="L10" s="178"/>
      <c r="M10" s="178"/>
      <c r="N10" s="12"/>
      <c r="O10" s="3"/>
      <c r="P10" s="178"/>
      <c r="Q10" s="178"/>
      <c r="R10" s="178"/>
      <c r="S10" s="178"/>
      <c r="T10" s="178"/>
      <c r="U10" s="178"/>
      <c r="V10" s="178"/>
      <c r="W10" s="178"/>
      <c r="X10" s="178"/>
      <c r="Y10" s="178"/>
      <c r="Z10" s="178"/>
      <c r="AA10" s="178"/>
      <c r="AB10" s="178"/>
      <c r="AC10" s="178"/>
      <c r="AD10" s="178"/>
      <c r="AE10" s="178"/>
      <c r="AF10" s="178"/>
      <c r="AG10" s="178"/>
      <c r="AH10" s="178"/>
    </row>
    <row r="11" spans="2:34" ht="24" customHeight="1" x14ac:dyDescent="0.3">
      <c r="B11" s="178"/>
      <c r="C11" s="33"/>
      <c r="D11" s="33"/>
      <c r="E11" s="33"/>
      <c r="F11" s="33"/>
      <c r="G11" s="33"/>
      <c r="H11" s="33"/>
      <c r="I11" s="178"/>
      <c r="J11" s="178"/>
      <c r="K11" s="178"/>
      <c r="L11" s="178"/>
      <c r="M11" s="178"/>
      <c r="N11" s="12"/>
      <c r="O11" s="3"/>
      <c r="P11" s="178"/>
      <c r="Q11" s="178"/>
      <c r="R11" s="178"/>
      <c r="S11" s="178"/>
      <c r="T11" s="178"/>
      <c r="U11" s="178"/>
      <c r="V11" s="178"/>
      <c r="W11" s="178"/>
      <c r="X11" s="178"/>
      <c r="Y11" s="178"/>
      <c r="Z11" s="178"/>
      <c r="AA11" s="178"/>
      <c r="AB11" s="178"/>
      <c r="AC11" s="178"/>
      <c r="AD11" s="178"/>
      <c r="AE11" s="178"/>
      <c r="AF11" s="178"/>
      <c r="AG11" s="178"/>
      <c r="AH11" s="178"/>
    </row>
    <row r="12" spans="2:34" ht="24" customHeight="1" x14ac:dyDescent="0.3">
      <c r="B12" s="178"/>
      <c r="C12" s="33"/>
      <c r="D12" s="13" t="s">
        <v>201</v>
      </c>
      <c r="E12" s="13" t="s">
        <v>202</v>
      </c>
      <c r="F12" s="13" t="s">
        <v>203</v>
      </c>
      <c r="G12" s="13" t="s">
        <v>204</v>
      </c>
      <c r="H12" s="13" t="s">
        <v>205</v>
      </c>
      <c r="I12" s="239" t="s">
        <v>11</v>
      </c>
      <c r="J12" s="178"/>
      <c r="K12" s="178"/>
      <c r="L12" s="178"/>
      <c r="M12" s="178"/>
      <c r="N12" s="12"/>
      <c r="O12" s="3"/>
      <c r="P12" s="178"/>
      <c r="Q12" s="178"/>
      <c r="R12" s="178"/>
      <c r="S12" s="178"/>
      <c r="T12" s="178"/>
      <c r="U12" s="178"/>
      <c r="V12" s="178"/>
      <c r="W12" s="178"/>
      <c r="X12" s="178"/>
      <c r="Y12" s="178"/>
      <c r="Z12" s="178"/>
      <c r="AA12" s="178"/>
      <c r="AB12" s="178"/>
      <c r="AC12" s="178"/>
      <c r="AD12" s="178"/>
      <c r="AE12" s="178"/>
      <c r="AF12" s="178"/>
      <c r="AG12" s="178"/>
      <c r="AH12" s="178"/>
    </row>
    <row r="13" spans="2:34" ht="24" customHeight="1" x14ac:dyDescent="0.3">
      <c r="B13" s="178"/>
      <c r="C13" s="33"/>
      <c r="D13" s="89">
        <f>'1) Budget Table'!D13</f>
        <v>0</v>
      </c>
      <c r="E13" s="89">
        <f>'1) Budget Table'!E13</f>
        <v>0</v>
      </c>
      <c r="F13" s="89">
        <f>'1) Budget Table'!F13</f>
        <v>0</v>
      </c>
      <c r="G13" s="89">
        <f>'1) Budget Table'!G13</f>
        <v>0</v>
      </c>
      <c r="H13" s="207" t="s">
        <v>613</v>
      </c>
      <c r="I13" s="240"/>
      <c r="J13" s="178"/>
      <c r="K13" s="178"/>
      <c r="L13" s="178"/>
      <c r="M13" s="178"/>
      <c r="N13" s="12"/>
      <c r="O13" s="3"/>
      <c r="P13" s="178"/>
      <c r="Q13" s="178"/>
      <c r="R13" s="178"/>
      <c r="S13" s="178"/>
      <c r="T13" s="178"/>
      <c r="U13" s="178"/>
      <c r="V13" s="178"/>
      <c r="W13" s="178"/>
      <c r="X13" s="178"/>
      <c r="Y13" s="178"/>
      <c r="Z13" s="178"/>
      <c r="AA13" s="178"/>
      <c r="AB13" s="178"/>
      <c r="AC13" s="178"/>
      <c r="AD13" s="178"/>
      <c r="AE13" s="178"/>
      <c r="AF13" s="178"/>
      <c r="AG13" s="178"/>
      <c r="AH13" s="178"/>
    </row>
    <row r="14" spans="2:34" ht="24" customHeight="1" x14ac:dyDescent="0.3">
      <c r="B14" s="248" t="s">
        <v>224</v>
      </c>
      <c r="C14" s="249"/>
      <c r="D14" s="249"/>
      <c r="E14" s="249"/>
      <c r="F14" s="249"/>
      <c r="G14" s="254"/>
      <c r="H14" s="249"/>
      <c r="I14" s="250"/>
      <c r="J14" s="178"/>
      <c r="K14" s="178"/>
      <c r="L14" s="178"/>
      <c r="M14" s="178"/>
      <c r="N14" s="12"/>
      <c r="O14" s="3"/>
      <c r="P14" s="178"/>
      <c r="Q14" s="178"/>
      <c r="R14" s="178"/>
      <c r="S14" s="178"/>
      <c r="T14" s="178"/>
      <c r="U14" s="178"/>
      <c r="V14" s="178"/>
      <c r="W14" s="178"/>
      <c r="X14" s="178"/>
      <c r="Y14" s="178"/>
      <c r="Z14" s="178"/>
      <c r="AA14" s="178"/>
      <c r="AB14" s="178"/>
      <c r="AC14" s="178"/>
      <c r="AD14" s="178"/>
      <c r="AE14" s="178"/>
      <c r="AF14" s="178"/>
      <c r="AG14" s="178"/>
      <c r="AH14" s="178"/>
    </row>
    <row r="15" spans="2:34" ht="46.5" customHeight="1" x14ac:dyDescent="0.3">
      <c r="B15" s="178"/>
      <c r="C15" s="248" t="s">
        <v>225</v>
      </c>
      <c r="D15" s="249"/>
      <c r="E15" s="249"/>
      <c r="F15" s="249"/>
      <c r="G15" s="249"/>
      <c r="H15" s="249"/>
      <c r="I15" s="250"/>
      <c r="J15" s="178"/>
      <c r="K15" s="178"/>
      <c r="L15" s="178"/>
      <c r="M15" s="178"/>
      <c r="N15" s="12"/>
      <c r="O15" s="3"/>
      <c r="P15" s="178"/>
      <c r="Q15" s="178"/>
      <c r="R15" s="178"/>
      <c r="S15" s="178"/>
      <c r="T15" s="178"/>
      <c r="U15" s="178"/>
      <c r="V15" s="178"/>
      <c r="W15" s="178"/>
      <c r="X15" s="178"/>
      <c r="Y15" s="178"/>
      <c r="Z15" s="178"/>
      <c r="AA15" s="178"/>
      <c r="AB15" s="178"/>
      <c r="AC15" s="178"/>
      <c r="AD15" s="178"/>
      <c r="AE15" s="178"/>
      <c r="AF15" s="178"/>
      <c r="AG15" s="178"/>
      <c r="AH15" s="178"/>
    </row>
    <row r="16" spans="2:34" ht="24.75" customHeight="1" thickBot="1" x14ac:dyDescent="0.35">
      <c r="B16" s="178"/>
      <c r="C16" s="48" t="s">
        <v>226</v>
      </c>
      <c r="D16" s="49">
        <f>'1) Budget Table'!D24</f>
        <v>484500</v>
      </c>
      <c r="E16" s="49">
        <f>'1) Budget Table'!E24</f>
        <v>254500</v>
      </c>
      <c r="F16" s="49">
        <f>'1) Budget Table'!F24</f>
        <v>722500</v>
      </c>
      <c r="G16" s="49">
        <f>'1) Budget Table'!G24</f>
        <v>246100</v>
      </c>
      <c r="H16" s="49">
        <f>'1) Budget Table'!H24</f>
        <v>170000</v>
      </c>
      <c r="I16" s="50">
        <f>SUM(D16:H16)</f>
        <v>1877600</v>
      </c>
      <c r="J16" s="178"/>
      <c r="K16" s="178"/>
      <c r="L16" s="178"/>
      <c r="M16" s="178"/>
      <c r="N16" s="12"/>
      <c r="O16" s="3"/>
      <c r="P16" s="178"/>
      <c r="Q16" s="178"/>
      <c r="R16" s="178"/>
      <c r="S16" s="178"/>
      <c r="T16" s="178"/>
      <c r="U16" s="178"/>
      <c r="V16" s="178"/>
      <c r="W16" s="178"/>
      <c r="X16" s="178"/>
      <c r="Y16" s="178"/>
      <c r="Z16" s="178"/>
      <c r="AA16" s="178"/>
      <c r="AB16" s="178"/>
      <c r="AC16" s="178"/>
      <c r="AD16" s="178"/>
      <c r="AE16" s="178"/>
      <c r="AF16" s="178"/>
      <c r="AG16" s="178"/>
      <c r="AH16" s="178"/>
    </row>
    <row r="17" spans="3:34" ht="21.75" customHeight="1" x14ac:dyDescent="0.3">
      <c r="C17" s="46" t="s">
        <v>227</v>
      </c>
      <c r="D17" s="180">
        <v>30000</v>
      </c>
      <c r="E17" s="180">
        <v>25000</v>
      </c>
      <c r="F17" s="181">
        <v>43000</v>
      </c>
      <c r="G17" s="181">
        <v>17000</v>
      </c>
      <c r="H17" s="181">
        <v>0</v>
      </c>
      <c r="I17" s="47">
        <f>SUM(D17:H17)</f>
        <v>115000</v>
      </c>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row>
    <row r="18" spans="3:34" x14ac:dyDescent="0.3">
      <c r="C18" s="36" t="s">
        <v>228</v>
      </c>
      <c r="D18" s="182">
        <v>1500</v>
      </c>
      <c r="E18" s="182">
        <v>1500</v>
      </c>
      <c r="F18" s="182">
        <v>1500</v>
      </c>
      <c r="G18" s="157">
        <v>1000</v>
      </c>
      <c r="H18" s="157">
        <v>15000</v>
      </c>
      <c r="I18" s="47">
        <f t="shared" ref="I18:I23" si="0">SUM(D18:H18)</f>
        <v>20500</v>
      </c>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row>
    <row r="19" spans="3:34" ht="15.75" customHeight="1" x14ac:dyDescent="0.3">
      <c r="C19" s="36" t="s">
        <v>229</v>
      </c>
      <c r="D19" s="182">
        <v>1000</v>
      </c>
      <c r="E19" s="182">
        <v>1000</v>
      </c>
      <c r="F19" s="182">
        <v>1000</v>
      </c>
      <c r="G19" s="182">
        <v>600</v>
      </c>
      <c r="H19" s="182"/>
      <c r="I19" s="47">
        <f t="shared" si="0"/>
        <v>3600</v>
      </c>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row>
    <row r="20" spans="3:34" x14ac:dyDescent="0.3">
      <c r="C20" s="37" t="s">
        <v>230</v>
      </c>
      <c r="D20" s="182">
        <v>1000</v>
      </c>
      <c r="E20" s="182">
        <v>1000</v>
      </c>
      <c r="F20" s="182">
        <v>1000</v>
      </c>
      <c r="G20" s="182">
        <v>500</v>
      </c>
      <c r="H20" s="182">
        <v>100000</v>
      </c>
      <c r="I20" s="47">
        <f t="shared" si="0"/>
        <v>103500</v>
      </c>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row>
    <row r="21" spans="3:34" x14ac:dyDescent="0.3">
      <c r="C21" s="36" t="s">
        <v>231</v>
      </c>
      <c r="D21" s="182">
        <v>1000</v>
      </c>
      <c r="E21" s="182">
        <v>1000</v>
      </c>
      <c r="F21" s="182">
        <v>1000</v>
      </c>
      <c r="G21" s="182">
        <v>2000</v>
      </c>
      <c r="H21" s="182">
        <v>55000</v>
      </c>
      <c r="I21" s="47">
        <f t="shared" si="0"/>
        <v>60000</v>
      </c>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row>
    <row r="22" spans="3:34" ht="21.75" customHeight="1" x14ac:dyDescent="0.3">
      <c r="C22" s="36" t="s">
        <v>232</v>
      </c>
      <c r="D22" s="182">
        <v>450000</v>
      </c>
      <c r="E22" s="182">
        <v>225000</v>
      </c>
      <c r="F22" s="182">
        <v>675000</v>
      </c>
      <c r="G22" s="182">
        <v>225000</v>
      </c>
      <c r="H22" s="182"/>
      <c r="I22" s="47">
        <f t="shared" si="0"/>
        <v>1575000</v>
      </c>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row>
    <row r="23" spans="3:34" ht="21.75" customHeight="1" x14ac:dyDescent="0.3">
      <c r="C23" s="36" t="s">
        <v>233</v>
      </c>
      <c r="D23" s="182"/>
      <c r="E23" s="182"/>
      <c r="F23" s="182"/>
      <c r="G23" s="182"/>
      <c r="H23" s="182"/>
      <c r="I23" s="47">
        <f t="shared" si="0"/>
        <v>0</v>
      </c>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row>
    <row r="24" spans="3:34" ht="15.75" customHeight="1" x14ac:dyDescent="0.3">
      <c r="C24" s="41" t="s">
        <v>234</v>
      </c>
      <c r="D24" s="51">
        <f>SUM(D17:D23)</f>
        <v>484500</v>
      </c>
      <c r="E24" s="51">
        <f>SUM(E17:E23)</f>
        <v>254500</v>
      </c>
      <c r="F24" s="51">
        <f>SUM(F17:F23)</f>
        <v>722500</v>
      </c>
      <c r="G24" s="51">
        <f>SUM(G17:G23)</f>
        <v>246100</v>
      </c>
      <c r="H24" s="51">
        <f t="shared" ref="H24" si="1">SUM(H17:H23)</f>
        <v>170000</v>
      </c>
      <c r="I24" s="103">
        <f>SUM(D24:H24)</f>
        <v>1877600</v>
      </c>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row>
    <row r="25" spans="3:34" s="40" customFormat="1" x14ac:dyDescent="0.3">
      <c r="C25" s="55"/>
      <c r="D25" s="56"/>
      <c r="E25" s="56"/>
      <c r="F25" s="56"/>
      <c r="G25" s="56"/>
      <c r="H25" s="56"/>
      <c r="I25" s="104"/>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row>
    <row r="26" spans="3:34" x14ac:dyDescent="0.3">
      <c r="C26" s="248" t="s">
        <v>235</v>
      </c>
      <c r="D26" s="249"/>
      <c r="E26" s="249"/>
      <c r="F26" s="249"/>
      <c r="G26" s="249"/>
      <c r="H26" s="249"/>
      <c r="I26" s="250"/>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row>
    <row r="27" spans="3:34" ht="27" customHeight="1" thickBot="1" x14ac:dyDescent="0.35">
      <c r="C27" s="48" t="s">
        <v>226</v>
      </c>
      <c r="D27" s="49">
        <f>'1) Budget Table'!D34</f>
        <v>0</v>
      </c>
      <c r="E27" s="49">
        <f>'1) Budget Table'!E34</f>
        <v>0</v>
      </c>
      <c r="F27" s="49">
        <f>'1) Budget Table'!F34</f>
        <v>0</v>
      </c>
      <c r="G27" s="49"/>
      <c r="H27" s="49"/>
      <c r="I27" s="50">
        <f t="shared" ref="I27:I35" si="2">SUM(D27:H27)</f>
        <v>0</v>
      </c>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row>
    <row r="28" spans="3:34" x14ac:dyDescent="0.3">
      <c r="C28" s="46" t="s">
        <v>227</v>
      </c>
      <c r="D28" s="180"/>
      <c r="E28" s="181"/>
      <c r="F28" s="181"/>
      <c r="G28" s="181"/>
      <c r="H28" s="181"/>
      <c r="I28" s="47">
        <f t="shared" si="2"/>
        <v>0</v>
      </c>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row>
    <row r="29" spans="3:34" x14ac:dyDescent="0.3">
      <c r="C29" s="36" t="s">
        <v>228</v>
      </c>
      <c r="D29" s="182"/>
      <c r="E29" s="157"/>
      <c r="F29" s="157"/>
      <c r="G29" s="157"/>
      <c r="H29" s="157"/>
      <c r="I29" s="45">
        <f t="shared" si="2"/>
        <v>0</v>
      </c>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row>
    <row r="30" spans="3:34" ht="31.2" x14ac:dyDescent="0.3">
      <c r="C30" s="36" t="s">
        <v>229</v>
      </c>
      <c r="D30" s="182"/>
      <c r="E30" s="182"/>
      <c r="F30" s="182"/>
      <c r="G30" s="182"/>
      <c r="H30" s="182"/>
      <c r="I30" s="45">
        <f t="shared" si="2"/>
        <v>0</v>
      </c>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row>
    <row r="31" spans="3:34" x14ac:dyDescent="0.3">
      <c r="C31" s="37" t="s">
        <v>230</v>
      </c>
      <c r="D31" s="182"/>
      <c r="E31" s="182"/>
      <c r="F31" s="182"/>
      <c r="G31" s="182"/>
      <c r="H31" s="182"/>
      <c r="I31" s="45">
        <f t="shared" si="2"/>
        <v>0</v>
      </c>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row>
    <row r="32" spans="3:34" x14ac:dyDescent="0.3">
      <c r="C32" s="36" t="s">
        <v>231</v>
      </c>
      <c r="D32" s="182"/>
      <c r="E32" s="182"/>
      <c r="F32" s="182"/>
      <c r="G32" s="182"/>
      <c r="H32" s="182"/>
      <c r="I32" s="45">
        <f t="shared" si="2"/>
        <v>0</v>
      </c>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row>
    <row r="33" spans="3:34" x14ac:dyDescent="0.3">
      <c r="C33" s="36" t="s">
        <v>232</v>
      </c>
      <c r="D33" s="182"/>
      <c r="E33" s="182"/>
      <c r="F33" s="182"/>
      <c r="G33" s="182"/>
      <c r="H33" s="182"/>
      <c r="I33" s="45">
        <f t="shared" si="2"/>
        <v>0</v>
      </c>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row>
    <row r="34" spans="3:34" x14ac:dyDescent="0.3">
      <c r="C34" s="36" t="s">
        <v>233</v>
      </c>
      <c r="D34" s="182"/>
      <c r="E34" s="182"/>
      <c r="F34" s="182"/>
      <c r="G34" s="182"/>
      <c r="H34" s="182"/>
      <c r="I34" s="45">
        <f t="shared" si="2"/>
        <v>0</v>
      </c>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row>
    <row r="35" spans="3:34" x14ac:dyDescent="0.3">
      <c r="C35" s="41" t="s">
        <v>234</v>
      </c>
      <c r="D35" s="51">
        <f>SUM(D28:D34)</f>
        <v>0</v>
      </c>
      <c r="E35" s="51">
        <f>SUM(E28:E34)</f>
        <v>0</v>
      </c>
      <c r="F35" s="51">
        <f>SUM(F28:F34)</f>
        <v>0</v>
      </c>
      <c r="G35" s="51"/>
      <c r="H35" s="51"/>
      <c r="I35" s="45">
        <f t="shared" si="2"/>
        <v>0</v>
      </c>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row>
    <row r="36" spans="3:34" s="40" customFormat="1" x14ac:dyDescent="0.3">
      <c r="C36" s="55"/>
      <c r="D36" s="56"/>
      <c r="E36" s="56"/>
      <c r="F36" s="56"/>
      <c r="G36" s="56"/>
      <c r="H36" s="56"/>
      <c r="I36" s="57"/>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row>
    <row r="37" spans="3:34" x14ac:dyDescent="0.3">
      <c r="C37" s="248" t="s">
        <v>236</v>
      </c>
      <c r="D37" s="249"/>
      <c r="E37" s="249"/>
      <c r="F37" s="249"/>
      <c r="G37" s="249"/>
      <c r="H37" s="249"/>
      <c r="I37" s="250"/>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row>
    <row r="38" spans="3:34" ht="21.75" customHeight="1" thickBot="1" x14ac:dyDescent="0.35">
      <c r="C38" s="48" t="s">
        <v>226</v>
      </c>
      <c r="D38" s="49">
        <f>'1) Budget Table'!D44</f>
        <v>0</v>
      </c>
      <c r="E38" s="49">
        <f>'1) Budget Table'!E44</f>
        <v>0</v>
      </c>
      <c r="F38" s="49">
        <f>'1) Budget Table'!F44</f>
        <v>0</v>
      </c>
      <c r="G38" s="49"/>
      <c r="H38" s="49"/>
      <c r="I38" s="50">
        <f t="shared" ref="I38:I46" si="3">SUM(D38:H38)</f>
        <v>0</v>
      </c>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row>
    <row r="39" spans="3:34" x14ac:dyDescent="0.3">
      <c r="C39" s="46" t="s">
        <v>227</v>
      </c>
      <c r="D39" s="180"/>
      <c r="E39" s="181"/>
      <c r="F39" s="181"/>
      <c r="G39" s="181"/>
      <c r="H39" s="181"/>
      <c r="I39" s="47">
        <f t="shared" si="3"/>
        <v>0</v>
      </c>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row>
    <row r="40" spans="3:34" s="40" customFormat="1" ht="15.75" customHeight="1" x14ac:dyDescent="0.3">
      <c r="C40" s="36" t="s">
        <v>228</v>
      </c>
      <c r="D40" s="182"/>
      <c r="E40" s="157"/>
      <c r="F40" s="157"/>
      <c r="G40" s="157"/>
      <c r="H40" s="157"/>
      <c r="I40" s="45">
        <f t="shared" si="3"/>
        <v>0</v>
      </c>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row>
    <row r="41" spans="3:34" s="40" customFormat="1" ht="31.2" x14ac:dyDescent="0.3">
      <c r="C41" s="36" t="s">
        <v>229</v>
      </c>
      <c r="D41" s="182"/>
      <c r="E41" s="182"/>
      <c r="F41" s="182"/>
      <c r="G41" s="182"/>
      <c r="H41" s="182"/>
      <c r="I41" s="45">
        <f t="shared" si="3"/>
        <v>0</v>
      </c>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row>
    <row r="42" spans="3:34" s="40" customFormat="1" x14ac:dyDescent="0.3">
      <c r="C42" s="37" t="s">
        <v>230</v>
      </c>
      <c r="D42" s="182">
        <v>0</v>
      </c>
      <c r="E42" s="182"/>
      <c r="F42" s="182"/>
      <c r="G42" s="182"/>
      <c r="H42" s="182"/>
      <c r="I42" s="45">
        <f t="shared" si="3"/>
        <v>0</v>
      </c>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row>
    <row r="43" spans="3:34" x14ac:dyDescent="0.3">
      <c r="C43" s="36" t="s">
        <v>231</v>
      </c>
      <c r="D43" s="182">
        <v>0</v>
      </c>
      <c r="E43" s="182"/>
      <c r="F43" s="182"/>
      <c r="G43" s="182"/>
      <c r="H43" s="182"/>
      <c r="I43" s="45">
        <f t="shared" si="3"/>
        <v>0</v>
      </c>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row>
    <row r="44" spans="3:34" x14ac:dyDescent="0.3">
      <c r="C44" s="36" t="s">
        <v>232</v>
      </c>
      <c r="D44" s="182"/>
      <c r="E44" s="182"/>
      <c r="F44" s="182"/>
      <c r="G44" s="182"/>
      <c r="H44" s="182"/>
      <c r="I44" s="45">
        <f t="shared" si="3"/>
        <v>0</v>
      </c>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row>
    <row r="45" spans="3:34" x14ac:dyDescent="0.3">
      <c r="C45" s="36" t="s">
        <v>233</v>
      </c>
      <c r="D45" s="182"/>
      <c r="E45" s="182"/>
      <c r="F45" s="182"/>
      <c r="G45" s="182"/>
      <c r="H45" s="182"/>
      <c r="I45" s="45">
        <f t="shared" si="3"/>
        <v>0</v>
      </c>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row>
    <row r="46" spans="3:34" x14ac:dyDescent="0.3">
      <c r="C46" s="41" t="s">
        <v>234</v>
      </c>
      <c r="D46" s="51">
        <f>SUM(D39:D45)</f>
        <v>0</v>
      </c>
      <c r="E46" s="51">
        <f>SUM(E39:E45)</f>
        <v>0</v>
      </c>
      <c r="F46" s="51">
        <f>SUM(F39:F45)</f>
        <v>0</v>
      </c>
      <c r="G46" s="51"/>
      <c r="H46" s="51"/>
      <c r="I46" s="45">
        <f t="shared" si="3"/>
        <v>0</v>
      </c>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row>
    <row r="47" spans="3:34" x14ac:dyDescent="0.3">
      <c r="C47" s="248" t="s">
        <v>237</v>
      </c>
      <c r="D47" s="249"/>
      <c r="E47" s="249"/>
      <c r="F47" s="249"/>
      <c r="G47" s="249"/>
      <c r="H47" s="249"/>
      <c r="I47" s="250"/>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row>
    <row r="48" spans="3:34" s="40" customFormat="1" x14ac:dyDescent="0.3">
      <c r="C48" s="52"/>
      <c r="D48" s="53"/>
      <c r="E48" s="53"/>
      <c r="F48" s="53"/>
      <c r="G48" s="53"/>
      <c r="H48" s="53"/>
      <c r="I48" s="54"/>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row>
    <row r="49" spans="2:34" ht="20.25" customHeight="1" thickBot="1" x14ac:dyDescent="0.35">
      <c r="B49" s="178"/>
      <c r="C49" s="48" t="s">
        <v>226</v>
      </c>
      <c r="D49" s="49">
        <f>'1) Budget Table'!D54</f>
        <v>0</v>
      </c>
      <c r="E49" s="49">
        <f>'1) Budget Table'!E54</f>
        <v>0</v>
      </c>
      <c r="F49" s="49">
        <f>'1) Budget Table'!F54</f>
        <v>0</v>
      </c>
      <c r="G49" s="49">
        <f>'1) Budget Table'!G54</f>
        <v>0</v>
      </c>
      <c r="H49" s="49">
        <f>'1) Budget Table'!H54</f>
        <v>0</v>
      </c>
      <c r="I49" s="50">
        <f t="shared" ref="I49:I57" si="4">SUM(D49:H49)</f>
        <v>0</v>
      </c>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row>
    <row r="50" spans="2:34" x14ac:dyDescent="0.3">
      <c r="B50" s="178"/>
      <c r="C50" s="46" t="s">
        <v>227</v>
      </c>
      <c r="D50" s="180"/>
      <c r="E50" s="181"/>
      <c r="F50" s="181"/>
      <c r="G50" s="181"/>
      <c r="H50" s="181"/>
      <c r="I50" s="47">
        <f t="shared" si="4"/>
        <v>0</v>
      </c>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row>
    <row r="51" spans="2:34" ht="15.75" customHeight="1" x14ac:dyDescent="0.3">
      <c r="B51" s="178"/>
      <c r="C51" s="36" t="s">
        <v>228</v>
      </c>
      <c r="D51" s="182"/>
      <c r="E51" s="157"/>
      <c r="F51" s="157"/>
      <c r="G51" s="157"/>
      <c r="H51" s="157"/>
      <c r="I51" s="45">
        <f t="shared" si="4"/>
        <v>0</v>
      </c>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row>
    <row r="52" spans="2:34" ht="32.25" customHeight="1" x14ac:dyDescent="0.3">
      <c r="B52" s="178"/>
      <c r="C52" s="36" t="s">
        <v>229</v>
      </c>
      <c r="D52" s="182"/>
      <c r="E52" s="182"/>
      <c r="F52" s="182"/>
      <c r="G52" s="182"/>
      <c r="H52" s="182"/>
      <c r="I52" s="45">
        <f t="shared" si="4"/>
        <v>0</v>
      </c>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row>
    <row r="53" spans="2:34" s="40" customFormat="1" x14ac:dyDescent="0.3">
      <c r="B53" s="179"/>
      <c r="C53" s="37" t="s">
        <v>230</v>
      </c>
      <c r="D53" s="182"/>
      <c r="E53" s="182"/>
      <c r="F53" s="182"/>
      <c r="G53" s="182"/>
      <c r="H53" s="182"/>
      <c r="I53" s="45">
        <f t="shared" si="4"/>
        <v>0</v>
      </c>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row>
    <row r="54" spans="2:34" x14ac:dyDescent="0.3">
      <c r="B54" s="178"/>
      <c r="C54" s="36" t="s">
        <v>231</v>
      </c>
      <c r="D54" s="182"/>
      <c r="E54" s="182"/>
      <c r="F54" s="182"/>
      <c r="G54" s="182"/>
      <c r="H54" s="182"/>
      <c r="I54" s="45">
        <f t="shared" si="4"/>
        <v>0</v>
      </c>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row>
    <row r="55" spans="2:34" x14ac:dyDescent="0.3">
      <c r="B55" s="178"/>
      <c r="C55" s="36" t="s">
        <v>232</v>
      </c>
      <c r="D55" s="182"/>
      <c r="E55" s="182"/>
      <c r="F55" s="182"/>
      <c r="G55" s="182"/>
      <c r="H55" s="182"/>
      <c r="I55" s="45">
        <f t="shared" si="4"/>
        <v>0</v>
      </c>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row>
    <row r="56" spans="2:34" x14ac:dyDescent="0.3">
      <c r="B56" s="178"/>
      <c r="C56" s="36" t="s">
        <v>233</v>
      </c>
      <c r="D56" s="182"/>
      <c r="E56" s="182"/>
      <c r="F56" s="182"/>
      <c r="G56" s="182"/>
      <c r="H56" s="182"/>
      <c r="I56" s="45">
        <f t="shared" si="4"/>
        <v>0</v>
      </c>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row>
    <row r="57" spans="2:34" ht="21" customHeight="1" x14ac:dyDescent="0.3">
      <c r="B57" s="178"/>
      <c r="C57" s="41" t="s">
        <v>234</v>
      </c>
      <c r="D57" s="51">
        <f>SUM(D50:D56)</f>
        <v>0</v>
      </c>
      <c r="E57" s="51">
        <f>SUM(E50:E56)</f>
        <v>0</v>
      </c>
      <c r="F57" s="51">
        <f>SUM(F50:F56)</f>
        <v>0</v>
      </c>
      <c r="G57" s="51"/>
      <c r="H57" s="51"/>
      <c r="I57" s="45">
        <f t="shared" si="4"/>
        <v>0</v>
      </c>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row>
    <row r="58" spans="2:34" s="40" customFormat="1" ht="22.5" customHeight="1" x14ac:dyDescent="0.3">
      <c r="B58" s="179"/>
      <c r="C58" s="58"/>
      <c r="D58" s="56"/>
      <c r="E58" s="56"/>
      <c r="F58" s="56"/>
      <c r="G58" s="56"/>
      <c r="H58" s="56"/>
      <c r="I58" s="57"/>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row>
    <row r="59" spans="2:34" x14ac:dyDescent="0.3">
      <c r="B59" s="248" t="s">
        <v>238</v>
      </c>
      <c r="C59" s="249"/>
      <c r="D59" s="249"/>
      <c r="E59" s="249"/>
      <c r="F59" s="249"/>
      <c r="G59" s="249"/>
      <c r="H59" s="249"/>
      <c r="I59" s="250"/>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row>
    <row r="60" spans="2:34" x14ac:dyDescent="0.3">
      <c r="B60" s="178"/>
      <c r="C60" s="248" t="s">
        <v>239</v>
      </c>
      <c r="D60" s="249"/>
      <c r="E60" s="249"/>
      <c r="F60" s="249"/>
      <c r="G60" s="249"/>
      <c r="H60" s="249"/>
      <c r="I60" s="250"/>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row>
    <row r="61" spans="2:34" ht="24" customHeight="1" thickBot="1" x14ac:dyDescent="0.35">
      <c r="B61" s="178"/>
      <c r="C61" s="48" t="s">
        <v>226</v>
      </c>
      <c r="D61" s="49">
        <f>'1) Budget Table'!D66</f>
        <v>0</v>
      </c>
      <c r="E61" s="49">
        <f>'1) Budget Table'!E66</f>
        <v>0</v>
      </c>
      <c r="F61" s="49">
        <f>'1) Budget Table'!F66</f>
        <v>0</v>
      </c>
      <c r="G61" s="49">
        <f>'1) Budget Table'!G66</f>
        <v>0</v>
      </c>
      <c r="H61" s="49">
        <f>'1) Budget Table'!H66</f>
        <v>305000</v>
      </c>
      <c r="I61" s="50">
        <f t="shared" ref="I61:I69" si="5">SUM(D61:H61)</f>
        <v>305000</v>
      </c>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row>
    <row r="62" spans="2:34" ht="15.75" customHeight="1" x14ac:dyDescent="0.3">
      <c r="B62" s="178"/>
      <c r="C62" s="46" t="s">
        <v>227</v>
      </c>
      <c r="D62" s="180"/>
      <c r="E62" s="181"/>
      <c r="F62" s="181"/>
      <c r="G62" s="181"/>
      <c r="H62" s="181"/>
      <c r="I62" s="47">
        <f t="shared" si="5"/>
        <v>0</v>
      </c>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row>
    <row r="63" spans="2:34" ht="15.75" customHeight="1" x14ac:dyDescent="0.3">
      <c r="B63" s="178"/>
      <c r="C63" s="36" t="s">
        <v>228</v>
      </c>
      <c r="D63" s="182"/>
      <c r="E63" s="157"/>
      <c r="F63" s="157"/>
      <c r="G63" s="157"/>
      <c r="H63" s="157">
        <v>5000</v>
      </c>
      <c r="I63" s="45">
        <f t="shared" si="5"/>
        <v>5000</v>
      </c>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row>
    <row r="64" spans="2:34" ht="15.75" customHeight="1" x14ac:dyDescent="0.3">
      <c r="B64" s="178"/>
      <c r="C64" s="36" t="s">
        <v>229</v>
      </c>
      <c r="D64" s="182"/>
      <c r="E64" s="182"/>
      <c r="F64" s="182"/>
      <c r="G64" s="182"/>
      <c r="H64" s="182"/>
      <c r="I64" s="45">
        <f t="shared" si="5"/>
        <v>0</v>
      </c>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row>
    <row r="65" spans="2:34" ht="18.75" customHeight="1" x14ac:dyDescent="0.3">
      <c r="B65" s="178"/>
      <c r="C65" s="37" t="s">
        <v>230</v>
      </c>
      <c r="D65" s="182"/>
      <c r="E65" s="182"/>
      <c r="F65" s="182"/>
      <c r="G65" s="182"/>
      <c r="H65" s="182">
        <v>45000</v>
      </c>
      <c r="I65" s="45">
        <f t="shared" si="5"/>
        <v>45000</v>
      </c>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row>
    <row r="66" spans="2:34" x14ac:dyDescent="0.3">
      <c r="B66" s="178"/>
      <c r="C66" s="36" t="s">
        <v>231</v>
      </c>
      <c r="D66" s="182"/>
      <c r="E66" s="182"/>
      <c r="F66" s="182"/>
      <c r="G66" s="182"/>
      <c r="H66" s="182">
        <v>5000</v>
      </c>
      <c r="I66" s="45">
        <f t="shared" si="5"/>
        <v>5000</v>
      </c>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row>
    <row r="67" spans="2:34" s="40" customFormat="1" ht="21.75" customHeight="1" x14ac:dyDescent="0.3">
      <c r="B67" s="178"/>
      <c r="C67" s="36" t="s">
        <v>232</v>
      </c>
      <c r="D67" s="182"/>
      <c r="E67" s="182"/>
      <c r="F67" s="182"/>
      <c r="G67" s="182"/>
      <c r="H67" s="182">
        <v>250000</v>
      </c>
      <c r="I67" s="45">
        <f t="shared" si="5"/>
        <v>250000</v>
      </c>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row>
    <row r="68" spans="2:34" s="40" customFormat="1" x14ac:dyDescent="0.3">
      <c r="B68" s="178"/>
      <c r="C68" s="36" t="s">
        <v>233</v>
      </c>
      <c r="D68" s="182"/>
      <c r="E68" s="182"/>
      <c r="F68" s="182"/>
      <c r="G68" s="182"/>
      <c r="H68" s="182"/>
      <c r="I68" s="45">
        <f t="shared" si="5"/>
        <v>0</v>
      </c>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row>
    <row r="69" spans="2:34" x14ac:dyDescent="0.3">
      <c r="B69" s="178"/>
      <c r="C69" s="41" t="s">
        <v>234</v>
      </c>
      <c r="D69" s="51">
        <f>SUM(D62:D68)</f>
        <v>0</v>
      </c>
      <c r="E69" s="51">
        <f>SUM(E62:E68)</f>
        <v>0</v>
      </c>
      <c r="F69" s="51">
        <f>SUM(F62:F68)</f>
        <v>0</v>
      </c>
      <c r="G69" s="51">
        <f t="shared" ref="G69:H69" si="6">SUM(G62:G68)</f>
        <v>0</v>
      </c>
      <c r="H69" s="51">
        <f t="shared" si="6"/>
        <v>305000</v>
      </c>
      <c r="I69" s="45">
        <f t="shared" si="5"/>
        <v>305000</v>
      </c>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row>
    <row r="70" spans="2:34" s="40" customFormat="1" x14ac:dyDescent="0.3">
      <c r="B70" s="179"/>
      <c r="C70" s="55"/>
      <c r="D70" s="56"/>
      <c r="E70" s="56"/>
      <c r="F70" s="56"/>
      <c r="G70" s="56"/>
      <c r="H70" s="56"/>
      <c r="I70" s="57"/>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row>
    <row r="71" spans="2:34" x14ac:dyDescent="0.3">
      <c r="B71" s="179"/>
      <c r="C71" s="248" t="s">
        <v>240</v>
      </c>
      <c r="D71" s="249"/>
      <c r="E71" s="249"/>
      <c r="F71" s="249"/>
      <c r="G71" s="249"/>
      <c r="H71" s="249"/>
      <c r="I71" s="250"/>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row>
    <row r="72" spans="2:34" ht="21.75" customHeight="1" thickBot="1" x14ac:dyDescent="0.35">
      <c r="B72" s="178"/>
      <c r="C72" s="48" t="s">
        <v>226</v>
      </c>
      <c r="D72" s="49">
        <f>'1) Budget Table'!D76</f>
        <v>0</v>
      </c>
      <c r="E72" s="49">
        <f>'1) Budget Table'!E76</f>
        <v>0</v>
      </c>
      <c r="F72" s="49">
        <f>'1) Budget Table'!F76</f>
        <v>0</v>
      </c>
      <c r="G72" s="49">
        <f>'1) Budget Table'!G76</f>
        <v>0</v>
      </c>
      <c r="H72" s="49">
        <f>'1) Budget Table'!H76</f>
        <v>158000</v>
      </c>
      <c r="I72" s="50">
        <f t="shared" ref="I72:I80" si="7">SUM(D72:H72)</f>
        <v>158000</v>
      </c>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row>
    <row r="73" spans="2:34" ht="15.75" customHeight="1" x14ac:dyDescent="0.3">
      <c r="B73" s="178"/>
      <c r="C73" s="46" t="s">
        <v>227</v>
      </c>
      <c r="D73" s="180"/>
      <c r="E73" s="181"/>
      <c r="F73" s="181"/>
      <c r="G73" s="181"/>
      <c r="H73" s="181"/>
      <c r="I73" s="47">
        <f t="shared" si="7"/>
        <v>0</v>
      </c>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row>
    <row r="74" spans="2:34" ht="15.75" customHeight="1" x14ac:dyDescent="0.3">
      <c r="B74" s="178"/>
      <c r="C74" s="36" t="s">
        <v>228</v>
      </c>
      <c r="D74" s="182"/>
      <c r="E74" s="157"/>
      <c r="F74" s="157"/>
      <c r="G74" s="157"/>
      <c r="H74" s="157">
        <v>10000</v>
      </c>
      <c r="I74" s="45">
        <f t="shared" si="7"/>
        <v>10000</v>
      </c>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row>
    <row r="75" spans="2:34" ht="15.75" customHeight="1" x14ac:dyDescent="0.3">
      <c r="B75" s="178"/>
      <c r="C75" s="36" t="s">
        <v>229</v>
      </c>
      <c r="D75" s="182"/>
      <c r="E75" s="182"/>
      <c r="F75" s="182"/>
      <c r="G75" s="182"/>
      <c r="H75" s="182"/>
      <c r="I75" s="45">
        <f t="shared" si="7"/>
        <v>0</v>
      </c>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row>
    <row r="76" spans="2:34" x14ac:dyDescent="0.3">
      <c r="B76" s="178"/>
      <c r="C76" s="37" t="s">
        <v>230</v>
      </c>
      <c r="D76" s="182"/>
      <c r="E76" s="182"/>
      <c r="F76" s="182"/>
      <c r="G76" s="182"/>
      <c r="H76" s="182">
        <v>88000</v>
      </c>
      <c r="I76" s="45">
        <f t="shared" si="7"/>
        <v>88000</v>
      </c>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row>
    <row r="77" spans="2:34" x14ac:dyDescent="0.3">
      <c r="B77" s="178"/>
      <c r="C77" s="36" t="s">
        <v>231</v>
      </c>
      <c r="D77" s="182"/>
      <c r="E77" s="182"/>
      <c r="F77" s="182"/>
      <c r="G77" s="182"/>
      <c r="H77" s="182">
        <v>60000</v>
      </c>
      <c r="I77" s="45">
        <f t="shared" si="7"/>
        <v>60000</v>
      </c>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row>
    <row r="78" spans="2:34" x14ac:dyDescent="0.3">
      <c r="B78" s="178"/>
      <c r="C78" s="36" t="s">
        <v>232</v>
      </c>
      <c r="D78" s="182"/>
      <c r="E78" s="182"/>
      <c r="F78" s="182"/>
      <c r="G78" s="182"/>
      <c r="H78" s="182"/>
      <c r="I78" s="45">
        <f t="shared" si="7"/>
        <v>0</v>
      </c>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row>
    <row r="79" spans="2:34" x14ac:dyDescent="0.3">
      <c r="B79" s="178"/>
      <c r="C79" s="36" t="s">
        <v>233</v>
      </c>
      <c r="D79" s="182"/>
      <c r="E79" s="182"/>
      <c r="F79" s="182"/>
      <c r="G79" s="182"/>
      <c r="H79" s="182"/>
      <c r="I79" s="45">
        <f t="shared" si="7"/>
        <v>0</v>
      </c>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row>
    <row r="80" spans="2:34" x14ac:dyDescent="0.3">
      <c r="B80" s="178"/>
      <c r="C80" s="41" t="s">
        <v>234</v>
      </c>
      <c r="D80" s="51">
        <f>SUM(D73:D79)</f>
        <v>0</v>
      </c>
      <c r="E80" s="51">
        <f>SUM(E73:E79)</f>
        <v>0</v>
      </c>
      <c r="F80" s="51">
        <f>SUM(F73:F79)</f>
        <v>0</v>
      </c>
      <c r="G80" s="51">
        <f t="shared" ref="G80:H80" si="8">SUM(G73:G79)</f>
        <v>0</v>
      </c>
      <c r="H80" s="51">
        <f t="shared" si="8"/>
        <v>158000</v>
      </c>
      <c r="I80" s="45">
        <f t="shared" si="7"/>
        <v>158000</v>
      </c>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row>
    <row r="81" spans="2:34" s="40" customFormat="1" x14ac:dyDescent="0.3">
      <c r="B81" s="179"/>
      <c r="C81" s="55"/>
      <c r="D81" s="56"/>
      <c r="E81" s="56"/>
      <c r="F81" s="56"/>
      <c r="G81" s="56"/>
      <c r="H81" s="56"/>
      <c r="I81" s="57"/>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row>
    <row r="82" spans="2:34" x14ac:dyDescent="0.3">
      <c r="B82" s="178"/>
      <c r="C82" s="248" t="s">
        <v>100</v>
      </c>
      <c r="D82" s="249"/>
      <c r="E82" s="249"/>
      <c r="F82" s="249"/>
      <c r="G82" s="249"/>
      <c r="H82" s="249"/>
      <c r="I82" s="250"/>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row>
    <row r="83" spans="2:34" ht="21.75" customHeight="1" thickBot="1" x14ac:dyDescent="0.35">
      <c r="B83" s="179"/>
      <c r="C83" s="48" t="s">
        <v>226</v>
      </c>
      <c r="D83" s="49">
        <f>'1) Budget Table'!D86</f>
        <v>0</v>
      </c>
      <c r="E83" s="49">
        <f>'1) Budget Table'!E86</f>
        <v>0</v>
      </c>
      <c r="F83" s="49">
        <f>'1) Budget Table'!F86</f>
        <v>0</v>
      </c>
      <c r="G83" s="49"/>
      <c r="H83" s="49"/>
      <c r="I83" s="50">
        <f t="shared" ref="I83:I91" si="9">SUM(D83:H83)</f>
        <v>0</v>
      </c>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row>
    <row r="84" spans="2:34" ht="18" customHeight="1" x14ac:dyDescent="0.3">
      <c r="B84" s="178"/>
      <c r="C84" s="46" t="s">
        <v>227</v>
      </c>
      <c r="D84" s="180"/>
      <c r="E84" s="181"/>
      <c r="F84" s="181"/>
      <c r="G84" s="181"/>
      <c r="H84" s="181"/>
      <c r="I84" s="47">
        <f t="shared" si="9"/>
        <v>0</v>
      </c>
      <c r="J84" s="178"/>
      <c r="K84" s="178"/>
      <c r="L84" s="178"/>
      <c r="M84" s="178"/>
      <c r="N84" s="178"/>
      <c r="O84" s="178"/>
      <c r="P84" s="178"/>
      <c r="Q84" s="178"/>
      <c r="R84" s="178"/>
      <c r="S84" s="178"/>
      <c r="T84" s="178"/>
      <c r="U84" s="178"/>
      <c r="V84" s="178"/>
      <c r="W84" s="178"/>
      <c r="X84" s="178"/>
      <c r="Y84" s="178"/>
      <c r="Z84" s="178"/>
      <c r="AA84" s="178"/>
      <c r="AB84" s="178"/>
      <c r="AC84" s="178"/>
      <c r="AD84" s="178"/>
      <c r="AE84" s="178"/>
      <c r="AF84" s="178"/>
      <c r="AG84" s="178"/>
      <c r="AH84" s="178"/>
    </row>
    <row r="85" spans="2:34" ht="15.75" customHeight="1" x14ac:dyDescent="0.3">
      <c r="B85" s="178"/>
      <c r="C85" s="36" t="s">
        <v>228</v>
      </c>
      <c r="D85" s="182"/>
      <c r="E85" s="157"/>
      <c r="F85" s="157"/>
      <c r="G85" s="157"/>
      <c r="H85" s="157"/>
      <c r="I85" s="45">
        <f t="shared" si="9"/>
        <v>0</v>
      </c>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row>
    <row r="86" spans="2:34" s="40" customFormat="1" ht="15.75" customHeight="1" x14ac:dyDescent="0.3">
      <c r="B86" s="178"/>
      <c r="C86" s="36" t="s">
        <v>229</v>
      </c>
      <c r="D86" s="182"/>
      <c r="E86" s="182"/>
      <c r="F86" s="182"/>
      <c r="G86" s="182"/>
      <c r="H86" s="182"/>
      <c r="I86" s="45">
        <f t="shared" si="9"/>
        <v>0</v>
      </c>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row>
    <row r="87" spans="2:34" x14ac:dyDescent="0.3">
      <c r="B87" s="179"/>
      <c r="C87" s="37" t="s">
        <v>230</v>
      </c>
      <c r="D87" s="182"/>
      <c r="E87" s="182"/>
      <c r="F87" s="182"/>
      <c r="G87" s="182"/>
      <c r="H87" s="182"/>
      <c r="I87" s="45">
        <f t="shared" si="9"/>
        <v>0</v>
      </c>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row>
    <row r="88" spans="2:34" x14ac:dyDescent="0.3">
      <c r="B88" s="179"/>
      <c r="C88" s="36" t="s">
        <v>231</v>
      </c>
      <c r="D88" s="182"/>
      <c r="E88" s="182"/>
      <c r="F88" s="182"/>
      <c r="G88" s="182"/>
      <c r="H88" s="182"/>
      <c r="I88" s="45">
        <f t="shared" si="9"/>
        <v>0</v>
      </c>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row>
    <row r="89" spans="2:34" x14ac:dyDescent="0.3">
      <c r="B89" s="179"/>
      <c r="C89" s="36" t="s">
        <v>232</v>
      </c>
      <c r="D89" s="182"/>
      <c r="E89" s="182"/>
      <c r="F89" s="182"/>
      <c r="G89" s="182"/>
      <c r="H89" s="182"/>
      <c r="I89" s="45">
        <f t="shared" si="9"/>
        <v>0</v>
      </c>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row>
    <row r="90" spans="2:34" x14ac:dyDescent="0.3">
      <c r="B90" s="178"/>
      <c r="C90" s="36" t="s">
        <v>233</v>
      </c>
      <c r="D90" s="182"/>
      <c r="E90" s="182"/>
      <c r="F90" s="182"/>
      <c r="G90" s="182"/>
      <c r="H90" s="182"/>
      <c r="I90" s="45">
        <f t="shared" si="9"/>
        <v>0</v>
      </c>
      <c r="J90" s="178"/>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row>
    <row r="91" spans="2:34" x14ac:dyDescent="0.3">
      <c r="B91" s="178"/>
      <c r="C91" s="41" t="s">
        <v>234</v>
      </c>
      <c r="D91" s="51">
        <f>SUM(D84:D90)</f>
        <v>0</v>
      </c>
      <c r="E91" s="51">
        <f>SUM(E84:E90)</f>
        <v>0</v>
      </c>
      <c r="F91" s="51">
        <f>SUM(F84:F90)</f>
        <v>0</v>
      </c>
      <c r="G91" s="51"/>
      <c r="H91" s="51"/>
      <c r="I91" s="45">
        <f t="shared" si="9"/>
        <v>0</v>
      </c>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row>
    <row r="92" spans="2:34" s="40" customFormat="1" x14ac:dyDescent="0.3">
      <c r="B92" s="179"/>
      <c r="C92" s="55"/>
      <c r="D92" s="56"/>
      <c r="E92" s="56"/>
      <c r="F92" s="56"/>
      <c r="G92" s="56"/>
      <c r="H92" s="56"/>
      <c r="I92" s="57"/>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row>
    <row r="93" spans="2:34" x14ac:dyDescent="0.3">
      <c r="B93" s="178"/>
      <c r="C93" s="248" t="s">
        <v>109</v>
      </c>
      <c r="D93" s="249"/>
      <c r="E93" s="249"/>
      <c r="F93" s="249"/>
      <c r="G93" s="249"/>
      <c r="H93" s="249"/>
      <c r="I93" s="250"/>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row>
    <row r="94" spans="2:34" ht="21.75" customHeight="1" thickBot="1" x14ac:dyDescent="0.35">
      <c r="B94" s="178"/>
      <c r="C94" s="48" t="s">
        <v>226</v>
      </c>
      <c r="D94" s="49">
        <f>'1) Budget Table'!D96</f>
        <v>0</v>
      </c>
      <c r="E94" s="49">
        <f>'1) Budget Table'!E96</f>
        <v>0</v>
      </c>
      <c r="F94" s="49">
        <f>'1) Budget Table'!F96</f>
        <v>0</v>
      </c>
      <c r="G94" s="49"/>
      <c r="H94" s="49"/>
      <c r="I94" s="50">
        <f t="shared" ref="I94:I102" si="10">SUM(D94:H94)</f>
        <v>0</v>
      </c>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c r="AH94" s="178"/>
    </row>
    <row r="95" spans="2:34" ht="15.75" customHeight="1" x14ac:dyDescent="0.3">
      <c r="B95" s="178"/>
      <c r="C95" s="46" t="s">
        <v>227</v>
      </c>
      <c r="D95" s="180"/>
      <c r="E95" s="181"/>
      <c r="F95" s="181"/>
      <c r="G95" s="181"/>
      <c r="H95" s="181"/>
      <c r="I95" s="47">
        <f t="shared" si="10"/>
        <v>0</v>
      </c>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row>
    <row r="96" spans="2:34" ht="15.75" customHeight="1" x14ac:dyDescent="0.3">
      <c r="B96" s="179"/>
      <c r="C96" s="36" t="s">
        <v>228</v>
      </c>
      <c r="D96" s="182"/>
      <c r="E96" s="157"/>
      <c r="F96" s="157"/>
      <c r="G96" s="157"/>
      <c r="H96" s="157"/>
      <c r="I96" s="45">
        <f t="shared" si="10"/>
        <v>0</v>
      </c>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row>
    <row r="97" spans="2:34" ht="15.75" customHeight="1" x14ac:dyDescent="0.3">
      <c r="B97" s="178"/>
      <c r="C97" s="36" t="s">
        <v>229</v>
      </c>
      <c r="D97" s="182"/>
      <c r="E97" s="182"/>
      <c r="F97" s="182"/>
      <c r="G97" s="182"/>
      <c r="H97" s="182"/>
      <c r="I97" s="45">
        <f t="shared" si="10"/>
        <v>0</v>
      </c>
      <c r="J97" s="178"/>
      <c r="K97" s="178"/>
      <c r="L97" s="178"/>
      <c r="M97" s="178"/>
      <c r="N97" s="178"/>
      <c r="O97" s="178"/>
      <c r="P97" s="178"/>
      <c r="Q97" s="178"/>
      <c r="R97" s="178"/>
      <c r="S97" s="178"/>
      <c r="T97" s="178"/>
      <c r="U97" s="178"/>
      <c r="V97" s="178"/>
      <c r="W97" s="178"/>
      <c r="X97" s="178"/>
      <c r="Y97" s="178"/>
      <c r="Z97" s="178"/>
      <c r="AA97" s="178"/>
      <c r="AB97" s="178"/>
      <c r="AC97" s="178"/>
      <c r="AD97" s="178"/>
      <c r="AE97" s="178"/>
      <c r="AF97" s="178"/>
      <c r="AG97" s="178"/>
      <c r="AH97" s="178"/>
    </row>
    <row r="98" spans="2:34" x14ac:dyDescent="0.3">
      <c r="B98" s="178"/>
      <c r="C98" s="37" t="s">
        <v>230</v>
      </c>
      <c r="D98" s="182"/>
      <c r="E98" s="182"/>
      <c r="F98" s="182"/>
      <c r="G98" s="182"/>
      <c r="H98" s="182"/>
      <c r="I98" s="45">
        <f t="shared" si="10"/>
        <v>0</v>
      </c>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row>
    <row r="99" spans="2:34" x14ac:dyDescent="0.3">
      <c r="B99" s="178"/>
      <c r="C99" s="36" t="s">
        <v>231</v>
      </c>
      <c r="D99" s="182"/>
      <c r="E99" s="182"/>
      <c r="F99" s="182"/>
      <c r="G99" s="182"/>
      <c r="H99" s="182"/>
      <c r="I99" s="45">
        <f t="shared" si="10"/>
        <v>0</v>
      </c>
      <c r="J99" s="178"/>
      <c r="K99" s="178"/>
      <c r="L99" s="178"/>
      <c r="M99" s="178"/>
      <c r="N99" s="178"/>
      <c r="O99" s="178"/>
      <c r="P99" s="178"/>
      <c r="Q99" s="178"/>
      <c r="R99" s="178"/>
      <c r="S99" s="178"/>
      <c r="T99" s="178"/>
      <c r="U99" s="178"/>
      <c r="V99" s="178"/>
      <c r="W99" s="178"/>
      <c r="X99" s="178"/>
      <c r="Y99" s="178"/>
      <c r="Z99" s="178"/>
      <c r="AA99" s="178"/>
      <c r="AB99" s="178"/>
      <c r="AC99" s="178"/>
      <c r="AD99" s="178"/>
      <c r="AE99" s="178"/>
      <c r="AF99" s="178"/>
      <c r="AG99" s="178"/>
      <c r="AH99" s="178"/>
    </row>
    <row r="100" spans="2:34" ht="25.5" customHeight="1" x14ac:dyDescent="0.3">
      <c r="B100" s="178"/>
      <c r="C100" s="36" t="s">
        <v>232</v>
      </c>
      <c r="D100" s="182"/>
      <c r="E100" s="182"/>
      <c r="F100" s="182"/>
      <c r="G100" s="182"/>
      <c r="H100" s="182"/>
      <c r="I100" s="45">
        <f t="shared" si="10"/>
        <v>0</v>
      </c>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row>
    <row r="101" spans="2:34" x14ac:dyDescent="0.3">
      <c r="B101" s="179"/>
      <c r="C101" s="36" t="s">
        <v>233</v>
      </c>
      <c r="D101" s="182"/>
      <c r="E101" s="182"/>
      <c r="F101" s="182"/>
      <c r="G101" s="182"/>
      <c r="H101" s="182"/>
      <c r="I101" s="45">
        <f t="shared" si="10"/>
        <v>0</v>
      </c>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E101" s="178"/>
      <c r="AF101" s="178"/>
      <c r="AG101" s="178"/>
      <c r="AH101" s="178"/>
    </row>
    <row r="102" spans="2:34" ht="15.75" customHeight="1" x14ac:dyDescent="0.3">
      <c r="B102" s="178"/>
      <c r="C102" s="41" t="s">
        <v>234</v>
      </c>
      <c r="D102" s="51">
        <f>SUM(D95:D101)</f>
        <v>0</v>
      </c>
      <c r="E102" s="51">
        <f>SUM(E95:E101)</f>
        <v>0</v>
      </c>
      <c r="F102" s="51">
        <f>SUM(F95:F101)</f>
        <v>0</v>
      </c>
      <c r="G102" s="51"/>
      <c r="H102" s="51"/>
      <c r="I102" s="45">
        <f t="shared" si="10"/>
        <v>0</v>
      </c>
      <c r="J102" s="178"/>
      <c r="K102" s="178"/>
      <c r="L102" s="178"/>
      <c r="M102" s="178"/>
      <c r="N102" s="178"/>
      <c r="O102" s="178"/>
      <c r="P102" s="178"/>
      <c r="Q102" s="178"/>
      <c r="R102" s="178"/>
      <c r="S102" s="178"/>
      <c r="T102" s="178"/>
      <c r="U102" s="178"/>
      <c r="V102" s="178"/>
      <c r="W102" s="178"/>
      <c r="X102" s="178"/>
      <c r="Y102" s="178"/>
      <c r="Z102" s="178"/>
      <c r="AA102" s="178"/>
      <c r="AB102" s="178"/>
      <c r="AC102" s="178"/>
      <c r="AD102" s="178"/>
      <c r="AE102" s="178"/>
      <c r="AF102" s="178"/>
      <c r="AG102" s="178"/>
      <c r="AH102" s="178"/>
    </row>
    <row r="103" spans="2:34" ht="25.5" customHeight="1" x14ac:dyDescent="0.3">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row>
    <row r="104" spans="2:34" x14ac:dyDescent="0.3">
      <c r="B104" s="248" t="s">
        <v>241</v>
      </c>
      <c r="C104" s="249"/>
      <c r="D104" s="249"/>
      <c r="E104" s="249"/>
      <c r="F104" s="249"/>
      <c r="G104" s="249"/>
      <c r="H104" s="249"/>
      <c r="I104" s="250"/>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E104" s="178"/>
      <c r="AF104" s="178"/>
      <c r="AG104" s="178"/>
      <c r="AH104" s="178"/>
    </row>
    <row r="105" spans="2:34" x14ac:dyDescent="0.3">
      <c r="B105" s="178"/>
      <c r="C105" s="248" t="s">
        <v>119</v>
      </c>
      <c r="D105" s="249"/>
      <c r="E105" s="249"/>
      <c r="F105" s="249"/>
      <c r="G105" s="249"/>
      <c r="H105" s="249"/>
      <c r="I105" s="250"/>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row>
    <row r="106" spans="2:34" ht="22.5" customHeight="1" thickBot="1" x14ac:dyDescent="0.35">
      <c r="B106" s="178"/>
      <c r="C106" s="48" t="s">
        <v>226</v>
      </c>
      <c r="D106" s="49">
        <f>'1) Budget Table'!D108</f>
        <v>0</v>
      </c>
      <c r="E106" s="49">
        <f>'1) Budget Table'!E108</f>
        <v>0</v>
      </c>
      <c r="F106" s="49">
        <f>'1) Budget Table'!F108</f>
        <v>0</v>
      </c>
      <c r="G106" s="49"/>
      <c r="H106" s="49"/>
      <c r="I106" s="50">
        <f t="shared" ref="I106:I114" si="11">SUM(D106:H106)</f>
        <v>0</v>
      </c>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row>
    <row r="107" spans="2:34" x14ac:dyDescent="0.3">
      <c r="B107" s="178"/>
      <c r="C107" s="46" t="s">
        <v>227</v>
      </c>
      <c r="D107" s="180"/>
      <c r="E107" s="181"/>
      <c r="F107" s="181"/>
      <c r="G107" s="181"/>
      <c r="H107" s="181"/>
      <c r="I107" s="47">
        <f t="shared" si="11"/>
        <v>0</v>
      </c>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row>
    <row r="108" spans="2:34" x14ac:dyDescent="0.3">
      <c r="B108" s="178"/>
      <c r="C108" s="36" t="s">
        <v>228</v>
      </c>
      <c r="D108" s="182"/>
      <c r="E108" s="157"/>
      <c r="F108" s="157"/>
      <c r="G108" s="157"/>
      <c r="H108" s="157"/>
      <c r="I108" s="45">
        <f t="shared" si="11"/>
        <v>0</v>
      </c>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row>
    <row r="109" spans="2:34" ht="15.75" customHeight="1" x14ac:dyDescent="0.3">
      <c r="B109" s="178"/>
      <c r="C109" s="36" t="s">
        <v>229</v>
      </c>
      <c r="D109" s="182"/>
      <c r="E109" s="182"/>
      <c r="F109" s="182"/>
      <c r="G109" s="182"/>
      <c r="H109" s="182"/>
      <c r="I109" s="45">
        <f t="shared" si="11"/>
        <v>0</v>
      </c>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row>
    <row r="110" spans="2:34" x14ac:dyDescent="0.3">
      <c r="B110" s="178"/>
      <c r="C110" s="37" t="s">
        <v>230</v>
      </c>
      <c r="D110" s="182"/>
      <c r="E110" s="182"/>
      <c r="F110" s="182"/>
      <c r="G110" s="182"/>
      <c r="H110" s="182"/>
      <c r="I110" s="45">
        <f t="shared" si="11"/>
        <v>0</v>
      </c>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row>
    <row r="111" spans="2:34" x14ac:dyDescent="0.3">
      <c r="B111" s="178"/>
      <c r="C111" s="36" t="s">
        <v>231</v>
      </c>
      <c r="D111" s="182"/>
      <c r="E111" s="182"/>
      <c r="F111" s="182"/>
      <c r="G111" s="182"/>
      <c r="H111" s="182"/>
      <c r="I111" s="45">
        <f t="shared" si="11"/>
        <v>0</v>
      </c>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row>
    <row r="112" spans="2:34" x14ac:dyDescent="0.3">
      <c r="B112" s="178"/>
      <c r="C112" s="36" t="s">
        <v>232</v>
      </c>
      <c r="D112" s="182"/>
      <c r="E112" s="182"/>
      <c r="F112" s="182"/>
      <c r="G112" s="182"/>
      <c r="H112" s="182"/>
      <c r="I112" s="45">
        <f t="shared" si="11"/>
        <v>0</v>
      </c>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row>
    <row r="113" spans="3:34" x14ac:dyDescent="0.3">
      <c r="C113" s="36" t="s">
        <v>233</v>
      </c>
      <c r="D113" s="182"/>
      <c r="E113" s="182"/>
      <c r="F113" s="182"/>
      <c r="G113" s="182"/>
      <c r="H113" s="182"/>
      <c r="I113" s="45">
        <f t="shared" si="11"/>
        <v>0</v>
      </c>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row>
    <row r="114" spans="3:34" x14ac:dyDescent="0.3">
      <c r="C114" s="41" t="s">
        <v>234</v>
      </c>
      <c r="D114" s="51">
        <f>SUM(D107:D113)</f>
        <v>0</v>
      </c>
      <c r="E114" s="51">
        <f>SUM(E107:E113)</f>
        <v>0</v>
      </c>
      <c r="F114" s="51">
        <f>SUM(F107:F113)</f>
        <v>0</v>
      </c>
      <c r="G114" s="51"/>
      <c r="H114" s="51"/>
      <c r="I114" s="45">
        <f t="shared" si="11"/>
        <v>0</v>
      </c>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row>
    <row r="115" spans="3:34" s="40" customFormat="1" x14ac:dyDescent="0.3">
      <c r="C115" s="55"/>
      <c r="D115" s="56"/>
      <c r="E115" s="56"/>
      <c r="F115" s="56"/>
      <c r="G115" s="56"/>
      <c r="H115" s="56"/>
      <c r="I115" s="57"/>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row>
    <row r="116" spans="3:34" ht="15.75" customHeight="1" x14ac:dyDescent="0.3">
      <c r="C116" s="248" t="s">
        <v>242</v>
      </c>
      <c r="D116" s="249"/>
      <c r="E116" s="249"/>
      <c r="F116" s="249"/>
      <c r="G116" s="249"/>
      <c r="H116" s="249"/>
      <c r="I116" s="250"/>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row>
    <row r="117" spans="3:34" ht="21.75" customHeight="1" thickBot="1" x14ac:dyDescent="0.35">
      <c r="C117" s="48" t="s">
        <v>226</v>
      </c>
      <c r="D117" s="49">
        <f>'1) Budget Table'!D118</f>
        <v>0</v>
      </c>
      <c r="E117" s="49">
        <f>'1) Budget Table'!E118</f>
        <v>0</v>
      </c>
      <c r="F117" s="49">
        <f>'1) Budget Table'!F118</f>
        <v>0</v>
      </c>
      <c r="G117" s="49"/>
      <c r="H117" s="49"/>
      <c r="I117" s="50">
        <f t="shared" ref="I117:I125" si="12">SUM(D117:H117)</f>
        <v>0</v>
      </c>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row>
    <row r="118" spans="3:34" x14ac:dyDescent="0.3">
      <c r="C118" s="46" t="s">
        <v>227</v>
      </c>
      <c r="D118" s="180"/>
      <c r="E118" s="181"/>
      <c r="F118" s="181"/>
      <c r="G118" s="181"/>
      <c r="H118" s="181"/>
      <c r="I118" s="47">
        <f t="shared" si="12"/>
        <v>0</v>
      </c>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row>
    <row r="119" spans="3:34" x14ac:dyDescent="0.3">
      <c r="C119" s="36" t="s">
        <v>228</v>
      </c>
      <c r="D119" s="182"/>
      <c r="E119" s="157"/>
      <c r="F119" s="157"/>
      <c r="G119" s="157"/>
      <c r="H119" s="157"/>
      <c r="I119" s="45">
        <f t="shared" si="12"/>
        <v>0</v>
      </c>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row>
    <row r="120" spans="3:34" ht="31.2" x14ac:dyDescent="0.3">
      <c r="C120" s="36" t="s">
        <v>229</v>
      </c>
      <c r="D120" s="182"/>
      <c r="E120" s="182"/>
      <c r="F120" s="182"/>
      <c r="G120" s="182"/>
      <c r="H120" s="182"/>
      <c r="I120" s="45">
        <f t="shared" si="12"/>
        <v>0</v>
      </c>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row>
    <row r="121" spans="3:34" x14ac:dyDescent="0.3">
      <c r="C121" s="37" t="s">
        <v>230</v>
      </c>
      <c r="D121" s="182"/>
      <c r="E121" s="182"/>
      <c r="F121" s="182"/>
      <c r="G121" s="182"/>
      <c r="H121" s="182"/>
      <c r="I121" s="45">
        <f t="shared" si="12"/>
        <v>0</v>
      </c>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row>
    <row r="122" spans="3:34" x14ac:dyDescent="0.3">
      <c r="C122" s="36" t="s">
        <v>231</v>
      </c>
      <c r="D122" s="182"/>
      <c r="E122" s="182"/>
      <c r="F122" s="182"/>
      <c r="G122" s="182"/>
      <c r="H122" s="182"/>
      <c r="I122" s="45">
        <f t="shared" si="12"/>
        <v>0</v>
      </c>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row>
    <row r="123" spans="3:34" x14ac:dyDescent="0.3">
      <c r="C123" s="36" t="s">
        <v>232</v>
      </c>
      <c r="D123" s="182"/>
      <c r="E123" s="182"/>
      <c r="F123" s="182"/>
      <c r="G123" s="182"/>
      <c r="H123" s="182"/>
      <c r="I123" s="45">
        <f t="shared" si="12"/>
        <v>0</v>
      </c>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row>
    <row r="124" spans="3:34" x14ac:dyDescent="0.3">
      <c r="C124" s="36" t="s">
        <v>233</v>
      </c>
      <c r="D124" s="182"/>
      <c r="E124" s="182"/>
      <c r="F124" s="182"/>
      <c r="G124" s="182"/>
      <c r="H124" s="182"/>
      <c r="I124" s="45">
        <f t="shared" si="12"/>
        <v>0</v>
      </c>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row>
    <row r="125" spans="3:34" x14ac:dyDescent="0.3">
      <c r="C125" s="41" t="s">
        <v>234</v>
      </c>
      <c r="D125" s="51">
        <f>SUM(D118:D124)</f>
        <v>0</v>
      </c>
      <c r="E125" s="51">
        <f>SUM(E118:E124)</f>
        <v>0</v>
      </c>
      <c r="F125" s="51">
        <f>SUM(F118:F124)</f>
        <v>0</v>
      </c>
      <c r="G125" s="51"/>
      <c r="H125" s="51"/>
      <c r="I125" s="45">
        <f t="shared" si="12"/>
        <v>0</v>
      </c>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row>
    <row r="126" spans="3:34" s="40" customFormat="1" x14ac:dyDescent="0.3">
      <c r="C126" s="55"/>
      <c r="D126" s="56"/>
      <c r="E126" s="56"/>
      <c r="F126" s="56"/>
      <c r="G126" s="56"/>
      <c r="H126" s="56"/>
      <c r="I126" s="57"/>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row>
    <row r="127" spans="3:34" x14ac:dyDescent="0.3">
      <c r="C127" s="248" t="s">
        <v>137</v>
      </c>
      <c r="D127" s="249"/>
      <c r="E127" s="249"/>
      <c r="F127" s="249"/>
      <c r="G127" s="249"/>
      <c r="H127" s="249"/>
      <c r="I127" s="250"/>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row>
    <row r="128" spans="3:34" ht="21" customHeight="1" thickBot="1" x14ac:dyDescent="0.35">
      <c r="C128" s="48" t="s">
        <v>226</v>
      </c>
      <c r="D128" s="49">
        <f>'1) Budget Table'!D128</f>
        <v>0</v>
      </c>
      <c r="E128" s="49">
        <f>'1) Budget Table'!E128</f>
        <v>0</v>
      </c>
      <c r="F128" s="49">
        <f>'1) Budget Table'!F128</f>
        <v>0</v>
      </c>
      <c r="G128" s="49"/>
      <c r="H128" s="49"/>
      <c r="I128" s="50">
        <f t="shared" ref="I128:I136" si="13">SUM(D128:H128)</f>
        <v>0</v>
      </c>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row>
    <row r="129" spans="3:34" x14ac:dyDescent="0.3">
      <c r="C129" s="46" t="s">
        <v>227</v>
      </c>
      <c r="D129" s="180"/>
      <c r="E129" s="181"/>
      <c r="F129" s="181"/>
      <c r="G129" s="181"/>
      <c r="H129" s="181"/>
      <c r="I129" s="47">
        <f t="shared" si="13"/>
        <v>0</v>
      </c>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row>
    <row r="130" spans="3:34" x14ac:dyDescent="0.3">
      <c r="C130" s="36" t="s">
        <v>228</v>
      </c>
      <c r="D130" s="182"/>
      <c r="E130" s="157"/>
      <c r="F130" s="157"/>
      <c r="G130" s="157"/>
      <c r="H130" s="157"/>
      <c r="I130" s="45">
        <f t="shared" si="13"/>
        <v>0</v>
      </c>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row>
    <row r="131" spans="3:34" ht="31.2" x14ac:dyDescent="0.3">
      <c r="C131" s="36" t="s">
        <v>229</v>
      </c>
      <c r="D131" s="182"/>
      <c r="E131" s="182"/>
      <c r="F131" s="182"/>
      <c r="G131" s="182"/>
      <c r="H131" s="182"/>
      <c r="I131" s="45">
        <f t="shared" si="13"/>
        <v>0</v>
      </c>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row>
    <row r="132" spans="3:34" x14ac:dyDescent="0.3">
      <c r="C132" s="37" t="s">
        <v>230</v>
      </c>
      <c r="D132" s="182"/>
      <c r="E132" s="182"/>
      <c r="F132" s="182"/>
      <c r="G132" s="182"/>
      <c r="H132" s="182"/>
      <c r="I132" s="45">
        <f t="shared" si="13"/>
        <v>0</v>
      </c>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row>
    <row r="133" spans="3:34" x14ac:dyDescent="0.3">
      <c r="C133" s="36" t="s">
        <v>231</v>
      </c>
      <c r="D133" s="182"/>
      <c r="E133" s="182"/>
      <c r="F133" s="182"/>
      <c r="G133" s="182"/>
      <c r="H133" s="182"/>
      <c r="I133" s="45">
        <f t="shared" si="13"/>
        <v>0</v>
      </c>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row>
    <row r="134" spans="3:34" x14ac:dyDescent="0.3">
      <c r="C134" s="36" t="s">
        <v>232</v>
      </c>
      <c r="D134" s="182"/>
      <c r="E134" s="182"/>
      <c r="F134" s="182"/>
      <c r="G134" s="182"/>
      <c r="H134" s="182"/>
      <c r="I134" s="45">
        <f t="shared" si="13"/>
        <v>0</v>
      </c>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row>
    <row r="135" spans="3:34" x14ac:dyDescent="0.3">
      <c r="C135" s="36" t="s">
        <v>233</v>
      </c>
      <c r="D135" s="182"/>
      <c r="E135" s="182"/>
      <c r="F135" s="182"/>
      <c r="G135" s="182"/>
      <c r="H135" s="182"/>
      <c r="I135" s="45">
        <f t="shared" si="13"/>
        <v>0</v>
      </c>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row>
    <row r="136" spans="3:34" x14ac:dyDescent="0.3">
      <c r="C136" s="41" t="s">
        <v>234</v>
      </c>
      <c r="D136" s="51">
        <f>SUM(D129:D135)</f>
        <v>0</v>
      </c>
      <c r="E136" s="51">
        <f>SUM(E129:E135)</f>
        <v>0</v>
      </c>
      <c r="F136" s="51">
        <f>SUM(F129:F135)</f>
        <v>0</v>
      </c>
      <c r="G136" s="51"/>
      <c r="H136" s="51"/>
      <c r="I136" s="45">
        <f t="shared" si="13"/>
        <v>0</v>
      </c>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row>
    <row r="137" spans="3:34" s="40" customFormat="1" x14ac:dyDescent="0.3">
      <c r="C137" s="55"/>
      <c r="D137" s="56"/>
      <c r="E137" s="56"/>
      <c r="F137" s="56"/>
      <c r="G137" s="56"/>
      <c r="H137" s="56"/>
      <c r="I137" s="57"/>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row>
    <row r="138" spans="3:34" x14ac:dyDescent="0.3">
      <c r="C138" s="248" t="s">
        <v>146</v>
      </c>
      <c r="D138" s="249"/>
      <c r="E138" s="249"/>
      <c r="F138" s="249"/>
      <c r="G138" s="249"/>
      <c r="H138" s="249"/>
      <c r="I138" s="250"/>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row>
    <row r="139" spans="3:34" ht="24" customHeight="1" thickBot="1" x14ac:dyDescent="0.35">
      <c r="C139" s="48" t="s">
        <v>226</v>
      </c>
      <c r="D139" s="49">
        <f>'1) Budget Table'!D138</f>
        <v>0</v>
      </c>
      <c r="E139" s="49">
        <f>'1) Budget Table'!E138</f>
        <v>0</v>
      </c>
      <c r="F139" s="49">
        <f>'1) Budget Table'!F138</f>
        <v>0</v>
      </c>
      <c r="G139" s="49"/>
      <c r="H139" s="49"/>
      <c r="I139" s="50">
        <f t="shared" ref="I139:I147" si="14">SUM(D139:H139)</f>
        <v>0</v>
      </c>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row>
    <row r="140" spans="3:34" ht="15.75" customHeight="1" x14ac:dyDescent="0.3">
      <c r="C140" s="46" t="s">
        <v>227</v>
      </c>
      <c r="D140" s="180"/>
      <c r="E140" s="181"/>
      <c r="F140" s="181"/>
      <c r="G140" s="181"/>
      <c r="H140" s="181"/>
      <c r="I140" s="47">
        <f t="shared" si="14"/>
        <v>0</v>
      </c>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row>
    <row r="141" spans="3:34" x14ac:dyDescent="0.3">
      <c r="C141" s="36" t="s">
        <v>228</v>
      </c>
      <c r="D141" s="182"/>
      <c r="E141" s="157"/>
      <c r="F141" s="157"/>
      <c r="G141" s="157"/>
      <c r="H141" s="157"/>
      <c r="I141" s="45">
        <f t="shared" si="14"/>
        <v>0</v>
      </c>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row>
    <row r="142" spans="3:34" ht="15.75" customHeight="1" x14ac:dyDescent="0.3">
      <c r="C142" s="36" t="s">
        <v>229</v>
      </c>
      <c r="D142" s="182"/>
      <c r="E142" s="182"/>
      <c r="F142" s="182"/>
      <c r="G142" s="182"/>
      <c r="H142" s="182"/>
      <c r="I142" s="45">
        <f t="shared" si="14"/>
        <v>0</v>
      </c>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c r="AF142" s="178"/>
      <c r="AG142" s="178"/>
      <c r="AH142" s="178"/>
    </row>
    <row r="143" spans="3:34" x14ac:dyDescent="0.3">
      <c r="C143" s="37" t="s">
        <v>230</v>
      </c>
      <c r="D143" s="182"/>
      <c r="E143" s="182"/>
      <c r="F143" s="182"/>
      <c r="G143" s="182"/>
      <c r="H143" s="182"/>
      <c r="I143" s="45">
        <f t="shared" si="14"/>
        <v>0</v>
      </c>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row>
    <row r="144" spans="3:34" x14ac:dyDescent="0.3">
      <c r="C144" s="36" t="s">
        <v>231</v>
      </c>
      <c r="D144" s="182"/>
      <c r="E144" s="182"/>
      <c r="F144" s="182"/>
      <c r="G144" s="182"/>
      <c r="H144" s="182"/>
      <c r="I144" s="45">
        <f t="shared" si="14"/>
        <v>0</v>
      </c>
      <c r="J144" s="178"/>
      <c r="K144" s="178"/>
      <c r="L144" s="178"/>
      <c r="M144" s="178"/>
      <c r="N144" s="178"/>
      <c r="O144" s="178"/>
      <c r="P144" s="178"/>
      <c r="Q144" s="178"/>
      <c r="R144" s="178"/>
      <c r="S144" s="178"/>
      <c r="T144" s="178"/>
      <c r="U144" s="178"/>
      <c r="V144" s="178"/>
      <c r="W144" s="178"/>
      <c r="X144" s="178"/>
      <c r="Y144" s="178"/>
      <c r="Z144" s="178"/>
      <c r="AA144" s="178"/>
      <c r="AB144" s="178"/>
      <c r="AC144" s="178"/>
      <c r="AD144" s="178"/>
      <c r="AE144" s="178"/>
      <c r="AF144" s="178"/>
      <c r="AG144" s="178"/>
      <c r="AH144" s="178"/>
    </row>
    <row r="145" spans="2:34" ht="15.75" customHeight="1" x14ac:dyDescent="0.3">
      <c r="B145" s="178"/>
      <c r="C145" s="36" t="s">
        <v>232</v>
      </c>
      <c r="D145" s="182"/>
      <c r="E145" s="182"/>
      <c r="F145" s="182"/>
      <c r="G145" s="182"/>
      <c r="H145" s="182"/>
      <c r="I145" s="45">
        <f t="shared" si="14"/>
        <v>0</v>
      </c>
      <c r="J145" s="178"/>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row>
    <row r="146" spans="2:34" x14ac:dyDescent="0.3">
      <c r="B146" s="178"/>
      <c r="C146" s="36" t="s">
        <v>233</v>
      </c>
      <c r="D146" s="182"/>
      <c r="E146" s="182"/>
      <c r="F146" s="182"/>
      <c r="G146" s="182"/>
      <c r="H146" s="182"/>
      <c r="I146" s="45">
        <f t="shared" si="14"/>
        <v>0</v>
      </c>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row>
    <row r="147" spans="2:34" x14ac:dyDescent="0.3">
      <c r="B147" s="178"/>
      <c r="C147" s="41" t="s">
        <v>234</v>
      </c>
      <c r="D147" s="51">
        <f>SUM(D140:D146)</f>
        <v>0</v>
      </c>
      <c r="E147" s="51">
        <f>SUM(E140:E146)</f>
        <v>0</v>
      </c>
      <c r="F147" s="51">
        <f>SUM(F140:F146)</f>
        <v>0</v>
      </c>
      <c r="G147" s="51"/>
      <c r="H147" s="51"/>
      <c r="I147" s="45">
        <f t="shared" si="14"/>
        <v>0</v>
      </c>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row>
    <row r="148" spans="2:34" x14ac:dyDescent="0.3">
      <c r="B148" s="178"/>
      <c r="C148" s="178"/>
      <c r="D148" s="179"/>
      <c r="E148" s="179"/>
      <c r="F148" s="179"/>
      <c r="G148" s="179"/>
      <c r="H148" s="179"/>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row>
    <row r="149" spans="2:34" x14ac:dyDescent="0.3">
      <c r="B149" s="248" t="s">
        <v>243</v>
      </c>
      <c r="C149" s="249"/>
      <c r="D149" s="249"/>
      <c r="E149" s="249"/>
      <c r="F149" s="249"/>
      <c r="G149" s="249"/>
      <c r="H149" s="249"/>
      <c r="I149" s="250"/>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row>
    <row r="150" spans="2:34" x14ac:dyDescent="0.3">
      <c r="B150" s="178"/>
      <c r="C150" s="248" t="s">
        <v>156</v>
      </c>
      <c r="D150" s="249"/>
      <c r="E150" s="249"/>
      <c r="F150" s="249"/>
      <c r="G150" s="249"/>
      <c r="H150" s="249"/>
      <c r="I150" s="250"/>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row>
    <row r="151" spans="2:34" ht="24" customHeight="1" thickBot="1" x14ac:dyDescent="0.35">
      <c r="B151" s="178"/>
      <c r="C151" s="48" t="s">
        <v>226</v>
      </c>
      <c r="D151" s="49">
        <f>'1) Budget Table'!D150</f>
        <v>0</v>
      </c>
      <c r="E151" s="49">
        <f>'1) Budget Table'!E150</f>
        <v>0</v>
      </c>
      <c r="F151" s="49">
        <f>'1) Budget Table'!F150</f>
        <v>0</v>
      </c>
      <c r="G151" s="49"/>
      <c r="H151" s="49"/>
      <c r="I151" s="50">
        <f t="shared" ref="I151:I159" si="15">SUM(D151:H151)</f>
        <v>0</v>
      </c>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row>
    <row r="152" spans="2:34" ht="24.75" customHeight="1" x14ac:dyDescent="0.3">
      <c r="B152" s="178"/>
      <c r="C152" s="46" t="s">
        <v>227</v>
      </c>
      <c r="D152" s="180"/>
      <c r="E152" s="181"/>
      <c r="F152" s="181"/>
      <c r="G152" s="181"/>
      <c r="H152" s="181"/>
      <c r="I152" s="47">
        <f t="shared" si="15"/>
        <v>0</v>
      </c>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row>
    <row r="153" spans="2:34" ht="15.75" customHeight="1" x14ac:dyDescent="0.3">
      <c r="B153" s="178"/>
      <c r="C153" s="36" t="s">
        <v>228</v>
      </c>
      <c r="D153" s="182"/>
      <c r="E153" s="157"/>
      <c r="F153" s="157"/>
      <c r="G153" s="157"/>
      <c r="H153" s="157"/>
      <c r="I153" s="45">
        <f t="shared" si="15"/>
        <v>0</v>
      </c>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row>
    <row r="154" spans="2:34" ht="15.75" customHeight="1" x14ac:dyDescent="0.3">
      <c r="B154" s="178"/>
      <c r="C154" s="36" t="s">
        <v>229</v>
      </c>
      <c r="D154" s="182"/>
      <c r="E154" s="182"/>
      <c r="F154" s="182"/>
      <c r="G154" s="182"/>
      <c r="H154" s="182"/>
      <c r="I154" s="45">
        <f t="shared" si="15"/>
        <v>0</v>
      </c>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row>
    <row r="155" spans="2:34" ht="15.75" customHeight="1" x14ac:dyDescent="0.3">
      <c r="B155" s="178"/>
      <c r="C155" s="37" t="s">
        <v>230</v>
      </c>
      <c r="D155" s="182"/>
      <c r="E155" s="182"/>
      <c r="F155" s="182"/>
      <c r="G155" s="182"/>
      <c r="H155" s="182"/>
      <c r="I155" s="45">
        <f t="shared" si="15"/>
        <v>0</v>
      </c>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row>
    <row r="156" spans="2:34" ht="15.75" customHeight="1" x14ac:dyDescent="0.3">
      <c r="B156" s="178"/>
      <c r="C156" s="36" t="s">
        <v>231</v>
      </c>
      <c r="D156" s="182"/>
      <c r="E156" s="182"/>
      <c r="F156" s="182"/>
      <c r="G156" s="182"/>
      <c r="H156" s="182"/>
      <c r="I156" s="45">
        <f t="shared" si="15"/>
        <v>0</v>
      </c>
      <c r="J156" s="178"/>
      <c r="K156" s="178"/>
      <c r="L156" s="178"/>
      <c r="M156" s="178"/>
      <c r="N156" s="178"/>
      <c r="O156" s="178"/>
      <c r="P156" s="178"/>
      <c r="Q156" s="178"/>
      <c r="R156" s="178"/>
      <c r="S156" s="178"/>
      <c r="T156" s="178"/>
      <c r="U156" s="178"/>
      <c r="V156" s="178"/>
      <c r="W156" s="178"/>
      <c r="X156" s="178"/>
      <c r="Y156" s="178"/>
      <c r="Z156" s="178"/>
      <c r="AA156" s="178"/>
      <c r="AB156" s="178"/>
      <c r="AC156" s="178"/>
      <c r="AD156" s="178"/>
      <c r="AE156" s="178"/>
      <c r="AF156" s="178"/>
      <c r="AG156" s="178"/>
      <c r="AH156" s="178"/>
    </row>
    <row r="157" spans="2:34" ht="15.75" customHeight="1" x14ac:dyDescent="0.3">
      <c r="B157" s="178"/>
      <c r="C157" s="36" t="s">
        <v>232</v>
      </c>
      <c r="D157" s="182"/>
      <c r="E157" s="182"/>
      <c r="F157" s="182"/>
      <c r="G157" s="182"/>
      <c r="H157" s="182"/>
      <c r="I157" s="45">
        <f t="shared" si="15"/>
        <v>0</v>
      </c>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row>
    <row r="158" spans="2:34" ht="15.75" customHeight="1" x14ac:dyDescent="0.3">
      <c r="B158" s="178"/>
      <c r="C158" s="36" t="s">
        <v>233</v>
      </c>
      <c r="D158" s="182"/>
      <c r="E158" s="182"/>
      <c r="F158" s="182"/>
      <c r="G158" s="182"/>
      <c r="H158" s="182"/>
      <c r="I158" s="45">
        <f t="shared" si="15"/>
        <v>0</v>
      </c>
      <c r="J158" s="178"/>
      <c r="K158" s="178"/>
      <c r="L158" s="178"/>
      <c r="M158" s="178"/>
      <c r="N158" s="178"/>
      <c r="O158" s="178"/>
      <c r="P158" s="178"/>
      <c r="Q158" s="178"/>
      <c r="R158" s="178"/>
      <c r="S158" s="178"/>
      <c r="T158" s="178"/>
      <c r="U158" s="178"/>
      <c r="V158" s="178"/>
      <c r="W158" s="178"/>
      <c r="X158" s="178"/>
      <c r="Y158" s="178"/>
      <c r="Z158" s="178"/>
      <c r="AA158" s="178"/>
      <c r="AB158" s="178"/>
      <c r="AC158" s="178"/>
      <c r="AD158" s="178"/>
      <c r="AE158" s="178"/>
      <c r="AF158" s="178"/>
      <c r="AG158" s="178"/>
      <c r="AH158" s="178"/>
    </row>
    <row r="159" spans="2:34" ht="15.75" customHeight="1" x14ac:dyDescent="0.3">
      <c r="B159" s="178"/>
      <c r="C159" s="41" t="s">
        <v>234</v>
      </c>
      <c r="D159" s="51">
        <f>SUM(D152:D158)</f>
        <v>0</v>
      </c>
      <c r="E159" s="51">
        <f>SUM(E152:E158)</f>
        <v>0</v>
      </c>
      <c r="F159" s="51">
        <f>SUM(F152:F158)</f>
        <v>0</v>
      </c>
      <c r="G159" s="51"/>
      <c r="H159" s="51"/>
      <c r="I159" s="45">
        <f t="shared" si="15"/>
        <v>0</v>
      </c>
      <c r="J159" s="178"/>
      <c r="K159" s="178"/>
      <c r="L159" s="178"/>
      <c r="M159" s="178"/>
      <c r="N159" s="178"/>
      <c r="O159" s="178"/>
      <c r="P159" s="178"/>
      <c r="Q159" s="178"/>
      <c r="R159" s="178"/>
      <c r="S159" s="178"/>
      <c r="T159" s="178"/>
      <c r="U159" s="178"/>
      <c r="V159" s="178"/>
      <c r="W159" s="178"/>
      <c r="X159" s="178"/>
      <c r="Y159" s="178"/>
      <c r="Z159" s="178"/>
      <c r="AA159" s="178"/>
      <c r="AB159" s="178"/>
      <c r="AC159" s="178"/>
      <c r="AD159" s="178"/>
      <c r="AE159" s="178"/>
      <c r="AF159" s="178"/>
      <c r="AG159" s="178"/>
      <c r="AH159" s="178"/>
    </row>
    <row r="160" spans="2:34" s="40" customFormat="1" ht="15.75" customHeight="1" x14ac:dyDescent="0.3">
      <c r="B160" s="179"/>
      <c r="C160" s="55"/>
      <c r="D160" s="56"/>
      <c r="E160" s="56"/>
      <c r="F160" s="56"/>
      <c r="G160" s="56"/>
      <c r="H160" s="56"/>
      <c r="I160" s="57"/>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row>
    <row r="161" spans="3:34" ht="15.75" customHeight="1" x14ac:dyDescent="0.3">
      <c r="C161" s="248" t="s">
        <v>165</v>
      </c>
      <c r="D161" s="249"/>
      <c r="E161" s="249"/>
      <c r="F161" s="249"/>
      <c r="G161" s="249"/>
      <c r="H161" s="249"/>
      <c r="I161" s="250"/>
      <c r="J161" s="178"/>
      <c r="K161" s="178"/>
      <c r="L161" s="178"/>
      <c r="M161" s="178"/>
      <c r="N161" s="178"/>
      <c r="O161" s="178"/>
      <c r="P161" s="178"/>
      <c r="Q161" s="178"/>
      <c r="R161" s="178"/>
      <c r="S161" s="178"/>
      <c r="T161" s="178"/>
      <c r="U161" s="178"/>
      <c r="V161" s="178"/>
      <c r="W161" s="178"/>
      <c r="X161" s="178"/>
      <c r="Y161" s="178"/>
      <c r="Z161" s="178"/>
      <c r="AA161" s="178"/>
      <c r="AB161" s="178"/>
      <c r="AC161" s="178"/>
      <c r="AD161" s="178"/>
      <c r="AE161" s="178"/>
      <c r="AF161" s="178"/>
      <c r="AG161" s="178"/>
      <c r="AH161" s="178"/>
    </row>
    <row r="162" spans="3:34" ht="21" customHeight="1" thickBot="1" x14ac:dyDescent="0.35">
      <c r="C162" s="48" t="s">
        <v>226</v>
      </c>
      <c r="D162" s="49">
        <f>'1) Budget Table'!D160</f>
        <v>0</v>
      </c>
      <c r="E162" s="49">
        <f>'1) Budget Table'!E160</f>
        <v>0</v>
      </c>
      <c r="F162" s="49">
        <f>'1) Budget Table'!F160</f>
        <v>0</v>
      </c>
      <c r="G162" s="49"/>
      <c r="H162" s="49"/>
      <c r="I162" s="50">
        <f t="shared" ref="I162:I170" si="16">SUM(D162:H162)</f>
        <v>0</v>
      </c>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row>
    <row r="163" spans="3:34" ht="15.75" customHeight="1" x14ac:dyDescent="0.3">
      <c r="C163" s="46" t="s">
        <v>227</v>
      </c>
      <c r="D163" s="180"/>
      <c r="E163" s="181"/>
      <c r="F163" s="181"/>
      <c r="G163" s="181"/>
      <c r="H163" s="181"/>
      <c r="I163" s="47">
        <f t="shared" si="16"/>
        <v>0</v>
      </c>
      <c r="J163" s="178"/>
      <c r="K163" s="178"/>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row>
    <row r="164" spans="3:34" ht="15.75" customHeight="1" x14ac:dyDescent="0.3">
      <c r="C164" s="36" t="s">
        <v>228</v>
      </c>
      <c r="D164" s="182"/>
      <c r="E164" s="157"/>
      <c r="F164" s="157"/>
      <c r="G164" s="157"/>
      <c r="H164" s="157"/>
      <c r="I164" s="45">
        <f t="shared" si="16"/>
        <v>0</v>
      </c>
      <c r="J164" s="178"/>
      <c r="K164" s="178"/>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c r="AG164" s="178"/>
      <c r="AH164" s="178"/>
    </row>
    <row r="165" spans="3:34" ht="15.75" customHeight="1" x14ac:dyDescent="0.3">
      <c r="C165" s="36" t="s">
        <v>229</v>
      </c>
      <c r="D165" s="182"/>
      <c r="E165" s="182"/>
      <c r="F165" s="182"/>
      <c r="G165" s="182"/>
      <c r="H165" s="182"/>
      <c r="I165" s="45">
        <f t="shared" si="16"/>
        <v>0</v>
      </c>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row>
    <row r="166" spans="3:34" ht="15.75" customHeight="1" x14ac:dyDescent="0.3">
      <c r="C166" s="37" t="s">
        <v>230</v>
      </c>
      <c r="D166" s="182"/>
      <c r="E166" s="182"/>
      <c r="F166" s="182"/>
      <c r="G166" s="182"/>
      <c r="H166" s="182"/>
      <c r="I166" s="45">
        <f t="shared" si="16"/>
        <v>0</v>
      </c>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row>
    <row r="167" spans="3:34" ht="15.75" customHeight="1" x14ac:dyDescent="0.3">
      <c r="C167" s="36" t="s">
        <v>231</v>
      </c>
      <c r="D167" s="182"/>
      <c r="E167" s="182"/>
      <c r="F167" s="182"/>
      <c r="G167" s="182"/>
      <c r="H167" s="182"/>
      <c r="I167" s="45">
        <f t="shared" si="16"/>
        <v>0</v>
      </c>
      <c r="J167" s="178"/>
      <c r="K167" s="178"/>
      <c r="L167" s="178"/>
      <c r="M167" s="178"/>
      <c r="N167" s="178"/>
      <c r="O167" s="178"/>
      <c r="P167" s="178"/>
      <c r="Q167" s="178"/>
      <c r="R167" s="178"/>
      <c r="S167" s="178"/>
      <c r="T167" s="178"/>
      <c r="U167" s="178"/>
      <c r="V167" s="178"/>
      <c r="W167" s="178"/>
      <c r="X167" s="178"/>
      <c r="Y167" s="178"/>
      <c r="Z167" s="178"/>
      <c r="AA167" s="178"/>
      <c r="AB167" s="178"/>
      <c r="AC167" s="178"/>
      <c r="AD167" s="178"/>
      <c r="AE167" s="178"/>
      <c r="AF167" s="178"/>
      <c r="AG167" s="178"/>
      <c r="AH167" s="178"/>
    </row>
    <row r="168" spans="3:34" ht="15.75" customHeight="1" x14ac:dyDescent="0.3">
      <c r="C168" s="36" t="s">
        <v>232</v>
      </c>
      <c r="D168" s="182"/>
      <c r="E168" s="182"/>
      <c r="F168" s="182"/>
      <c r="G168" s="182"/>
      <c r="H168" s="182"/>
      <c r="I168" s="45">
        <f t="shared" si="16"/>
        <v>0</v>
      </c>
      <c r="J168" s="178"/>
      <c r="K168" s="178"/>
      <c r="L168" s="178"/>
      <c r="M168" s="178"/>
      <c r="N168" s="178"/>
      <c r="O168" s="178"/>
      <c r="P168" s="178"/>
      <c r="Q168" s="178"/>
      <c r="R168" s="178"/>
      <c r="S168" s="178"/>
      <c r="T168" s="178"/>
      <c r="U168" s="178"/>
      <c r="V168" s="178"/>
      <c r="W168" s="178"/>
      <c r="X168" s="178"/>
      <c r="Y168" s="178"/>
      <c r="Z168" s="178"/>
      <c r="AA168" s="178"/>
      <c r="AB168" s="178"/>
      <c r="AC168" s="178"/>
      <c r="AD168" s="178"/>
      <c r="AE168" s="178"/>
      <c r="AF168" s="178"/>
      <c r="AG168" s="178"/>
      <c r="AH168" s="178"/>
    </row>
    <row r="169" spans="3:34" ht="15.75" customHeight="1" x14ac:dyDescent="0.3">
      <c r="C169" s="36" t="s">
        <v>233</v>
      </c>
      <c r="D169" s="182"/>
      <c r="E169" s="182"/>
      <c r="F169" s="182"/>
      <c r="G169" s="182"/>
      <c r="H169" s="182"/>
      <c r="I169" s="45">
        <f t="shared" si="16"/>
        <v>0</v>
      </c>
      <c r="J169" s="178"/>
      <c r="K169" s="178"/>
      <c r="L169" s="178"/>
      <c r="M169" s="178"/>
      <c r="N169" s="178"/>
      <c r="O169" s="178"/>
      <c r="P169" s="178"/>
      <c r="Q169" s="178"/>
      <c r="R169" s="178"/>
      <c r="S169" s="178"/>
      <c r="T169" s="178"/>
      <c r="U169" s="178"/>
      <c r="V169" s="178"/>
      <c r="W169" s="178"/>
      <c r="X169" s="178"/>
      <c r="Y169" s="178"/>
      <c r="Z169" s="178"/>
      <c r="AA169" s="178"/>
      <c r="AB169" s="178"/>
      <c r="AC169" s="178"/>
      <c r="AD169" s="178"/>
      <c r="AE169" s="178"/>
      <c r="AF169" s="178"/>
      <c r="AG169" s="178"/>
      <c r="AH169" s="178"/>
    </row>
    <row r="170" spans="3:34" ht="15.75" customHeight="1" x14ac:dyDescent="0.3">
      <c r="C170" s="41" t="s">
        <v>234</v>
      </c>
      <c r="D170" s="51">
        <f>SUM(D163:D169)</f>
        <v>0</v>
      </c>
      <c r="E170" s="51">
        <f>SUM(E163:E169)</f>
        <v>0</v>
      </c>
      <c r="F170" s="51">
        <f>SUM(F163:F169)</f>
        <v>0</v>
      </c>
      <c r="G170" s="51"/>
      <c r="H170" s="51"/>
      <c r="I170" s="45">
        <f t="shared" si="16"/>
        <v>0</v>
      </c>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8"/>
    </row>
    <row r="171" spans="3:34" s="40" customFormat="1" ht="15.75" customHeight="1" x14ac:dyDescent="0.3">
      <c r="C171" s="55"/>
      <c r="D171" s="56"/>
      <c r="E171" s="56"/>
      <c r="F171" s="56"/>
      <c r="G171" s="56"/>
      <c r="H171" s="56"/>
      <c r="I171" s="57"/>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row>
    <row r="172" spans="3:34" ht="15.75" customHeight="1" x14ac:dyDescent="0.3">
      <c r="C172" s="248" t="s">
        <v>174</v>
      </c>
      <c r="D172" s="249"/>
      <c r="E172" s="249"/>
      <c r="F172" s="249"/>
      <c r="G172" s="249"/>
      <c r="H172" s="249"/>
      <c r="I172" s="250"/>
      <c r="J172" s="178"/>
      <c r="K172" s="178"/>
      <c r="L172" s="178"/>
      <c r="M172" s="178"/>
      <c r="N172" s="178"/>
      <c r="O172" s="178"/>
      <c r="P172" s="178"/>
      <c r="Q172" s="178"/>
      <c r="R172" s="178"/>
      <c r="S172" s="178"/>
      <c r="T172" s="178"/>
      <c r="U172" s="178"/>
      <c r="V172" s="178"/>
      <c r="W172" s="178"/>
      <c r="X172" s="178"/>
      <c r="Y172" s="178"/>
      <c r="Z172" s="178"/>
      <c r="AA172" s="178"/>
      <c r="AB172" s="178"/>
      <c r="AC172" s="178"/>
      <c r="AD172" s="178"/>
      <c r="AE172" s="178"/>
      <c r="AF172" s="178"/>
      <c r="AG172" s="178"/>
      <c r="AH172" s="178"/>
    </row>
    <row r="173" spans="3:34" ht="19.5" customHeight="1" thickBot="1" x14ac:dyDescent="0.35">
      <c r="C173" s="48" t="s">
        <v>226</v>
      </c>
      <c r="D173" s="49">
        <f>'1) Budget Table'!D170</f>
        <v>0</v>
      </c>
      <c r="E173" s="49">
        <f>'1) Budget Table'!E170</f>
        <v>0</v>
      </c>
      <c r="F173" s="49">
        <f>'1) Budget Table'!F170</f>
        <v>0</v>
      </c>
      <c r="G173" s="49"/>
      <c r="H173" s="49"/>
      <c r="I173" s="50">
        <f t="shared" ref="I173:I181" si="17">SUM(D173:H173)</f>
        <v>0</v>
      </c>
      <c r="J173" s="178"/>
      <c r="K173" s="178"/>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8"/>
      <c r="AH173" s="178"/>
    </row>
    <row r="174" spans="3:34" ht="15.75" customHeight="1" x14ac:dyDescent="0.3">
      <c r="C174" s="46" t="s">
        <v>227</v>
      </c>
      <c r="D174" s="180"/>
      <c r="E174" s="181"/>
      <c r="F174" s="181"/>
      <c r="G174" s="181"/>
      <c r="H174" s="181"/>
      <c r="I174" s="47">
        <f t="shared" si="17"/>
        <v>0</v>
      </c>
      <c r="J174" s="178"/>
      <c r="K174" s="178"/>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row>
    <row r="175" spans="3:34" ht="15.75" customHeight="1" x14ac:dyDescent="0.3">
      <c r="C175" s="36" t="s">
        <v>228</v>
      </c>
      <c r="D175" s="182"/>
      <c r="E175" s="157"/>
      <c r="F175" s="157"/>
      <c r="G175" s="157"/>
      <c r="H175" s="157"/>
      <c r="I175" s="45">
        <f t="shared" si="17"/>
        <v>0</v>
      </c>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row>
    <row r="176" spans="3:34" ht="15.75" customHeight="1" x14ac:dyDescent="0.3">
      <c r="C176" s="36" t="s">
        <v>229</v>
      </c>
      <c r="D176" s="182"/>
      <c r="E176" s="182"/>
      <c r="F176" s="182"/>
      <c r="G176" s="182"/>
      <c r="H176" s="182"/>
      <c r="I176" s="45">
        <f t="shared" si="17"/>
        <v>0</v>
      </c>
      <c r="J176" s="178"/>
      <c r="K176" s="178"/>
      <c r="L176" s="178"/>
      <c r="M176" s="178"/>
      <c r="N176" s="178"/>
      <c r="O176" s="178"/>
      <c r="P176" s="178"/>
      <c r="Q176" s="178"/>
      <c r="R176" s="178"/>
      <c r="S176" s="178"/>
      <c r="T176" s="178"/>
      <c r="U176" s="178"/>
      <c r="V176" s="178"/>
      <c r="W176" s="178"/>
      <c r="X176" s="178"/>
      <c r="Y176" s="178"/>
      <c r="Z176" s="178"/>
      <c r="AA176" s="178"/>
      <c r="AB176" s="178"/>
      <c r="AC176" s="178"/>
      <c r="AD176" s="178"/>
      <c r="AE176" s="178"/>
      <c r="AF176" s="178"/>
      <c r="AG176" s="178"/>
      <c r="AH176" s="178"/>
    </row>
    <row r="177" spans="3:34" ht="15.75" customHeight="1" x14ac:dyDescent="0.3">
      <c r="C177" s="37" t="s">
        <v>230</v>
      </c>
      <c r="D177" s="182"/>
      <c r="E177" s="182"/>
      <c r="F177" s="182"/>
      <c r="G177" s="182"/>
      <c r="H177" s="182"/>
      <c r="I177" s="45">
        <f t="shared" si="17"/>
        <v>0</v>
      </c>
      <c r="J177" s="178"/>
      <c r="K177" s="178"/>
      <c r="L177" s="178"/>
      <c r="M177" s="178"/>
      <c r="N177" s="178"/>
      <c r="O177" s="178"/>
      <c r="P177" s="178"/>
      <c r="Q177" s="178"/>
      <c r="R177" s="178"/>
      <c r="S177" s="178"/>
      <c r="T177" s="178"/>
      <c r="U177" s="178"/>
      <c r="V177" s="178"/>
      <c r="W177" s="178"/>
      <c r="X177" s="178"/>
      <c r="Y177" s="178"/>
      <c r="Z177" s="178"/>
      <c r="AA177" s="178"/>
      <c r="AB177" s="178"/>
      <c r="AC177" s="178"/>
      <c r="AD177" s="178"/>
      <c r="AE177" s="178"/>
      <c r="AF177" s="178"/>
      <c r="AG177" s="178"/>
      <c r="AH177" s="178"/>
    </row>
    <row r="178" spans="3:34" ht="15.75" customHeight="1" x14ac:dyDescent="0.3">
      <c r="C178" s="36" t="s">
        <v>231</v>
      </c>
      <c r="D178" s="182"/>
      <c r="E178" s="182"/>
      <c r="F178" s="182"/>
      <c r="G178" s="182"/>
      <c r="H178" s="182"/>
      <c r="I178" s="45">
        <f t="shared" si="17"/>
        <v>0</v>
      </c>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row>
    <row r="179" spans="3:34" ht="15.75" customHeight="1" x14ac:dyDescent="0.3">
      <c r="C179" s="36" t="s">
        <v>232</v>
      </c>
      <c r="D179" s="182"/>
      <c r="E179" s="182"/>
      <c r="F179" s="182"/>
      <c r="G179" s="182"/>
      <c r="H179" s="182"/>
      <c r="I179" s="45">
        <f t="shared" si="17"/>
        <v>0</v>
      </c>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E179" s="178"/>
      <c r="AF179" s="178"/>
      <c r="AG179" s="178"/>
      <c r="AH179" s="178"/>
    </row>
    <row r="180" spans="3:34" ht="15.75" customHeight="1" x14ac:dyDescent="0.3">
      <c r="C180" s="36" t="s">
        <v>233</v>
      </c>
      <c r="D180" s="182"/>
      <c r="E180" s="182"/>
      <c r="F180" s="182"/>
      <c r="G180" s="182"/>
      <c r="H180" s="182"/>
      <c r="I180" s="45">
        <f t="shared" si="17"/>
        <v>0</v>
      </c>
      <c r="J180" s="178"/>
      <c r="K180" s="178"/>
      <c r="L180" s="178"/>
      <c r="M180" s="178"/>
      <c r="N180" s="178"/>
      <c r="O180" s="178"/>
      <c r="P180" s="178"/>
      <c r="Q180" s="178"/>
      <c r="R180" s="178"/>
      <c r="S180" s="178"/>
      <c r="T180" s="178"/>
      <c r="U180" s="178"/>
      <c r="V180" s="178"/>
      <c r="W180" s="178"/>
      <c r="X180" s="178"/>
      <c r="Y180" s="178"/>
      <c r="Z180" s="178"/>
      <c r="AA180" s="178"/>
      <c r="AB180" s="178"/>
      <c r="AC180" s="178"/>
      <c r="AD180" s="178"/>
      <c r="AE180" s="178"/>
      <c r="AF180" s="178"/>
      <c r="AG180" s="178"/>
      <c r="AH180" s="178"/>
    </row>
    <row r="181" spans="3:34" ht="15.75" customHeight="1" x14ac:dyDescent="0.3">
      <c r="C181" s="41" t="s">
        <v>234</v>
      </c>
      <c r="D181" s="51">
        <f>SUM(D174:D180)</f>
        <v>0</v>
      </c>
      <c r="E181" s="51">
        <f>SUM(E174:E180)</f>
        <v>0</v>
      </c>
      <c r="F181" s="51">
        <f>SUM(F174:F180)</f>
        <v>0</v>
      </c>
      <c r="G181" s="51"/>
      <c r="H181" s="51"/>
      <c r="I181" s="45">
        <f t="shared" si="17"/>
        <v>0</v>
      </c>
      <c r="J181" s="178"/>
      <c r="K181" s="178"/>
      <c r="L181" s="178"/>
      <c r="M181" s="178"/>
      <c r="N181" s="178"/>
      <c r="O181" s="178"/>
      <c r="P181" s="178"/>
      <c r="Q181" s="178"/>
      <c r="R181" s="178"/>
      <c r="S181" s="178"/>
      <c r="T181" s="178"/>
      <c r="U181" s="178"/>
      <c r="V181" s="178"/>
      <c r="W181" s="178"/>
      <c r="X181" s="178"/>
      <c r="Y181" s="178"/>
      <c r="Z181" s="178"/>
      <c r="AA181" s="178"/>
      <c r="AB181" s="178"/>
      <c r="AC181" s="178"/>
      <c r="AD181" s="178"/>
      <c r="AE181" s="178"/>
      <c r="AF181" s="178"/>
      <c r="AG181" s="178"/>
      <c r="AH181" s="178"/>
    </row>
    <row r="182" spans="3:34" s="40" customFormat="1" ht="15.75" customHeight="1" x14ac:dyDescent="0.3">
      <c r="C182" s="55"/>
      <c r="D182" s="56"/>
      <c r="E182" s="56"/>
      <c r="F182" s="56"/>
      <c r="G182" s="56"/>
      <c r="H182" s="56"/>
      <c r="I182" s="57"/>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79"/>
    </row>
    <row r="183" spans="3:34" ht="15.75" customHeight="1" x14ac:dyDescent="0.3">
      <c r="C183" s="248" t="s">
        <v>183</v>
      </c>
      <c r="D183" s="249"/>
      <c r="E183" s="249"/>
      <c r="F183" s="249"/>
      <c r="G183" s="249"/>
      <c r="H183" s="249"/>
      <c r="I183" s="250"/>
      <c r="J183" s="178"/>
      <c r="K183" s="178"/>
      <c r="L183" s="178"/>
      <c r="M183" s="178"/>
      <c r="N183" s="178"/>
      <c r="O183" s="178"/>
      <c r="P183" s="178"/>
      <c r="Q183" s="178"/>
      <c r="R183" s="178"/>
      <c r="S183" s="178"/>
      <c r="T183" s="178"/>
      <c r="U183" s="178"/>
      <c r="V183" s="178"/>
      <c r="W183" s="178"/>
      <c r="X183" s="178"/>
      <c r="Y183" s="178"/>
      <c r="Z183" s="178"/>
      <c r="AA183" s="178"/>
      <c r="AB183" s="178"/>
      <c r="AC183" s="178"/>
      <c r="AD183" s="178"/>
      <c r="AE183" s="178"/>
      <c r="AF183" s="178"/>
      <c r="AG183" s="178"/>
      <c r="AH183" s="178"/>
    </row>
    <row r="184" spans="3:34" ht="22.5" customHeight="1" thickBot="1" x14ac:dyDescent="0.35">
      <c r="C184" s="48" t="s">
        <v>226</v>
      </c>
      <c r="D184" s="49">
        <f>'1) Budget Table'!D180</f>
        <v>0</v>
      </c>
      <c r="E184" s="49">
        <f>'1) Budget Table'!E180</f>
        <v>0</v>
      </c>
      <c r="F184" s="49">
        <f>'1) Budget Table'!F180</f>
        <v>0</v>
      </c>
      <c r="G184" s="49"/>
      <c r="H184" s="49"/>
      <c r="I184" s="50">
        <f t="shared" ref="I184:I192" si="18">SUM(D184:H184)</f>
        <v>0</v>
      </c>
      <c r="J184" s="178"/>
      <c r="K184" s="178"/>
      <c r="L184" s="178"/>
      <c r="M184" s="178"/>
      <c r="N184" s="178"/>
      <c r="O184" s="178"/>
      <c r="P184" s="178"/>
      <c r="Q184" s="178"/>
      <c r="R184" s="178"/>
      <c r="S184" s="178"/>
      <c r="T184" s="178"/>
      <c r="U184" s="178"/>
      <c r="V184" s="178"/>
      <c r="W184" s="178"/>
      <c r="X184" s="178"/>
      <c r="Y184" s="178"/>
      <c r="Z184" s="178"/>
      <c r="AA184" s="178"/>
      <c r="AB184" s="178"/>
      <c r="AC184" s="178"/>
      <c r="AD184" s="178"/>
      <c r="AE184" s="178"/>
      <c r="AF184" s="178"/>
      <c r="AG184" s="178"/>
      <c r="AH184" s="178"/>
    </row>
    <row r="185" spans="3:34" ht="15.75" customHeight="1" x14ac:dyDescent="0.3">
      <c r="C185" s="46" t="s">
        <v>227</v>
      </c>
      <c r="D185" s="180"/>
      <c r="E185" s="181"/>
      <c r="F185" s="181"/>
      <c r="G185" s="181"/>
      <c r="H185" s="181"/>
      <c r="I185" s="47">
        <f t="shared" si="18"/>
        <v>0</v>
      </c>
      <c r="J185" s="178"/>
      <c r="K185" s="178"/>
      <c r="L185" s="178"/>
      <c r="M185" s="178"/>
      <c r="N185" s="178"/>
      <c r="O185" s="178"/>
      <c r="P185" s="178"/>
      <c r="Q185" s="178"/>
      <c r="R185" s="178"/>
      <c r="S185" s="178"/>
      <c r="T185" s="178"/>
      <c r="U185" s="178"/>
      <c r="V185" s="178"/>
      <c r="W185" s="178"/>
      <c r="X185" s="178"/>
      <c r="Y185" s="178"/>
      <c r="Z185" s="178"/>
      <c r="AA185" s="178"/>
      <c r="AB185" s="178"/>
      <c r="AC185" s="178"/>
      <c r="AD185" s="178"/>
      <c r="AE185" s="178"/>
      <c r="AF185" s="178"/>
      <c r="AG185" s="178"/>
      <c r="AH185" s="178"/>
    </row>
    <row r="186" spans="3:34" ht="15.75" customHeight="1" x14ac:dyDescent="0.3">
      <c r="C186" s="36" t="s">
        <v>228</v>
      </c>
      <c r="D186" s="182"/>
      <c r="E186" s="157"/>
      <c r="F186" s="157"/>
      <c r="G186" s="157"/>
      <c r="H186" s="157"/>
      <c r="I186" s="45">
        <f t="shared" si="18"/>
        <v>0</v>
      </c>
      <c r="J186" s="178"/>
      <c r="K186" s="178"/>
      <c r="L186" s="178"/>
      <c r="M186" s="178"/>
      <c r="N186" s="178"/>
      <c r="O186" s="178"/>
      <c r="P186" s="178"/>
      <c r="Q186" s="178"/>
      <c r="R186" s="178"/>
      <c r="S186" s="178"/>
      <c r="T186" s="178"/>
      <c r="U186" s="178"/>
      <c r="V186" s="178"/>
      <c r="W186" s="178"/>
      <c r="X186" s="178"/>
      <c r="Y186" s="178"/>
      <c r="Z186" s="178"/>
      <c r="AA186" s="178"/>
      <c r="AB186" s="178"/>
      <c r="AC186" s="178"/>
      <c r="AD186" s="178"/>
      <c r="AE186" s="178"/>
      <c r="AF186" s="178"/>
      <c r="AG186" s="178"/>
      <c r="AH186" s="178"/>
    </row>
    <row r="187" spans="3:34" ht="15.75" customHeight="1" x14ac:dyDescent="0.3">
      <c r="C187" s="36" t="s">
        <v>229</v>
      </c>
      <c r="D187" s="182"/>
      <c r="E187" s="182"/>
      <c r="F187" s="182"/>
      <c r="G187" s="182"/>
      <c r="H187" s="182"/>
      <c r="I187" s="45">
        <f t="shared" si="18"/>
        <v>0</v>
      </c>
      <c r="J187" s="178"/>
      <c r="K187" s="178"/>
      <c r="L187" s="178"/>
      <c r="M187" s="178"/>
      <c r="N187" s="178"/>
      <c r="O187" s="178"/>
      <c r="P187" s="178"/>
      <c r="Q187" s="178"/>
      <c r="R187" s="178"/>
      <c r="S187" s="178"/>
      <c r="T187" s="178"/>
      <c r="U187" s="178"/>
      <c r="V187" s="178"/>
      <c r="W187" s="178"/>
      <c r="X187" s="178"/>
      <c r="Y187" s="178"/>
      <c r="Z187" s="178"/>
      <c r="AA187" s="178"/>
      <c r="AB187" s="178"/>
      <c r="AC187" s="178"/>
      <c r="AD187" s="178"/>
      <c r="AE187" s="178"/>
      <c r="AF187" s="178"/>
      <c r="AG187" s="178"/>
      <c r="AH187" s="178"/>
    </row>
    <row r="188" spans="3:34" ht="15.75" customHeight="1" x14ac:dyDescent="0.3">
      <c r="C188" s="37" t="s">
        <v>230</v>
      </c>
      <c r="D188" s="182"/>
      <c r="E188" s="182"/>
      <c r="F188" s="182"/>
      <c r="G188" s="182"/>
      <c r="H188" s="182"/>
      <c r="I188" s="45">
        <f t="shared" si="18"/>
        <v>0</v>
      </c>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row>
    <row r="189" spans="3:34" ht="15.75" customHeight="1" x14ac:dyDescent="0.3">
      <c r="C189" s="36" t="s">
        <v>231</v>
      </c>
      <c r="D189" s="182"/>
      <c r="E189" s="182"/>
      <c r="F189" s="182"/>
      <c r="G189" s="182"/>
      <c r="H189" s="182"/>
      <c r="I189" s="45">
        <f t="shared" si="18"/>
        <v>0</v>
      </c>
      <c r="J189" s="178"/>
      <c r="K189" s="178"/>
      <c r="L189" s="178"/>
      <c r="M189" s="178"/>
      <c r="N189" s="178"/>
      <c r="O189" s="178"/>
      <c r="P189" s="178"/>
      <c r="Q189" s="178"/>
      <c r="R189" s="178"/>
      <c r="S189" s="178"/>
      <c r="T189" s="178"/>
      <c r="U189" s="178"/>
      <c r="V189" s="178"/>
      <c r="W189" s="178"/>
      <c r="X189" s="178"/>
      <c r="Y189" s="178"/>
      <c r="Z189" s="178"/>
      <c r="AA189" s="178"/>
      <c r="AB189" s="178"/>
      <c r="AC189" s="178"/>
      <c r="AD189" s="178"/>
      <c r="AE189" s="178"/>
      <c r="AF189" s="178"/>
      <c r="AG189" s="178"/>
      <c r="AH189" s="178"/>
    </row>
    <row r="190" spans="3:34" ht="15.75" customHeight="1" x14ac:dyDescent="0.3">
      <c r="C190" s="36" t="s">
        <v>232</v>
      </c>
      <c r="D190" s="182"/>
      <c r="E190" s="182"/>
      <c r="F190" s="182"/>
      <c r="G190" s="182"/>
      <c r="H190" s="182"/>
      <c r="I190" s="45">
        <f t="shared" si="18"/>
        <v>0</v>
      </c>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row>
    <row r="191" spans="3:34" ht="15.75" customHeight="1" x14ac:dyDescent="0.3">
      <c r="C191" s="36" t="s">
        <v>233</v>
      </c>
      <c r="D191" s="182"/>
      <c r="E191" s="182"/>
      <c r="F191" s="182"/>
      <c r="G191" s="182"/>
      <c r="H191" s="182"/>
      <c r="I191" s="45">
        <f t="shared" si="18"/>
        <v>0</v>
      </c>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row>
    <row r="192" spans="3:34" ht="15.75" customHeight="1" x14ac:dyDescent="0.3">
      <c r="C192" s="41" t="s">
        <v>234</v>
      </c>
      <c r="D192" s="51">
        <f>SUM(D185:D191)</f>
        <v>0</v>
      </c>
      <c r="E192" s="51">
        <f>SUM(E185:E191)</f>
        <v>0</v>
      </c>
      <c r="F192" s="51">
        <f>SUM(F185:F191)</f>
        <v>0</v>
      </c>
      <c r="G192" s="51"/>
      <c r="H192" s="51"/>
      <c r="I192" s="45">
        <f t="shared" si="18"/>
        <v>0</v>
      </c>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row>
    <row r="193" spans="3:34" ht="15.75" customHeight="1" x14ac:dyDescent="0.3">
      <c r="C193" s="178"/>
      <c r="D193" s="179"/>
      <c r="E193" s="179"/>
      <c r="F193" s="179"/>
      <c r="G193" s="179"/>
      <c r="H193" s="179"/>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row>
    <row r="194" spans="3:34" ht="15.75" customHeight="1" x14ac:dyDescent="0.3">
      <c r="C194" s="248" t="s">
        <v>244</v>
      </c>
      <c r="D194" s="249"/>
      <c r="E194" s="249"/>
      <c r="F194" s="249"/>
      <c r="G194" s="249"/>
      <c r="H194" s="249"/>
      <c r="I194" s="250"/>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row>
    <row r="195" spans="3:34" ht="19.5" customHeight="1" thickBot="1" x14ac:dyDescent="0.35">
      <c r="C195" s="48" t="s">
        <v>245</v>
      </c>
      <c r="D195" s="49">
        <f>'1) Budget Table'!D187</f>
        <v>112000</v>
      </c>
      <c r="E195" s="49">
        <f>'1) Budget Table'!E187</f>
        <v>42000</v>
      </c>
      <c r="F195" s="49">
        <f>'1) Budget Table'!F187</f>
        <v>42000</v>
      </c>
      <c r="G195" s="49">
        <f>'1) Budget Table'!G187</f>
        <v>21500</v>
      </c>
      <c r="H195" s="49">
        <f>'1) Budget Table'!H187</f>
        <v>712948</v>
      </c>
      <c r="I195" s="50">
        <f t="shared" ref="I195:I203" si="19">SUM(D195:H195)</f>
        <v>930448</v>
      </c>
      <c r="J195" s="178"/>
      <c r="K195" s="178"/>
      <c r="L195" s="178"/>
      <c r="M195" s="178"/>
      <c r="N195" s="178"/>
      <c r="O195" s="178"/>
      <c r="P195" s="178"/>
      <c r="Q195" s="178"/>
      <c r="R195" s="178"/>
      <c r="S195" s="178"/>
      <c r="T195" s="178"/>
      <c r="U195" s="178"/>
      <c r="V195" s="178"/>
      <c r="W195" s="178"/>
      <c r="X195" s="178"/>
      <c r="Y195" s="178"/>
      <c r="Z195" s="178"/>
      <c r="AA195" s="178"/>
      <c r="AB195" s="178"/>
      <c r="AC195" s="178"/>
      <c r="AD195" s="178"/>
      <c r="AE195" s="178"/>
      <c r="AF195" s="178"/>
      <c r="AG195" s="178"/>
      <c r="AH195" s="178"/>
    </row>
    <row r="196" spans="3:34" ht="15.75" customHeight="1" x14ac:dyDescent="0.3">
      <c r="C196" s="46" t="s">
        <v>227</v>
      </c>
      <c r="D196" s="180"/>
      <c r="E196" s="181"/>
      <c r="F196" s="181"/>
      <c r="G196" s="181"/>
      <c r="H196" s="181">
        <v>637448</v>
      </c>
      <c r="I196" s="47">
        <f t="shared" si="19"/>
        <v>637448</v>
      </c>
      <c r="J196" s="178"/>
      <c r="K196" s="178"/>
      <c r="L196" s="178"/>
      <c r="M196" s="178"/>
      <c r="N196" s="178"/>
      <c r="O196" s="178"/>
      <c r="P196" s="178"/>
      <c r="Q196" s="178"/>
      <c r="R196" s="178"/>
      <c r="S196" s="178"/>
      <c r="T196" s="178"/>
      <c r="U196" s="178"/>
      <c r="V196" s="178"/>
      <c r="W196" s="178"/>
      <c r="X196" s="178"/>
      <c r="Y196" s="178"/>
      <c r="Z196" s="178"/>
      <c r="AA196" s="178"/>
      <c r="AB196" s="178"/>
      <c r="AC196" s="178"/>
      <c r="AD196" s="178"/>
      <c r="AE196" s="178"/>
      <c r="AF196" s="178"/>
      <c r="AG196" s="178"/>
      <c r="AH196" s="178"/>
    </row>
    <row r="197" spans="3:34" ht="15.75" customHeight="1" x14ac:dyDescent="0.3">
      <c r="C197" s="36" t="s">
        <v>228</v>
      </c>
      <c r="D197" s="182">
        <v>10000</v>
      </c>
      <c r="E197" s="157">
        <v>10000</v>
      </c>
      <c r="F197" s="157">
        <v>10000</v>
      </c>
      <c r="G197" s="157">
        <v>5000</v>
      </c>
      <c r="H197" s="157">
        <v>10000</v>
      </c>
      <c r="I197" s="45">
        <f t="shared" si="19"/>
        <v>45000</v>
      </c>
      <c r="J197" s="178"/>
      <c r="K197" s="178"/>
      <c r="L197" s="178"/>
      <c r="M197" s="178"/>
      <c r="N197" s="178"/>
      <c r="O197" s="178"/>
      <c r="P197" s="178"/>
      <c r="Q197" s="178"/>
      <c r="R197" s="178"/>
      <c r="S197" s="178"/>
      <c r="T197" s="178"/>
      <c r="U197" s="178"/>
      <c r="V197" s="178"/>
      <c r="W197" s="178"/>
      <c r="X197" s="178"/>
      <c r="Y197" s="178"/>
      <c r="Z197" s="178"/>
      <c r="AA197" s="178"/>
      <c r="AB197" s="178"/>
      <c r="AC197" s="178"/>
      <c r="AD197" s="178"/>
      <c r="AE197" s="178"/>
      <c r="AF197" s="178"/>
      <c r="AG197" s="178"/>
      <c r="AH197" s="178"/>
    </row>
    <row r="198" spans="3:34" ht="15.75" customHeight="1" x14ac:dyDescent="0.3">
      <c r="C198" s="36" t="s">
        <v>229</v>
      </c>
      <c r="D198" s="182">
        <v>2000</v>
      </c>
      <c r="E198" s="182">
        <v>2000</v>
      </c>
      <c r="F198" s="182">
        <v>2000</v>
      </c>
      <c r="G198" s="182">
        <v>2000</v>
      </c>
      <c r="H198" s="182"/>
      <c r="I198" s="45">
        <f t="shared" si="19"/>
        <v>8000</v>
      </c>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78"/>
      <c r="AF198" s="178"/>
      <c r="AG198" s="178"/>
      <c r="AH198" s="178"/>
    </row>
    <row r="199" spans="3:34" ht="15.75" customHeight="1" x14ac:dyDescent="0.3">
      <c r="C199" s="37" t="s">
        <v>230</v>
      </c>
      <c r="D199" s="182">
        <v>70000</v>
      </c>
      <c r="E199" s="182"/>
      <c r="F199" s="182"/>
      <c r="G199" s="182"/>
      <c r="H199" s="182">
        <v>25000</v>
      </c>
      <c r="I199" s="45">
        <f t="shared" si="19"/>
        <v>95000</v>
      </c>
      <c r="J199" s="178"/>
      <c r="K199" s="178"/>
      <c r="L199" s="178"/>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row>
    <row r="200" spans="3:34" ht="15.75" customHeight="1" x14ac:dyDescent="0.3">
      <c r="C200" s="36" t="s">
        <v>231</v>
      </c>
      <c r="D200" s="182">
        <v>20000</v>
      </c>
      <c r="E200" s="182">
        <v>20000</v>
      </c>
      <c r="F200" s="182">
        <v>20000</v>
      </c>
      <c r="G200" s="182">
        <v>9500</v>
      </c>
      <c r="H200" s="182">
        <v>30500</v>
      </c>
      <c r="I200" s="45">
        <f t="shared" si="19"/>
        <v>100000</v>
      </c>
      <c r="J200" s="178"/>
      <c r="K200" s="178"/>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row>
    <row r="201" spans="3:34" ht="15.75" customHeight="1" x14ac:dyDescent="0.3">
      <c r="C201" s="36" t="s">
        <v>232</v>
      </c>
      <c r="D201" s="182"/>
      <c r="E201" s="182"/>
      <c r="F201" s="182"/>
      <c r="G201" s="182"/>
      <c r="H201" s="182"/>
      <c r="I201" s="45">
        <f t="shared" si="19"/>
        <v>0</v>
      </c>
      <c r="J201" s="178"/>
      <c r="K201" s="178"/>
      <c r="L201" s="178"/>
      <c r="M201" s="178"/>
      <c r="N201" s="178"/>
      <c r="O201" s="178"/>
      <c r="P201" s="178"/>
      <c r="Q201" s="178"/>
      <c r="R201" s="178"/>
      <c r="S201" s="178"/>
      <c r="T201" s="178"/>
      <c r="U201" s="178"/>
      <c r="V201" s="178"/>
      <c r="W201" s="178"/>
      <c r="X201" s="178"/>
      <c r="Y201" s="178"/>
      <c r="Z201" s="178"/>
      <c r="AA201" s="178"/>
      <c r="AB201" s="178"/>
      <c r="AC201" s="178"/>
      <c r="AD201" s="178"/>
      <c r="AE201" s="178"/>
      <c r="AF201" s="178"/>
      <c r="AG201" s="178"/>
      <c r="AH201" s="178"/>
    </row>
    <row r="202" spans="3:34" ht="15.75" customHeight="1" x14ac:dyDescent="0.3">
      <c r="C202" s="36" t="s">
        <v>233</v>
      </c>
      <c r="D202" s="182">
        <v>10000</v>
      </c>
      <c r="E202" s="182">
        <v>10000</v>
      </c>
      <c r="F202" s="182">
        <v>10000</v>
      </c>
      <c r="G202" s="182">
        <v>5000</v>
      </c>
      <c r="H202" s="182">
        <v>10000</v>
      </c>
      <c r="I202" s="45">
        <f t="shared" si="19"/>
        <v>45000</v>
      </c>
      <c r="J202" s="178"/>
      <c r="K202" s="178"/>
      <c r="L202" s="178"/>
      <c r="M202" s="178"/>
      <c r="N202" s="178"/>
      <c r="O202" s="178"/>
      <c r="P202" s="178"/>
      <c r="Q202" s="178"/>
      <c r="R202" s="178"/>
      <c r="S202" s="178"/>
      <c r="T202" s="178"/>
      <c r="U202" s="178"/>
      <c r="V202" s="178"/>
      <c r="W202" s="178"/>
      <c r="X202" s="178"/>
      <c r="Y202" s="178"/>
      <c r="Z202" s="178"/>
      <c r="AA202" s="178"/>
      <c r="AB202" s="178"/>
      <c r="AC202" s="178"/>
      <c r="AD202" s="178"/>
      <c r="AE202" s="178"/>
      <c r="AF202" s="178"/>
      <c r="AG202" s="178"/>
      <c r="AH202" s="178"/>
    </row>
    <row r="203" spans="3:34" ht="15.75" customHeight="1" x14ac:dyDescent="0.3">
      <c r="C203" s="41" t="s">
        <v>234</v>
      </c>
      <c r="D203" s="51">
        <f>SUM(D196:D202)</f>
        <v>112000</v>
      </c>
      <c r="E203" s="51">
        <f t="shared" ref="E203:H203" si="20">SUM(E196:E202)</f>
        <v>42000</v>
      </c>
      <c r="F203" s="51">
        <f t="shared" si="20"/>
        <v>42000</v>
      </c>
      <c r="G203" s="51">
        <f t="shared" si="20"/>
        <v>21500</v>
      </c>
      <c r="H203" s="51">
        <f t="shared" si="20"/>
        <v>712948</v>
      </c>
      <c r="I203" s="45">
        <f t="shared" si="19"/>
        <v>930448</v>
      </c>
      <c r="J203" s="178"/>
      <c r="K203" s="178"/>
      <c r="L203" s="178"/>
      <c r="M203" s="178"/>
      <c r="N203" s="178"/>
      <c r="O203" s="178"/>
      <c r="P203" s="178"/>
      <c r="Q203" s="178"/>
      <c r="R203" s="178"/>
      <c r="S203" s="178"/>
      <c r="T203" s="178"/>
      <c r="U203" s="178"/>
      <c r="V203" s="178"/>
      <c r="W203" s="178"/>
      <c r="X203" s="178"/>
      <c r="Y203" s="178"/>
      <c r="Z203" s="178"/>
      <c r="AA203" s="178"/>
      <c r="AB203" s="178"/>
      <c r="AC203" s="178"/>
      <c r="AD203" s="178"/>
      <c r="AE203" s="178"/>
      <c r="AF203" s="178"/>
      <c r="AG203" s="178"/>
      <c r="AH203" s="178"/>
    </row>
    <row r="204" spans="3:34" ht="15.75" customHeight="1" thickBot="1" x14ac:dyDescent="0.35">
      <c r="C204" s="178"/>
      <c r="D204" s="179"/>
      <c r="E204" s="179"/>
      <c r="F204" s="179"/>
      <c r="G204" s="179"/>
      <c r="H204" s="179"/>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178"/>
      <c r="AE204" s="178"/>
      <c r="AF204" s="178"/>
      <c r="AG204" s="178"/>
      <c r="AH204" s="178"/>
    </row>
    <row r="205" spans="3:34" ht="19.5" customHeight="1" thickBot="1" x14ac:dyDescent="0.35">
      <c r="C205" s="265" t="s">
        <v>200</v>
      </c>
      <c r="D205" s="266"/>
      <c r="E205" s="266"/>
      <c r="F205" s="266"/>
      <c r="G205" s="266"/>
      <c r="H205" s="266"/>
      <c r="I205" s="267"/>
      <c r="J205" s="178"/>
      <c r="K205" s="178"/>
      <c r="L205" s="178"/>
      <c r="M205" s="178"/>
      <c r="N205" s="178"/>
      <c r="O205" s="178"/>
      <c r="P205" s="178"/>
      <c r="Q205" s="178"/>
      <c r="R205" s="178"/>
      <c r="S205" s="178"/>
      <c r="T205" s="178"/>
      <c r="U205" s="178"/>
      <c r="V205" s="178"/>
      <c r="W205" s="178"/>
      <c r="X205" s="178"/>
      <c r="Y205" s="178"/>
      <c r="Z205" s="178"/>
      <c r="AA205" s="178"/>
      <c r="AB205" s="178"/>
      <c r="AC205" s="178"/>
      <c r="AD205" s="178"/>
      <c r="AE205" s="178"/>
      <c r="AF205" s="178"/>
      <c r="AG205" s="178"/>
      <c r="AH205" s="178"/>
    </row>
    <row r="206" spans="3:34" ht="35.25" customHeight="1" x14ac:dyDescent="0.3">
      <c r="C206" s="61"/>
      <c r="D206" s="44" t="s">
        <v>201</v>
      </c>
      <c r="E206" s="44" t="s">
        <v>202</v>
      </c>
      <c r="F206" s="44" t="s">
        <v>203</v>
      </c>
      <c r="G206" s="44" t="s">
        <v>204</v>
      </c>
      <c r="H206" s="44" t="s">
        <v>612</v>
      </c>
      <c r="I206" s="258" t="s">
        <v>200</v>
      </c>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c r="AF206" s="178"/>
      <c r="AG206" s="178"/>
      <c r="AH206" s="178"/>
    </row>
    <row r="207" spans="3:34" ht="19.5" customHeight="1" x14ac:dyDescent="0.3">
      <c r="C207" s="61"/>
      <c r="D207" s="39">
        <f>'1) Budget Table'!D13</f>
        <v>0</v>
      </c>
      <c r="E207" s="39">
        <f>'1) Budget Table'!E13</f>
        <v>0</v>
      </c>
      <c r="F207" s="39">
        <f>'1) Budget Table'!F13</f>
        <v>0</v>
      </c>
      <c r="G207" s="39">
        <f>'1) Budget Table'!G13</f>
        <v>0</v>
      </c>
      <c r="H207" s="39" t="str">
        <f>'1) Budget Table'!H13</f>
        <v>Chad</v>
      </c>
      <c r="I207" s="242"/>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E207" s="178"/>
      <c r="AF207" s="178"/>
      <c r="AG207" s="178"/>
      <c r="AH207" s="178"/>
    </row>
    <row r="208" spans="3:34" ht="19.5" customHeight="1" x14ac:dyDescent="0.3">
      <c r="C208" s="11" t="s">
        <v>227</v>
      </c>
      <c r="D208" s="183">
        <f>SUM(D185,D174,D163,D152,D140,D129,D118,D107,D95,D84,D73,D62,D50,D39,D28,D17,D196)</f>
        <v>30000</v>
      </c>
      <c r="E208" s="183">
        <f>SUM(E185,E174,E163,E152,E140,E129,E118,E107,E95,E84,E73,E62,E50,E39,E28,E17,E196)</f>
        <v>25000</v>
      </c>
      <c r="F208" s="183">
        <f t="shared" ref="F208:H208" si="21">SUM(F185,F174,F163,F152,F140,F129,F118,F107,F95,F84,F73,F62,F50,F39,F28,F17,F196)</f>
        <v>43000</v>
      </c>
      <c r="G208" s="183">
        <f t="shared" si="21"/>
        <v>17000</v>
      </c>
      <c r="H208" s="183">
        <f t="shared" si="21"/>
        <v>637448</v>
      </c>
      <c r="I208" s="59">
        <f t="shared" ref="I208:I215" si="22">SUM(D208:H208)</f>
        <v>752448</v>
      </c>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E208" s="178"/>
      <c r="AF208" s="178"/>
      <c r="AG208" s="178"/>
      <c r="AH208" s="178"/>
    </row>
    <row r="209" spans="3:34" ht="34.5" customHeight="1" x14ac:dyDescent="0.3">
      <c r="C209" s="11" t="s">
        <v>228</v>
      </c>
      <c r="D209" s="183">
        <f>SUM(D186,D175,D164,D153,D141,D130,D119,D108,D96,D85,D74,D63,D51,D40,D29,D18,D197)</f>
        <v>11500</v>
      </c>
      <c r="E209" s="183">
        <f t="shared" ref="E209:H209" si="23">SUM(E186,E175,E164,E153,E141,E130,E119,E108,E96,E85,E74,E63,E51,E40,E29,E18,E197)</f>
        <v>11500</v>
      </c>
      <c r="F209" s="183">
        <f t="shared" si="23"/>
        <v>11500</v>
      </c>
      <c r="G209" s="183">
        <f t="shared" si="23"/>
        <v>6000</v>
      </c>
      <c r="H209" s="183">
        <f t="shared" si="23"/>
        <v>40000</v>
      </c>
      <c r="I209" s="60">
        <f t="shared" si="22"/>
        <v>80500</v>
      </c>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row>
    <row r="210" spans="3:34" ht="48" customHeight="1" x14ac:dyDescent="0.3">
      <c r="C210" s="11" t="s">
        <v>229</v>
      </c>
      <c r="D210" s="183">
        <f t="shared" ref="D210:H214" si="24">SUM(D187,D176,D165,D154,D142,D131,D120,D109,D97,D86,D75,D64,D52,D41,D30,D19,D198)</f>
        <v>3000</v>
      </c>
      <c r="E210" s="183">
        <f t="shared" si="24"/>
        <v>3000</v>
      </c>
      <c r="F210" s="183">
        <f t="shared" si="24"/>
        <v>3000</v>
      </c>
      <c r="G210" s="183">
        <f t="shared" si="24"/>
        <v>2600</v>
      </c>
      <c r="H210" s="183">
        <f t="shared" si="24"/>
        <v>0</v>
      </c>
      <c r="I210" s="60">
        <f t="shared" si="22"/>
        <v>11600</v>
      </c>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c r="AF210" s="178"/>
      <c r="AG210" s="178"/>
      <c r="AH210" s="178"/>
    </row>
    <row r="211" spans="3:34" ht="33" customHeight="1" x14ac:dyDescent="0.3">
      <c r="C211" s="18" t="s">
        <v>230</v>
      </c>
      <c r="D211" s="183">
        <f t="shared" si="24"/>
        <v>71000</v>
      </c>
      <c r="E211" s="183">
        <f t="shared" si="24"/>
        <v>1000</v>
      </c>
      <c r="F211" s="183">
        <f t="shared" si="24"/>
        <v>1000</v>
      </c>
      <c r="G211" s="183">
        <f t="shared" si="24"/>
        <v>500</v>
      </c>
      <c r="H211" s="183">
        <f t="shared" si="24"/>
        <v>258000</v>
      </c>
      <c r="I211" s="60">
        <f t="shared" si="22"/>
        <v>331500</v>
      </c>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c r="AF211" s="178"/>
      <c r="AG211" s="178"/>
      <c r="AH211" s="178"/>
    </row>
    <row r="212" spans="3:34" ht="21" customHeight="1" x14ac:dyDescent="0.3">
      <c r="C212" s="11" t="s">
        <v>231</v>
      </c>
      <c r="D212" s="183">
        <f t="shared" si="24"/>
        <v>21000</v>
      </c>
      <c r="E212" s="183">
        <f t="shared" si="24"/>
        <v>21000</v>
      </c>
      <c r="F212" s="183">
        <f t="shared" si="24"/>
        <v>21000</v>
      </c>
      <c r="G212" s="183">
        <f t="shared" si="24"/>
        <v>11500</v>
      </c>
      <c r="H212" s="183">
        <f t="shared" si="24"/>
        <v>150500</v>
      </c>
      <c r="I212" s="60">
        <f t="shared" si="22"/>
        <v>225000</v>
      </c>
      <c r="J212" s="163"/>
      <c r="K212" s="163"/>
      <c r="L212" s="163"/>
      <c r="M212" s="163"/>
      <c r="N212" s="163"/>
      <c r="O212" s="185"/>
      <c r="P212" s="178"/>
      <c r="Q212" s="178"/>
      <c r="R212" s="178"/>
      <c r="S212" s="178"/>
      <c r="T212" s="178"/>
      <c r="U212" s="178"/>
      <c r="V212" s="178"/>
      <c r="W212" s="178"/>
      <c r="X212" s="178"/>
      <c r="Y212" s="178"/>
      <c r="Z212" s="178"/>
      <c r="AA212" s="178"/>
      <c r="AB212" s="178"/>
      <c r="AC212" s="178"/>
      <c r="AD212" s="178"/>
      <c r="AE212" s="178"/>
      <c r="AF212" s="178"/>
      <c r="AG212" s="178"/>
      <c r="AH212" s="178"/>
    </row>
    <row r="213" spans="3:34" ht="39.75" customHeight="1" x14ac:dyDescent="0.3">
      <c r="C213" s="11" t="s">
        <v>232</v>
      </c>
      <c r="D213" s="183">
        <f t="shared" si="24"/>
        <v>450000</v>
      </c>
      <c r="E213" s="183">
        <f t="shared" si="24"/>
        <v>225000</v>
      </c>
      <c r="F213" s="183">
        <f t="shared" si="24"/>
        <v>675000</v>
      </c>
      <c r="G213" s="183">
        <f t="shared" si="24"/>
        <v>225000</v>
      </c>
      <c r="H213" s="183">
        <f t="shared" si="24"/>
        <v>250000</v>
      </c>
      <c r="I213" s="60">
        <f t="shared" si="22"/>
        <v>1825000</v>
      </c>
      <c r="J213" s="163"/>
      <c r="K213" s="163"/>
      <c r="L213" s="163"/>
      <c r="M213" s="163"/>
      <c r="N213" s="163"/>
      <c r="O213" s="185"/>
      <c r="P213" s="178"/>
      <c r="Q213" s="178"/>
      <c r="R213" s="178"/>
      <c r="S213" s="178"/>
      <c r="T213" s="178"/>
      <c r="U213" s="178"/>
      <c r="V213" s="178"/>
      <c r="W213" s="178"/>
      <c r="X213" s="178"/>
      <c r="Y213" s="178"/>
      <c r="Z213" s="178"/>
      <c r="AA213" s="178"/>
      <c r="AB213" s="178"/>
      <c r="AC213" s="178"/>
      <c r="AD213" s="178"/>
      <c r="AE213" s="178"/>
      <c r="AF213" s="178"/>
      <c r="AG213" s="178"/>
      <c r="AH213" s="178"/>
    </row>
    <row r="214" spans="3:34" ht="23.25" customHeight="1" x14ac:dyDescent="0.3">
      <c r="C214" s="11" t="s">
        <v>233</v>
      </c>
      <c r="D214" s="186">
        <f t="shared" si="24"/>
        <v>10000</v>
      </c>
      <c r="E214" s="186">
        <f t="shared" si="24"/>
        <v>10000</v>
      </c>
      <c r="F214" s="186">
        <f t="shared" si="24"/>
        <v>10000</v>
      </c>
      <c r="G214" s="186">
        <f t="shared" si="24"/>
        <v>5000</v>
      </c>
      <c r="H214" s="186">
        <f t="shared" si="24"/>
        <v>10000</v>
      </c>
      <c r="I214" s="60">
        <f t="shared" si="22"/>
        <v>45000</v>
      </c>
      <c r="J214" s="163"/>
      <c r="K214" s="163"/>
      <c r="L214" s="163"/>
      <c r="M214" s="163"/>
      <c r="N214" s="163"/>
      <c r="O214" s="185"/>
      <c r="P214" s="178"/>
      <c r="Q214" s="178"/>
      <c r="R214" s="178"/>
      <c r="S214" s="178"/>
      <c r="T214" s="178"/>
      <c r="U214" s="178"/>
      <c r="V214" s="178"/>
      <c r="W214" s="178"/>
      <c r="X214" s="178"/>
      <c r="Y214" s="178"/>
      <c r="Z214" s="178"/>
      <c r="AA214" s="178"/>
      <c r="AB214" s="178"/>
      <c r="AC214" s="178"/>
      <c r="AD214" s="178"/>
      <c r="AE214" s="178"/>
      <c r="AF214" s="178"/>
      <c r="AG214" s="178"/>
      <c r="AH214" s="178"/>
    </row>
    <row r="215" spans="3:34" ht="22.5" customHeight="1" x14ac:dyDescent="0.3">
      <c r="C215" s="187" t="s">
        <v>246</v>
      </c>
      <c r="D215" s="188">
        <f>SUM(D208:D214)</f>
        <v>596500</v>
      </c>
      <c r="E215" s="188">
        <f>SUM(E208:E214)</f>
        <v>296500</v>
      </c>
      <c r="F215" s="188">
        <f>SUM(F208:F214)</f>
        <v>764500</v>
      </c>
      <c r="G215" s="188">
        <f t="shared" ref="G215:H215" si="25">SUM(G208:G214)</f>
        <v>267600</v>
      </c>
      <c r="H215" s="188">
        <f t="shared" si="25"/>
        <v>1345948</v>
      </c>
      <c r="I215" s="189">
        <f t="shared" si="22"/>
        <v>3271048</v>
      </c>
      <c r="J215" s="163"/>
      <c r="K215" s="163"/>
      <c r="L215" s="163"/>
      <c r="M215" s="163"/>
      <c r="N215" s="163"/>
      <c r="O215" s="185"/>
      <c r="P215" s="178"/>
      <c r="Q215" s="178"/>
      <c r="R215" s="178"/>
      <c r="S215" s="178"/>
      <c r="T215" s="178"/>
      <c r="U215" s="178"/>
      <c r="V215" s="178"/>
      <c r="W215" s="178"/>
      <c r="X215" s="178"/>
      <c r="Y215" s="178"/>
      <c r="Z215" s="178"/>
      <c r="AA215" s="178"/>
      <c r="AB215" s="178"/>
      <c r="AC215" s="178"/>
      <c r="AD215" s="178"/>
      <c r="AE215" s="178"/>
      <c r="AF215" s="178"/>
      <c r="AG215" s="178"/>
      <c r="AH215" s="178"/>
    </row>
    <row r="216" spans="3:34" ht="26.25" customHeight="1" thickBot="1" x14ac:dyDescent="0.35">
      <c r="C216" s="190" t="s">
        <v>247</v>
      </c>
      <c r="D216" s="191">
        <f>D215*0.07</f>
        <v>41755.000000000007</v>
      </c>
      <c r="E216" s="191">
        <f t="shared" ref="E216:I216" si="26">E215*0.07</f>
        <v>20755.000000000004</v>
      </c>
      <c r="F216" s="191">
        <f t="shared" si="26"/>
        <v>53515.000000000007</v>
      </c>
      <c r="G216" s="191">
        <f t="shared" si="26"/>
        <v>18732</v>
      </c>
      <c r="H216" s="191">
        <f t="shared" si="26"/>
        <v>94216.360000000015</v>
      </c>
      <c r="I216" s="193">
        <f t="shared" si="26"/>
        <v>228973.36000000002</v>
      </c>
      <c r="J216" s="19"/>
      <c r="K216" s="19"/>
      <c r="L216" s="19"/>
      <c r="M216" s="19"/>
      <c r="N216" s="194"/>
      <c r="O216" s="179"/>
      <c r="P216" s="178"/>
      <c r="Q216" s="178"/>
      <c r="R216" s="178"/>
      <c r="S216" s="178"/>
      <c r="T216" s="178"/>
      <c r="U216" s="178"/>
      <c r="V216" s="178"/>
      <c r="W216" s="178"/>
      <c r="X216" s="178"/>
      <c r="Y216" s="178"/>
      <c r="Z216" s="178"/>
      <c r="AA216" s="178"/>
      <c r="AB216" s="178"/>
      <c r="AC216" s="178"/>
      <c r="AD216" s="178"/>
      <c r="AE216" s="178"/>
      <c r="AF216" s="178"/>
      <c r="AG216" s="178"/>
      <c r="AH216" s="178"/>
    </row>
    <row r="217" spans="3:34" ht="23.25" customHeight="1" thickBot="1" x14ac:dyDescent="0.35">
      <c r="C217" s="105" t="s">
        <v>248</v>
      </c>
      <c r="D217" s="106">
        <f>SUM(D215:D216)</f>
        <v>638255</v>
      </c>
      <c r="E217" s="106">
        <f t="shared" ref="E217:I217" si="27">SUM(E215:E216)</f>
        <v>317255</v>
      </c>
      <c r="F217" s="106">
        <f t="shared" si="27"/>
        <v>818015</v>
      </c>
      <c r="G217" s="106">
        <f t="shared" si="27"/>
        <v>286332</v>
      </c>
      <c r="H217" s="106">
        <f t="shared" si="27"/>
        <v>1440164.36</v>
      </c>
      <c r="I217" s="62">
        <f t="shared" si="27"/>
        <v>3500021.36</v>
      </c>
      <c r="J217" s="19"/>
      <c r="K217" s="19"/>
      <c r="L217" s="19"/>
      <c r="M217" s="19"/>
      <c r="N217" s="194"/>
      <c r="O217" s="179"/>
      <c r="P217" s="178"/>
      <c r="Q217" s="178"/>
      <c r="R217" s="178"/>
      <c r="S217" s="178"/>
      <c r="T217" s="178"/>
      <c r="U217" s="178"/>
      <c r="V217" s="178"/>
      <c r="W217" s="178"/>
      <c r="X217" s="178"/>
      <c r="Y217" s="178"/>
      <c r="Z217" s="178"/>
      <c r="AA217" s="178"/>
      <c r="AB217" s="178"/>
      <c r="AC217" s="178"/>
      <c r="AD217" s="178"/>
      <c r="AE217" s="178"/>
      <c r="AF217" s="178"/>
      <c r="AG217" s="178"/>
      <c r="AH217" s="178"/>
    </row>
    <row r="218" spans="3:34" ht="15.75" customHeight="1" x14ac:dyDescent="0.3">
      <c r="C218" s="178"/>
      <c r="D218" s="179"/>
      <c r="E218" s="179"/>
      <c r="F218" s="179"/>
      <c r="G218" s="179"/>
      <c r="H218" s="179"/>
      <c r="I218" s="178"/>
      <c r="J218" s="178"/>
      <c r="K218" s="178"/>
      <c r="L218" s="178"/>
      <c r="M218" s="178"/>
      <c r="N218" s="42"/>
      <c r="O218" s="178"/>
      <c r="P218" s="178"/>
      <c r="Q218" s="178"/>
      <c r="R218" s="178"/>
      <c r="S218" s="178"/>
      <c r="T218" s="178"/>
      <c r="U218" s="178"/>
      <c r="V218" s="178"/>
      <c r="W218" s="178"/>
      <c r="X218" s="178"/>
      <c r="Y218" s="178"/>
      <c r="Z218" s="178"/>
      <c r="AA218" s="178"/>
      <c r="AB218" s="178"/>
      <c r="AC218" s="178"/>
      <c r="AD218" s="178"/>
      <c r="AE218" s="178"/>
      <c r="AF218" s="178"/>
      <c r="AG218" s="178"/>
      <c r="AH218" s="178"/>
    </row>
    <row r="219" spans="3:34" ht="15.75" customHeight="1" x14ac:dyDescent="0.3">
      <c r="C219" s="178"/>
      <c r="D219" s="179"/>
      <c r="E219" s="179"/>
      <c r="F219" s="179"/>
      <c r="G219" s="179"/>
      <c r="H219" s="179"/>
      <c r="I219" s="178"/>
      <c r="J219" s="28"/>
      <c r="K219" s="28"/>
      <c r="L219" s="178"/>
      <c r="M219" s="178"/>
      <c r="N219" s="42"/>
      <c r="O219" s="178"/>
      <c r="P219" s="178"/>
      <c r="Q219" s="178"/>
      <c r="R219" s="178"/>
      <c r="S219" s="178"/>
      <c r="T219" s="178"/>
      <c r="U219" s="178"/>
      <c r="V219" s="178"/>
      <c r="W219" s="178"/>
      <c r="X219" s="178"/>
      <c r="Y219" s="178"/>
      <c r="Z219" s="178"/>
      <c r="AA219" s="178"/>
      <c r="AB219" s="178"/>
      <c r="AC219" s="178"/>
      <c r="AD219" s="178"/>
      <c r="AE219" s="178"/>
      <c r="AF219" s="178"/>
      <c r="AG219" s="178"/>
      <c r="AH219" s="178"/>
    </row>
    <row r="220" spans="3:34" ht="15.75" customHeight="1" x14ac:dyDescent="0.3">
      <c r="C220" s="178"/>
      <c r="D220" s="179"/>
      <c r="E220" s="179"/>
      <c r="F220" s="179"/>
      <c r="G220" s="179"/>
      <c r="H220" s="179"/>
      <c r="I220" s="178"/>
      <c r="J220" s="28"/>
      <c r="K220" s="28"/>
      <c r="L220" s="178"/>
      <c r="M220" s="178"/>
      <c r="N220" s="178"/>
      <c r="O220" s="178"/>
      <c r="P220" s="178"/>
      <c r="Q220" s="178"/>
      <c r="R220" s="178"/>
      <c r="S220" s="178"/>
      <c r="T220" s="178"/>
      <c r="U220" s="178"/>
      <c r="V220" s="178"/>
      <c r="W220" s="178"/>
      <c r="X220" s="178"/>
      <c r="Y220" s="178"/>
      <c r="Z220" s="178"/>
      <c r="AA220" s="178"/>
      <c r="AB220" s="178"/>
      <c r="AC220" s="178"/>
      <c r="AD220" s="178"/>
      <c r="AE220" s="178"/>
      <c r="AF220" s="178"/>
      <c r="AG220" s="178"/>
      <c r="AH220" s="178"/>
    </row>
    <row r="221" spans="3:34" ht="40.5" customHeight="1" x14ac:dyDescent="0.3">
      <c r="C221" s="178"/>
      <c r="D221" s="179"/>
      <c r="E221" s="179"/>
      <c r="F221" s="179"/>
      <c r="G221" s="179"/>
      <c r="H221" s="179"/>
      <c r="I221" s="178"/>
      <c r="J221" s="28"/>
      <c r="K221" s="28"/>
      <c r="L221" s="178"/>
      <c r="M221" s="178"/>
      <c r="N221" s="43"/>
      <c r="O221" s="178"/>
      <c r="P221" s="178"/>
      <c r="Q221" s="178"/>
      <c r="R221" s="178"/>
      <c r="S221" s="178"/>
      <c r="T221" s="178"/>
      <c r="U221" s="178"/>
      <c r="V221" s="178"/>
      <c r="W221" s="178"/>
      <c r="X221" s="178"/>
      <c r="Y221" s="178"/>
      <c r="Z221" s="178"/>
      <c r="AA221" s="178"/>
      <c r="AB221" s="178"/>
      <c r="AC221" s="178"/>
      <c r="AD221" s="178"/>
      <c r="AE221" s="178"/>
      <c r="AF221" s="178"/>
      <c r="AG221" s="178"/>
      <c r="AH221" s="178"/>
    </row>
    <row r="222" spans="3:34" ht="24.75" customHeight="1" x14ac:dyDescent="0.3">
      <c r="C222" s="178"/>
      <c r="D222" s="179"/>
      <c r="E222" s="179"/>
      <c r="F222" s="179"/>
      <c r="G222" s="179"/>
      <c r="H222" s="179"/>
      <c r="I222" s="178"/>
      <c r="J222" s="28"/>
      <c r="K222" s="28"/>
      <c r="L222" s="178"/>
      <c r="M222" s="178"/>
      <c r="N222" s="43"/>
      <c r="O222" s="178"/>
      <c r="P222" s="178"/>
      <c r="Q222" s="178"/>
      <c r="R222" s="178"/>
      <c r="S222" s="178"/>
      <c r="T222" s="178"/>
      <c r="U222" s="178"/>
      <c r="V222" s="178"/>
      <c r="W222" s="178"/>
      <c r="X222" s="178"/>
      <c r="Y222" s="178"/>
      <c r="Z222" s="178"/>
      <c r="AA222" s="178"/>
      <c r="AB222" s="178"/>
      <c r="AC222" s="178"/>
      <c r="AD222" s="178"/>
      <c r="AE222" s="178"/>
      <c r="AF222" s="178"/>
      <c r="AG222" s="178"/>
      <c r="AH222" s="178"/>
    </row>
    <row r="223" spans="3:34" ht="41.25" customHeight="1" x14ac:dyDescent="0.3">
      <c r="C223" s="178"/>
      <c r="D223" s="179"/>
      <c r="E223" s="179"/>
      <c r="F223" s="179"/>
      <c r="G223" s="179"/>
      <c r="H223" s="179"/>
      <c r="I223" s="178"/>
      <c r="J223" s="195"/>
      <c r="K223" s="28"/>
      <c r="L223" s="178"/>
      <c r="M223" s="178"/>
      <c r="N223" s="43"/>
      <c r="O223" s="178"/>
      <c r="P223" s="178"/>
      <c r="Q223" s="178"/>
      <c r="R223" s="178"/>
      <c r="S223" s="178"/>
      <c r="T223" s="178"/>
      <c r="U223" s="178"/>
      <c r="V223" s="178"/>
      <c r="W223" s="178"/>
      <c r="X223" s="178"/>
      <c r="Y223" s="178"/>
      <c r="Z223" s="178"/>
      <c r="AA223" s="178"/>
      <c r="AB223" s="178"/>
      <c r="AC223" s="178"/>
      <c r="AD223" s="178"/>
      <c r="AE223" s="178"/>
      <c r="AF223" s="178"/>
      <c r="AG223" s="178"/>
      <c r="AH223" s="178"/>
    </row>
    <row r="224" spans="3:34" ht="51.75" customHeight="1" x14ac:dyDescent="0.3">
      <c r="C224" s="178"/>
      <c r="D224" s="179"/>
      <c r="E224" s="179"/>
      <c r="F224" s="179"/>
      <c r="G224" s="179"/>
      <c r="H224" s="179"/>
      <c r="I224" s="178"/>
      <c r="J224" s="195"/>
      <c r="K224" s="28"/>
      <c r="L224" s="178"/>
      <c r="M224" s="178"/>
      <c r="N224" s="43"/>
      <c r="O224" s="178"/>
      <c r="P224" s="178"/>
      <c r="Q224" s="178"/>
      <c r="R224" s="178"/>
      <c r="S224" s="178"/>
      <c r="T224" s="178"/>
      <c r="U224" s="178"/>
      <c r="V224" s="178"/>
      <c r="W224" s="178"/>
      <c r="X224" s="178"/>
      <c r="Y224" s="178"/>
      <c r="Z224" s="178"/>
      <c r="AA224" s="178"/>
      <c r="AB224" s="178"/>
      <c r="AC224" s="178"/>
      <c r="AD224" s="178"/>
      <c r="AE224" s="178"/>
      <c r="AF224" s="178"/>
      <c r="AG224" s="178"/>
      <c r="AH224" s="178"/>
    </row>
    <row r="225" spans="3:34" ht="42" customHeight="1" x14ac:dyDescent="0.3">
      <c r="C225" s="178"/>
      <c r="D225" s="179"/>
      <c r="E225" s="179"/>
      <c r="F225" s="179"/>
      <c r="G225" s="179"/>
      <c r="H225" s="179"/>
      <c r="I225" s="178"/>
      <c r="J225" s="28"/>
      <c r="K225" s="28"/>
      <c r="L225" s="178"/>
      <c r="M225" s="178"/>
      <c r="N225" s="43"/>
      <c r="O225" s="178"/>
      <c r="P225" s="178"/>
      <c r="Q225" s="178"/>
      <c r="R225" s="178"/>
      <c r="S225" s="178"/>
      <c r="T225" s="178"/>
      <c r="U225" s="178"/>
      <c r="V225" s="178"/>
      <c r="W225" s="178"/>
      <c r="X225" s="178"/>
      <c r="Y225" s="178"/>
      <c r="Z225" s="178"/>
      <c r="AA225" s="178"/>
      <c r="AB225" s="178"/>
      <c r="AC225" s="178"/>
      <c r="AD225" s="178"/>
      <c r="AE225" s="178"/>
      <c r="AF225" s="178"/>
      <c r="AG225" s="178"/>
      <c r="AH225" s="178"/>
    </row>
    <row r="226" spans="3:34" s="40" customFormat="1" ht="42" customHeight="1" x14ac:dyDescent="0.3">
      <c r="C226" s="178"/>
      <c r="D226" s="179"/>
      <c r="E226" s="179"/>
      <c r="F226" s="179"/>
      <c r="G226" s="179"/>
      <c r="H226" s="179"/>
      <c r="I226" s="178"/>
      <c r="J226" s="178"/>
      <c r="K226" s="28"/>
      <c r="L226" s="178"/>
      <c r="M226" s="178"/>
      <c r="N226" s="43"/>
      <c r="O226" s="178"/>
      <c r="P226" s="179"/>
      <c r="Q226" s="179"/>
      <c r="R226" s="179"/>
      <c r="S226" s="179"/>
      <c r="T226" s="179"/>
      <c r="U226" s="179"/>
      <c r="V226" s="179"/>
      <c r="W226" s="179"/>
      <c r="X226" s="179"/>
      <c r="Y226" s="179"/>
      <c r="Z226" s="179"/>
      <c r="AA226" s="179"/>
      <c r="AB226" s="179"/>
      <c r="AC226" s="179"/>
      <c r="AD226" s="179"/>
      <c r="AE226" s="179"/>
      <c r="AF226" s="179"/>
      <c r="AG226" s="179"/>
      <c r="AH226" s="179"/>
    </row>
    <row r="227" spans="3:34" s="40" customFormat="1" ht="42" customHeight="1" x14ac:dyDescent="0.3">
      <c r="C227" s="178"/>
      <c r="D227" s="179"/>
      <c r="E227" s="179"/>
      <c r="F227" s="179"/>
      <c r="G227" s="179"/>
      <c r="H227" s="179"/>
      <c r="I227" s="178"/>
      <c r="J227" s="178"/>
      <c r="K227" s="28"/>
      <c r="L227" s="178"/>
      <c r="M227" s="178"/>
      <c r="N227" s="178"/>
      <c r="O227" s="178"/>
      <c r="P227" s="179"/>
      <c r="Q227" s="179"/>
      <c r="R227" s="179"/>
      <c r="S227" s="179"/>
      <c r="T227" s="179"/>
      <c r="U227" s="179"/>
      <c r="V227" s="179"/>
      <c r="W227" s="179"/>
      <c r="X227" s="179"/>
      <c r="Y227" s="179"/>
      <c r="Z227" s="179"/>
      <c r="AA227" s="179"/>
      <c r="AB227" s="179"/>
      <c r="AC227" s="179"/>
      <c r="AD227" s="179"/>
      <c r="AE227" s="179"/>
      <c r="AF227" s="179"/>
      <c r="AG227" s="179"/>
      <c r="AH227" s="179"/>
    </row>
    <row r="228" spans="3:34" s="40" customFormat="1" ht="63.75" customHeight="1" x14ac:dyDescent="0.3">
      <c r="C228" s="178"/>
      <c r="D228" s="179"/>
      <c r="E228" s="179"/>
      <c r="F228" s="179"/>
      <c r="G228" s="179"/>
      <c r="H228" s="179"/>
      <c r="I228" s="178"/>
      <c r="J228" s="178"/>
      <c r="K228" s="42"/>
      <c r="L228" s="178"/>
      <c r="M228" s="178"/>
      <c r="N228" s="178"/>
      <c r="O228" s="178"/>
      <c r="P228" s="179"/>
      <c r="Q228" s="179"/>
      <c r="R228" s="179"/>
      <c r="S228" s="179"/>
      <c r="T228" s="179"/>
      <c r="U228" s="179"/>
      <c r="V228" s="179"/>
      <c r="W228" s="179"/>
      <c r="X228" s="179"/>
      <c r="Y228" s="179"/>
      <c r="Z228" s="179"/>
      <c r="AA228" s="179"/>
      <c r="AB228" s="179"/>
      <c r="AC228" s="179"/>
      <c r="AD228" s="179"/>
      <c r="AE228" s="179"/>
      <c r="AF228" s="179"/>
      <c r="AG228" s="179"/>
      <c r="AH228" s="179"/>
    </row>
    <row r="229" spans="3:34" s="40" customFormat="1" ht="42" customHeight="1" x14ac:dyDescent="0.3">
      <c r="C229" s="178"/>
      <c r="D229" s="179"/>
      <c r="E229" s="179"/>
      <c r="F229" s="179"/>
      <c r="G229" s="179"/>
      <c r="H229" s="179"/>
      <c r="I229" s="178"/>
      <c r="J229" s="178"/>
      <c r="K229" s="178"/>
      <c r="L229" s="178"/>
      <c r="M229" s="178"/>
      <c r="N229" s="178"/>
      <c r="O229" s="42"/>
      <c r="P229" s="179"/>
      <c r="Q229" s="179"/>
      <c r="R229" s="179"/>
      <c r="S229" s="179"/>
      <c r="T229" s="179"/>
      <c r="U229" s="179"/>
      <c r="V229" s="179"/>
      <c r="W229" s="179"/>
      <c r="X229" s="179"/>
      <c r="Y229" s="179"/>
      <c r="Z229" s="179"/>
      <c r="AA229" s="179"/>
      <c r="AB229" s="179"/>
      <c r="AC229" s="179"/>
      <c r="AD229" s="179"/>
      <c r="AE229" s="179"/>
      <c r="AF229" s="179"/>
      <c r="AG229" s="179"/>
      <c r="AH229" s="179"/>
    </row>
    <row r="230" spans="3:34" ht="23.25" customHeight="1" x14ac:dyDescent="0.3">
      <c r="C230" s="178"/>
      <c r="D230" s="179"/>
      <c r="E230" s="179"/>
      <c r="F230" s="179"/>
      <c r="G230" s="179"/>
      <c r="H230" s="179"/>
      <c r="I230" s="178"/>
      <c r="J230" s="178"/>
      <c r="K230" s="178"/>
      <c r="L230" s="178"/>
      <c r="M230" s="178"/>
      <c r="N230" s="178"/>
      <c r="O230" s="178"/>
      <c r="P230" s="178"/>
      <c r="Q230" s="178"/>
      <c r="R230" s="178"/>
      <c r="S230" s="178"/>
      <c r="T230" s="178"/>
      <c r="U230" s="178"/>
      <c r="V230" s="178"/>
      <c r="W230" s="178"/>
      <c r="X230" s="178"/>
      <c r="Y230" s="178"/>
      <c r="Z230" s="178"/>
      <c r="AA230" s="178"/>
      <c r="AB230" s="178"/>
      <c r="AC230" s="178"/>
      <c r="AD230" s="178"/>
      <c r="AE230" s="178"/>
      <c r="AF230" s="178"/>
      <c r="AG230" s="178"/>
      <c r="AH230" s="178"/>
    </row>
    <row r="231" spans="3:34" ht="27.75" customHeight="1" x14ac:dyDescent="0.3">
      <c r="C231" s="178"/>
      <c r="D231" s="179"/>
      <c r="E231" s="179"/>
      <c r="F231" s="179"/>
      <c r="G231" s="179"/>
      <c r="H231" s="179"/>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c r="AE231" s="178"/>
      <c r="AF231" s="178"/>
      <c r="AG231" s="178"/>
      <c r="AH231" s="178"/>
    </row>
    <row r="232" spans="3:34" ht="55.5" customHeight="1" x14ac:dyDescent="0.3">
      <c r="C232" s="178"/>
      <c r="D232" s="179"/>
      <c r="E232" s="179"/>
      <c r="F232" s="179"/>
      <c r="G232" s="179"/>
      <c r="H232" s="179"/>
      <c r="I232" s="178"/>
      <c r="J232" s="178"/>
      <c r="K232" s="178"/>
      <c r="L232" s="178"/>
      <c r="M232" s="178"/>
      <c r="N232" s="178"/>
      <c r="O232" s="178"/>
      <c r="P232" s="178"/>
      <c r="Q232" s="178"/>
      <c r="R232" s="178"/>
      <c r="S232" s="178"/>
      <c r="T232" s="178"/>
      <c r="U232" s="178"/>
      <c r="V232" s="178"/>
      <c r="W232" s="178"/>
      <c r="X232" s="178"/>
      <c r="Y232" s="178"/>
      <c r="Z232" s="178"/>
      <c r="AA232" s="178"/>
      <c r="AB232" s="178"/>
      <c r="AC232" s="178"/>
      <c r="AD232" s="178"/>
      <c r="AE232" s="178"/>
      <c r="AF232" s="178"/>
      <c r="AG232" s="178"/>
      <c r="AH232" s="178"/>
    </row>
    <row r="233" spans="3:34" ht="57.75" customHeight="1" x14ac:dyDescent="0.3">
      <c r="C233" s="178"/>
      <c r="D233" s="179"/>
      <c r="E233" s="179"/>
      <c r="F233" s="179"/>
      <c r="G233" s="179"/>
      <c r="H233" s="179"/>
      <c r="I233" s="178"/>
      <c r="J233" s="178"/>
      <c r="K233" s="178"/>
      <c r="L233" s="178"/>
      <c r="M233" s="178"/>
      <c r="N233" s="178"/>
      <c r="O233" s="178"/>
      <c r="P233" s="178"/>
      <c r="Q233" s="178"/>
      <c r="R233" s="178"/>
      <c r="S233" s="178"/>
      <c r="T233" s="178"/>
      <c r="U233" s="178"/>
      <c r="V233" s="178"/>
      <c r="W233" s="178"/>
      <c r="X233" s="178"/>
      <c r="Y233" s="178"/>
      <c r="Z233" s="178"/>
      <c r="AA233" s="178"/>
      <c r="AB233" s="178"/>
      <c r="AC233" s="178"/>
      <c r="AD233" s="178"/>
      <c r="AE233" s="178"/>
      <c r="AF233" s="178"/>
      <c r="AG233" s="178"/>
      <c r="AH233" s="178"/>
    </row>
    <row r="234" spans="3:34" ht="21.75" customHeight="1" x14ac:dyDescent="0.3">
      <c r="C234" s="178"/>
      <c r="D234" s="179"/>
      <c r="E234" s="179"/>
      <c r="F234" s="179"/>
      <c r="G234" s="179"/>
      <c r="H234" s="179"/>
      <c r="I234" s="178"/>
      <c r="J234" s="178"/>
      <c r="K234" s="178"/>
      <c r="L234" s="178"/>
      <c r="M234" s="178"/>
      <c r="N234" s="178"/>
      <c r="O234" s="178"/>
      <c r="P234" s="178"/>
      <c r="Q234" s="178"/>
      <c r="R234" s="178"/>
      <c r="S234" s="178"/>
      <c r="T234" s="178"/>
      <c r="U234" s="178"/>
      <c r="V234" s="178"/>
      <c r="W234" s="178"/>
      <c r="X234" s="178"/>
      <c r="Y234" s="178"/>
      <c r="Z234" s="178"/>
      <c r="AA234" s="178"/>
      <c r="AB234" s="178"/>
      <c r="AC234" s="178"/>
      <c r="AD234" s="178"/>
      <c r="AE234" s="178"/>
      <c r="AF234" s="178"/>
      <c r="AG234" s="178"/>
      <c r="AH234" s="178"/>
    </row>
    <row r="235" spans="3:34" ht="49.5" customHeight="1" x14ac:dyDescent="0.3">
      <c r="C235" s="178"/>
      <c r="D235" s="179"/>
      <c r="E235" s="179"/>
      <c r="F235" s="179"/>
      <c r="G235" s="179"/>
      <c r="H235" s="179"/>
      <c r="I235" s="178"/>
      <c r="J235" s="178"/>
      <c r="K235" s="178"/>
      <c r="L235" s="178"/>
      <c r="M235" s="178"/>
      <c r="N235" s="178"/>
      <c r="O235" s="178"/>
      <c r="P235" s="178"/>
      <c r="Q235" s="178"/>
      <c r="R235" s="178"/>
      <c r="S235" s="178"/>
      <c r="T235" s="178"/>
      <c r="U235" s="178"/>
      <c r="V235" s="178"/>
      <c r="W235" s="178"/>
      <c r="X235" s="178"/>
      <c r="Y235" s="178"/>
      <c r="Z235" s="178"/>
      <c r="AA235" s="178"/>
      <c r="AB235" s="178"/>
      <c r="AC235" s="178"/>
      <c r="AD235" s="178"/>
      <c r="AE235" s="178"/>
      <c r="AF235" s="178"/>
      <c r="AG235" s="178"/>
      <c r="AH235" s="178"/>
    </row>
    <row r="236" spans="3:34" ht="28.5" customHeight="1" x14ac:dyDescent="0.3">
      <c r="C236" s="178"/>
      <c r="D236" s="179"/>
      <c r="E236" s="179"/>
      <c r="F236" s="179"/>
      <c r="G236" s="179"/>
      <c r="H236" s="179"/>
      <c r="I236" s="178"/>
      <c r="J236" s="178"/>
      <c r="K236" s="178"/>
      <c r="L236" s="178"/>
      <c r="M236" s="178"/>
      <c r="N236" s="178"/>
      <c r="O236" s="178"/>
      <c r="P236" s="178"/>
      <c r="Q236" s="178"/>
      <c r="R236" s="178"/>
      <c r="S236" s="178"/>
      <c r="T236" s="178"/>
      <c r="U236" s="178"/>
      <c r="V236" s="178"/>
      <c r="W236" s="178"/>
      <c r="X236" s="178"/>
      <c r="Y236" s="178"/>
      <c r="Z236" s="178"/>
      <c r="AA236" s="178"/>
      <c r="AB236" s="178"/>
      <c r="AC236" s="178"/>
      <c r="AD236" s="178"/>
      <c r="AE236" s="178"/>
      <c r="AF236" s="178"/>
      <c r="AG236" s="178"/>
      <c r="AH236" s="178"/>
    </row>
    <row r="237" spans="3:34" ht="28.5" customHeight="1" x14ac:dyDescent="0.3">
      <c r="C237" s="178"/>
      <c r="D237" s="179"/>
      <c r="E237" s="179"/>
      <c r="F237" s="179"/>
      <c r="G237" s="179"/>
      <c r="H237" s="179"/>
      <c r="I237" s="178"/>
      <c r="J237" s="178"/>
      <c r="K237" s="178"/>
      <c r="L237" s="178"/>
      <c r="M237" s="178"/>
      <c r="N237" s="178"/>
      <c r="O237" s="178"/>
      <c r="P237" s="178"/>
      <c r="Q237" s="178"/>
      <c r="R237" s="178"/>
      <c r="S237" s="178"/>
      <c r="T237" s="178"/>
      <c r="U237" s="178"/>
      <c r="V237" s="178"/>
      <c r="W237" s="178"/>
      <c r="X237" s="178"/>
      <c r="Y237" s="178"/>
      <c r="Z237" s="178"/>
      <c r="AA237" s="178"/>
      <c r="AB237" s="178"/>
      <c r="AC237" s="178"/>
      <c r="AD237" s="178"/>
      <c r="AE237" s="178"/>
      <c r="AF237" s="178"/>
      <c r="AG237" s="178"/>
      <c r="AH237" s="178"/>
    </row>
    <row r="238" spans="3:34" ht="28.5" customHeight="1" x14ac:dyDescent="0.3">
      <c r="C238" s="178"/>
      <c r="D238" s="179"/>
      <c r="E238" s="179"/>
      <c r="F238" s="179"/>
      <c r="G238" s="179"/>
      <c r="H238" s="179"/>
      <c r="I238" s="178"/>
      <c r="J238" s="178"/>
      <c r="K238" s="178"/>
      <c r="L238" s="178"/>
      <c r="M238" s="178"/>
      <c r="N238" s="178"/>
      <c r="O238" s="178"/>
      <c r="P238" s="178"/>
      <c r="Q238" s="178"/>
      <c r="R238" s="178"/>
      <c r="S238" s="178"/>
      <c r="T238" s="178"/>
      <c r="U238" s="178"/>
      <c r="V238" s="178"/>
      <c r="W238" s="178"/>
      <c r="X238" s="178"/>
      <c r="Y238" s="178"/>
      <c r="Z238" s="178"/>
      <c r="AA238" s="178"/>
      <c r="AB238" s="178"/>
      <c r="AC238" s="178"/>
      <c r="AD238" s="178"/>
      <c r="AE238" s="178"/>
      <c r="AF238" s="178"/>
      <c r="AG238" s="178"/>
      <c r="AH238" s="178"/>
    </row>
    <row r="239" spans="3:34" ht="23.25" customHeight="1" x14ac:dyDescent="0.3">
      <c r="C239" s="178"/>
      <c r="D239" s="179"/>
      <c r="E239" s="179"/>
      <c r="F239" s="179"/>
      <c r="G239" s="179"/>
      <c r="H239" s="179"/>
      <c r="I239" s="178"/>
      <c r="J239" s="178"/>
      <c r="K239" s="178"/>
      <c r="L239" s="178"/>
      <c r="M239" s="178"/>
      <c r="N239" s="178"/>
      <c r="O239" s="178"/>
      <c r="P239" s="42"/>
      <c r="Q239" s="178"/>
      <c r="R239" s="178"/>
      <c r="S239" s="178"/>
      <c r="T239" s="178"/>
      <c r="U239" s="178"/>
      <c r="V239" s="178"/>
      <c r="W239" s="178"/>
      <c r="X239" s="178"/>
      <c r="Y239" s="178"/>
      <c r="Z239" s="178"/>
      <c r="AA239" s="178"/>
      <c r="AB239" s="178"/>
      <c r="AC239" s="178"/>
      <c r="AD239" s="178"/>
      <c r="AE239" s="178"/>
      <c r="AF239" s="178"/>
      <c r="AG239" s="178"/>
      <c r="AH239" s="178"/>
    </row>
    <row r="240" spans="3:34" ht="43.5" customHeight="1" x14ac:dyDescent="0.3">
      <c r="C240" s="178"/>
      <c r="D240" s="179"/>
      <c r="E240" s="179"/>
      <c r="F240" s="179"/>
      <c r="G240" s="179"/>
      <c r="H240" s="179"/>
      <c r="I240" s="178"/>
      <c r="J240" s="178"/>
      <c r="K240" s="178"/>
      <c r="L240" s="178"/>
      <c r="M240" s="178"/>
      <c r="N240" s="178"/>
      <c r="O240" s="178"/>
      <c r="P240" s="42"/>
      <c r="Q240" s="178"/>
      <c r="R240" s="178"/>
      <c r="S240" s="178"/>
      <c r="T240" s="178"/>
      <c r="U240" s="178"/>
      <c r="V240" s="178"/>
      <c r="W240" s="178"/>
      <c r="X240" s="178"/>
      <c r="Y240" s="178"/>
      <c r="Z240" s="178"/>
      <c r="AA240" s="178"/>
      <c r="AB240" s="178"/>
      <c r="AC240" s="178"/>
      <c r="AD240" s="178"/>
      <c r="AE240" s="178"/>
      <c r="AF240" s="178"/>
      <c r="AG240" s="178"/>
      <c r="AH240" s="178"/>
    </row>
    <row r="241" spans="3:34" ht="55.5" customHeight="1" x14ac:dyDescent="0.3">
      <c r="C241" s="178"/>
      <c r="D241" s="179"/>
      <c r="E241" s="179"/>
      <c r="F241" s="179"/>
      <c r="G241" s="179"/>
      <c r="H241" s="179"/>
      <c r="I241" s="178"/>
      <c r="J241" s="178"/>
      <c r="K241" s="178"/>
      <c r="L241" s="178"/>
      <c r="M241" s="178"/>
      <c r="N241" s="178"/>
      <c r="O241" s="178"/>
      <c r="P241" s="178"/>
      <c r="Q241" s="178"/>
      <c r="R241" s="178"/>
      <c r="S241" s="178"/>
      <c r="T241" s="178"/>
      <c r="U241" s="178"/>
      <c r="V241" s="178"/>
      <c r="W241" s="178"/>
      <c r="X241" s="178"/>
      <c r="Y241" s="178"/>
      <c r="Z241" s="178"/>
      <c r="AA241" s="178"/>
      <c r="AB241" s="178"/>
      <c r="AC241" s="178"/>
      <c r="AD241" s="178"/>
      <c r="AE241" s="178"/>
      <c r="AF241" s="178"/>
      <c r="AG241" s="178"/>
      <c r="AH241" s="178"/>
    </row>
    <row r="242" spans="3:34" ht="42.75" customHeight="1" x14ac:dyDescent="0.3">
      <c r="C242" s="178"/>
      <c r="D242" s="179"/>
      <c r="E242" s="179"/>
      <c r="F242" s="179"/>
      <c r="G242" s="179"/>
      <c r="H242" s="179"/>
      <c r="I242" s="178"/>
      <c r="J242" s="178"/>
      <c r="K242" s="178"/>
      <c r="L242" s="178"/>
      <c r="M242" s="178"/>
      <c r="N242" s="178"/>
      <c r="O242" s="178"/>
      <c r="P242" s="42"/>
      <c r="Q242" s="178"/>
      <c r="R242" s="178"/>
      <c r="S242" s="178"/>
      <c r="T242" s="178"/>
      <c r="U242" s="178"/>
      <c r="V242" s="178"/>
      <c r="W242" s="178"/>
      <c r="X242" s="178"/>
      <c r="Y242" s="178"/>
      <c r="Z242" s="178"/>
      <c r="AA242" s="178"/>
      <c r="AB242" s="178"/>
      <c r="AC242" s="178"/>
      <c r="AD242" s="178"/>
      <c r="AE242" s="178"/>
      <c r="AF242" s="178"/>
      <c r="AG242" s="178"/>
      <c r="AH242" s="178"/>
    </row>
    <row r="243" spans="3:34" ht="21.75" customHeight="1" x14ac:dyDescent="0.3">
      <c r="C243" s="178"/>
      <c r="D243" s="179"/>
      <c r="E243" s="179"/>
      <c r="F243" s="179"/>
      <c r="G243" s="179"/>
      <c r="H243" s="179"/>
      <c r="I243" s="178"/>
      <c r="J243" s="178"/>
      <c r="K243" s="178"/>
      <c r="L243" s="178"/>
      <c r="M243" s="178"/>
      <c r="N243" s="178"/>
      <c r="O243" s="178"/>
      <c r="P243" s="42"/>
      <c r="Q243" s="178"/>
      <c r="R243" s="178"/>
      <c r="S243" s="178"/>
      <c r="T243" s="178"/>
      <c r="U243" s="178"/>
      <c r="V243" s="178"/>
      <c r="W243" s="178"/>
      <c r="X243" s="178"/>
      <c r="Y243" s="178"/>
      <c r="Z243" s="178"/>
      <c r="AA243" s="178"/>
      <c r="AB243" s="178"/>
      <c r="AC243" s="178"/>
      <c r="AD243" s="178"/>
      <c r="AE243" s="178"/>
      <c r="AF243" s="178"/>
      <c r="AG243" s="178"/>
      <c r="AH243" s="178"/>
    </row>
    <row r="244" spans="3:34" ht="21.75" customHeight="1" x14ac:dyDescent="0.3">
      <c r="C244" s="178"/>
      <c r="D244" s="179"/>
      <c r="E244" s="179"/>
      <c r="F244" s="179"/>
      <c r="G244" s="179"/>
      <c r="H244" s="179"/>
      <c r="I244" s="178"/>
      <c r="J244" s="178"/>
      <c r="K244" s="178"/>
      <c r="L244" s="178"/>
      <c r="M244" s="178"/>
      <c r="N244" s="178"/>
      <c r="O244" s="178"/>
      <c r="P244" s="42"/>
      <c r="Q244" s="178"/>
      <c r="R244" s="178"/>
      <c r="S244" s="178"/>
      <c r="T244" s="178"/>
      <c r="U244" s="178"/>
      <c r="V244" s="178"/>
      <c r="W244" s="178"/>
      <c r="X244" s="178"/>
      <c r="Y244" s="178"/>
      <c r="Z244" s="178"/>
      <c r="AA244" s="178"/>
      <c r="AB244" s="178"/>
      <c r="AC244" s="178"/>
      <c r="AD244" s="178"/>
      <c r="AE244" s="178"/>
      <c r="AF244" s="178"/>
      <c r="AG244" s="178"/>
      <c r="AH244" s="178"/>
    </row>
    <row r="245" spans="3:34" ht="23.25" customHeight="1" x14ac:dyDescent="0.3">
      <c r="C245" s="178"/>
      <c r="D245" s="179"/>
      <c r="E245" s="179"/>
      <c r="F245" s="179"/>
      <c r="G245" s="179"/>
      <c r="H245" s="179"/>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row>
    <row r="246" spans="3:34" ht="23.25" customHeight="1" x14ac:dyDescent="0.3">
      <c r="C246" s="178"/>
      <c r="D246" s="179"/>
      <c r="E246" s="179"/>
      <c r="F246" s="179"/>
      <c r="G246" s="179"/>
      <c r="H246" s="179"/>
      <c r="I246" s="178"/>
      <c r="J246" s="178"/>
      <c r="K246" s="178"/>
      <c r="L246" s="178"/>
      <c r="M246" s="178"/>
      <c r="N246" s="178"/>
      <c r="O246" s="178"/>
      <c r="P246" s="178"/>
      <c r="Q246" s="178"/>
      <c r="R246" s="178"/>
      <c r="S246" s="178"/>
      <c r="T246" s="178"/>
      <c r="U246" s="178"/>
      <c r="V246" s="178"/>
      <c r="W246" s="178"/>
      <c r="X246" s="178"/>
      <c r="Y246" s="178"/>
      <c r="Z246" s="178"/>
      <c r="AA246" s="178"/>
      <c r="AB246" s="178"/>
      <c r="AC246" s="178"/>
      <c r="AD246" s="178"/>
      <c r="AE246" s="178"/>
      <c r="AF246" s="178"/>
      <c r="AG246" s="178"/>
      <c r="AH246" s="178"/>
    </row>
    <row r="247" spans="3:34" ht="21.75" customHeight="1" x14ac:dyDescent="0.3">
      <c r="C247" s="178"/>
      <c r="D247" s="179"/>
      <c r="E247" s="179"/>
      <c r="F247" s="179"/>
      <c r="G247" s="179"/>
      <c r="H247" s="179"/>
      <c r="I247" s="178"/>
      <c r="J247" s="178"/>
      <c r="K247" s="178"/>
      <c r="L247" s="178"/>
      <c r="M247" s="178"/>
      <c r="N247" s="178"/>
      <c r="O247" s="178"/>
      <c r="P247" s="178"/>
      <c r="Q247" s="178"/>
      <c r="R247" s="178"/>
      <c r="S247" s="178"/>
      <c r="T247" s="178"/>
      <c r="U247" s="178"/>
      <c r="V247" s="178"/>
      <c r="W247" s="178"/>
      <c r="X247" s="178"/>
      <c r="Y247" s="178"/>
      <c r="Z247" s="178"/>
      <c r="AA247" s="178"/>
      <c r="AB247" s="178"/>
      <c r="AC247" s="178"/>
      <c r="AD247" s="178"/>
      <c r="AE247" s="178"/>
      <c r="AF247" s="178"/>
      <c r="AG247" s="178"/>
      <c r="AH247" s="178"/>
    </row>
    <row r="248" spans="3:34" ht="16.5" customHeight="1" x14ac:dyDescent="0.3">
      <c r="C248" s="178"/>
      <c r="D248" s="179"/>
      <c r="E248" s="179"/>
      <c r="F248" s="179"/>
      <c r="G248" s="179"/>
      <c r="H248" s="179"/>
      <c r="I248" s="178"/>
      <c r="J248" s="178"/>
      <c r="K248" s="178"/>
      <c r="L248" s="178"/>
      <c r="M248" s="178"/>
      <c r="N248" s="178"/>
      <c r="O248" s="178"/>
      <c r="P248" s="178"/>
      <c r="Q248" s="178"/>
      <c r="R248" s="178"/>
      <c r="S248" s="178"/>
      <c r="T248" s="178"/>
      <c r="U248" s="178"/>
      <c r="V248" s="178"/>
      <c r="W248" s="178"/>
      <c r="X248" s="178"/>
      <c r="Y248" s="178"/>
      <c r="Z248" s="178"/>
      <c r="AA248" s="178"/>
      <c r="AB248" s="178"/>
      <c r="AC248" s="178"/>
      <c r="AD248" s="178"/>
      <c r="AE248" s="178"/>
      <c r="AF248" s="178"/>
      <c r="AG248" s="178"/>
      <c r="AH248" s="178"/>
    </row>
    <row r="249" spans="3:34" ht="29.25" customHeight="1" x14ac:dyDescent="0.3">
      <c r="C249" s="178"/>
      <c r="D249" s="179"/>
      <c r="E249" s="179"/>
      <c r="F249" s="179"/>
      <c r="G249" s="179"/>
      <c r="H249" s="179"/>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row>
    <row r="250" spans="3:34" ht="24.75" customHeight="1" x14ac:dyDescent="0.3">
      <c r="C250" s="178"/>
      <c r="D250" s="179"/>
      <c r="E250" s="179"/>
      <c r="F250" s="179"/>
      <c r="G250" s="179"/>
      <c r="H250" s="179"/>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row>
    <row r="251" spans="3:34" ht="33" customHeight="1" x14ac:dyDescent="0.3">
      <c r="C251" s="178"/>
      <c r="D251" s="179"/>
      <c r="E251" s="179"/>
      <c r="F251" s="179"/>
      <c r="G251" s="179"/>
      <c r="H251" s="179"/>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row>
    <row r="253" spans="3:34" ht="15" customHeight="1" x14ac:dyDescent="0.3">
      <c r="C253" s="178"/>
      <c r="D253" s="179"/>
      <c r="E253" s="179"/>
      <c r="F253" s="179"/>
      <c r="G253" s="179"/>
      <c r="H253" s="179"/>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row>
    <row r="254" spans="3:34" ht="25.5" customHeight="1" x14ac:dyDescent="0.3">
      <c r="C254" s="178"/>
      <c r="D254" s="179"/>
      <c r="E254" s="179"/>
      <c r="F254" s="179"/>
      <c r="G254" s="179"/>
      <c r="H254" s="179"/>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row>
  </sheetData>
  <sheetProtection insertColumns="0" insertRows="0" deleteRows="0"/>
  <mergeCells count="28">
    <mergeCell ref="C194:I194"/>
    <mergeCell ref="I206:I207"/>
    <mergeCell ref="C172:I172"/>
    <mergeCell ref="C183:I183"/>
    <mergeCell ref="C6:I8"/>
    <mergeCell ref="C161:I161"/>
    <mergeCell ref="C60:I60"/>
    <mergeCell ref="C105:I105"/>
    <mergeCell ref="C116:I116"/>
    <mergeCell ref="C127:I127"/>
    <mergeCell ref="C205:I205"/>
    <mergeCell ref="C138:I138"/>
    <mergeCell ref="B149:I149"/>
    <mergeCell ref="C150:I150"/>
    <mergeCell ref="C71:I71"/>
    <mergeCell ref="C82:I82"/>
    <mergeCell ref="C93:I93"/>
    <mergeCell ref="B104:I104"/>
    <mergeCell ref="C2:F2"/>
    <mergeCell ref="C10:F10"/>
    <mergeCell ref="B14:I14"/>
    <mergeCell ref="C15:I15"/>
    <mergeCell ref="B59:I59"/>
    <mergeCell ref="I12:I13"/>
    <mergeCell ref="C5:I5"/>
    <mergeCell ref="C26:I26"/>
    <mergeCell ref="C37:I37"/>
    <mergeCell ref="C47:I47"/>
  </mergeCells>
  <conditionalFormatting sqref="I24">
    <cfRule type="cellIs" dxfId="22" priority="18" operator="notEqual">
      <formula>$I$16</formula>
    </cfRule>
  </conditionalFormatting>
  <conditionalFormatting sqref="I35">
    <cfRule type="cellIs" dxfId="21" priority="17" operator="notEqual">
      <formula>$I$27</formula>
    </cfRule>
  </conditionalFormatting>
  <conditionalFormatting sqref="I46">
    <cfRule type="cellIs" dxfId="20" priority="16" operator="notEqual">
      <formula>$I$38</formula>
    </cfRule>
  </conditionalFormatting>
  <conditionalFormatting sqref="I57">
    <cfRule type="cellIs" dxfId="19" priority="15" operator="notEqual">
      <formula>$I$49</formula>
    </cfRule>
  </conditionalFormatting>
  <conditionalFormatting sqref="I69">
    <cfRule type="cellIs" dxfId="18" priority="14" operator="notEqual">
      <formula>$I$61</formula>
    </cfRule>
  </conditionalFormatting>
  <conditionalFormatting sqref="I80">
    <cfRule type="cellIs" dxfId="17" priority="13" operator="notEqual">
      <formula>$I$72</formula>
    </cfRule>
  </conditionalFormatting>
  <conditionalFormatting sqref="I91">
    <cfRule type="cellIs" dxfId="16" priority="12" operator="notEqual">
      <formula>$I$83</formula>
    </cfRule>
  </conditionalFormatting>
  <conditionalFormatting sqref="I102">
    <cfRule type="cellIs" dxfId="15" priority="11" operator="notEqual">
      <formula>$I$94</formula>
    </cfRule>
  </conditionalFormatting>
  <conditionalFormatting sqref="I114">
    <cfRule type="cellIs" dxfId="14" priority="10" operator="notEqual">
      <formula>$I$106</formula>
    </cfRule>
  </conditionalFormatting>
  <conditionalFormatting sqref="I125">
    <cfRule type="cellIs" dxfId="13" priority="9" operator="notEqual">
      <formula>$I$117</formula>
    </cfRule>
  </conditionalFormatting>
  <conditionalFormatting sqref="I136">
    <cfRule type="cellIs" dxfId="12" priority="8" operator="notEqual">
      <formula>$I$128</formula>
    </cfRule>
  </conditionalFormatting>
  <conditionalFormatting sqref="I147">
    <cfRule type="cellIs" dxfId="11" priority="7" operator="notEqual">
      <formula>$I$139</formula>
    </cfRule>
  </conditionalFormatting>
  <conditionalFormatting sqref="I159">
    <cfRule type="cellIs" dxfId="10" priority="6" operator="notEqual">
      <formula>$I$151</formula>
    </cfRule>
  </conditionalFormatting>
  <conditionalFormatting sqref="I170">
    <cfRule type="cellIs" dxfId="9" priority="5" operator="notEqual">
      <formula>$I$162</formula>
    </cfRule>
  </conditionalFormatting>
  <conditionalFormatting sqref="I181">
    <cfRule type="cellIs" dxfId="8" priority="4" operator="notEqual">
      <formula>$I$162</formula>
    </cfRule>
  </conditionalFormatting>
  <conditionalFormatting sqref="I192">
    <cfRule type="cellIs" dxfId="7" priority="3" operator="notEqual">
      <formula>$I$184</formula>
    </cfRule>
  </conditionalFormatting>
  <conditionalFormatting sqref="I203">
    <cfRule type="cellIs" dxfId="6" priority="2" operator="notEqual">
      <formula>$I$195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I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Table'!$I$200</xm:f>
            <x14:dxf>
              <font>
                <color rgb="FF9C0006"/>
              </font>
              <fill>
                <patternFill>
                  <bgColor rgb="FFFFC7CE"/>
                </patternFill>
              </fill>
            </x14:dxf>
          </x14:cfRule>
          <xm:sqref>I217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6" sqref="B6"/>
    </sheetView>
  </sheetViews>
  <sheetFormatPr defaultColWidth="8.88671875" defaultRowHeight="14.4" x14ac:dyDescent="0.3"/>
  <cols>
    <col min="2" max="2" width="73.33203125" customWidth="1"/>
  </cols>
  <sheetData>
    <row r="1" spans="2:2" ht="15" thickBot="1" x14ac:dyDescent="0.35"/>
    <row r="2" spans="2:2" ht="15" thickBot="1" x14ac:dyDescent="0.35">
      <c r="B2" s="111" t="s">
        <v>249</v>
      </c>
    </row>
    <row r="3" spans="2:2" x14ac:dyDescent="0.3">
      <c r="B3" s="112"/>
    </row>
    <row r="4" spans="2:2" ht="30.75" customHeight="1" x14ac:dyDescent="0.3">
      <c r="B4" s="113" t="s">
        <v>250</v>
      </c>
    </row>
    <row r="5" spans="2:2" ht="30.75" customHeight="1" x14ac:dyDescent="0.3">
      <c r="B5" s="113"/>
    </row>
    <row r="6" spans="2:2" ht="43.2" x14ac:dyDescent="0.3">
      <c r="B6" s="113" t="s">
        <v>251</v>
      </c>
    </row>
    <row r="7" spans="2:2" x14ac:dyDescent="0.3">
      <c r="B7" s="113"/>
    </row>
    <row r="8" spans="2:2" ht="57.6" x14ac:dyDescent="0.3">
      <c r="B8" s="113" t="s">
        <v>252</v>
      </c>
    </row>
    <row r="9" spans="2:2" x14ac:dyDescent="0.3">
      <c r="B9" s="113"/>
    </row>
    <row r="10" spans="2:2" ht="57.6" x14ac:dyDescent="0.3">
      <c r="B10" s="113" t="s">
        <v>253</v>
      </c>
    </row>
    <row r="11" spans="2:2" x14ac:dyDescent="0.3">
      <c r="B11" s="113"/>
    </row>
    <row r="12" spans="2:2" ht="28.8" x14ac:dyDescent="0.3">
      <c r="B12" s="113" t="s">
        <v>254</v>
      </c>
    </row>
    <row r="13" spans="2:2" x14ac:dyDescent="0.3">
      <c r="B13" s="113"/>
    </row>
    <row r="14" spans="2:2" ht="57.6" x14ac:dyDescent="0.3">
      <c r="B14" s="113" t="s">
        <v>255</v>
      </c>
    </row>
    <row r="15" spans="2:2" x14ac:dyDescent="0.3">
      <c r="B15" s="113"/>
    </row>
    <row r="16" spans="2:2" ht="43.8" thickBot="1" x14ac:dyDescent="0.35">
      <c r="B16" s="114" t="s">
        <v>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24"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81" t="s">
        <v>257</v>
      </c>
      <c r="C2" s="282"/>
      <c r="D2" s="283"/>
    </row>
    <row r="3" spans="2:4" ht="15" thickBot="1" x14ac:dyDescent="0.35">
      <c r="B3" s="284"/>
      <c r="C3" s="285"/>
      <c r="D3" s="286"/>
    </row>
    <row r="4" spans="2:4" ht="15" thickBot="1" x14ac:dyDescent="0.35"/>
    <row r="5" spans="2:4" x14ac:dyDescent="0.3">
      <c r="B5" s="272" t="s">
        <v>258</v>
      </c>
      <c r="C5" s="273"/>
      <c r="D5" s="274"/>
    </row>
    <row r="6" spans="2:4" ht="15" thickBot="1" x14ac:dyDescent="0.35">
      <c r="B6" s="275"/>
      <c r="C6" s="276"/>
      <c r="D6" s="277"/>
    </row>
    <row r="7" spans="2:4" x14ac:dyDescent="0.3">
      <c r="B7" s="69" t="s">
        <v>259</v>
      </c>
      <c r="C7" s="270">
        <f>SUM('1) Budget Table'!D24:F24,'1) Budget Table'!D34:F34,'1) Budget Table'!D44:F44,'1) Budget Table'!D54:F54)</f>
        <v>1461500</v>
      </c>
      <c r="D7" s="271"/>
    </row>
    <row r="8" spans="2:4" x14ac:dyDescent="0.3">
      <c r="B8" s="69" t="s">
        <v>260</v>
      </c>
      <c r="C8" s="268">
        <f>SUM(D10:D14)</f>
        <v>0</v>
      </c>
      <c r="D8" s="269"/>
    </row>
    <row r="9" spans="2:4" x14ac:dyDescent="0.3">
      <c r="B9" s="70" t="s">
        <v>261</v>
      </c>
      <c r="C9" s="71" t="s">
        <v>262</v>
      </c>
      <c r="D9" s="72" t="s">
        <v>263</v>
      </c>
    </row>
    <row r="10" spans="2:4" ht="35.1" customHeight="1" x14ac:dyDescent="0.3">
      <c r="B10" s="90"/>
      <c r="C10" s="74"/>
      <c r="D10" s="75">
        <f>$C$7*C10</f>
        <v>0</v>
      </c>
    </row>
    <row r="11" spans="2:4" ht="35.1" customHeight="1" x14ac:dyDescent="0.3">
      <c r="B11" s="90"/>
      <c r="C11" s="74"/>
      <c r="D11" s="75">
        <f>C7*C11</f>
        <v>0</v>
      </c>
    </row>
    <row r="12" spans="2:4" ht="35.1" customHeight="1" x14ac:dyDescent="0.3">
      <c r="B12" s="91"/>
      <c r="C12" s="74"/>
      <c r="D12" s="75">
        <f>C7*C12</f>
        <v>0</v>
      </c>
    </row>
    <row r="13" spans="2:4" ht="35.1" customHeight="1" x14ac:dyDescent="0.3">
      <c r="B13" s="91"/>
      <c r="C13" s="74"/>
      <c r="D13" s="75">
        <f>C7*C13</f>
        <v>0</v>
      </c>
    </row>
    <row r="14" spans="2:4" ht="35.1" customHeight="1" thickBot="1" x14ac:dyDescent="0.35">
      <c r="B14" s="92"/>
      <c r="C14" s="74"/>
      <c r="D14" s="79">
        <f>C7*C14</f>
        <v>0</v>
      </c>
    </row>
    <row r="15" spans="2:4" ht="15" thickBot="1" x14ac:dyDescent="0.35"/>
    <row r="16" spans="2:4" x14ac:dyDescent="0.3">
      <c r="B16" s="272" t="s">
        <v>264</v>
      </c>
      <c r="C16" s="273"/>
      <c r="D16" s="274"/>
    </row>
    <row r="17" spans="2:4" ht="15" thickBot="1" x14ac:dyDescent="0.35">
      <c r="B17" s="278"/>
      <c r="C17" s="279"/>
      <c r="D17" s="280"/>
    </row>
    <row r="18" spans="2:4" x14ac:dyDescent="0.3">
      <c r="B18" s="69" t="s">
        <v>259</v>
      </c>
      <c r="C18" s="270">
        <f>SUM('1) Budget Table'!D66:F66,'1) Budget Table'!D76:F76,'1) Budget Table'!D86:F86,'1) Budget Table'!D96:F96)</f>
        <v>0</v>
      </c>
      <c r="D18" s="271"/>
    </row>
    <row r="19" spans="2:4" x14ac:dyDescent="0.3">
      <c r="B19" s="69" t="s">
        <v>260</v>
      </c>
      <c r="C19" s="268">
        <f>SUM(D21:D25)</f>
        <v>0</v>
      </c>
      <c r="D19" s="269"/>
    </row>
    <row r="20" spans="2:4" x14ac:dyDescent="0.3">
      <c r="B20" s="70" t="s">
        <v>261</v>
      </c>
      <c r="C20" s="71" t="s">
        <v>262</v>
      </c>
      <c r="D20" s="72" t="s">
        <v>263</v>
      </c>
    </row>
    <row r="21" spans="2:4" ht="35.1" customHeight="1" x14ac:dyDescent="0.3">
      <c r="B21" s="73"/>
      <c r="C21" s="74"/>
      <c r="D21" s="75">
        <f>$C$18*C21</f>
        <v>0</v>
      </c>
    </row>
    <row r="22" spans="2:4" ht="35.1" customHeight="1" x14ac:dyDescent="0.3">
      <c r="B22" s="76"/>
      <c r="C22" s="74"/>
      <c r="D22" s="75">
        <f>$C$18*C22</f>
        <v>0</v>
      </c>
    </row>
    <row r="23" spans="2:4" ht="35.1" customHeight="1" x14ac:dyDescent="0.3">
      <c r="B23" s="77"/>
      <c r="C23" s="74"/>
      <c r="D23" s="75">
        <f>$C$18*C23</f>
        <v>0</v>
      </c>
    </row>
    <row r="24" spans="2:4" ht="35.1" customHeight="1" x14ac:dyDescent="0.3">
      <c r="B24" s="77"/>
      <c r="C24" s="74"/>
      <c r="D24" s="75">
        <f>$C$18*C24</f>
        <v>0</v>
      </c>
    </row>
    <row r="25" spans="2:4" ht="35.1" customHeight="1" thickBot="1" x14ac:dyDescent="0.35">
      <c r="B25" s="78"/>
      <c r="C25" s="74"/>
      <c r="D25" s="75">
        <f>$C$18*C25</f>
        <v>0</v>
      </c>
    </row>
    <row r="26" spans="2:4" ht="15" thickBot="1" x14ac:dyDescent="0.35"/>
    <row r="27" spans="2:4" x14ac:dyDescent="0.3">
      <c r="B27" s="272" t="s">
        <v>265</v>
      </c>
      <c r="C27" s="273"/>
      <c r="D27" s="274"/>
    </row>
    <row r="28" spans="2:4" ht="15" thickBot="1" x14ac:dyDescent="0.35">
      <c r="B28" s="275"/>
      <c r="C28" s="276"/>
      <c r="D28" s="277"/>
    </row>
    <row r="29" spans="2:4" x14ac:dyDescent="0.3">
      <c r="B29" s="69" t="s">
        <v>259</v>
      </c>
      <c r="C29" s="270">
        <f>SUM('1) Budget Table'!D108:F108,'1) Budget Table'!D118:F118,'1) Budget Table'!D128:F128,'1) Budget Table'!D138:F138)</f>
        <v>0</v>
      </c>
      <c r="D29" s="271"/>
    </row>
    <row r="30" spans="2:4" x14ac:dyDescent="0.3">
      <c r="B30" s="69" t="s">
        <v>260</v>
      </c>
      <c r="C30" s="268">
        <f>SUM(D32:D36)</f>
        <v>0</v>
      </c>
      <c r="D30" s="269"/>
    </row>
    <row r="31" spans="2:4" x14ac:dyDescent="0.3">
      <c r="B31" s="70" t="s">
        <v>261</v>
      </c>
      <c r="C31" s="71" t="s">
        <v>262</v>
      </c>
      <c r="D31" s="72" t="s">
        <v>263</v>
      </c>
    </row>
    <row r="32" spans="2:4" ht="35.1" customHeight="1" x14ac:dyDescent="0.3">
      <c r="B32" s="73"/>
      <c r="C32" s="74"/>
      <c r="D32" s="75">
        <f>$C$29*C32</f>
        <v>0</v>
      </c>
    </row>
    <row r="33" spans="2:4" ht="35.1" customHeight="1" x14ac:dyDescent="0.3">
      <c r="B33" s="76"/>
      <c r="C33" s="74"/>
      <c r="D33" s="75">
        <f>$C$29*C33</f>
        <v>0</v>
      </c>
    </row>
    <row r="34" spans="2:4" ht="35.1" customHeight="1" x14ac:dyDescent="0.3">
      <c r="B34" s="77"/>
      <c r="C34" s="74"/>
      <c r="D34" s="75">
        <f>$C$29*C34</f>
        <v>0</v>
      </c>
    </row>
    <row r="35" spans="2:4" ht="35.1" customHeight="1" x14ac:dyDescent="0.3">
      <c r="B35" s="77"/>
      <c r="C35" s="74"/>
      <c r="D35" s="75">
        <f>$C$29*C35</f>
        <v>0</v>
      </c>
    </row>
    <row r="36" spans="2:4" ht="35.1" customHeight="1" thickBot="1" x14ac:dyDescent="0.35">
      <c r="B36" s="78"/>
      <c r="C36" s="74"/>
      <c r="D36" s="75">
        <f>$C$29*C36</f>
        <v>0</v>
      </c>
    </row>
    <row r="37" spans="2:4" ht="15" thickBot="1" x14ac:dyDescent="0.35"/>
    <row r="38" spans="2:4" x14ac:dyDescent="0.3">
      <c r="B38" s="272" t="s">
        <v>266</v>
      </c>
      <c r="C38" s="273"/>
      <c r="D38" s="274"/>
    </row>
    <row r="39" spans="2:4" ht="15" thickBot="1" x14ac:dyDescent="0.35">
      <c r="B39" s="275"/>
      <c r="C39" s="276"/>
      <c r="D39" s="277"/>
    </row>
    <row r="40" spans="2:4" x14ac:dyDescent="0.3">
      <c r="B40" s="69" t="s">
        <v>259</v>
      </c>
      <c r="C40" s="270">
        <f>SUM('1) Budget Table'!D150:F150,'1) Budget Table'!D160:F160,'1) Budget Table'!D170:F170,'1) Budget Table'!D180:F180)</f>
        <v>0</v>
      </c>
      <c r="D40" s="271"/>
    </row>
    <row r="41" spans="2:4" x14ac:dyDescent="0.3">
      <c r="B41" s="69" t="s">
        <v>260</v>
      </c>
      <c r="C41" s="268">
        <f>SUM(D43:D47)</f>
        <v>0</v>
      </c>
      <c r="D41" s="269"/>
    </row>
    <row r="42" spans="2:4" x14ac:dyDescent="0.3">
      <c r="B42" s="70" t="s">
        <v>261</v>
      </c>
      <c r="C42" s="71" t="s">
        <v>262</v>
      </c>
      <c r="D42" s="72" t="s">
        <v>263</v>
      </c>
    </row>
    <row r="43" spans="2:4" ht="35.1" customHeight="1" x14ac:dyDescent="0.3">
      <c r="B43" s="73"/>
      <c r="C43" s="74"/>
      <c r="D43" s="75">
        <f>$C$40*C43</f>
        <v>0</v>
      </c>
    </row>
    <row r="44" spans="2:4" ht="35.1" customHeight="1" x14ac:dyDescent="0.3">
      <c r="B44" s="76"/>
      <c r="C44" s="74"/>
      <c r="D44" s="75">
        <f>$C$40*C44</f>
        <v>0</v>
      </c>
    </row>
    <row r="45" spans="2:4" ht="35.1" customHeight="1" x14ac:dyDescent="0.3">
      <c r="B45" s="77"/>
      <c r="C45" s="74"/>
      <c r="D45" s="75">
        <f>$C$40*C45</f>
        <v>0</v>
      </c>
    </row>
    <row r="46" spans="2:4" ht="35.1" customHeight="1" x14ac:dyDescent="0.3">
      <c r="B46" s="77"/>
      <c r="C46" s="74"/>
      <c r="D46" s="75">
        <f>$C$40*C46</f>
        <v>0</v>
      </c>
    </row>
    <row r="47" spans="2:4" ht="35.1" customHeight="1" thickBot="1" x14ac:dyDescent="0.35">
      <c r="B47" s="78"/>
      <c r="C47" s="74"/>
      <c r="D47" s="79">
        <f>$C$40*C47</f>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J25"/>
  <sheetViews>
    <sheetView showGridLines="0" topLeftCell="A6" zoomScale="80" zoomScaleNormal="80" workbookViewId="0">
      <selection activeCell="N10" sqref="N10"/>
    </sheetView>
  </sheetViews>
  <sheetFormatPr defaultColWidth="8.88671875" defaultRowHeight="14.4" x14ac:dyDescent="0.3"/>
  <cols>
    <col min="1" max="1" width="12.44140625" customWidth="1"/>
    <col min="2" max="2" width="20.44140625" customWidth="1"/>
    <col min="3" max="8" width="25.44140625" customWidth="1"/>
    <col min="9" max="9" width="24.44140625" customWidth="1"/>
    <col min="10" max="10" width="18.44140625" customWidth="1"/>
    <col min="11" max="11" width="21.6640625" customWidth="1"/>
    <col min="12" max="13" width="15.88671875" bestFit="1" customWidth="1"/>
    <col min="14" max="14" width="11.109375" bestFit="1" customWidth="1"/>
  </cols>
  <sheetData>
    <row r="1" spans="2:9" ht="15" thickBot="1" x14ac:dyDescent="0.35"/>
    <row r="2" spans="2:9" s="63" customFormat="1" ht="15.6" x14ac:dyDescent="0.3">
      <c r="B2" s="287" t="s">
        <v>267</v>
      </c>
      <c r="C2" s="288"/>
      <c r="D2" s="288"/>
      <c r="E2" s="288"/>
      <c r="F2" s="288"/>
      <c r="G2" s="288"/>
      <c r="H2" s="288"/>
      <c r="I2" s="289"/>
    </row>
    <row r="3" spans="2:9" s="63" customFormat="1" ht="16.2" thickBot="1" x14ac:dyDescent="0.35">
      <c r="B3" s="290"/>
      <c r="C3" s="291"/>
      <c r="D3" s="291"/>
      <c r="E3" s="291"/>
      <c r="F3" s="291"/>
      <c r="G3" s="291"/>
      <c r="H3" s="291"/>
      <c r="I3" s="292"/>
    </row>
    <row r="4" spans="2:9" s="63" customFormat="1" ht="16.2" thickBot="1" x14ac:dyDescent="0.35">
      <c r="B4" s="196"/>
      <c r="C4" s="196"/>
      <c r="D4" s="196"/>
      <c r="E4" s="196"/>
      <c r="F4" s="196"/>
      <c r="G4" s="196"/>
      <c r="H4" s="196"/>
      <c r="I4" s="196"/>
    </row>
    <row r="5" spans="2:9" s="63" customFormat="1" ht="16.2" thickBot="1" x14ac:dyDescent="0.35">
      <c r="B5" s="265" t="s">
        <v>200</v>
      </c>
      <c r="C5" s="266"/>
      <c r="D5" s="266"/>
      <c r="E5" s="266"/>
      <c r="F5" s="266"/>
      <c r="G5" s="266"/>
      <c r="H5" s="266"/>
      <c r="I5" s="267"/>
    </row>
    <row r="6" spans="2:9" s="63" customFormat="1" ht="31.2" x14ac:dyDescent="0.3">
      <c r="B6" s="61"/>
      <c r="C6" s="44" t="s">
        <v>201</v>
      </c>
      <c r="D6" s="44" t="s">
        <v>202</v>
      </c>
      <c r="E6" s="44" t="s">
        <v>203</v>
      </c>
      <c r="F6" s="44" t="s">
        <v>204</v>
      </c>
      <c r="G6" s="44" t="s">
        <v>612</v>
      </c>
      <c r="H6" s="44" t="s">
        <v>268</v>
      </c>
      <c r="I6" s="258" t="s">
        <v>200</v>
      </c>
    </row>
    <row r="7" spans="2:9" s="63" customFormat="1" ht="15.6" x14ac:dyDescent="0.3">
      <c r="B7" s="61"/>
      <c r="C7" s="39">
        <f>'1) Budget Table'!D13</f>
        <v>0</v>
      </c>
      <c r="D7" s="39">
        <f>'1) Budget Table'!E13</f>
        <v>0</v>
      </c>
      <c r="E7" s="39">
        <f>'1) Budget Table'!F13</f>
        <v>0</v>
      </c>
      <c r="F7" s="39">
        <f>'1) Budget Table'!G13</f>
        <v>0</v>
      </c>
      <c r="G7" s="39" t="str">
        <f>'1) Budget Table'!H13</f>
        <v>Chad</v>
      </c>
      <c r="H7" s="39" t="e">
        <f>'1) Budget Table'!#REF!</f>
        <v>#REF!</v>
      </c>
      <c r="I7" s="242"/>
    </row>
    <row r="8" spans="2:9" s="63" customFormat="1" ht="31.2" x14ac:dyDescent="0.3">
      <c r="B8" s="11" t="s">
        <v>227</v>
      </c>
      <c r="C8" s="183">
        <f>'2) By Category'!D208</f>
        <v>30000</v>
      </c>
      <c r="D8" s="183">
        <f>'2) By Category'!E208</f>
        <v>25000</v>
      </c>
      <c r="E8" s="183">
        <f>'2) By Category'!F208</f>
        <v>43000</v>
      </c>
      <c r="F8" s="183">
        <f>'2) By Category'!G208</f>
        <v>17000</v>
      </c>
      <c r="G8" s="183">
        <f>'2) By Category'!H208</f>
        <v>637448</v>
      </c>
      <c r="H8" s="184"/>
      <c r="I8" s="59">
        <f t="shared" ref="I8:I15" si="0">SUM(C8:H8)</f>
        <v>752448</v>
      </c>
    </row>
    <row r="9" spans="2:9" s="63" customFormat="1" ht="46.8" x14ac:dyDescent="0.3">
      <c r="B9" s="11" t="s">
        <v>228</v>
      </c>
      <c r="C9" s="183">
        <f>'2) By Category'!D209</f>
        <v>11500</v>
      </c>
      <c r="D9" s="183">
        <f>'2) By Category'!E209</f>
        <v>11500</v>
      </c>
      <c r="E9" s="183">
        <f>'2) By Category'!F209</f>
        <v>11500</v>
      </c>
      <c r="F9" s="183">
        <f>'2) By Category'!G209</f>
        <v>6000</v>
      </c>
      <c r="G9" s="183">
        <f>'2) By Category'!H209</f>
        <v>40000</v>
      </c>
      <c r="H9" s="184"/>
      <c r="I9" s="60">
        <f t="shared" si="0"/>
        <v>80500</v>
      </c>
    </row>
    <row r="10" spans="2:9" s="63" customFormat="1" ht="62.4" x14ac:dyDescent="0.3">
      <c r="B10" s="11" t="s">
        <v>229</v>
      </c>
      <c r="C10" s="183">
        <f>'2) By Category'!D210</f>
        <v>3000</v>
      </c>
      <c r="D10" s="183">
        <f>'2) By Category'!E210</f>
        <v>3000</v>
      </c>
      <c r="E10" s="183">
        <f>'2) By Category'!F210</f>
        <v>3000</v>
      </c>
      <c r="F10" s="183">
        <f>'2) By Category'!G210</f>
        <v>2600</v>
      </c>
      <c r="G10" s="183">
        <f>'2) By Category'!H210</f>
        <v>0</v>
      </c>
      <c r="H10" s="184"/>
      <c r="I10" s="60">
        <f t="shared" si="0"/>
        <v>11600</v>
      </c>
    </row>
    <row r="11" spans="2:9" s="63" customFormat="1" ht="31.2" x14ac:dyDescent="0.3">
      <c r="B11" s="18" t="s">
        <v>230</v>
      </c>
      <c r="C11" s="183">
        <f>'2) By Category'!D211</f>
        <v>71000</v>
      </c>
      <c r="D11" s="183">
        <f>'2) By Category'!E211</f>
        <v>1000</v>
      </c>
      <c r="E11" s="183">
        <f>'2) By Category'!F211</f>
        <v>1000</v>
      </c>
      <c r="F11" s="183">
        <f>'2) By Category'!G211</f>
        <v>500</v>
      </c>
      <c r="G11" s="183">
        <f>'2) By Category'!H211</f>
        <v>258000</v>
      </c>
      <c r="H11" s="184"/>
      <c r="I11" s="60">
        <f t="shared" si="0"/>
        <v>331500</v>
      </c>
    </row>
    <row r="12" spans="2:9" s="63" customFormat="1" ht="15.6" x14ac:dyDescent="0.3">
      <c r="B12" s="11" t="s">
        <v>231</v>
      </c>
      <c r="C12" s="183">
        <f>'2) By Category'!D212</f>
        <v>21000</v>
      </c>
      <c r="D12" s="183">
        <f>'2) By Category'!E212</f>
        <v>21000</v>
      </c>
      <c r="E12" s="183">
        <f>'2) By Category'!F212</f>
        <v>21000</v>
      </c>
      <c r="F12" s="183">
        <f>'2) By Category'!G212</f>
        <v>11500</v>
      </c>
      <c r="G12" s="183">
        <f>'2) By Category'!H212</f>
        <v>150500</v>
      </c>
      <c r="H12" s="184"/>
      <c r="I12" s="60">
        <f t="shared" si="0"/>
        <v>225000</v>
      </c>
    </row>
    <row r="13" spans="2:9" s="63" customFormat="1" ht="46.8" x14ac:dyDescent="0.3">
      <c r="B13" s="11" t="s">
        <v>232</v>
      </c>
      <c r="C13" s="183">
        <f>'2) By Category'!D213</f>
        <v>450000</v>
      </c>
      <c r="D13" s="183">
        <f>'2) By Category'!E213</f>
        <v>225000</v>
      </c>
      <c r="E13" s="183">
        <f>'2) By Category'!F213</f>
        <v>675000</v>
      </c>
      <c r="F13" s="183">
        <f>'2) By Category'!G213</f>
        <v>225000</v>
      </c>
      <c r="G13" s="183">
        <f>'2) By Category'!H213</f>
        <v>250000</v>
      </c>
      <c r="H13" s="184"/>
      <c r="I13" s="60">
        <f t="shared" si="0"/>
        <v>1825000</v>
      </c>
    </row>
    <row r="14" spans="2:9" s="63" customFormat="1" ht="47.4" thickBot="1" x14ac:dyDescent="0.35">
      <c r="B14" s="115" t="s">
        <v>233</v>
      </c>
      <c r="C14" s="191">
        <f>'2) By Category'!D214</f>
        <v>10000</v>
      </c>
      <c r="D14" s="191">
        <f>'2) By Category'!E214</f>
        <v>10000</v>
      </c>
      <c r="E14" s="191">
        <f>'2) By Category'!F214</f>
        <v>10000</v>
      </c>
      <c r="F14" s="191">
        <f>'2) By Category'!G214</f>
        <v>5000</v>
      </c>
      <c r="G14" s="191">
        <f>'2) By Category'!H214</f>
        <v>10000</v>
      </c>
      <c r="H14" s="192"/>
      <c r="I14" s="116">
        <f t="shared" si="0"/>
        <v>45000</v>
      </c>
    </row>
    <row r="15" spans="2:9" s="63" customFormat="1" ht="30" customHeight="1" x14ac:dyDescent="0.3">
      <c r="B15" s="197" t="s">
        <v>269</v>
      </c>
      <c r="C15" s="117">
        <f>SUM(C8:C14)</f>
        <v>596500</v>
      </c>
      <c r="D15" s="117">
        <f>SUM(D8:D14)</f>
        <v>296500</v>
      </c>
      <c r="E15" s="117">
        <f>SUM(E8:E14)</f>
        <v>764500</v>
      </c>
      <c r="F15" s="117">
        <f t="shared" ref="F15:G15" si="1">SUM(F8:F14)</f>
        <v>267600</v>
      </c>
      <c r="G15" s="117">
        <f t="shared" si="1"/>
        <v>1345948</v>
      </c>
      <c r="H15" s="149"/>
      <c r="I15" s="118">
        <f t="shared" si="0"/>
        <v>3271048</v>
      </c>
    </row>
    <row r="16" spans="2:9" s="63" customFormat="1" ht="19.5" customHeight="1" x14ac:dyDescent="0.3">
      <c r="B16" s="187" t="s">
        <v>247</v>
      </c>
      <c r="C16" s="119">
        <f>C15*0.07</f>
        <v>41755.000000000007</v>
      </c>
      <c r="D16" s="119">
        <f t="shared" ref="D16:I16" si="2">D15*0.07</f>
        <v>20755.000000000004</v>
      </c>
      <c r="E16" s="119">
        <f t="shared" si="2"/>
        <v>53515.000000000007</v>
      </c>
      <c r="F16" s="119">
        <f t="shared" si="2"/>
        <v>18732</v>
      </c>
      <c r="G16" s="119">
        <f t="shared" si="2"/>
        <v>94216.360000000015</v>
      </c>
      <c r="H16" s="119"/>
      <c r="I16" s="119">
        <f t="shared" si="2"/>
        <v>228973.36000000002</v>
      </c>
    </row>
    <row r="17" spans="2:10" s="63" customFormat="1" ht="25.5" customHeight="1" thickBot="1" x14ac:dyDescent="0.35">
      <c r="B17" s="120" t="s">
        <v>11</v>
      </c>
      <c r="C17" s="121">
        <f>C15+C16</f>
        <v>638255</v>
      </c>
      <c r="D17" s="121">
        <f t="shared" ref="D17:I17" si="3">D15+D16</f>
        <v>317255</v>
      </c>
      <c r="E17" s="121">
        <f t="shared" si="3"/>
        <v>818015</v>
      </c>
      <c r="F17" s="121">
        <f t="shared" si="3"/>
        <v>286332</v>
      </c>
      <c r="G17" s="121">
        <f t="shared" si="3"/>
        <v>1440164.36</v>
      </c>
      <c r="H17" s="121"/>
      <c r="I17" s="121">
        <f t="shared" si="3"/>
        <v>3500021.36</v>
      </c>
      <c r="J17" s="196"/>
    </row>
    <row r="18" spans="2:10" s="63" customFormat="1" ht="16.2" thickBot="1" x14ac:dyDescent="0.35">
      <c r="B18" s="196"/>
      <c r="C18" s="196"/>
      <c r="D18" s="196"/>
      <c r="E18" s="196"/>
      <c r="F18" s="196"/>
      <c r="G18" s="196"/>
      <c r="H18" s="196"/>
      <c r="I18" s="196"/>
      <c r="J18" s="196"/>
    </row>
    <row r="19" spans="2:10" s="63" customFormat="1" ht="15.75" customHeight="1" x14ac:dyDescent="0.3">
      <c r="B19" s="229" t="s">
        <v>208</v>
      </c>
      <c r="C19" s="230"/>
      <c r="D19" s="230"/>
      <c r="E19" s="230"/>
      <c r="F19" s="231"/>
      <c r="G19" s="231"/>
      <c r="H19" s="231"/>
      <c r="I19" s="231"/>
      <c r="J19" s="198"/>
    </row>
    <row r="20" spans="2:10" ht="31.2" x14ac:dyDescent="0.3">
      <c r="B20" s="16"/>
      <c r="C20" s="14" t="s">
        <v>201</v>
      </c>
      <c r="D20" s="14" t="s">
        <v>202</v>
      </c>
      <c r="E20" s="14" t="s">
        <v>203</v>
      </c>
      <c r="F20" s="14" t="s">
        <v>204</v>
      </c>
      <c r="G20" s="14" t="s">
        <v>612</v>
      </c>
      <c r="H20" s="14" t="s">
        <v>270</v>
      </c>
      <c r="I20" s="143" t="s">
        <v>248</v>
      </c>
      <c r="J20" s="17" t="s">
        <v>210</v>
      </c>
    </row>
    <row r="21" spans="2:10" ht="15.6" x14ac:dyDescent="0.3">
      <c r="B21" s="16"/>
      <c r="C21" s="14">
        <f>'1) Budget Table'!D13</f>
        <v>0</v>
      </c>
      <c r="D21" s="14">
        <f>'1) Budget Table'!E13</f>
        <v>0</v>
      </c>
      <c r="E21" s="14">
        <f>'1) Budget Table'!F13</f>
        <v>0</v>
      </c>
      <c r="F21" s="143">
        <v>0</v>
      </c>
      <c r="G21" s="143">
        <v>0</v>
      </c>
      <c r="H21" s="143">
        <v>0</v>
      </c>
      <c r="I21" s="143"/>
      <c r="J21" s="17"/>
    </row>
    <row r="22" spans="2:10" ht="23.25" customHeight="1" x14ac:dyDescent="0.3">
      <c r="B22" s="15" t="s">
        <v>211</v>
      </c>
      <c r="C22" s="203">
        <f>'1) Budget Table'!D206</f>
        <v>446778.5</v>
      </c>
      <c r="D22" s="203">
        <f>'1) Budget Table'!E206</f>
        <v>222078.5</v>
      </c>
      <c r="E22" s="203">
        <f>'1) Budget Table'!F206</f>
        <v>572610.5</v>
      </c>
      <c r="F22" s="203">
        <f>'1) Budget Table'!G206</f>
        <v>286332</v>
      </c>
      <c r="G22" s="203">
        <f>'1) Budget Table'!H206</f>
        <v>1008115.052</v>
      </c>
      <c r="H22" s="141" t="e">
        <f>'1) Budget Table'!#REF!</f>
        <v>#REF!</v>
      </c>
      <c r="I22" s="205">
        <f>'1) Budget Table'!I206</f>
        <v>2535914.5520000001</v>
      </c>
      <c r="J22" s="6">
        <f>'1) Budget Table'!J206</f>
        <v>0.7</v>
      </c>
    </row>
    <row r="23" spans="2:10" ht="24.75" customHeight="1" x14ac:dyDescent="0.3">
      <c r="B23" s="15" t="s">
        <v>212</v>
      </c>
      <c r="C23" s="203">
        <f>'1) Budget Table'!D207</f>
        <v>191476.5</v>
      </c>
      <c r="D23" s="203">
        <f>'1) Budget Table'!E207</f>
        <v>95176.5</v>
      </c>
      <c r="E23" s="203">
        <f>'1) Budget Table'!F207</f>
        <v>245404.5</v>
      </c>
      <c r="F23" s="203">
        <f>'1) Budget Table'!G207</f>
        <v>0</v>
      </c>
      <c r="G23" s="203">
        <f>'1) Budget Table'!H207</f>
        <v>432049.30800000002</v>
      </c>
      <c r="H23" s="141" t="e">
        <f>'1) Budget Table'!#REF!</f>
        <v>#REF!</v>
      </c>
      <c r="I23" s="205">
        <f>'1) Budget Table'!I207</f>
        <v>964106.80799999996</v>
      </c>
      <c r="J23" s="6">
        <f>'1) Budget Table'!J207</f>
        <v>0.3</v>
      </c>
    </row>
    <row r="24" spans="2:10" ht="24.75" customHeight="1" x14ac:dyDescent="0.3">
      <c r="B24" s="15" t="s">
        <v>271</v>
      </c>
      <c r="C24" s="203">
        <f>'1) Budget Table'!D208</f>
        <v>0</v>
      </c>
      <c r="D24" s="203">
        <f>'1) Budget Table'!E208</f>
        <v>0</v>
      </c>
      <c r="E24" s="203">
        <f>'1) Budget Table'!F208</f>
        <v>0</v>
      </c>
      <c r="F24" s="203">
        <f>'1) Budget Table'!G208</f>
        <v>0</v>
      </c>
      <c r="G24" s="203">
        <f>'1) Budget Table'!H208</f>
        <v>0</v>
      </c>
      <c r="H24" s="141" t="e">
        <f>'1) Budget Table'!#REF!</f>
        <v>#REF!</v>
      </c>
      <c r="I24" s="205">
        <f>'1) Budget Table'!I208</f>
        <v>0</v>
      </c>
      <c r="J24" s="6">
        <f>'1) Budget Table'!J208</f>
        <v>0</v>
      </c>
    </row>
    <row r="25" spans="2:10" ht="16.2" thickBot="1" x14ac:dyDescent="0.35">
      <c r="B25" s="7" t="s">
        <v>248</v>
      </c>
      <c r="C25" s="204">
        <f>'1) Budget Table'!D209</f>
        <v>638255</v>
      </c>
      <c r="D25" s="204">
        <f>'1) Budget Table'!E209</f>
        <v>317255</v>
      </c>
      <c r="E25" s="204">
        <f>'1) Budget Table'!F209</f>
        <v>818015</v>
      </c>
      <c r="F25" s="204">
        <f>'1) Budget Table'!G209</f>
        <v>286332</v>
      </c>
      <c r="G25" s="204">
        <f>'1) Budget Table'!H209</f>
        <v>1440164.36</v>
      </c>
      <c r="H25" s="142" t="e">
        <f>'1) Budget Table'!#REF!</f>
        <v>#REF!</v>
      </c>
      <c r="I25" s="206">
        <f>'1) Budget Table'!I209</f>
        <v>3500021.3600000003</v>
      </c>
      <c r="J25" s="144"/>
    </row>
  </sheetData>
  <sheetProtection formatCells="0" formatColumns="0" formatRows="0"/>
  <mergeCells count="4">
    <mergeCell ref="B19:I19"/>
    <mergeCell ref="B5:I5"/>
    <mergeCell ref="I6:I7"/>
    <mergeCell ref="B2:I3"/>
  </mergeCells>
  <dataValidations disablePrompts="1"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Table'!$I$200</xm:f>
            <x14:dxf>
              <font>
                <color rgb="FF9C0006"/>
              </font>
              <fill>
                <patternFill>
                  <bgColor rgb="FFFFC7CE"/>
                </patternFill>
              </fill>
            </x14:dxf>
          </x14:cfRule>
          <xm:sqref>I17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8671875" defaultRowHeight="14.4" x14ac:dyDescent="0.3"/>
  <sheetData>
    <row r="1" spans="1:1" x14ac:dyDescent="0.3">
      <c r="A1" s="110">
        <v>0</v>
      </c>
    </row>
    <row r="2" spans="1:1" x14ac:dyDescent="0.3">
      <c r="A2" s="110">
        <v>0.2</v>
      </c>
    </row>
    <row r="3" spans="1:1" x14ac:dyDescent="0.3">
      <c r="A3" s="110">
        <v>0.4</v>
      </c>
    </row>
    <row r="4" spans="1:1" x14ac:dyDescent="0.3">
      <c r="A4" s="110">
        <v>0.6</v>
      </c>
    </row>
    <row r="5" spans="1:1" x14ac:dyDescent="0.3">
      <c r="A5" s="110">
        <v>0.8</v>
      </c>
    </row>
    <row r="6" spans="1:1" x14ac:dyDescent="0.3">
      <c r="A6" s="110">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64" t="s">
        <v>272</v>
      </c>
      <c r="B1" s="65" t="s">
        <v>273</v>
      </c>
    </row>
    <row r="2" spans="1:2" x14ac:dyDescent="0.3">
      <c r="A2" s="66" t="s">
        <v>274</v>
      </c>
      <c r="B2" s="67" t="s">
        <v>275</v>
      </c>
    </row>
    <row r="3" spans="1:2" x14ac:dyDescent="0.3">
      <c r="A3" s="66" t="s">
        <v>276</v>
      </c>
      <c r="B3" s="67" t="s">
        <v>277</v>
      </c>
    </row>
    <row r="4" spans="1:2" x14ac:dyDescent="0.3">
      <c r="A4" s="66" t="s">
        <v>278</v>
      </c>
      <c r="B4" s="67" t="s">
        <v>279</v>
      </c>
    </row>
    <row r="5" spans="1:2" x14ac:dyDescent="0.3">
      <c r="A5" s="66" t="s">
        <v>280</v>
      </c>
      <c r="B5" s="67" t="s">
        <v>281</v>
      </c>
    </row>
    <row r="6" spans="1:2" x14ac:dyDescent="0.3">
      <c r="A6" s="66" t="s">
        <v>282</v>
      </c>
      <c r="B6" s="67" t="s">
        <v>283</v>
      </c>
    </row>
    <row r="7" spans="1:2" x14ac:dyDescent="0.3">
      <c r="A7" s="66" t="s">
        <v>284</v>
      </c>
      <c r="B7" s="67" t="s">
        <v>285</v>
      </c>
    </row>
    <row r="8" spans="1:2" x14ac:dyDescent="0.3">
      <c r="A8" s="66" t="s">
        <v>286</v>
      </c>
      <c r="B8" s="67" t="s">
        <v>287</v>
      </c>
    </row>
    <row r="9" spans="1:2" x14ac:dyDescent="0.3">
      <c r="A9" s="66" t="s">
        <v>288</v>
      </c>
      <c r="B9" s="67" t="s">
        <v>289</v>
      </c>
    </row>
    <row r="10" spans="1:2" x14ac:dyDescent="0.3">
      <c r="A10" s="66" t="s">
        <v>290</v>
      </c>
      <c r="B10" s="67" t="s">
        <v>291</v>
      </c>
    </row>
    <row r="11" spans="1:2" x14ac:dyDescent="0.3">
      <c r="A11" s="66" t="s">
        <v>292</v>
      </c>
      <c r="B11" s="67" t="s">
        <v>293</v>
      </c>
    </row>
    <row r="12" spans="1:2" x14ac:dyDescent="0.3">
      <c r="A12" s="66" t="s">
        <v>294</v>
      </c>
      <c r="B12" s="67" t="s">
        <v>295</v>
      </c>
    </row>
    <row r="13" spans="1:2" x14ac:dyDescent="0.3">
      <c r="A13" s="66" t="s">
        <v>296</v>
      </c>
      <c r="B13" s="67" t="s">
        <v>297</v>
      </c>
    </row>
    <row r="14" spans="1:2" x14ac:dyDescent="0.3">
      <c r="A14" s="66" t="s">
        <v>298</v>
      </c>
      <c r="B14" s="67" t="s">
        <v>299</v>
      </c>
    </row>
    <row r="15" spans="1:2" x14ac:dyDescent="0.3">
      <c r="A15" s="66" t="s">
        <v>300</v>
      </c>
      <c r="B15" s="67" t="s">
        <v>301</v>
      </c>
    </row>
    <row r="16" spans="1:2" x14ac:dyDescent="0.3">
      <c r="A16" s="66" t="s">
        <v>302</v>
      </c>
      <c r="B16" s="67" t="s">
        <v>303</v>
      </c>
    </row>
    <row r="17" spans="1:2" x14ac:dyDescent="0.3">
      <c r="A17" s="66" t="s">
        <v>304</v>
      </c>
      <c r="B17" s="67" t="s">
        <v>305</v>
      </c>
    </row>
    <row r="18" spans="1:2" x14ac:dyDescent="0.3">
      <c r="A18" s="66" t="s">
        <v>306</v>
      </c>
      <c r="B18" s="67" t="s">
        <v>307</v>
      </c>
    </row>
    <row r="19" spans="1:2" x14ac:dyDescent="0.3">
      <c r="A19" s="66" t="s">
        <v>308</v>
      </c>
      <c r="B19" s="67" t="s">
        <v>309</v>
      </c>
    </row>
    <row r="20" spans="1:2" x14ac:dyDescent="0.3">
      <c r="A20" s="66" t="s">
        <v>310</v>
      </c>
      <c r="B20" s="67" t="s">
        <v>311</v>
      </c>
    </row>
    <row r="21" spans="1:2" x14ac:dyDescent="0.3">
      <c r="A21" s="66" t="s">
        <v>312</v>
      </c>
      <c r="B21" s="67" t="s">
        <v>313</v>
      </c>
    </row>
    <row r="22" spans="1:2" x14ac:dyDescent="0.3">
      <c r="A22" s="66" t="s">
        <v>314</v>
      </c>
      <c r="B22" s="67" t="s">
        <v>315</v>
      </c>
    </row>
    <row r="23" spans="1:2" x14ac:dyDescent="0.3">
      <c r="A23" s="66" t="s">
        <v>316</v>
      </c>
      <c r="B23" s="67" t="s">
        <v>317</v>
      </c>
    </row>
    <row r="24" spans="1:2" x14ac:dyDescent="0.3">
      <c r="A24" s="66" t="s">
        <v>318</v>
      </c>
      <c r="B24" s="67" t="s">
        <v>319</v>
      </c>
    </row>
    <row r="25" spans="1:2" x14ac:dyDescent="0.3">
      <c r="A25" s="66" t="s">
        <v>320</v>
      </c>
      <c r="B25" s="67" t="s">
        <v>321</v>
      </c>
    </row>
    <row r="26" spans="1:2" x14ac:dyDescent="0.3">
      <c r="A26" s="66" t="s">
        <v>322</v>
      </c>
      <c r="B26" s="67" t="s">
        <v>323</v>
      </c>
    </row>
    <row r="27" spans="1:2" x14ac:dyDescent="0.3">
      <c r="A27" s="66" t="s">
        <v>324</v>
      </c>
      <c r="B27" s="67" t="s">
        <v>325</v>
      </c>
    </row>
    <row r="28" spans="1:2" x14ac:dyDescent="0.3">
      <c r="A28" s="66" t="s">
        <v>326</v>
      </c>
      <c r="B28" s="67" t="s">
        <v>327</v>
      </c>
    </row>
    <row r="29" spans="1:2" x14ac:dyDescent="0.3">
      <c r="A29" s="66" t="s">
        <v>328</v>
      </c>
      <c r="B29" s="67" t="s">
        <v>329</v>
      </c>
    </row>
    <row r="30" spans="1:2" x14ac:dyDescent="0.3">
      <c r="A30" s="66" t="s">
        <v>330</v>
      </c>
      <c r="B30" s="67" t="s">
        <v>331</v>
      </c>
    </row>
    <row r="31" spans="1:2" x14ac:dyDescent="0.3">
      <c r="A31" s="66" t="s">
        <v>332</v>
      </c>
      <c r="B31" s="67" t="s">
        <v>333</v>
      </c>
    </row>
    <row r="32" spans="1:2" x14ac:dyDescent="0.3">
      <c r="A32" s="66" t="s">
        <v>334</v>
      </c>
      <c r="B32" s="67" t="s">
        <v>335</v>
      </c>
    </row>
    <row r="33" spans="1:2" x14ac:dyDescent="0.3">
      <c r="A33" s="66" t="s">
        <v>336</v>
      </c>
      <c r="B33" s="67" t="s">
        <v>337</v>
      </c>
    </row>
    <row r="34" spans="1:2" x14ac:dyDescent="0.3">
      <c r="A34" s="66" t="s">
        <v>338</v>
      </c>
      <c r="B34" s="67" t="s">
        <v>339</v>
      </c>
    </row>
    <row r="35" spans="1:2" x14ac:dyDescent="0.3">
      <c r="A35" s="66" t="s">
        <v>340</v>
      </c>
      <c r="B35" s="67" t="s">
        <v>341</v>
      </c>
    </row>
    <row r="36" spans="1:2" x14ac:dyDescent="0.3">
      <c r="A36" s="66" t="s">
        <v>342</v>
      </c>
      <c r="B36" s="67" t="s">
        <v>343</v>
      </c>
    </row>
    <row r="37" spans="1:2" x14ac:dyDescent="0.3">
      <c r="A37" s="66" t="s">
        <v>344</v>
      </c>
      <c r="B37" s="67" t="s">
        <v>345</v>
      </c>
    </row>
    <row r="38" spans="1:2" x14ac:dyDescent="0.3">
      <c r="A38" s="66" t="s">
        <v>346</v>
      </c>
      <c r="B38" s="67" t="s">
        <v>347</v>
      </c>
    </row>
    <row r="39" spans="1:2" x14ac:dyDescent="0.3">
      <c r="A39" s="66" t="s">
        <v>348</v>
      </c>
      <c r="B39" s="67" t="s">
        <v>349</v>
      </c>
    </row>
    <row r="40" spans="1:2" x14ac:dyDescent="0.3">
      <c r="A40" s="66" t="s">
        <v>350</v>
      </c>
      <c r="B40" s="67" t="s">
        <v>351</v>
      </c>
    </row>
    <row r="41" spans="1:2" x14ac:dyDescent="0.3">
      <c r="A41" s="66" t="s">
        <v>352</v>
      </c>
      <c r="B41" s="67" t="s">
        <v>353</v>
      </c>
    </row>
    <row r="42" spans="1:2" x14ac:dyDescent="0.3">
      <c r="A42" s="66" t="s">
        <v>354</v>
      </c>
      <c r="B42" s="67" t="s">
        <v>355</v>
      </c>
    </row>
    <row r="43" spans="1:2" x14ac:dyDescent="0.3">
      <c r="A43" s="66" t="s">
        <v>356</v>
      </c>
      <c r="B43" s="67" t="s">
        <v>357</v>
      </c>
    </row>
    <row r="44" spans="1:2" x14ac:dyDescent="0.3">
      <c r="A44" s="66" t="s">
        <v>358</v>
      </c>
      <c r="B44" s="67" t="s">
        <v>359</v>
      </c>
    </row>
    <row r="45" spans="1:2" x14ac:dyDescent="0.3">
      <c r="A45" s="66" t="s">
        <v>360</v>
      </c>
      <c r="B45" s="67" t="s">
        <v>361</v>
      </c>
    </row>
    <row r="46" spans="1:2" x14ac:dyDescent="0.3">
      <c r="A46" s="66" t="s">
        <v>362</v>
      </c>
      <c r="B46" s="67" t="s">
        <v>363</v>
      </c>
    </row>
    <row r="47" spans="1:2" x14ac:dyDescent="0.3">
      <c r="A47" s="66" t="s">
        <v>364</v>
      </c>
      <c r="B47" s="67" t="s">
        <v>365</v>
      </c>
    </row>
    <row r="48" spans="1:2" x14ac:dyDescent="0.3">
      <c r="A48" s="66" t="s">
        <v>366</v>
      </c>
      <c r="B48" s="67" t="s">
        <v>367</v>
      </c>
    </row>
    <row r="49" spans="1:2" x14ac:dyDescent="0.3">
      <c r="A49" s="66" t="s">
        <v>368</v>
      </c>
      <c r="B49" s="67" t="s">
        <v>369</v>
      </c>
    </row>
    <row r="50" spans="1:2" x14ac:dyDescent="0.3">
      <c r="A50" s="66" t="s">
        <v>370</v>
      </c>
      <c r="B50" s="67" t="s">
        <v>371</v>
      </c>
    </row>
    <row r="51" spans="1:2" x14ac:dyDescent="0.3">
      <c r="A51" s="66" t="s">
        <v>372</v>
      </c>
      <c r="B51" s="67" t="s">
        <v>373</v>
      </c>
    </row>
    <row r="52" spans="1:2" x14ac:dyDescent="0.3">
      <c r="A52" s="66" t="s">
        <v>374</v>
      </c>
      <c r="B52" s="67" t="s">
        <v>375</v>
      </c>
    </row>
    <row r="53" spans="1:2" x14ac:dyDescent="0.3">
      <c r="A53" s="66" t="s">
        <v>376</v>
      </c>
      <c r="B53" s="67" t="s">
        <v>377</v>
      </c>
    </row>
    <row r="54" spans="1:2" x14ac:dyDescent="0.3">
      <c r="A54" s="66" t="s">
        <v>378</v>
      </c>
      <c r="B54" s="67" t="s">
        <v>379</v>
      </c>
    </row>
    <row r="55" spans="1:2" x14ac:dyDescent="0.3">
      <c r="A55" s="66" t="s">
        <v>380</v>
      </c>
      <c r="B55" s="67" t="s">
        <v>381</v>
      </c>
    </row>
    <row r="56" spans="1:2" x14ac:dyDescent="0.3">
      <c r="A56" s="66" t="s">
        <v>382</v>
      </c>
      <c r="B56" s="67" t="s">
        <v>383</v>
      </c>
    </row>
    <row r="57" spans="1:2" x14ac:dyDescent="0.3">
      <c r="A57" s="66" t="s">
        <v>384</v>
      </c>
      <c r="B57" s="67" t="s">
        <v>385</v>
      </c>
    </row>
    <row r="58" spans="1:2" x14ac:dyDescent="0.3">
      <c r="A58" s="66" t="s">
        <v>386</v>
      </c>
      <c r="B58" s="67" t="s">
        <v>387</v>
      </c>
    </row>
    <row r="59" spans="1:2" x14ac:dyDescent="0.3">
      <c r="A59" s="66" t="s">
        <v>388</v>
      </c>
      <c r="B59" s="67" t="s">
        <v>389</v>
      </c>
    </row>
    <row r="60" spans="1:2" x14ac:dyDescent="0.3">
      <c r="A60" s="66" t="s">
        <v>390</v>
      </c>
      <c r="B60" s="67" t="s">
        <v>391</v>
      </c>
    </row>
    <row r="61" spans="1:2" x14ac:dyDescent="0.3">
      <c r="A61" s="66" t="s">
        <v>392</v>
      </c>
      <c r="B61" s="67" t="s">
        <v>393</v>
      </c>
    </row>
    <row r="62" spans="1:2" x14ac:dyDescent="0.3">
      <c r="A62" s="66" t="s">
        <v>394</v>
      </c>
      <c r="B62" s="67" t="s">
        <v>395</v>
      </c>
    </row>
    <row r="63" spans="1:2" x14ac:dyDescent="0.3">
      <c r="A63" s="66" t="s">
        <v>396</v>
      </c>
      <c r="B63" s="67" t="s">
        <v>397</v>
      </c>
    </row>
    <row r="64" spans="1:2" x14ac:dyDescent="0.3">
      <c r="A64" s="66" t="s">
        <v>398</v>
      </c>
      <c r="B64" s="67" t="s">
        <v>399</v>
      </c>
    </row>
    <row r="65" spans="1:2" x14ac:dyDescent="0.3">
      <c r="A65" s="66" t="s">
        <v>400</v>
      </c>
      <c r="B65" s="67" t="s">
        <v>401</v>
      </c>
    </row>
    <row r="66" spans="1:2" x14ac:dyDescent="0.3">
      <c r="A66" s="66" t="s">
        <v>402</v>
      </c>
      <c r="B66" s="67" t="s">
        <v>403</v>
      </c>
    </row>
    <row r="67" spans="1:2" x14ac:dyDescent="0.3">
      <c r="A67" s="66" t="s">
        <v>404</v>
      </c>
      <c r="B67" s="67" t="s">
        <v>405</v>
      </c>
    </row>
    <row r="68" spans="1:2" x14ac:dyDescent="0.3">
      <c r="A68" s="66" t="s">
        <v>406</v>
      </c>
      <c r="B68" s="67" t="s">
        <v>407</v>
      </c>
    </row>
    <row r="69" spans="1:2" x14ac:dyDescent="0.3">
      <c r="A69" s="66" t="s">
        <v>408</v>
      </c>
      <c r="B69" s="67" t="s">
        <v>409</v>
      </c>
    </row>
    <row r="70" spans="1:2" x14ac:dyDescent="0.3">
      <c r="A70" s="66" t="s">
        <v>410</v>
      </c>
      <c r="B70" s="67" t="s">
        <v>411</v>
      </c>
    </row>
    <row r="71" spans="1:2" x14ac:dyDescent="0.3">
      <c r="A71" s="66" t="s">
        <v>412</v>
      </c>
      <c r="B71" s="67" t="s">
        <v>413</v>
      </c>
    </row>
    <row r="72" spans="1:2" x14ac:dyDescent="0.3">
      <c r="A72" s="66" t="s">
        <v>414</v>
      </c>
      <c r="B72" s="67" t="s">
        <v>415</v>
      </c>
    </row>
    <row r="73" spans="1:2" x14ac:dyDescent="0.3">
      <c r="A73" s="66" t="s">
        <v>416</v>
      </c>
      <c r="B73" s="67" t="s">
        <v>417</v>
      </c>
    </row>
    <row r="74" spans="1:2" x14ac:dyDescent="0.3">
      <c r="A74" s="66" t="s">
        <v>418</v>
      </c>
      <c r="B74" s="67" t="s">
        <v>419</v>
      </c>
    </row>
    <row r="75" spans="1:2" x14ac:dyDescent="0.3">
      <c r="A75" s="66" t="s">
        <v>420</v>
      </c>
      <c r="B75" s="68" t="s">
        <v>421</v>
      </c>
    </row>
    <row r="76" spans="1:2" x14ac:dyDescent="0.3">
      <c r="A76" s="66" t="s">
        <v>422</v>
      </c>
      <c r="B76" s="68" t="s">
        <v>423</v>
      </c>
    </row>
    <row r="77" spans="1:2" x14ac:dyDescent="0.3">
      <c r="A77" s="66" t="s">
        <v>424</v>
      </c>
      <c r="B77" s="68" t="s">
        <v>425</v>
      </c>
    </row>
    <row r="78" spans="1:2" x14ac:dyDescent="0.3">
      <c r="A78" s="66" t="s">
        <v>426</v>
      </c>
      <c r="B78" s="68" t="s">
        <v>427</v>
      </c>
    </row>
    <row r="79" spans="1:2" x14ac:dyDescent="0.3">
      <c r="A79" s="66" t="s">
        <v>428</v>
      </c>
      <c r="B79" s="68" t="s">
        <v>429</v>
      </c>
    </row>
    <row r="80" spans="1:2" x14ac:dyDescent="0.3">
      <c r="A80" s="66" t="s">
        <v>430</v>
      </c>
      <c r="B80" s="68" t="s">
        <v>431</v>
      </c>
    </row>
    <row r="81" spans="1:2" x14ac:dyDescent="0.3">
      <c r="A81" s="66" t="s">
        <v>432</v>
      </c>
      <c r="B81" s="68" t="s">
        <v>433</v>
      </c>
    </row>
    <row r="82" spans="1:2" x14ac:dyDescent="0.3">
      <c r="A82" s="66" t="s">
        <v>434</v>
      </c>
      <c r="B82" s="68" t="s">
        <v>435</v>
      </c>
    </row>
    <row r="83" spans="1:2" x14ac:dyDescent="0.3">
      <c r="A83" s="66" t="s">
        <v>436</v>
      </c>
      <c r="B83" s="68" t="s">
        <v>437</v>
      </c>
    </row>
    <row r="84" spans="1:2" x14ac:dyDescent="0.3">
      <c r="A84" s="66" t="s">
        <v>438</v>
      </c>
      <c r="B84" s="68" t="s">
        <v>439</v>
      </c>
    </row>
    <row r="85" spans="1:2" x14ac:dyDescent="0.3">
      <c r="A85" s="66" t="s">
        <v>440</v>
      </c>
      <c r="B85" s="68" t="s">
        <v>441</v>
      </c>
    </row>
    <row r="86" spans="1:2" x14ac:dyDescent="0.3">
      <c r="A86" s="66" t="s">
        <v>442</v>
      </c>
      <c r="B86" s="68" t="s">
        <v>443</v>
      </c>
    </row>
    <row r="87" spans="1:2" x14ac:dyDescent="0.3">
      <c r="A87" s="66" t="s">
        <v>444</v>
      </c>
      <c r="B87" s="68" t="s">
        <v>445</v>
      </c>
    </row>
    <row r="88" spans="1:2" x14ac:dyDescent="0.3">
      <c r="A88" s="66" t="s">
        <v>446</v>
      </c>
      <c r="B88" s="68" t="s">
        <v>447</v>
      </c>
    </row>
    <row r="89" spans="1:2" x14ac:dyDescent="0.3">
      <c r="A89" s="66" t="s">
        <v>448</v>
      </c>
      <c r="B89" s="68" t="s">
        <v>449</v>
      </c>
    </row>
    <row r="90" spans="1:2" x14ac:dyDescent="0.3">
      <c r="A90" s="66" t="s">
        <v>450</v>
      </c>
      <c r="B90" s="68" t="s">
        <v>451</v>
      </c>
    </row>
    <row r="91" spans="1:2" x14ac:dyDescent="0.3">
      <c r="A91" s="66" t="s">
        <v>452</v>
      </c>
      <c r="B91" s="68" t="s">
        <v>453</v>
      </c>
    </row>
    <row r="92" spans="1:2" x14ac:dyDescent="0.3">
      <c r="A92" s="66" t="s">
        <v>454</v>
      </c>
      <c r="B92" s="68" t="s">
        <v>455</v>
      </c>
    </row>
    <row r="93" spans="1:2" x14ac:dyDescent="0.3">
      <c r="A93" s="66" t="s">
        <v>456</v>
      </c>
      <c r="B93" s="68" t="s">
        <v>457</v>
      </c>
    </row>
    <row r="94" spans="1:2" x14ac:dyDescent="0.3">
      <c r="A94" s="66" t="s">
        <v>458</v>
      </c>
      <c r="B94" s="68" t="s">
        <v>459</v>
      </c>
    </row>
    <row r="95" spans="1:2" x14ac:dyDescent="0.3">
      <c r="A95" s="66" t="s">
        <v>460</v>
      </c>
      <c r="B95" s="68" t="s">
        <v>461</v>
      </c>
    </row>
    <row r="96" spans="1:2" x14ac:dyDescent="0.3">
      <c r="A96" s="66" t="s">
        <v>462</v>
      </c>
      <c r="B96" s="68" t="s">
        <v>463</v>
      </c>
    </row>
    <row r="97" spans="1:2" x14ac:dyDescent="0.3">
      <c r="A97" s="66" t="s">
        <v>464</v>
      </c>
      <c r="B97" s="68" t="s">
        <v>465</v>
      </c>
    </row>
    <row r="98" spans="1:2" x14ac:dyDescent="0.3">
      <c r="A98" s="66" t="s">
        <v>466</v>
      </c>
      <c r="B98" s="68" t="s">
        <v>467</v>
      </c>
    </row>
    <row r="99" spans="1:2" x14ac:dyDescent="0.3">
      <c r="A99" s="66" t="s">
        <v>468</v>
      </c>
      <c r="B99" s="68" t="s">
        <v>469</v>
      </c>
    </row>
    <row r="100" spans="1:2" x14ac:dyDescent="0.3">
      <c r="A100" s="66" t="s">
        <v>470</v>
      </c>
      <c r="B100" s="68" t="s">
        <v>471</v>
      </c>
    </row>
    <row r="101" spans="1:2" x14ac:dyDescent="0.3">
      <c r="A101" s="66" t="s">
        <v>472</v>
      </c>
      <c r="B101" s="68" t="s">
        <v>473</v>
      </c>
    </row>
    <row r="102" spans="1:2" x14ac:dyDescent="0.3">
      <c r="A102" s="66" t="s">
        <v>474</v>
      </c>
      <c r="B102" s="68" t="s">
        <v>475</v>
      </c>
    </row>
    <row r="103" spans="1:2" x14ac:dyDescent="0.3">
      <c r="A103" s="66" t="s">
        <v>476</v>
      </c>
      <c r="B103" s="68" t="s">
        <v>477</v>
      </c>
    </row>
    <row r="104" spans="1:2" x14ac:dyDescent="0.3">
      <c r="A104" s="66" t="s">
        <v>478</v>
      </c>
      <c r="B104" s="68" t="s">
        <v>479</v>
      </c>
    </row>
    <row r="105" spans="1:2" x14ac:dyDescent="0.3">
      <c r="A105" s="66" t="s">
        <v>480</v>
      </c>
      <c r="B105" s="68" t="s">
        <v>481</v>
      </c>
    </row>
    <row r="106" spans="1:2" x14ac:dyDescent="0.3">
      <c r="A106" s="66" t="s">
        <v>482</v>
      </c>
      <c r="B106" s="68" t="s">
        <v>483</v>
      </c>
    </row>
    <row r="107" spans="1:2" x14ac:dyDescent="0.3">
      <c r="A107" s="66" t="s">
        <v>484</v>
      </c>
      <c r="B107" s="68" t="s">
        <v>485</v>
      </c>
    </row>
    <row r="108" spans="1:2" x14ac:dyDescent="0.3">
      <c r="A108" s="66" t="s">
        <v>486</v>
      </c>
      <c r="B108" s="68" t="s">
        <v>487</v>
      </c>
    </row>
    <row r="109" spans="1:2" x14ac:dyDescent="0.3">
      <c r="A109" s="66" t="s">
        <v>488</v>
      </c>
      <c r="B109" s="68" t="s">
        <v>489</v>
      </c>
    </row>
    <row r="110" spans="1:2" x14ac:dyDescent="0.3">
      <c r="A110" s="66" t="s">
        <v>490</v>
      </c>
      <c r="B110" s="68" t="s">
        <v>491</v>
      </c>
    </row>
    <row r="111" spans="1:2" x14ac:dyDescent="0.3">
      <c r="A111" s="66" t="s">
        <v>492</v>
      </c>
      <c r="B111" s="68" t="s">
        <v>493</v>
      </c>
    </row>
    <row r="112" spans="1:2" x14ac:dyDescent="0.3">
      <c r="A112" s="66" t="s">
        <v>494</v>
      </c>
      <c r="B112" s="68" t="s">
        <v>495</v>
      </c>
    </row>
    <row r="113" spans="1:2" x14ac:dyDescent="0.3">
      <c r="A113" s="66" t="s">
        <v>496</v>
      </c>
      <c r="B113" s="68" t="s">
        <v>497</v>
      </c>
    </row>
    <row r="114" spans="1:2" x14ac:dyDescent="0.3">
      <c r="A114" s="66" t="s">
        <v>498</v>
      </c>
      <c r="B114" s="68" t="s">
        <v>499</v>
      </c>
    </row>
    <row r="115" spans="1:2" x14ac:dyDescent="0.3">
      <c r="A115" s="66" t="s">
        <v>500</v>
      </c>
      <c r="B115" s="68" t="s">
        <v>501</v>
      </c>
    </row>
    <row r="116" spans="1:2" x14ac:dyDescent="0.3">
      <c r="A116" s="66" t="s">
        <v>502</v>
      </c>
      <c r="B116" s="68" t="s">
        <v>503</v>
      </c>
    </row>
    <row r="117" spans="1:2" x14ac:dyDescent="0.3">
      <c r="A117" s="66" t="s">
        <v>504</v>
      </c>
      <c r="B117" s="68" t="s">
        <v>505</v>
      </c>
    </row>
    <row r="118" spans="1:2" x14ac:dyDescent="0.3">
      <c r="A118" s="66" t="s">
        <v>506</v>
      </c>
      <c r="B118" s="68" t="s">
        <v>507</v>
      </c>
    </row>
    <row r="119" spans="1:2" x14ac:dyDescent="0.3">
      <c r="A119" s="66" t="s">
        <v>508</v>
      </c>
      <c r="B119" s="68" t="s">
        <v>509</v>
      </c>
    </row>
    <row r="120" spans="1:2" x14ac:dyDescent="0.3">
      <c r="A120" s="66" t="s">
        <v>510</v>
      </c>
      <c r="B120" s="68" t="s">
        <v>511</v>
      </c>
    </row>
    <row r="121" spans="1:2" x14ac:dyDescent="0.3">
      <c r="A121" s="66" t="s">
        <v>512</v>
      </c>
      <c r="B121" s="68" t="s">
        <v>513</v>
      </c>
    </row>
    <row r="122" spans="1:2" x14ac:dyDescent="0.3">
      <c r="A122" s="66" t="s">
        <v>514</v>
      </c>
      <c r="B122" s="68" t="s">
        <v>515</v>
      </c>
    </row>
    <row r="123" spans="1:2" x14ac:dyDescent="0.3">
      <c r="A123" s="66" t="s">
        <v>516</v>
      </c>
      <c r="B123" s="68" t="s">
        <v>517</v>
      </c>
    </row>
    <row r="124" spans="1:2" x14ac:dyDescent="0.3">
      <c r="A124" s="66" t="s">
        <v>518</v>
      </c>
      <c r="B124" s="68" t="s">
        <v>519</v>
      </c>
    </row>
    <row r="125" spans="1:2" x14ac:dyDescent="0.3">
      <c r="A125" s="66" t="s">
        <v>520</v>
      </c>
      <c r="B125" s="68" t="s">
        <v>521</v>
      </c>
    </row>
    <row r="126" spans="1:2" x14ac:dyDescent="0.3">
      <c r="A126" s="66" t="s">
        <v>522</v>
      </c>
      <c r="B126" s="68" t="s">
        <v>523</v>
      </c>
    </row>
    <row r="127" spans="1:2" x14ac:dyDescent="0.3">
      <c r="A127" s="66" t="s">
        <v>524</v>
      </c>
      <c r="B127" s="68" t="s">
        <v>525</v>
      </c>
    </row>
    <row r="128" spans="1:2" x14ac:dyDescent="0.3">
      <c r="A128" s="66" t="s">
        <v>526</v>
      </c>
      <c r="B128" s="68" t="s">
        <v>527</v>
      </c>
    </row>
    <row r="129" spans="1:2" x14ac:dyDescent="0.3">
      <c r="A129" s="66" t="s">
        <v>528</v>
      </c>
      <c r="B129" s="68" t="s">
        <v>529</v>
      </c>
    </row>
    <row r="130" spans="1:2" x14ac:dyDescent="0.3">
      <c r="A130" s="66" t="s">
        <v>530</v>
      </c>
      <c r="B130" s="68" t="s">
        <v>531</v>
      </c>
    </row>
    <row r="131" spans="1:2" x14ac:dyDescent="0.3">
      <c r="A131" s="66" t="s">
        <v>532</v>
      </c>
      <c r="B131" s="68" t="s">
        <v>533</v>
      </c>
    </row>
    <row r="132" spans="1:2" x14ac:dyDescent="0.3">
      <c r="A132" s="66" t="s">
        <v>534</v>
      </c>
      <c r="B132" s="68" t="s">
        <v>535</v>
      </c>
    </row>
    <row r="133" spans="1:2" x14ac:dyDescent="0.3">
      <c r="A133" s="66" t="s">
        <v>536</v>
      </c>
      <c r="B133" s="68" t="s">
        <v>537</v>
      </c>
    </row>
    <row r="134" spans="1:2" x14ac:dyDescent="0.3">
      <c r="A134" s="66" t="s">
        <v>538</v>
      </c>
      <c r="B134" s="68" t="s">
        <v>539</v>
      </c>
    </row>
    <row r="135" spans="1:2" x14ac:dyDescent="0.3">
      <c r="A135" s="66" t="s">
        <v>540</v>
      </c>
      <c r="B135" s="68" t="s">
        <v>541</v>
      </c>
    </row>
    <row r="136" spans="1:2" x14ac:dyDescent="0.3">
      <c r="A136" s="66" t="s">
        <v>542</v>
      </c>
      <c r="B136" s="68" t="s">
        <v>543</v>
      </c>
    </row>
    <row r="137" spans="1:2" x14ac:dyDescent="0.3">
      <c r="A137" s="66" t="s">
        <v>544</v>
      </c>
      <c r="B137" s="68" t="s">
        <v>545</v>
      </c>
    </row>
    <row r="138" spans="1:2" x14ac:dyDescent="0.3">
      <c r="A138" s="66" t="s">
        <v>546</v>
      </c>
      <c r="B138" s="68" t="s">
        <v>547</v>
      </c>
    </row>
    <row r="139" spans="1:2" x14ac:dyDescent="0.3">
      <c r="A139" s="66" t="s">
        <v>548</v>
      </c>
      <c r="B139" s="68" t="s">
        <v>549</v>
      </c>
    </row>
    <row r="140" spans="1:2" x14ac:dyDescent="0.3">
      <c r="A140" s="66" t="s">
        <v>550</v>
      </c>
      <c r="B140" s="68" t="s">
        <v>551</v>
      </c>
    </row>
    <row r="141" spans="1:2" x14ac:dyDescent="0.3">
      <c r="A141" s="66" t="s">
        <v>552</v>
      </c>
      <c r="B141" s="68" t="s">
        <v>553</v>
      </c>
    </row>
    <row r="142" spans="1:2" x14ac:dyDescent="0.3">
      <c r="A142" s="66" t="s">
        <v>554</v>
      </c>
      <c r="B142" s="68" t="s">
        <v>555</v>
      </c>
    </row>
    <row r="143" spans="1:2" x14ac:dyDescent="0.3">
      <c r="A143" s="66" t="s">
        <v>556</v>
      </c>
      <c r="B143" s="68" t="s">
        <v>557</v>
      </c>
    </row>
    <row r="144" spans="1:2" x14ac:dyDescent="0.3">
      <c r="A144" s="66" t="s">
        <v>558</v>
      </c>
      <c r="B144" s="68" t="s">
        <v>559</v>
      </c>
    </row>
    <row r="145" spans="1:2" x14ac:dyDescent="0.3">
      <c r="A145" s="66" t="s">
        <v>560</v>
      </c>
      <c r="B145" s="68" t="s">
        <v>561</v>
      </c>
    </row>
    <row r="146" spans="1:2" x14ac:dyDescent="0.3">
      <c r="A146" s="66" t="s">
        <v>562</v>
      </c>
      <c r="B146" s="68" t="s">
        <v>563</v>
      </c>
    </row>
    <row r="147" spans="1:2" x14ac:dyDescent="0.3">
      <c r="A147" s="66" t="s">
        <v>564</v>
      </c>
      <c r="B147" s="68" t="s">
        <v>565</v>
      </c>
    </row>
    <row r="148" spans="1:2" x14ac:dyDescent="0.3">
      <c r="A148" s="66" t="s">
        <v>566</v>
      </c>
      <c r="B148" s="68" t="s">
        <v>567</v>
      </c>
    </row>
    <row r="149" spans="1:2" x14ac:dyDescent="0.3">
      <c r="A149" s="66" t="s">
        <v>568</v>
      </c>
      <c r="B149" s="68" t="s">
        <v>569</v>
      </c>
    </row>
    <row r="150" spans="1:2" x14ac:dyDescent="0.3">
      <c r="A150" s="66" t="s">
        <v>570</v>
      </c>
      <c r="B150" s="68" t="s">
        <v>571</v>
      </c>
    </row>
    <row r="151" spans="1:2" x14ac:dyDescent="0.3">
      <c r="A151" s="66" t="s">
        <v>572</v>
      </c>
      <c r="B151" s="68" t="s">
        <v>573</v>
      </c>
    </row>
    <row r="152" spans="1:2" x14ac:dyDescent="0.3">
      <c r="A152" s="66" t="s">
        <v>574</v>
      </c>
      <c r="B152" s="68" t="s">
        <v>575</v>
      </c>
    </row>
    <row r="153" spans="1:2" x14ac:dyDescent="0.3">
      <c r="A153" s="66" t="s">
        <v>576</v>
      </c>
      <c r="B153" s="68" t="s">
        <v>577</v>
      </c>
    </row>
    <row r="154" spans="1:2" x14ac:dyDescent="0.3">
      <c r="A154" s="66" t="s">
        <v>578</v>
      </c>
      <c r="B154" s="68" t="s">
        <v>579</v>
      </c>
    </row>
    <row r="155" spans="1:2" x14ac:dyDescent="0.3">
      <c r="A155" s="66" t="s">
        <v>580</v>
      </c>
      <c r="B155" s="68" t="s">
        <v>581</v>
      </c>
    </row>
    <row r="156" spans="1:2" x14ac:dyDescent="0.3">
      <c r="A156" s="66" t="s">
        <v>582</v>
      </c>
      <c r="B156" s="68" t="s">
        <v>583</v>
      </c>
    </row>
    <row r="157" spans="1:2" x14ac:dyDescent="0.3">
      <c r="A157" s="66" t="s">
        <v>584</v>
      </c>
      <c r="B157" s="68" t="s">
        <v>585</v>
      </c>
    </row>
    <row r="158" spans="1:2" x14ac:dyDescent="0.3">
      <c r="A158" s="66" t="s">
        <v>586</v>
      </c>
      <c r="B158" s="68" t="s">
        <v>587</v>
      </c>
    </row>
    <row r="159" spans="1:2" x14ac:dyDescent="0.3">
      <c r="A159" s="66" t="s">
        <v>588</v>
      </c>
      <c r="B159" s="68" t="s">
        <v>589</v>
      </c>
    </row>
    <row r="160" spans="1:2" x14ac:dyDescent="0.3">
      <c r="A160" s="66" t="s">
        <v>590</v>
      </c>
      <c r="B160" s="68" t="s">
        <v>591</v>
      </c>
    </row>
    <row r="161" spans="1:2" x14ac:dyDescent="0.3">
      <c r="A161" s="66" t="s">
        <v>592</v>
      </c>
      <c r="B161" s="68" t="s">
        <v>593</v>
      </c>
    </row>
    <row r="162" spans="1:2" x14ac:dyDescent="0.3">
      <c r="A162" s="66" t="s">
        <v>594</v>
      </c>
      <c r="B162" s="68" t="s">
        <v>595</v>
      </c>
    </row>
    <row r="163" spans="1:2" x14ac:dyDescent="0.3">
      <c r="A163" s="66" t="s">
        <v>596</v>
      </c>
      <c r="B163" s="68" t="s">
        <v>597</v>
      </c>
    </row>
    <row r="164" spans="1:2" x14ac:dyDescent="0.3">
      <c r="A164" s="66" t="s">
        <v>598</v>
      </c>
      <c r="B164" s="68" t="s">
        <v>599</v>
      </c>
    </row>
    <row r="165" spans="1:2" x14ac:dyDescent="0.3">
      <c r="A165" s="66" t="s">
        <v>600</v>
      </c>
      <c r="B165" s="68" t="s">
        <v>601</v>
      </c>
    </row>
    <row r="166" spans="1:2" x14ac:dyDescent="0.3">
      <c r="A166" s="66" t="s">
        <v>602</v>
      </c>
      <c r="B166" s="68" t="s">
        <v>603</v>
      </c>
    </row>
    <row r="167" spans="1:2" x14ac:dyDescent="0.3">
      <c r="A167" s="66" t="s">
        <v>604</v>
      </c>
      <c r="B167" s="68" t="s">
        <v>605</v>
      </c>
    </row>
    <row r="168" spans="1:2" x14ac:dyDescent="0.3">
      <c r="A168" s="66" t="s">
        <v>606</v>
      </c>
      <c r="B168" s="68" t="s">
        <v>607</v>
      </c>
    </row>
    <row r="169" spans="1:2" x14ac:dyDescent="0.3">
      <c r="A169" s="66" t="s">
        <v>608</v>
      </c>
      <c r="B169" s="68" t="s">
        <v>609</v>
      </c>
    </row>
    <row r="170" spans="1:2" x14ac:dyDescent="0.3">
      <c r="A170" s="66" t="s">
        <v>610</v>
      </c>
      <c r="B170" s="68" t="s">
        <v>611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honore.motangarti.djastam@undp.org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MPTF_00006_01037</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0F8DB7-D76C-430C-ACF2-CBFA9C1713BD}"/>
</file>

<file path=customXml/itemProps2.xml><?xml version="1.0" encoding="utf-8"?>
<ds:datastoreItem xmlns:ds="http://schemas.openxmlformats.org/officeDocument/2006/customXml" ds:itemID="{7D01C222-8604-4DBF-972A-902649662BCC}">
  <ds:schemaRefs>
    <ds:schemaRef ds:uri="http://schemas.microsoft.com/office/2006/metadata/properties"/>
    <ds:schemaRef ds:uri="http://schemas.microsoft.com/office/infopath/2007/PartnerControls"/>
    <ds:schemaRef ds:uri="9dc44b34-9e2b-42ea-86f7-9ee7f71036fc"/>
    <ds:schemaRef ds:uri="985ec44e-1bab-4c0b-9df0-6ba128686fc9"/>
  </ds:schemaRefs>
</ds:datastoreItem>
</file>

<file path=customXml/itemProps3.xml><?xml version="1.0" encoding="utf-8"?>
<ds:datastoreItem xmlns:ds="http://schemas.openxmlformats.org/officeDocument/2006/customXml" ds:itemID="{92273674-3468-4260-BC5C-24A454126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progress report template.xlsx</dc:title>
  <dc:subject/>
  <dc:creator>Jelena Zelenovic</dc:creator>
  <cp:keywords/>
  <dc:description/>
  <cp:lastModifiedBy>Jonathan Madaki</cp:lastModifiedBy>
  <cp:revision/>
  <dcterms:created xsi:type="dcterms:W3CDTF">2017-11-15T21:17:43Z</dcterms:created>
  <dcterms:modified xsi:type="dcterms:W3CDTF">2025-06-15T16:47:24Z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