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undp-my.sharepoint.com/personal/tony_kouemo_undp_org/Documents/Desktop/Dossiers-Haiti10/Documents_PBF_Agences/Projet_corruption/"/>
    </mc:Choice>
  </mc:AlternateContent>
  <xr:revisionPtr revIDLastSave="0" documentId="8_{1E7A195D-03E6-4707-95EC-5B1861536AFB}" xr6:coauthVersionLast="47" xr6:coauthVersionMax="47" xr10:uidLastSave="{00000000-0000-0000-0000-000000000000}"/>
  <bookViews>
    <workbookView xWindow="-108" yWindow="-108" windowWidth="23256" windowHeight="12456" firstSheet="2" activeTab="2" xr2:uid="{00000000-000D-0000-FFFF-FFFF00000000}"/>
  </bookViews>
  <sheets>
    <sheet name="Export (2)" sheetId="2" state="hidden" r:id="rId1"/>
    <sheet name="Export (3)" sheetId="3" state="hidden" r:id="rId2"/>
    <sheet name="Rapport financier_31 oct 2025" sheetId="7" r:id="rId3"/>
  </sheets>
  <definedNames>
    <definedName name="_xlnm._FilterDatabase" localSheetId="0" hidden="1">'Export (2)'!$A$1:$AQ$1379</definedName>
    <definedName name="_xlnm._FilterDatabase" localSheetId="1" hidden="1">'Export (3)'!$A$1:$AQ$1379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22" i="7" l="1"/>
  <c r="Q113" i="7"/>
  <c r="I97" i="7"/>
  <c r="E101" i="7"/>
  <c r="E9" i="7" l="1"/>
  <c r="O59" i="7"/>
  <c r="O91" i="7"/>
  <c r="O82" i="7"/>
  <c r="O80" i="7"/>
  <c r="O50" i="7"/>
  <c r="N34" i="7"/>
  <c r="O34" i="7"/>
  <c r="D124" i="7"/>
  <c r="E82" i="7" l="1"/>
  <c r="E80" i="7"/>
  <c r="E58" i="7"/>
  <c r="E59" i="7"/>
  <c r="E39" i="7"/>
  <c r="C13" i="7"/>
  <c r="E19" i="7"/>
  <c r="Q120" i="7" l="1"/>
  <c r="M116" i="7"/>
  <c r="H116" i="7"/>
  <c r="D116" i="7"/>
  <c r="M110" i="7"/>
  <c r="H110" i="7"/>
  <c r="D110" i="7"/>
  <c r="Q101" i="7"/>
  <c r="O101" i="7"/>
  <c r="N101" i="7"/>
  <c r="M101" i="7"/>
  <c r="L101" i="7"/>
  <c r="K101" i="7"/>
  <c r="J101" i="7"/>
  <c r="H101" i="7"/>
  <c r="F101" i="7"/>
  <c r="D101" i="7"/>
  <c r="R100" i="7"/>
  <c r="P100" i="7"/>
  <c r="R99" i="7"/>
  <c r="P99" i="7"/>
  <c r="G101" i="7"/>
  <c r="R98" i="7"/>
  <c r="P98" i="7"/>
  <c r="P97" i="7"/>
  <c r="R97" i="7"/>
  <c r="O93" i="7"/>
  <c r="N93" i="7"/>
  <c r="M93" i="7"/>
  <c r="L93" i="7"/>
  <c r="K93" i="7"/>
  <c r="J93" i="7"/>
  <c r="I93" i="7"/>
  <c r="H93" i="7"/>
  <c r="G93" i="7"/>
  <c r="F93" i="7"/>
  <c r="E93" i="7"/>
  <c r="D93" i="7"/>
  <c r="R92" i="7"/>
  <c r="P92" i="7"/>
  <c r="R91" i="7"/>
  <c r="P91" i="7"/>
  <c r="R90" i="7"/>
  <c r="P90" i="7"/>
  <c r="O88" i="7"/>
  <c r="N88" i="7"/>
  <c r="M88" i="7"/>
  <c r="L88" i="7"/>
  <c r="K88" i="7"/>
  <c r="J88" i="7"/>
  <c r="I88" i="7"/>
  <c r="H88" i="7"/>
  <c r="G88" i="7"/>
  <c r="F88" i="7"/>
  <c r="E88" i="7"/>
  <c r="D88" i="7"/>
  <c r="R87" i="7"/>
  <c r="P87" i="7"/>
  <c r="R86" i="7"/>
  <c r="P86" i="7"/>
  <c r="R85" i="7"/>
  <c r="P85" i="7"/>
  <c r="R84" i="7"/>
  <c r="P84" i="7"/>
  <c r="R83" i="7"/>
  <c r="P83" i="7"/>
  <c r="R82" i="7"/>
  <c r="P82" i="7"/>
  <c r="R81" i="7"/>
  <c r="P81" i="7"/>
  <c r="R80" i="7"/>
  <c r="P80" i="7"/>
  <c r="O78" i="7"/>
  <c r="N78" i="7"/>
  <c r="M78" i="7"/>
  <c r="L78" i="7"/>
  <c r="K78" i="7"/>
  <c r="J78" i="7"/>
  <c r="I78" i="7"/>
  <c r="H78" i="7"/>
  <c r="F78" i="7"/>
  <c r="E78" i="7"/>
  <c r="D78" i="7"/>
  <c r="R77" i="7"/>
  <c r="P77" i="7"/>
  <c r="R76" i="7"/>
  <c r="P76" i="7"/>
  <c r="R75" i="7"/>
  <c r="P75" i="7"/>
  <c r="R74" i="7"/>
  <c r="P74" i="7"/>
  <c r="R73" i="7"/>
  <c r="P73" i="7"/>
  <c r="R72" i="7"/>
  <c r="P72" i="7"/>
  <c r="R71" i="7"/>
  <c r="P71" i="7"/>
  <c r="R70" i="7"/>
  <c r="P70" i="7"/>
  <c r="G78" i="7"/>
  <c r="O66" i="7"/>
  <c r="N66" i="7"/>
  <c r="M66" i="7"/>
  <c r="L66" i="7"/>
  <c r="K66" i="7"/>
  <c r="J66" i="7"/>
  <c r="H66" i="7"/>
  <c r="G66" i="7"/>
  <c r="F66" i="7"/>
  <c r="E66" i="7"/>
  <c r="D66" i="7"/>
  <c r="R65" i="7"/>
  <c r="P65" i="7"/>
  <c r="R64" i="7"/>
  <c r="P64" i="7"/>
  <c r="R63" i="7"/>
  <c r="P63" i="7"/>
  <c r="R62" i="7"/>
  <c r="P62" i="7"/>
  <c r="R61" i="7"/>
  <c r="P61" i="7"/>
  <c r="P60" i="7"/>
  <c r="I60" i="7"/>
  <c r="I66" i="7" s="1"/>
  <c r="R59" i="7"/>
  <c r="P59" i="7"/>
  <c r="R58" i="7"/>
  <c r="P58" i="7"/>
  <c r="K58" i="7"/>
  <c r="O56" i="7"/>
  <c r="N56" i="7"/>
  <c r="M56" i="7"/>
  <c r="L56" i="7"/>
  <c r="K56" i="7"/>
  <c r="J56" i="7"/>
  <c r="I56" i="7"/>
  <c r="F56" i="7"/>
  <c r="E56" i="7"/>
  <c r="D56" i="7"/>
  <c r="R55" i="7"/>
  <c r="P55" i="7"/>
  <c r="R54" i="7"/>
  <c r="P54" i="7"/>
  <c r="R53" i="7"/>
  <c r="P53" i="7"/>
  <c r="R52" i="7"/>
  <c r="P52" i="7"/>
  <c r="R51" i="7"/>
  <c r="P51" i="7"/>
  <c r="R50" i="7"/>
  <c r="H50" i="7"/>
  <c r="H56" i="7" s="1"/>
  <c r="R49" i="7"/>
  <c r="P49" i="7"/>
  <c r="G56" i="7"/>
  <c r="R48" i="7"/>
  <c r="P48" i="7"/>
  <c r="O46" i="7"/>
  <c r="N46" i="7"/>
  <c r="M46" i="7"/>
  <c r="L46" i="7"/>
  <c r="K46" i="7"/>
  <c r="J46" i="7"/>
  <c r="I46" i="7"/>
  <c r="H46" i="7"/>
  <c r="G46" i="7"/>
  <c r="F46" i="7"/>
  <c r="D46" i="7"/>
  <c r="R45" i="7"/>
  <c r="P45" i="7"/>
  <c r="R44" i="7"/>
  <c r="P44" i="7"/>
  <c r="R43" i="7"/>
  <c r="P43" i="7"/>
  <c r="R42" i="7"/>
  <c r="P42" i="7"/>
  <c r="R41" i="7"/>
  <c r="P41" i="7"/>
  <c r="P40" i="7"/>
  <c r="F40" i="7"/>
  <c r="R40" i="7" s="1"/>
  <c r="P39" i="7"/>
  <c r="E46" i="7"/>
  <c r="R38" i="7"/>
  <c r="P38" i="7"/>
  <c r="M34" i="7"/>
  <c r="J34" i="7"/>
  <c r="I34" i="7"/>
  <c r="H34" i="7"/>
  <c r="G34" i="7"/>
  <c r="F34" i="7"/>
  <c r="E34" i="7"/>
  <c r="D34" i="7"/>
  <c r="R33" i="7"/>
  <c r="P33" i="7"/>
  <c r="R32" i="7"/>
  <c r="P32" i="7"/>
  <c r="R31" i="7"/>
  <c r="P31" i="7"/>
  <c r="R30" i="7"/>
  <c r="P30" i="7"/>
  <c r="R29" i="7"/>
  <c r="P29" i="7"/>
  <c r="R28" i="7"/>
  <c r="P28" i="7"/>
  <c r="R27" i="7"/>
  <c r="P27" i="7"/>
  <c r="R26" i="7"/>
  <c r="P26" i="7"/>
  <c r="O24" i="7"/>
  <c r="N24" i="7"/>
  <c r="M24" i="7"/>
  <c r="J24" i="7"/>
  <c r="I24" i="7"/>
  <c r="H24" i="7"/>
  <c r="G24" i="7"/>
  <c r="F24" i="7"/>
  <c r="E24" i="7"/>
  <c r="D24" i="7"/>
  <c r="R23" i="7"/>
  <c r="P23" i="7"/>
  <c r="R22" i="7"/>
  <c r="P22" i="7"/>
  <c r="R21" i="7"/>
  <c r="P21" i="7"/>
  <c r="R20" i="7"/>
  <c r="P20" i="7"/>
  <c r="R19" i="7"/>
  <c r="P19" i="7"/>
  <c r="R18" i="7"/>
  <c r="P18" i="7"/>
  <c r="R17" i="7"/>
  <c r="P17" i="7"/>
  <c r="R16" i="7"/>
  <c r="P16" i="7"/>
  <c r="M14" i="7"/>
  <c r="F14" i="7"/>
  <c r="E14" i="7"/>
  <c r="D14" i="7"/>
  <c r="R13" i="7"/>
  <c r="P13" i="7"/>
  <c r="R12" i="7"/>
  <c r="P12" i="7"/>
  <c r="R11" i="7"/>
  <c r="P11" i="7"/>
  <c r="R10" i="7"/>
  <c r="P10" i="7"/>
  <c r="R9" i="7"/>
  <c r="P9" i="7"/>
  <c r="R8" i="7"/>
  <c r="P8" i="7"/>
  <c r="O7" i="7"/>
  <c r="O14" i="7" s="1"/>
  <c r="N7" i="7"/>
  <c r="N14" i="7" s="1"/>
  <c r="K7" i="7"/>
  <c r="J7" i="7"/>
  <c r="J14" i="7" s="1"/>
  <c r="I7" i="7"/>
  <c r="H7" i="7"/>
  <c r="H14" i="7" s="1"/>
  <c r="G14" i="7"/>
  <c r="R6" i="7"/>
  <c r="P6" i="7"/>
  <c r="G111" i="7" l="1"/>
  <c r="G113" i="7" s="1"/>
  <c r="R39" i="7"/>
  <c r="R46" i="7" s="1"/>
  <c r="R93" i="7"/>
  <c r="R24" i="7"/>
  <c r="L111" i="7"/>
  <c r="L112" i="7" s="1"/>
  <c r="L113" i="7" s="1"/>
  <c r="Q88" i="7"/>
  <c r="Q46" i="7"/>
  <c r="R7" i="7"/>
  <c r="R14" i="7" s="1"/>
  <c r="K111" i="7"/>
  <c r="K112" i="7" s="1"/>
  <c r="J111" i="7"/>
  <c r="J112" i="7" s="1"/>
  <c r="J113" i="7" s="1"/>
  <c r="D111" i="7"/>
  <c r="D112" i="7" s="1"/>
  <c r="D113" i="7" s="1"/>
  <c r="F111" i="7"/>
  <c r="F112" i="7" s="1"/>
  <c r="F113" i="7" s="1"/>
  <c r="P88" i="7"/>
  <c r="H111" i="7"/>
  <c r="H112" i="7" s="1"/>
  <c r="H113" i="7" s="1"/>
  <c r="Q34" i="7"/>
  <c r="E111" i="7"/>
  <c r="E112" i="7" s="1"/>
  <c r="R34" i="7"/>
  <c r="P66" i="7"/>
  <c r="R78" i="7"/>
  <c r="R88" i="7"/>
  <c r="M111" i="7"/>
  <c r="P50" i="7"/>
  <c r="P56" i="7" s="1"/>
  <c r="P93" i="7"/>
  <c r="R101" i="7"/>
  <c r="N111" i="7"/>
  <c r="N112" i="7" s="1"/>
  <c r="N113" i="7" s="1"/>
  <c r="O111" i="7"/>
  <c r="O112" i="7" s="1"/>
  <c r="O113" i="7" s="1"/>
  <c r="Q24" i="7"/>
  <c r="R56" i="7"/>
  <c r="Q66" i="7"/>
  <c r="P78" i="7"/>
  <c r="P101" i="7"/>
  <c r="I14" i="7"/>
  <c r="P7" i="7"/>
  <c r="Q14" i="7" s="1"/>
  <c r="P14" i="7"/>
  <c r="Q93" i="7"/>
  <c r="P34" i="7"/>
  <c r="P46" i="7"/>
  <c r="I101" i="7"/>
  <c r="R60" i="7"/>
  <c r="R66" i="7" s="1"/>
  <c r="Q78" i="7"/>
  <c r="P24" i="7"/>
  <c r="M112" i="7" l="1"/>
  <c r="I111" i="7"/>
  <c r="Q111" i="7" s="1"/>
  <c r="K113" i="7"/>
  <c r="M113" i="7"/>
  <c r="M118" i="7" s="1"/>
  <c r="P111" i="7"/>
  <c r="R104" i="7"/>
  <c r="Q56" i="7"/>
  <c r="D127" i="7" s="1"/>
  <c r="H119" i="7"/>
  <c r="H117" i="7"/>
  <c r="H118" i="7"/>
  <c r="D119" i="7"/>
  <c r="D117" i="7"/>
  <c r="D118" i="7"/>
  <c r="P112" i="7"/>
  <c r="P113" i="7" s="1"/>
  <c r="E113" i="7"/>
  <c r="M117" i="7" l="1"/>
  <c r="D122" i="7"/>
  <c r="D123" i="7" s="1"/>
  <c r="M119" i="7"/>
  <c r="I112" i="7"/>
  <c r="Q112" i="7" s="1"/>
  <c r="P118" i="7"/>
  <c r="P119" i="7"/>
  <c r="M120" i="7"/>
  <c r="P117" i="7"/>
  <c r="D120" i="7"/>
  <c r="H120" i="7"/>
  <c r="P120" i="7" l="1"/>
  <c r="D125" i="7" s="1"/>
  <c r="R123" i="7"/>
  <c r="I113" i="7"/>
</calcChain>
</file>

<file path=xl/sharedStrings.xml><?xml version="1.0" encoding="utf-8"?>
<sst xmlns="http://schemas.openxmlformats.org/spreadsheetml/2006/main" count="70977" uniqueCount="4905">
  <si>
    <t>ACCOUNTING_EVENT</t>
  </si>
  <si>
    <t>PERIOD_NAME</t>
  </si>
  <si>
    <t>AGENCY</t>
  </si>
  <si>
    <t>ACCOUNT</t>
  </si>
  <si>
    <t>ACCOUNT_DESCRIPTION</t>
  </si>
  <si>
    <t>COST_CENTER</t>
  </si>
  <si>
    <t>DONOR</t>
  </si>
  <si>
    <t>FUND</t>
  </si>
  <si>
    <t>FUND_DESCRIPTION</t>
  </si>
  <si>
    <t>RESPONSIBLE PARTY TRANSACTION</t>
  </si>
  <si>
    <t>RESPONSIBLE_PARTY_PPM</t>
  </si>
  <si>
    <t>TASK_NUMBER</t>
  </si>
  <si>
    <t>PROJECT</t>
  </si>
  <si>
    <t>TRANSACTION_NUMBER</t>
  </si>
  <si>
    <t>TRANSACTION_ENTITY_CODE</t>
  </si>
  <si>
    <t>INVOICEHEADERDESCRIPTION</t>
  </si>
  <si>
    <t>INVOICE_ID</t>
  </si>
  <si>
    <t>INVOICE_TYPE</t>
  </si>
  <si>
    <t>INVOICE_AMOUNT</t>
  </si>
  <si>
    <t>INVOICE_LINE_AMOUNT</t>
  </si>
  <si>
    <t>INVOICE_LINE_NUMBER</t>
  </si>
  <si>
    <t>INVOICE_NUMBER</t>
  </si>
  <si>
    <t>SUPPLIER_NUMBER</t>
  </si>
  <si>
    <t>SUPPLIER_NAME</t>
  </si>
  <si>
    <t>JE_LINE_NUM</t>
  </si>
  <si>
    <t>JOURNAL_DESCRIPTION</t>
  </si>
  <si>
    <t>LINE_DESCRIPTION</t>
  </si>
  <si>
    <t>BATCH_NAME</t>
  </si>
  <si>
    <t>JOURNAL_NAME</t>
  </si>
  <si>
    <t>JOURNAL_LINE_CREATED_BY_PERSON_NAME</t>
  </si>
  <si>
    <t>LEDGER_NAME</t>
  </si>
  <si>
    <t>PO HEADER CREATION DATE</t>
  </si>
  <si>
    <t>PO_NUMBER</t>
  </si>
  <si>
    <t>PO_LINE_NUM</t>
  </si>
  <si>
    <t>FISCAL YEAR</t>
  </si>
  <si>
    <t>EFFECTIVE_DATE</t>
  </si>
  <si>
    <t>POSTED_DATE</t>
  </si>
  <si>
    <t>TRANSACTION_LINE_NUMBER</t>
  </si>
  <si>
    <t>CURRENCY_CODE</t>
  </si>
  <si>
    <t>NET_ENTERED_AMOUNT</t>
  </si>
  <si>
    <t>ACCOUNTED_DR</t>
  </si>
  <si>
    <t>ACCOUNTED_CR</t>
  </si>
  <si>
    <t>Net Accounted Amt</t>
  </si>
  <si>
    <t/>
  </si>
  <si>
    <t>ADDITIONS</t>
  </si>
  <si>
    <t>JUN-2023</t>
  </si>
  <si>
    <t>UNDP</t>
  </si>
  <si>
    <t>Information and Communications Technology (ICT) Equipment</t>
  </si>
  <si>
    <t>50804</t>
  </si>
  <si>
    <t>011363</t>
  </si>
  <si>
    <t>30000</t>
  </si>
  <si>
    <t>Programme Cost Sharing</t>
  </si>
  <si>
    <t>00129459</t>
  </si>
  <si>
    <t>264041</t>
  </si>
  <si>
    <t>TRANSACTIONS</t>
  </si>
  <si>
    <t>Journal Import 13624770:</t>
  </si>
  <si>
    <t>Asset #: 101780 | Asset Category: Communications &amp; IT Equipment. | Asset Type: EXPENSED | Asset Location: UNDP-HTI | Project: 00129459 |Task: ACTIVITY10</t>
  </si>
  <si>
    <t>Assets A 13624765000001 13624770 N</t>
  </si>
  <si>
    <t>01-06-2023 Addition</t>
  </si>
  <si>
    <t>Jaya Babu BOBBA</t>
  </si>
  <si>
    <t>UNDP PL USD</t>
  </si>
  <si>
    <t>USD</t>
  </si>
  <si>
    <t>264037</t>
  </si>
  <si>
    <t>Asset #: 101779 | Asset Category: Communications &amp; IT Equipment. | Asset Type: EXPENSED | Asset Location: UNDP-HTI | Project: 00129459 |Task: ACTIVITY10</t>
  </si>
  <si>
    <t>264033</t>
  </si>
  <si>
    <t>Asset #: 101778 | Asset Category: Communications &amp; IT Equipment. | Asset Type: EXPENSED | Asset Location: UNDP-HTI | Project: 00129459 |Task: ACTIVITY10</t>
  </si>
  <si>
    <t>265150</t>
  </si>
  <si>
    <t>Journal Import 13624783:</t>
  </si>
  <si>
    <t>Asset #: 101786 | Asset Category: Communications &amp; IT Equipment. | Asset Type: CAPITALIZED | Asset Location: UNDP-HTI | Project: 00129459 |Task: ACTIVITY10</t>
  </si>
  <si>
    <t>Assets A 13624779000001 13624783 N</t>
  </si>
  <si>
    <t>Information and Communications Technology (ICT) Equipment - Depreciation Expense</t>
  </si>
  <si>
    <t>DEC-2024</t>
  </si>
  <si>
    <t>656365</t>
  </si>
  <si>
    <t>Journal Import 45653326:</t>
  </si>
  <si>
    <t>Asset #: 127525 | Asset Category: Vehicles.General | Asset Type: CAPITALIZED | Asset Location: UNDP-HTI | Project: 00129459 |Task: ACTIVITY10</t>
  </si>
  <si>
    <t>Assets A 45653300000001 45653326 N</t>
  </si>
  <si>
    <t>01-12-2024 Addition</t>
  </si>
  <si>
    <t>Wan Athirah WAN AB AZIZ</t>
  </si>
  <si>
    <t>Vehicles - Depreciation Expense</t>
  </si>
  <si>
    <t>Adjustment</t>
  </si>
  <si>
    <t>Realized Foreign Exchange Gain - AP</t>
  </si>
  <si>
    <t>Payables FX gain reclass from 56005 to 76135</t>
  </si>
  <si>
    <t>Trx 4309000298 HTI HTG</t>
  </si>
  <si>
    <t>Spreadsheet A 300000683796592 21712383 N 14-DEC-2023 02:49:23</t>
  </si>
  <si>
    <t>Lenny Marlina MUSTAPAH</t>
  </si>
  <si>
    <t>DEC-2023</t>
  </si>
  <si>
    <t>Reverses journal  Adjustment of journal batch Spreadsheet A 300000683796592 21712383 N 14-DEC-2023 02:49:23 from period JUN-2023.</t>
  </si>
  <si>
    <t>Reverses  Adjustment 04-01-24 06:46:46 22834697</t>
  </si>
  <si>
    <t>Reverses  Adjustment 04-01-24 06:46:47</t>
  </si>
  <si>
    <t>Trx 4309000322 HTI HTG</t>
  </si>
  <si>
    <t>Trx 4309000497 HTI HTG</t>
  </si>
  <si>
    <t>Trx 4309000192 HTI HTG</t>
  </si>
  <si>
    <t>Trx 4309000575 HTI HTG</t>
  </si>
  <si>
    <t>Trx 4309000597 HTI HTG</t>
  </si>
  <si>
    <t>Trx 4309000555 HTI HTG</t>
  </si>
  <si>
    <t>Trx 4309000183 HTI HTG</t>
  </si>
  <si>
    <t>Trx 4309000401 HTI HTG</t>
  </si>
  <si>
    <t>Trx 4309000662 HTI HTG</t>
  </si>
  <si>
    <t>BURDEN_COST</t>
  </si>
  <si>
    <t>00141146</t>
  </si>
  <si>
    <t>Facilities and Administration - Implementation</t>
  </si>
  <si>
    <t>50801</t>
  </si>
  <si>
    <t>001981-UNDP</t>
  </si>
  <si>
    <t>Activity10</t>
  </si>
  <si>
    <t>1826401</t>
  </si>
  <si>
    <t>EXPENDITURES</t>
  </si>
  <si>
    <t>Journal Import 13976852:</t>
  </si>
  <si>
    <t>Expenditure Business Unit : UNDP-HTI , Project Number : 00129459 , Task Number : ACTIVITY10 , Transaction Number : 1826401 , Expenditure Category : 75100 - Facilities &amp; Administration , Expenditure Type : 75105 - Facilities and Administrati</t>
  </si>
  <si>
    <t>Projects A 13976812000002 13976852 5 Y</t>
  </si>
  <si>
    <t>06-06-2023 Burden Cost</t>
  </si>
  <si>
    <t>Quantum Service Account</t>
  </si>
  <si>
    <t>1872800</t>
  </si>
  <si>
    <t>Journal Import 14259930:</t>
  </si>
  <si>
    <t>Expenditure Business Unit : UNDP-HTI , Project Number : 00129459 , Task Number : ACTIVITY10 , Transaction Number : 1872800 , Expenditure Category : 75100 - Facilities &amp; Administration , Expenditure Type : 75105 - Facilities and Administrati</t>
  </si>
  <si>
    <t>Projects A 14259841000001 14259930 7 Y</t>
  </si>
  <si>
    <t>26-06-2023 Burden Cost</t>
  </si>
  <si>
    <t>HTG</t>
  </si>
  <si>
    <t>NOV-2023</t>
  </si>
  <si>
    <t>ACTIVITY1</t>
  </si>
  <si>
    <t>28198860</t>
  </si>
  <si>
    <t>Journal Import 21109616:</t>
  </si>
  <si>
    <t>Expenditure Business Unit : UNDP-HTI , Project Number : 00129459 , Task Number : ACTIVITY1 , Transaction Number : 28198860 , Expenditure Category : 75100 - Facilities &amp; Administration , Expenditure Type : 75105 - Facilities and Administrati</t>
  </si>
  <si>
    <t>Projects A 21109344000001 21109616 6 Y</t>
  </si>
  <si>
    <t>05-11-2023 Burden Cost</t>
  </si>
  <si>
    <t>OCT-2024</t>
  </si>
  <si>
    <t>55984502</t>
  </si>
  <si>
    <t>Journal Import 41219905:</t>
  </si>
  <si>
    <t>Expenditure Business Unit : UNDP-HTI , Project Number : 00129459 , Task Number : ACTIVITY1 , Transaction Number : 55984502 , Expenditure Category : 75100 - Facilities &amp; Administration , Expenditure Type : 75105 - Facilities and Administrati</t>
  </si>
  <si>
    <t>Projects A 41219857000001 41219905 5 Y</t>
  </si>
  <si>
    <t>26-10-2024 Burden Cost</t>
  </si>
  <si>
    <t>NOV-2024</t>
  </si>
  <si>
    <t>ACTIVITY2</t>
  </si>
  <si>
    <t>58597173</t>
  </si>
  <si>
    <t>Journal Import 43578802:</t>
  </si>
  <si>
    <t>Expenditure Business Unit : UNDP-HTI , Project Number : 00129459 , Task Number : ACTIVITY2 , Transaction Number : 58597173 , Expenditure Category : 75100 - Facilities &amp; Administration , Expenditure Type : 75105 - Facilities and Administrati</t>
  </si>
  <si>
    <t>Projects A 43578610000004 43578802 2 Y</t>
  </si>
  <si>
    <t>09-11-2024 Burden Cost</t>
  </si>
  <si>
    <t>FEB-2025</t>
  </si>
  <si>
    <t>ACTIVITY4</t>
  </si>
  <si>
    <t>64055031</t>
  </si>
  <si>
    <t>Journal Import 49141850:</t>
  </si>
  <si>
    <t>Expenditure Business Unit : UNDP-HTI , Project Number : 00129459 , Task Number : ACTIVITY4 , Transaction Number : 64055031 , Expenditure Category : 75100 - Facilities &amp; Administration , Expenditure Type : 75105 - Facilities and Administrati</t>
  </si>
  <si>
    <t>Projects A 49141671000001 49141850 Y</t>
  </si>
  <si>
    <t>19-02-2025 Burden Cost</t>
  </si>
  <si>
    <t>FEB-2023</t>
  </si>
  <si>
    <t>1444152</t>
  </si>
  <si>
    <t>Journal Import 11669569:</t>
  </si>
  <si>
    <t>Expenditure Business Unit : UNDP-HTI , Project Number : 00129459 , Task Number : ACTIVITY10 , Transaction Number : 1444152 , Expenditure Category : 75100 - Facilities &amp; Administration , Expenditure Type : 75105 - Facilities and Administrati</t>
  </si>
  <si>
    <t>Projects A 11669488000003 11669569 5 Y</t>
  </si>
  <si>
    <t>01-02-2023 Burden Cost</t>
  </si>
  <si>
    <t>FEB-2024</t>
  </si>
  <si>
    <t>40287829</t>
  </si>
  <si>
    <t>Journal Import 26124821:</t>
  </si>
  <si>
    <t>Expenditure Business Unit : UNDP-HTI , Project Number : 00129459 , Task Number : ACTIVITY1 , Transaction Number : 40287829 , Expenditure Category : 75100 - Facilities &amp; Administration , Expenditure Type : 75105 - Facilities and Administrati</t>
  </si>
  <si>
    <t>Projects A 26124817000001 26124821 Y</t>
  </si>
  <si>
    <t>16-02-2024 Burden Cost</t>
  </si>
  <si>
    <t>MAR-2023</t>
  </si>
  <si>
    <t>1218693</t>
  </si>
  <si>
    <t>Journal Import 10852014:</t>
  </si>
  <si>
    <t>Expenditure Business Unit : UNDP-HTI , Project Number : 00129459 , Task Number : ACTIVITY10 , Transaction Number : 1218693 , Expenditure Category : 75100 - Facilities &amp; Administration , Expenditure Type : 75105 - Facilities and Administrati</t>
  </si>
  <si>
    <t>Projects A 10851965000002 10852014 2 Y</t>
  </si>
  <si>
    <t>15-03-2023 Burden Cost</t>
  </si>
  <si>
    <t>MAY-2023</t>
  </si>
  <si>
    <t>ACTIVITY3</t>
  </si>
  <si>
    <t>1330253</t>
  </si>
  <si>
    <t>Journal Import 11273301:</t>
  </si>
  <si>
    <t>Expenditure Business Unit : UNDP-HTI , Project Number : 00129459 , Task Number : ACTIVITY3 , Transaction Number : 1330253 , Expenditure Category : 75100 - Facilities &amp; Administration , Expenditure Type : 75105 - Facilities and Administratio</t>
  </si>
  <si>
    <t>Projects A 11272101000002 11273301 3 Y</t>
  </si>
  <si>
    <t>15-05-2023 Burden Cost</t>
  </si>
  <si>
    <t>64132516</t>
  </si>
  <si>
    <t>Journal Import 49248627:</t>
  </si>
  <si>
    <t>Expenditure Business Unit : UNDP-HTI , Project Number : 00129459 , Task Number : ACTIVITY4 , Transaction Number : 64132516 , Expenditure Category : 75100 - Facilities &amp; Administration , Expenditure Type : 75105 - Facilities and Administrati</t>
  </si>
  <si>
    <t>Projects A 49248095000001 49248627 Y</t>
  </si>
  <si>
    <t>17-02-2025 Burden Cost</t>
  </si>
  <si>
    <t>31141055</t>
  </si>
  <si>
    <t>Journal Import 21902390:</t>
  </si>
  <si>
    <t>Expenditure Business Unit : UNDP-HTI , Project Number : 00129459 , Task Number : ACTIVITY10 , Transaction Number : 31141055 , Expenditure Category : 75100 - Facilities &amp; Administration , Expenditure Type : 75105 - Facilities and Administrat</t>
  </si>
  <si>
    <t>Projects A 21892652000439 21902390 6 Y</t>
  </si>
  <si>
    <t>15-12-2023 Burden Cost</t>
  </si>
  <si>
    <t>SEP-2024</t>
  </si>
  <si>
    <t>53856933</t>
  </si>
  <si>
    <t>Journal Import 39643890:</t>
  </si>
  <si>
    <t>Expenditure Business Unit : UNDP-HTI , Project Number : 00129459 , Task Number : ACTIVITY3 , Transaction Number : 53856933 , Expenditure Category : 75100 - Facilities &amp; Administration , Expenditure Type : 75105 - Facilities and Administrati</t>
  </si>
  <si>
    <t>Projects A 39643883000001 39643890 3 Y</t>
  </si>
  <si>
    <t>24-09-2024 Burden Cost</t>
  </si>
  <si>
    <t>60474559</t>
  </si>
  <si>
    <t>Journal Import 45155646:</t>
  </si>
  <si>
    <t>Expenditure Business Unit : UNDP-HTI , Project Number : 00129459 , Task Number : ACTIVITY10 , Transaction Number : 60474559 , Expenditure Category : 75100 - Facilities &amp; Administration , Expenditure Type : 75105 - Facilities and Administrat</t>
  </si>
  <si>
    <t>Projects A 45155363000003 45155646 Y</t>
  </si>
  <si>
    <t>19-12-2024 Burden Cost</t>
  </si>
  <si>
    <t>JAN-2025</t>
  </si>
  <si>
    <t>62009347</t>
  </si>
  <si>
    <t>Journal Import 46918169:</t>
  </si>
  <si>
    <t>Expenditure Business Unit : UNDP-HTI , Project Number : 00129459 , Task Number : ACTIVITY2 , Transaction Number : 62009347 , Expenditure Category : 75100 - Facilities &amp; Administration , Expenditure Type : 75105 - Facilities and Administrati</t>
  </si>
  <si>
    <t>Projects A 46918119000001 46918169 Y</t>
  </si>
  <si>
    <t>17-01-2025 Burden Cost</t>
  </si>
  <si>
    <t>APR-2023</t>
  </si>
  <si>
    <t>964051</t>
  </si>
  <si>
    <t>Journal Import 9887991:</t>
  </si>
  <si>
    <t>Expenditure Business Unit : UNDP-HTI , Project Number : 00129459 , Task Number : ACTIVITY10 , Transaction Number : 964051 , Expenditure Category : 75100 - Facilities &amp; Administration , Expenditure Type : 75105 - Facilities and Administratio</t>
  </si>
  <si>
    <t>Projects A 9887919000005 9887991 2 Y</t>
  </si>
  <si>
    <t>10-04-2023 Burden Cost</t>
  </si>
  <si>
    <t>25258434</t>
  </si>
  <si>
    <t>Journal Import 20128198:</t>
  </si>
  <si>
    <t>Expenditure Business Unit : UNDP-HTI , Project Number : 00129459 , Task Number : ACTIVITY1 , Transaction Number : 25258434 , Expenditure Category : 75100 - Facilities &amp; Administration , Expenditure Type : 75105 - Facilities and Administrati</t>
  </si>
  <si>
    <t>Projects A 20127965000002 20128198 11 Y</t>
  </si>
  <si>
    <t>01-11-2023 Burden Cost</t>
  </si>
  <si>
    <t>JUL-2024</t>
  </si>
  <si>
    <t>50994729</t>
  </si>
  <si>
    <t>Journal Import 34411906:</t>
  </si>
  <si>
    <t>Expenditure Business Unit : UNDP-HTI , Project Number : 00129459 , Task Number : ACTIVITY10 , Transaction Number : 50994729 , Expenditure Category : 75100 - Facilities &amp; Administration , Expenditure Type : 75105 - Facilities and Administrat</t>
  </si>
  <si>
    <t>Projects A 34411664000001 34411906 2 Y</t>
  </si>
  <si>
    <t>09-07-2024 Burden Cost</t>
  </si>
  <si>
    <t>ACTIVITY8</t>
  </si>
  <si>
    <t>62067860</t>
  </si>
  <si>
    <t>Journal Import 47250019:</t>
  </si>
  <si>
    <t>Expenditure Business Unit : UNDP-HTI , Project Number : 00129459 , Task Number : ACTIVITY8 , Transaction Number : 62067860 , Expenditure Category : 75100 - Facilities &amp; Administration , Expenditure Type : 75105 - Facilities and Administrati</t>
  </si>
  <si>
    <t>Projects A 47249919000001 47250019 Y</t>
  </si>
  <si>
    <t>24-01-2025 Burden Cost</t>
  </si>
  <si>
    <t>63083195</t>
  </si>
  <si>
    <t>Journal Import 47972007:</t>
  </si>
  <si>
    <t>Expenditure Business Unit : UNDP-HTI , Project Number : 00129459 , Task Number : ACTIVITY10 , Transaction Number : 63083195 , Expenditure Category : 75100 - Facilities &amp; Administration , Expenditure Type : 75105 - Facilities and Administrat</t>
  </si>
  <si>
    <t>Projects A 47971717000001 47972007 2 Y</t>
  </si>
  <si>
    <t>02-02-2025 Burden Cost</t>
  </si>
  <si>
    <t>JUN-2024</t>
  </si>
  <si>
    <t>50828091</t>
  </si>
  <si>
    <t>Journal Import 34066534:</t>
  </si>
  <si>
    <t>Expenditure Business Unit : UNDP-HTI , Project Number : 00129459 , Task Number : ACTIVITY2 , Transaction Number : 50828091 , Expenditure Category : 75100 - Facilities &amp; Administration , Expenditure Type : 75105 - Facilities and Administrati</t>
  </si>
  <si>
    <t>Projects A 34066402000001 34066534 Y</t>
  </si>
  <si>
    <t>19-06-2024 Burden Cost</t>
  </si>
  <si>
    <t>JUL-2023</t>
  </si>
  <si>
    <t>2316967</t>
  </si>
  <si>
    <t>Journal Import 15147820:</t>
  </si>
  <si>
    <t>Expenditure Business Unit : UNDP-HTI , Project Number : 00129459 , Task Number : ACTIVITY10 , Transaction Number : 2316967 , Expenditure Category : 75100 - Facilities &amp; Administration , Expenditure Type : 75105 - Facilities and Administrati</t>
  </si>
  <si>
    <t>Projects A 15147769000001 15147820 4 Y</t>
  </si>
  <si>
    <t>24-07-2023 Burden Cost</t>
  </si>
  <si>
    <t>51483581</t>
  </si>
  <si>
    <t>Journal Import 35928544:</t>
  </si>
  <si>
    <t>Expenditure Business Unit : UNDP-HTI , Project Number : 00129459 , Task Number : ACTIVITY10 , Transaction Number : 51483581 , Expenditure Category : 75100 - Facilities &amp; Administration , Expenditure Type : 75105 - Facilities and Administrat</t>
  </si>
  <si>
    <t>Projects A 35928306000001 35928544 4 Y</t>
  </si>
  <si>
    <t>16-07-2024 Burden Cost</t>
  </si>
  <si>
    <t>MAR-2025</t>
  </si>
  <si>
    <t>64469414</t>
  </si>
  <si>
    <t>Journal Import 49643685:</t>
  </si>
  <si>
    <t>Expenditure Business Unit : UNDP-HTI , Project Number : 00129459 , Task Number : ACTIVITY10 , Transaction Number : 64469414 , Expenditure Category : 75100 - Facilities &amp; Administration , Expenditure Type : 75105 - Facilities and Administrat</t>
  </si>
  <si>
    <t>Projects A 49642948000002 49643685 3 Y</t>
  </si>
  <si>
    <t>15-03-2025 Burden Cost</t>
  </si>
  <si>
    <t>OCT-2023</t>
  </si>
  <si>
    <t>11784284</t>
  </si>
  <si>
    <t>Journal Import 18348991:</t>
  </si>
  <si>
    <t>Expenditure Business Unit : UNDP-HTI , Project Number : 00129459 , Task Number : ACTIVITY1 , Transaction Number : 11784284 , Expenditure Category : 75100 - Facilities &amp; Administration , Expenditure Type : 75105 - Facilities and Administrati</t>
  </si>
  <si>
    <t>Projects A 18348662000002 18348991 2 Y</t>
  </si>
  <si>
    <t>11-10-2023 Burden Cost</t>
  </si>
  <si>
    <t>55984503</t>
  </si>
  <si>
    <t>Expenditure Business Unit : UNDP-HTI , Project Number : 00129459 , Task Number : ACTIVITY10 , Transaction Number : 55984503 , Expenditure Category : 75100 - Facilities &amp; Administration , Expenditure Type : 75105 - Facilities and Administrat</t>
  </si>
  <si>
    <t>29-10-2024 Burden Cost</t>
  </si>
  <si>
    <t>015217-HTI_Ins Hait. Droits Humains</t>
  </si>
  <si>
    <t>ACTIVITY4.1</t>
  </si>
  <si>
    <t>11215767</t>
  </si>
  <si>
    <t>Journal Import 18276325:</t>
  </si>
  <si>
    <t>Expenditure Business Unit : UNDP-HTI , Project Number : 00129459 , Task Number : ACTIVITY4.Q1 , Transaction Number : 11215767 , Expenditure Category : 75100 - Facilities &amp; Administration , Expenditure Type : 75105 - Facilities and Administr</t>
  </si>
  <si>
    <t>Projects A 18276222000002 18276325 Y</t>
  </si>
  <si>
    <t>04-10-2023 Burden Cost</t>
  </si>
  <si>
    <t>ACTIVITY6</t>
  </si>
  <si>
    <t>1651654</t>
  </si>
  <si>
    <t>Journal Import 13099593:</t>
  </si>
  <si>
    <t>Expenditure Business Unit : UNDP-HTI , Project Number : 00129459 , Task Number : ACTIVITY6 , Transaction Number : 1651654 , Expenditure Category : 75100 - Facilities &amp; Administration , Expenditure Type : 75105 - Facilities and Administratio</t>
  </si>
  <si>
    <t>Projects A 13099339000001 13099593 3 Y</t>
  </si>
  <si>
    <t>01-07-2023 Burden Cost</t>
  </si>
  <si>
    <t>1813771</t>
  </si>
  <si>
    <t>Journal Import 13809736:</t>
  </si>
  <si>
    <t>Expenditure Business Unit : UNDP-HTI , Project Number : 00129459 , Task Number : ACTIVITY6 , Transaction Number : 1813771 , Expenditure Category : 75100 - Facilities &amp; Administration , Expenditure Type : 75105 - Facilities and Administratio</t>
  </si>
  <si>
    <t>Projects A 13809604000002 13809736 2 Y</t>
  </si>
  <si>
    <t>02-06-2023 Burden Cost</t>
  </si>
  <si>
    <t>25677074</t>
  </si>
  <si>
    <t>Journal Import 20199639:</t>
  </si>
  <si>
    <t>Expenditure Business Unit : UNDP-HTI , Project Number : 00129459 , Task Number : ACTIVITY3 , Transaction Number : 25677074 , Expenditure Category : 75100 - Facilities &amp; Administration , Expenditure Type : 75105 - Facilities and Administrati</t>
  </si>
  <si>
    <t>Projects A 20199512000002 20199639 Y</t>
  </si>
  <si>
    <t>06-11-2023 Burden Cost</t>
  </si>
  <si>
    <t>999620</t>
  </si>
  <si>
    <t>Journal Import 10054085:</t>
  </si>
  <si>
    <t>Expenditure Business Unit : UNDP-HTI , Project Number : 00129459 , Task Number : ACTIVITY6 , Transaction Number : 999620 , Expenditure Category : 75100 - Facilities &amp; Administration , Expenditure Type : 75105 - Facilities and Administration</t>
  </si>
  <si>
    <t>Projects A 10054045000001 10054085 5 Y</t>
  </si>
  <si>
    <t>02-04-2023 Burden Cost</t>
  </si>
  <si>
    <t>2086630</t>
  </si>
  <si>
    <t>Journal Import 14690258:</t>
  </si>
  <si>
    <t>Expenditure Business Unit : UNDP-HTI , Project Number : 00129459 , Task Number : ACTIVITY6 , Transaction Number : 2086630 , Expenditure Category : 75100 - Facilities &amp; Administration , Expenditure Type : 75105 - Facilities and Administratio</t>
  </si>
  <si>
    <t>Projects A 14690161000001 14690258 3 Y</t>
  </si>
  <si>
    <t>02-07-2023 Burden Cost</t>
  </si>
  <si>
    <t>SEP-2023</t>
  </si>
  <si>
    <t>10659600</t>
  </si>
  <si>
    <t>Journal Import 18149552:</t>
  </si>
  <si>
    <t>Expenditure Business Unit : UNDP-HTI , Project Number : 00129459 , Task Number : ACTIVITY6 , Transaction Number : 10659600 , Expenditure Category : 75100 - Facilities &amp; Administration , Expenditure Type : 75105 - Facilities and Administrati</t>
  </si>
  <si>
    <t>Projects A 18149231000001 18149552 Y</t>
  </si>
  <si>
    <t>23-09-2023 Burden Cost</t>
  </si>
  <si>
    <t>53582723</t>
  </si>
  <si>
    <t>Journal Import 39193012:</t>
  </si>
  <si>
    <t>Expenditure Business Unit : UNDP-HTI , Project Number : 00129459 , Task Number : ACTIVITY3 , Transaction Number : 53582723 , Expenditure Category : 75100 - Facilities &amp; Administration , Expenditure Type : 75105 - Facilities and Administrati</t>
  </si>
  <si>
    <t>Projects A 39192959000001 39193012 Y</t>
  </si>
  <si>
    <t>10-09-2024 Burden Cost</t>
  </si>
  <si>
    <t>59980697</t>
  </si>
  <si>
    <t>Journal Import 44693767:</t>
  </si>
  <si>
    <t>Expenditure Business Unit : UNDP-HTI , Project Number : 00129459 , Task Number : ACTIVITY10 , Transaction Number : 59980697 , Expenditure Category : 75100 - Facilities &amp; Administration , Expenditure Type : 75105 - Facilities and Administrat</t>
  </si>
  <si>
    <t>Projects A 44693758000002 44693767 3 Y</t>
  </si>
  <si>
    <t>18-12-2024 Burden Cost</t>
  </si>
  <si>
    <t>17696742</t>
  </si>
  <si>
    <t>Journal Import 18982668:</t>
  </si>
  <si>
    <t>Expenditure Business Unit : UNDP-HTI , Project Number : 00129459 , Task Number : ACTIVITY1 , Transaction Number : 17696742 , Expenditure Category : 75100 - Facilities &amp; Administration , Expenditure Type : 75105 - Facilities and Administrati</t>
  </si>
  <si>
    <t>Projects A 18982609000001 18982668 10 Y</t>
  </si>
  <si>
    <t>51135913</t>
  </si>
  <si>
    <t>Journal Import 34779098:</t>
  </si>
  <si>
    <t>Expenditure Business Unit : UNDP-HTI , Project Number : 00129459 , Task Number : ACTIVITY1 , Transaction Number : 51135913 , Expenditure Category : 75100 - Facilities &amp; Administration , Expenditure Type : 75105 - Facilities and Administrati</t>
  </si>
  <si>
    <t>Projects A 34778678000001 34779098 Y</t>
  </si>
  <si>
    <t>01-07-2024 Burden Cost</t>
  </si>
  <si>
    <t>621585</t>
  </si>
  <si>
    <t>Journal Import 7555365:</t>
  </si>
  <si>
    <t>Expenditure Business Unit : UNDP-HTI , Project Number : 00129459 , Task Number : ACTIVITY10 , Transaction Number : 621585 , Expenditure Category : 75100 - Facilities &amp; Administration , Expenditure Type : 75105 - Facilities and Administratio</t>
  </si>
  <si>
    <t>Projects A 7555096000001 7555365 3 Y</t>
  </si>
  <si>
    <t>06-03-2023 Burden Cost</t>
  </si>
  <si>
    <t>10356725</t>
  </si>
  <si>
    <t>Journal Import 17939037:</t>
  </si>
  <si>
    <t>Expenditure Business Unit : UNDP-HTI , Project Number : 00129459 , Task Number : ACTIVITY6 , Transaction Number : 10356725 , Expenditure Category : 75100 - Facilities &amp; Administration , Expenditure Type : 75105 - Facilities and Administrati</t>
  </si>
  <si>
    <t>Projects A 17939001000001 17939037 2 Y</t>
  </si>
  <si>
    <t>06-09-2023 Burden Cost</t>
  </si>
  <si>
    <t>31355390</t>
  </si>
  <si>
    <t>Journal Import 21990097:</t>
  </si>
  <si>
    <t>Expenditure Business Unit : UNDP-HTI , Project Number : 00129459 , Task Number : ACTIVITY10 , Transaction Number : 31355390 , Expenditure Category : 75100 - Facilities &amp; Administration , Expenditure Type : 75105 - Facilities and Administrat</t>
  </si>
  <si>
    <t>Projects A 21990063000002 21990097 Y</t>
  </si>
  <si>
    <t>21-11-2023 Burden Cost</t>
  </si>
  <si>
    <t>11784283</t>
  </si>
  <si>
    <t>Expenditure Business Unit : UNDP-HTI , Project Number : 00129459 , Task Number : ACTIVITY1 , Transaction Number : 11784283 , Expenditure Category : 75100 - Facilities &amp; Administration , Expenditure Type : 75105 - Facilities and Administrati</t>
  </si>
  <si>
    <t>09-10-2023 Burden Cost</t>
  </si>
  <si>
    <t>48941528</t>
  </si>
  <si>
    <t>Journal Import 31447697:</t>
  </si>
  <si>
    <t>Expenditure Business Unit : UNDP-HTI , Project Number : 00129459 , Task Number : ACTIVITY2 , Transaction Number : 48941528 , Expenditure Category : 75100 - Facilities &amp; Administration , Expenditure Type : 75105 - Facilities and Administrati</t>
  </si>
  <si>
    <t>Projects A 31447536000002 31447697 6 Y</t>
  </si>
  <si>
    <t>05-06-2024 Burden Cost</t>
  </si>
  <si>
    <t>677529</t>
  </si>
  <si>
    <t>Journal Import 7808389:</t>
  </si>
  <si>
    <t>Expenditure Business Unit : UNDP-HTI , Project Number : 00129459 , Task Number : ACTIVITY6 , Transaction Number : 677529 , Expenditure Category : 75100 - Facilities &amp; Administration , Expenditure Type : 75105 - Facilities and Administration</t>
  </si>
  <si>
    <t>Projects A 7807955000001 7808389 4 Y</t>
  </si>
  <si>
    <t>02-02-2023 Burden Cost</t>
  </si>
  <si>
    <t>703043</t>
  </si>
  <si>
    <t>Journal Import 7982034:</t>
  </si>
  <si>
    <t>Expenditure Business Unit : UNDP-HTI , Project Number : 00129459 , Task Number : ACTIVITY6 , Transaction Number : 703043 , Expenditure Category : 75100 - Facilities &amp; Administration , Expenditure Type : 75105 - Facilities and Administration</t>
  </si>
  <si>
    <t>Projects A 7982028000001 7982034 2 Y</t>
  </si>
  <si>
    <t>02-03-2023 Burden Cost</t>
  </si>
  <si>
    <t>770586</t>
  </si>
  <si>
    <t>Journal Import 8460695:</t>
  </si>
  <si>
    <t>Expenditure Business Unit : UNDP-HTI , Project Number : 00129459 , Task Number : ACTIVITY10 , Transaction Number : 770586 , Expenditure Category : 75100 - Facilities &amp; Administration , Expenditure Type : 75105 - Facilities and Administratio</t>
  </si>
  <si>
    <t>Projects A 8460658000001 8460695 2 Y</t>
  </si>
  <si>
    <t>05-04-2023 Burden Cost</t>
  </si>
  <si>
    <t>1643407</t>
  </si>
  <si>
    <t>Journal Import 13039019:</t>
  </si>
  <si>
    <t>Expenditure Business Unit : UNDP-HTI , Project Number : 00129459 , Task Number : ACTIVITY6 , Transaction Number : 1643407 , Expenditure Category : 75100 - Facilities &amp; Administration , Expenditure Type : 75105 - Facilities and Administratio</t>
  </si>
  <si>
    <t>Projects A 13038628000001 13039019 2 Y</t>
  </si>
  <si>
    <t>711584</t>
  </si>
  <si>
    <t>Journal Import 8013964:</t>
  </si>
  <si>
    <t>Expenditure Business Unit : UNDP-HTI , Project Number : 00129459 , Task Number : ACTIVITY6 , Transaction Number : 711584 , Expenditure Category : 75100 - Facilities &amp; Administration , Expenditure Type : 75105 - Facilities and Administration</t>
  </si>
  <si>
    <t>Projects A 8013897000001 8013964 2 Y</t>
  </si>
  <si>
    <t>01-03-2023 Burden Cost</t>
  </si>
  <si>
    <t>744922</t>
  </si>
  <si>
    <t>Journal Import 8108464:</t>
  </si>
  <si>
    <t>Expenditure Business Unit : UNDP-HTI , Project Number : 00129459 , Task Number : ACTIVITY10 , Transaction Number : 744922 , Expenditure Category : 75100 - Facilities &amp; Administration , Expenditure Type : 75105 - Facilities and Administratio</t>
  </si>
  <si>
    <t>Projects A 8108333000002 8108464 2 Y</t>
  </si>
  <si>
    <t>31-03-2023 Burden Cost</t>
  </si>
  <si>
    <t>63749006</t>
  </si>
  <si>
    <t>Journal Import 48884299:</t>
  </si>
  <si>
    <t>Expenditure Business Unit : UNDP-HTI , Project Number : 00129459 , Task Number : ACTIVITY4 , Transaction Number : 63749006 , Expenditure Category : 75100 - Facilities &amp; Administration , Expenditure Type : 75105 - Facilities and Administrati</t>
  </si>
  <si>
    <t>Projects A 48884069000001 48884299 2 Y</t>
  </si>
  <si>
    <t>25-02-2025 Burden Cost</t>
  </si>
  <si>
    <t>754058</t>
  </si>
  <si>
    <t>Journal Import 8204717:</t>
  </si>
  <si>
    <t>Expenditure Business Unit : UNDP-HTI , Project Number : 00129459 , Task Number : ACTIVITY6 , Transaction Number : 754058 , Expenditure Category : 75100 - Facilities &amp; Administration , Expenditure Type : 75105 - Facilities and Administration</t>
  </si>
  <si>
    <t>Projects A 8204666000001 8204717 2 Y</t>
  </si>
  <si>
    <t>01-04-2023 Burden Cost</t>
  </si>
  <si>
    <t>52797085</t>
  </si>
  <si>
    <t>Journal Import 38188492:</t>
  </si>
  <si>
    <t>Expenditure Business Unit : UNDP-HTI , Project Number : 00129459 , Task Number : ACTIVITY1 , Transaction Number : 52797085 , Expenditure Category : 75100 - Facilities &amp; Administration , Expenditure Type : 75105 - Facilities and Administrati</t>
  </si>
  <si>
    <t>Projects A 38188429000002 38188492 2 Y</t>
  </si>
  <si>
    <t>05-09-2024 Burden Cost</t>
  </si>
  <si>
    <t>64469416</t>
  </si>
  <si>
    <t>Expenditure Business Unit : UNDP-HTI , Project Number : 00129459 , Task Number : ACTIVITY10 , Transaction Number : 64469416 , Expenditure Category : 75100 - Facilities &amp; Administration , Expenditure Type : 75105 - Facilities and Administrat</t>
  </si>
  <si>
    <t>19-03-2025 Burden Cost</t>
  </si>
  <si>
    <t>1900756</t>
  </si>
  <si>
    <t>Journal Import 14371392:</t>
  </si>
  <si>
    <t>Expenditure Business Unit : UNDP-HTI , Project Number : 00129459 , Task Number : ACTIVITY4 , Transaction Number : 1900756 , Expenditure Category : 75100 - Facilities &amp; Administration , Expenditure Type : 75105 - Facilities and Administratio</t>
  </si>
  <si>
    <t>Projects A 14371350000001 14371392 5 Y</t>
  </si>
  <si>
    <t>12-07-2023 Burden Cost</t>
  </si>
  <si>
    <t>8574458</t>
  </si>
  <si>
    <t>Journal Import 17130463:</t>
  </si>
  <si>
    <t>Expenditure Business Unit : UNDP-HTI , Project Number : 00129459 , Task Number : ACTIVITY4.Q1 , Transaction Number : 8574458 , Expenditure Category : 75100 - Facilities &amp; Administration , Expenditure Type : 75105 - Facilities and Administra</t>
  </si>
  <si>
    <t>Projects A 17130404000002 17130463 9 Y</t>
  </si>
  <si>
    <t>19-09-2023 Burden Cost</t>
  </si>
  <si>
    <t>40358645</t>
  </si>
  <si>
    <t>Journal Import 26183719:</t>
  </si>
  <si>
    <t>Expenditure Business Unit : UNDP-HTI , Project Number : 00129459 , Task Number : ACTIVITY10 , Transaction Number : 40358645 , Expenditure Category : 75100 - Facilities &amp; Administration , Expenditure Type : 75105 - Facilities and Administrat</t>
  </si>
  <si>
    <t>Projects A 26183701000001 26183719 Y</t>
  </si>
  <si>
    <t>20-02-2024 Burden Cost</t>
  </si>
  <si>
    <t>57997671</t>
  </si>
  <si>
    <t>Journal Import 43033181:</t>
  </si>
  <si>
    <t>Expenditure Business Unit : UNDP-HTI , Project Number : 00129459 , Task Number : ACTIVITY1 , Transaction Number : 57997671 , Expenditure Category : 75100 - Facilities &amp; Administration , Expenditure Type : 75105 - Facilities and Administrati</t>
  </si>
  <si>
    <t>Projects A 43032802000002 43033181 3 Y</t>
  </si>
  <si>
    <t>26-11-2024 Burden Cost</t>
  </si>
  <si>
    <t>57997672</t>
  </si>
  <si>
    <t>Expenditure Business Unit : UNDP-HTI , Project Number : 00129459 , Task Number : ACTIVITY2 , Transaction Number : 57997672 , Expenditure Category : 75100 - Facilities &amp; Administration , Expenditure Type : 75105 - Facilities and Administrati</t>
  </si>
  <si>
    <t>15194796</t>
  </si>
  <si>
    <t>Journal Import 18672386:</t>
  </si>
  <si>
    <t>Expenditure Business Unit : UNDP-HTI , Project Number : 00129459 , Task Number : ACTIVITY1 , Transaction Number : 15194796 , Expenditure Category : 75100 - Facilities &amp; Administration , Expenditure Type : 75105 - Facilities and Administrati</t>
  </si>
  <si>
    <t>Projects A 18672332000002 18672386 10 Y</t>
  </si>
  <si>
    <t>13-10-2023 Burden Cost</t>
  </si>
  <si>
    <t>57997673</t>
  </si>
  <si>
    <t>Expenditure Business Unit : UNDP-HTI , Project Number : 00129459 , Task Number : ACTIVITY3 , Transaction Number : 57997673 , Expenditure Category : 75100 - Facilities &amp; Administration , Expenditure Type : 75105 - Facilities and Administrati</t>
  </si>
  <si>
    <t>13803325</t>
  </si>
  <si>
    <t>Journal Import 18540656:</t>
  </si>
  <si>
    <t>Expenditure Business Unit : UNDP-HTI , Project Number : 00129459 , Task Number : ACTIVITY4.Q1 , Transaction Number : 13803325 , Expenditure Category : 75100 - Facilities &amp; Administration , Expenditure Type : 75105 - Facilities and Administr</t>
  </si>
  <si>
    <t>Projects A 18540547000001 18540656 7 Y</t>
  </si>
  <si>
    <t>20133485</t>
  </si>
  <si>
    <t>Journal Import 19345974:</t>
  </si>
  <si>
    <t>Expenditure Business Unit : UNDP-HTI , Project Number : 00129459 , Task Number : ACTIVITY4 , Transaction Number : 20133485 , Expenditure Category : 75100 - Facilities &amp; Administration , Expenditure Type : 75105 - Facilities and Administrati</t>
  </si>
  <si>
    <t>Projects A 19345872000002 19345974 10 Y</t>
  </si>
  <si>
    <t>24-10-2023 Burden Cost</t>
  </si>
  <si>
    <t>51059739</t>
  </si>
  <si>
    <t>Journal Import 34563795:</t>
  </si>
  <si>
    <t>Expenditure Business Unit : UNDP-HTI , Project Number : 00129459 , Task Number : ACTIVITY10 , Transaction Number : 51059739 , Expenditure Category : 75100 - Facilities &amp; Administration , Expenditure Type : 75105 - Facilities and Administrat</t>
  </si>
  <si>
    <t>Projects A 34563602000002 34563795 4 Y</t>
  </si>
  <si>
    <t>10-07-2024 Burden Cost</t>
  </si>
  <si>
    <t>49369220</t>
  </si>
  <si>
    <t>Journal Import 31662283:</t>
  </si>
  <si>
    <t>Expenditure Business Unit : UNDP-HTI , Project Number : 00129459 , Task Number : ACTIVITY2 , Transaction Number : 49369220 , Expenditure Category : 75100 - Facilities &amp; Administration , Expenditure Type : 75105 - Facilities and Administrati</t>
  </si>
  <si>
    <t>Projects A 31662011000001 31662283 Y</t>
  </si>
  <si>
    <t>13803330</t>
  </si>
  <si>
    <t>Journal Import 18540664:</t>
  </si>
  <si>
    <t>Expenditure Business Unit : UNDP-HTI , Project Number : 00129459 , Task Number : ACTIVITY1 , Transaction Number : 13803330 , Expenditure Category : 75100 - Facilities &amp; Administration , Expenditure Type : 75105 - Facilities and Administrati</t>
  </si>
  <si>
    <t>Projects A 18540547000002 18540664 10 Y</t>
  </si>
  <si>
    <t>12-10-2023 Burden Cost</t>
  </si>
  <si>
    <t>64055030</t>
  </si>
  <si>
    <t>Expenditure Business Unit : UNDP-HTI , Project Number : 00129459 , Task Number : ACTIVITY10 , Transaction Number : 64055030 , Expenditure Category : 75100 - Facilities &amp; Administration , Expenditure Type : 75105 - Facilities and Administrat</t>
  </si>
  <si>
    <t>Projects A 49141671000001 49141850 3 Y</t>
  </si>
  <si>
    <t>11-03-2025 Burden Cost</t>
  </si>
  <si>
    <t>APR-2024</t>
  </si>
  <si>
    <t>44512504</t>
  </si>
  <si>
    <t>Journal Import 28492073:</t>
  </si>
  <si>
    <t>Expenditure Business Unit : UNDP-HTI , Project Number : 00129459 , Task Number : ACTIVITY1 , Transaction Number : 44512504 , Expenditure Category : 75100 - Facilities &amp; Administration , Expenditure Type : 75105 - Facilities and Administrati</t>
  </si>
  <si>
    <t>Projects A 28491916000001 28492073 4 Y</t>
  </si>
  <si>
    <t>04-04-2024 Burden Cost</t>
  </si>
  <si>
    <t>AUG-2023</t>
  </si>
  <si>
    <t>2411127</t>
  </si>
  <si>
    <t>Journal Import 15335877:</t>
  </si>
  <si>
    <t>Expenditure Business Unit : UNDP-HTI , Project Number : 00129459 , Task Number : ACTIVITY6 , Transaction Number : 2411127 , Expenditure Category : 75100 - Facilities &amp; Administration , Expenditure Type : 75105 - Facilities and Administratio</t>
  </si>
  <si>
    <t>Projects A 15335868000001 15335877 3 Y</t>
  </si>
  <si>
    <t>15-08-2023 Burden Cost</t>
  </si>
  <si>
    <t>964054</t>
  </si>
  <si>
    <t>Expenditure Business Unit : UNDP-HTI , Project Number : 00129459 , Task Number : ACTIVITY6 , Transaction Number : 964054 , Expenditure Category : 75100 - Facilities &amp; Administration , Expenditure Type : 75105 - Facilities and Administration</t>
  </si>
  <si>
    <t>Projects A 9887919000005 9887991 Y</t>
  </si>
  <si>
    <t>02-05-2023 Burden Cost</t>
  </si>
  <si>
    <t>61964065</t>
  </si>
  <si>
    <t>Journal Import 46658937:</t>
  </si>
  <si>
    <t>Expenditure Business Unit : UNDP-HTI , Project Number : 00129459 , Task Number : ACTIVITY2 , Transaction Number : 61964065 , Expenditure Category : 75100 - Facilities &amp; Administration , Expenditure Type : 75105 - Facilities and Administrati</t>
  </si>
  <si>
    <t>Projects A 46658876000001 46658937 5 Y</t>
  </si>
  <si>
    <t>27-01-2025 Burden Cost</t>
  </si>
  <si>
    <t>53502767</t>
  </si>
  <si>
    <t>Journal Import 39077695:</t>
  </si>
  <si>
    <t>Expenditure Business Unit : UNDP-HTI , Project Number : 00129459 , Task Number : ACTIVITY10 , Transaction Number : 53502767 , Expenditure Category : 75100 - Facilities &amp; Administration , Expenditure Type : 75105 - Facilities and Administrat</t>
  </si>
  <si>
    <t>Projects A 39077653000001 39077695 3 Y</t>
  </si>
  <si>
    <t>17-09-2024 Burden Cost</t>
  </si>
  <si>
    <t>8574457</t>
  </si>
  <si>
    <t>Expenditure Business Unit : UNDP-HTI , Project Number : 00129459 , Task Number : ACTIVITY10 , Transaction Number : 8574457 , Expenditure Category : 75100 - Facilities &amp; Administration , Expenditure Type : 75105 - Facilities and Administrati</t>
  </si>
  <si>
    <t>Projects A 17130404000002 17130463 3 Y</t>
  </si>
  <si>
    <t>31-08-2023 Burden Cost</t>
  </si>
  <si>
    <t>49159973</t>
  </si>
  <si>
    <t>Journal Import 31552343:</t>
  </si>
  <si>
    <t>Expenditure Business Unit : UNDP-HTI , Project Number : 00129459 , Task Number : ACTIVITY2 , Transaction Number : 49159973 , Expenditure Category : 75100 - Facilities &amp; Administration , Expenditure Type : 75105 - Facilities and Administrati</t>
  </si>
  <si>
    <t>Projects A 31551906000001 31552343 Y</t>
  </si>
  <si>
    <t>451990</t>
  </si>
  <si>
    <t>Journal Import 6154600:</t>
  </si>
  <si>
    <t>Expenditure Business Unit : UNDP-HTI , Project Number : 00129459 , Task Number : ACTIVITY10 , Transaction Number : 451990 , Expenditure Category : 75100 - Facilities &amp; Administration , Expenditure Type : 75105 - Facilities and Administratio</t>
  </si>
  <si>
    <t>Projects A 6154558000003 6154600 2 Y</t>
  </si>
  <si>
    <t>27-02-2023 Burden Cost</t>
  </si>
  <si>
    <t>1120117</t>
  </si>
  <si>
    <t>Journal Import 10618340:</t>
  </si>
  <si>
    <t>Expenditure Business Unit : UNDP-HTI , Project Number : 00129459 , Task Number : ACTIVITY1 , Transaction Number : 1120117 , Expenditure Category : 75100 - Facilities &amp; Administration , Expenditure Type : 75105 - Facilities and Administratio</t>
  </si>
  <si>
    <t>Projects A 10618323000001 10618340 Y</t>
  </si>
  <si>
    <t>23-05-2023 Burden Cost</t>
  </si>
  <si>
    <t>2086629</t>
  </si>
  <si>
    <t>Expenditure Business Unit : UNDP-HTI , Project Number : 00129459 , Task Number : ACTIVITY6 , Transaction Number : 2086629 , Expenditure Category : 75100 - Facilities &amp; Administration , Expenditure Type : 75105 - Facilities and Administratio</t>
  </si>
  <si>
    <t>Projects A 14690161000001 14690258 2 Y</t>
  </si>
  <si>
    <t>01-08-2023 Burden Cost</t>
  </si>
  <si>
    <t>2648704</t>
  </si>
  <si>
    <t>Journal Import 15747605:</t>
  </si>
  <si>
    <t>Expenditure Business Unit : UNDP-HTI , Project Number : 00129459 , Task Number : ACTIVITY6 , Transaction Number : 2648704 , Expenditure Category : 75100 - Facilities &amp; Administration , Expenditure Type : 75105 - Facilities and Administratio</t>
  </si>
  <si>
    <t>Projects A 15747587000001 15747605 3 Y</t>
  </si>
  <si>
    <t>22-08-2023 Burden Cost</t>
  </si>
  <si>
    <t>13803331</t>
  </si>
  <si>
    <t>Expenditure Business Unit : UNDP-HTI , Project Number : 00129459 , Task Number : ACTIVITY10 , Transaction Number : 13803331 , Expenditure Category : 75100 - Facilities &amp; Administration , Expenditure Type : 75105 - Facilities and Administrat</t>
  </si>
  <si>
    <t>53426232</t>
  </si>
  <si>
    <t>Journal Import 38955207:</t>
  </si>
  <si>
    <t>Expenditure Business Unit : UNDP-HTI , Project Number : 00129459 , Task Number : ACTIVITY4.1 , Transaction Number : 53426232 , Expenditure Category : 75100 - Facilities &amp; Administration , Expenditure Type : 75105 - Facilities and Administra</t>
  </si>
  <si>
    <t>Projects A 38955142000001 38955207 3 Y</t>
  </si>
  <si>
    <t>19-09-2024 Burden Cost</t>
  </si>
  <si>
    <t>11215763</t>
  </si>
  <si>
    <t>Expenditure Business Unit : UNDP-HTI , Project Number : 00129459 , Task Number : ACTIVITY10 , Transaction Number : 11215763 , Expenditure Category : 75100 - Facilities &amp; Administration , Expenditure Type : 75105 - Facilities and Administrat</t>
  </si>
  <si>
    <t>10-10-2023 Burden Cost</t>
  </si>
  <si>
    <t>40287831</t>
  </si>
  <si>
    <t>Expenditure Business Unit : UNDP-HTI , Project Number : 00129459 , Task Number : ACTIVITY10 , Transaction Number : 40287831 , Expenditure Category : 75100 - Facilities &amp; Administration , Expenditure Type : 75105 - Facilities and Administrat</t>
  </si>
  <si>
    <t>28-02-2024 Burden Cost</t>
  </si>
  <si>
    <t>1851973</t>
  </si>
  <si>
    <t>Journal Import 14091470:</t>
  </si>
  <si>
    <t>Expenditure Business Unit : UNDP-HTI , Project Number : 00129459 , Task Number : ACTIVITY8 , Transaction Number : 1851973 , Expenditure Category : 75100 - Facilities &amp; Administration , Expenditure Type : 75105 - Facilities and Administratio</t>
  </si>
  <si>
    <t>Projects A 14091450000001 14091470 3 Y</t>
  </si>
  <si>
    <t>51059740</t>
  </si>
  <si>
    <t>Expenditure Business Unit : UNDP-HTI , Project Number : 00129459 , Task Number : ACTIVITY10 , Transaction Number : 51059740 , Expenditure Category : 75100 - Facilities &amp; Administration , Expenditure Type : 75105 - Facilities and Administrat</t>
  </si>
  <si>
    <t>12-07-2024 Burden Cost</t>
  </si>
  <si>
    <t>1330245</t>
  </si>
  <si>
    <t>Expenditure Business Unit : UNDP-HTI , Project Number : 00129459 , Task Number : ACTIVITY6 , Transaction Number : 1330245 , Expenditure Category : 75100 - Facilities &amp; Administration , Expenditure Type : 75105 - Facilities and Administratio</t>
  </si>
  <si>
    <t>Projects A 11272101000002 11273301 2 Y</t>
  </si>
  <si>
    <t>01-06-2023 Burden Cost</t>
  </si>
  <si>
    <t>MAR-2024</t>
  </si>
  <si>
    <t>42487316</t>
  </si>
  <si>
    <t>Journal Import 27913882:</t>
  </si>
  <si>
    <t>Expenditure Business Unit : UNDP-HTI , Project Number : 00129459 , Task Number : ACTIVITY10 , Transaction Number : 42487316 , Expenditure Category : 75100 - Facilities &amp; Administration , Expenditure Type : 75105 - Facilities and Administrat</t>
  </si>
  <si>
    <t>Projects A 27913738000002 27913882 Y</t>
  </si>
  <si>
    <t>01-03-2024 Burden Cost</t>
  </si>
  <si>
    <t>63787723</t>
  </si>
  <si>
    <t>Journal Import 48967760:</t>
  </si>
  <si>
    <t>Expenditure Business Unit : UNDP-HTI , Project Number : 00129459 , Task Number : ACTIVITY2 , Transaction Number : 63787723 , Expenditure Category : 75100 - Facilities &amp; Administration , Expenditure Type : 75105 - Facilities and Administrati</t>
  </si>
  <si>
    <t>Projects A 48967495000001 48967760 3 Y</t>
  </si>
  <si>
    <t>46222039</t>
  </si>
  <si>
    <t>Journal Import 29257119:</t>
  </si>
  <si>
    <t>Expenditure Business Unit : UNDP-HTI , Project Number : 00129459 , Task Number : ACTIVITY1 , Transaction Number : 46222039 , Expenditure Category : 75100 - Facilities &amp; Administration , Expenditure Type : 75105 - Facilities and Administrati</t>
  </si>
  <si>
    <t>Projects A 29257059000001 29257119 4 Y</t>
  </si>
  <si>
    <t>01-04-2024 Burden Cost</t>
  </si>
  <si>
    <t>46583402</t>
  </si>
  <si>
    <t>Journal Import 29489449:</t>
  </si>
  <si>
    <t>Expenditure Business Unit : UNDP-HTI , Project Number : 00129459 , Task Number : ACTIVITY4.1 , Transaction Number : 46583402 , Expenditure Category : 75100 - Facilities &amp; Administration , Expenditure Type : 75105 - Facilities and Administra</t>
  </si>
  <si>
    <t>Projects A 29489386000003 29489449 Y</t>
  </si>
  <si>
    <t>25-04-2024 Burden Cost</t>
  </si>
  <si>
    <t>51325570</t>
  </si>
  <si>
    <t>Journal Import 35415890:</t>
  </si>
  <si>
    <t>Expenditure Business Unit : UNDP-HTI , Project Number : 00129459 , Task Number : ACTIVITY10 , Transaction Number : 51325570 , Expenditure Category : 75100 - Facilities &amp; Administration , Expenditure Type : 75105 - Facilities and Administrat</t>
  </si>
  <si>
    <t>Projects A 35415304000002 35415890 4 Y</t>
  </si>
  <si>
    <t>23-07-2024 Burden Cost</t>
  </si>
  <si>
    <t>60002872</t>
  </si>
  <si>
    <t>Journal Import 44754720:</t>
  </si>
  <si>
    <t>Expenditure Business Unit : UNDP-HTI , Project Number : 00129459 , Task Number : ACTIVITY10 , Transaction Number : 60002872 , Expenditure Category : 75100 - Facilities &amp; Administration , Expenditure Type : 75105 - Facilities and Administrat</t>
  </si>
  <si>
    <t>Projects A 44754679000001 44754720 3 Y</t>
  </si>
  <si>
    <t>31-12-2024 Burden Cost</t>
  </si>
  <si>
    <t>500231</t>
  </si>
  <si>
    <t>Journal Import 6479872:</t>
  </si>
  <si>
    <t>Expenditure Business Unit : UNDP-HTI , Project Number : 00129459 , Task Number : ACTIVITY10 , Transaction Number : 500231 , Expenditure Category : 75100 - Facilities &amp; Administration , Expenditure Type : 75105 - Facilities and Administratio</t>
  </si>
  <si>
    <t>Projects A 6479800000001 6479872 Y</t>
  </si>
  <si>
    <t>JAN-2024</t>
  </si>
  <si>
    <t>40223079</t>
  </si>
  <si>
    <t>Journal Import 26032635:</t>
  </si>
  <si>
    <t>Expenditure Business Unit : UNDP-HTI , Project Number : 00129459 , Task Number : ACTIVITY10 , Transaction Number : 40223079 , Expenditure Category : 75100 - Facilities &amp; Administration , Expenditure Type : 75105 - Facilities and Administrat</t>
  </si>
  <si>
    <t>Projects A 26032556000001 26032635 Y</t>
  </si>
  <si>
    <t>01-01-2024 Burden Cost</t>
  </si>
  <si>
    <t>964053</t>
  </si>
  <si>
    <t>Expenditure Business Unit : UNDP-HTI , Project Number : 00129459 , Task Number : ACTIVITY3 , Transaction Number : 964053 , Expenditure Category : 75100 - Facilities &amp; Administration , Expenditure Type : 75105 - Facilities and Administration</t>
  </si>
  <si>
    <t>12-05-2023 Burden Cost</t>
  </si>
  <si>
    <t>51325571</t>
  </si>
  <si>
    <t>Expenditure Business Unit : UNDP-HTI , Project Number : 00129459 , Task Number : ACTIVITY10 , Transaction Number : 51325571 , Expenditure Category : 75100 - Facilities &amp; Administration , Expenditure Type : 75105 - Facilities and Administrat</t>
  </si>
  <si>
    <t>24-07-2024 Burden Cost</t>
  </si>
  <si>
    <t>53541080</t>
  </si>
  <si>
    <t>Journal Import 39135404:</t>
  </si>
  <si>
    <t>Expenditure Business Unit : UNDP-HTI , Project Number : 00129459 , Task Number : ACTIVITY3 , Transaction Number : 53541080 , Expenditure Category : 75100 - Facilities &amp; Administration , Expenditure Type : 75105 - Facilities and Administrati</t>
  </si>
  <si>
    <t>Projects A 39135106000001 39135404 3 Y</t>
  </si>
  <si>
    <t>01-09-2024 Burden Cost</t>
  </si>
  <si>
    <t>45410093</t>
  </si>
  <si>
    <t>Journal Import 28779916:</t>
  </si>
  <si>
    <t>Expenditure Business Unit : UNDP-HTI , Project Number : 00129459 , Task Number : ACTIVITY10 , Transaction Number : 45410093 , Expenditure Category : 75100 - Facilities &amp; Administration , Expenditure Type : 75105 - Facilities and Administrat</t>
  </si>
  <si>
    <t>Projects A 28779697000001 28779916 2 Y</t>
  </si>
  <si>
    <t>58971154</t>
  </si>
  <si>
    <t>Journal Import 43791837:</t>
  </si>
  <si>
    <t>Expenditure Business Unit : UNDP-HTI , Project Number : 00129459 , Task Number : ACTIVITY2 , Transaction Number : 58971154 , Expenditure Category : 75100 - Facilities &amp; Administration , Expenditure Type : 75105 - Facilities and Administrati</t>
  </si>
  <si>
    <t>Projects A 43791782000002 43791837 2 Y</t>
  </si>
  <si>
    <t>13-12-2024 Burden Cost</t>
  </si>
  <si>
    <t>1616517</t>
  </si>
  <si>
    <t>Journal Import 12899275:</t>
  </si>
  <si>
    <t>Expenditure Business Unit : UNDP-HTI , Project Number : 00129459 , Task Number : ACTIVITY10 , Transaction Number : 1616517 , Expenditure Category : 75100 - Facilities &amp; Administration , Expenditure Type : 75105 - Facilities and Administrati</t>
  </si>
  <si>
    <t>Projects A 12899226000001 12899275 Y</t>
  </si>
  <si>
    <t>03-07-2023 Burden Cost</t>
  </si>
  <si>
    <t>964052</t>
  </si>
  <si>
    <t>Expenditure Business Unit : UNDP-HTI , Project Number : 00129459 , Task Number : ACTIVITY10 , Transaction Number : 964052 , Expenditure Category : 75100 - Facilities &amp; Administration , Expenditure Type : 75105 - Facilities and Administratio</t>
  </si>
  <si>
    <t>05-05-2023 Burden Cost</t>
  </si>
  <si>
    <t>55984491</t>
  </si>
  <si>
    <t>Expenditure Business Unit : UNDP-HTI , Project Number : 00129459 , Task Number : ACTIVITY2 , Transaction Number : 55984491 , Expenditure Category : 75100 - Facilities &amp; Administration , Expenditure Type : 75105 - Facilities and Administrati</t>
  </si>
  <si>
    <t>31-10-2024 Burden Cost</t>
  </si>
  <si>
    <t>54082176</t>
  </si>
  <si>
    <t>Journal Import 39940488:</t>
  </si>
  <si>
    <t>Expenditure Business Unit : UNDP-HTI , Project Number : 00129459 , Task Number : ACTIVITY10 , Transaction Number : 54082176 , Expenditure Category : 75100 - Facilities &amp; Administration , Expenditure Type : 75105 - Facilities and Administrat</t>
  </si>
  <si>
    <t>Projects A 39940471000004 39940488 2 Y</t>
  </si>
  <si>
    <t>10-10-2024 Burden Cost</t>
  </si>
  <si>
    <t>63004470</t>
  </si>
  <si>
    <t>Journal Import 47904579:</t>
  </si>
  <si>
    <t>Expenditure Business Unit : UNDP-HTI , Project Number : 00129459 , Task Number : ACTIVITY10 , Transaction Number : 63004470 , Expenditure Category : 75100 - Facilities &amp; Administration , Expenditure Type : 75105 - Facilities and Administrat</t>
  </si>
  <si>
    <t>Projects A 47904281000001 47904579 2 Y</t>
  </si>
  <si>
    <t>21-02-2025 Burden Cost</t>
  </si>
  <si>
    <t>2054207</t>
  </si>
  <si>
    <t>Journal Import 14662986:</t>
  </si>
  <si>
    <t>Expenditure Business Unit : UNDP-HTI , Project Number : 00129459 , Task Number : ACTIVITY10 , Transaction Number : 2054207 , Expenditure Category : 75100 - Facilities &amp; Administration , Expenditure Type : 75105 - Facilities and Administrati</t>
  </si>
  <si>
    <t>Projects A 14662901000002 14662986 3 Y</t>
  </si>
  <si>
    <t>07-08-2023 Burden Cost</t>
  </si>
  <si>
    <t>1772995</t>
  </si>
  <si>
    <t>Journal Import 13616896:</t>
  </si>
  <si>
    <t>Expenditure Business Unit : UNDP-HTI , Project Number : 00129459 , Task Number : ACTIVITY1 , Transaction Number : 1772995 , Expenditure Category : 75100 - Facilities &amp; Administration , Expenditure Type : 75105 - Facilities and Administratio</t>
  </si>
  <si>
    <t>Projects A 13616855000001 13616896 4 Y</t>
  </si>
  <si>
    <t>17-07-2023 Burden Cost</t>
  </si>
  <si>
    <t>451992</t>
  </si>
  <si>
    <t>Expenditure Business Unit : UNDP-HTI , Project Number : 00129459 , Task Number : ACTIVITY10 , Transaction Number : 451992 , Expenditure Category : 75100 - Facilities &amp; Administration , Expenditure Type : 75105 - Facilities and Administratio</t>
  </si>
  <si>
    <t>Projects A 6154558000003 6154600 Y</t>
  </si>
  <si>
    <t>631045</t>
  </si>
  <si>
    <t>Journal Import 7584108:</t>
  </si>
  <si>
    <t>Expenditure Business Unit : UNDP-HTI , Project Number : 00129459 , Task Number : ACTIVITY6 , Transaction Number : 631045 , Expenditure Category : 75100 - Facilities &amp; Administration , Expenditure Type : 75105 - Facilities and Administration</t>
  </si>
  <si>
    <t>Projects A 7583385000001 7584108 4 Y</t>
  </si>
  <si>
    <t>03-04-2023 Burden Cost</t>
  </si>
  <si>
    <t>46308904</t>
  </si>
  <si>
    <t>Journal Import 29319247:</t>
  </si>
  <si>
    <t>Expenditure Business Unit : UNDP-HTI , Project Number : 00129459 , Task Number : ACTIVITY4 , Transaction Number : 46308904 , Expenditure Category : 75100 - Facilities &amp; Administration , Expenditure Type : 75105 - Facilities and Administrati</t>
  </si>
  <si>
    <t>Projects A 29318833000001 29319247 4 Y</t>
  </si>
  <si>
    <t>58495872</t>
  </si>
  <si>
    <t>Journal Import 43509374:</t>
  </si>
  <si>
    <t>Expenditure Business Unit : UNDP-HTI , Project Number : 00129459 , Task Number : ACTIVITY2 , Transaction Number : 58495872 , Expenditure Category : 75100 - Facilities &amp; Administration , Expenditure Type : 75105 - Facilities and Administrati</t>
  </si>
  <si>
    <t>Projects A 43509153000001 43509374 3 Y</t>
  </si>
  <si>
    <t>11-12-2024 Burden Cost</t>
  </si>
  <si>
    <t>1285600</t>
  </si>
  <si>
    <t>Journal Import 11158604:</t>
  </si>
  <si>
    <t>Expenditure Business Unit : UNDP-HTI , Project Number : 00129459 , Task Number : ACTIVITY10 , Transaction Number : 1285600 , Expenditure Category : 75100 - Facilities &amp; Administration , Expenditure Type : 75105 - Facilities and Administrati</t>
  </si>
  <si>
    <t>Projects A 11158557000002 11158604 2 Y</t>
  </si>
  <si>
    <t>46432864</t>
  </si>
  <si>
    <t>Journal Import 29379784:</t>
  </si>
  <si>
    <t>Expenditure Business Unit : UNDP-HTI , Project Number : 00129459 , Task Number : ACTIVITY4.1 , Transaction Number : 46432864 , Expenditure Category : 75100 - Facilities &amp; Administration , Expenditure Type : 75105 - Facilities and Administra</t>
  </si>
  <si>
    <t>Projects A 29379695000001 29379784 4 Y</t>
  </si>
  <si>
    <t>63083196</t>
  </si>
  <si>
    <t>Expenditure Business Unit : UNDP-HTI , Project Number : 00129459 , Task Number : ACTIVITY3 , Transaction Number : 63083196 , Expenditure Category : 75100 - Facilities &amp; Administration , Expenditure Type : 75105 - Facilities and Administrati</t>
  </si>
  <si>
    <t>24-02-2025 Burden Cost</t>
  </si>
  <si>
    <t>ACTIVITY6.1</t>
  </si>
  <si>
    <t>2623837</t>
  </si>
  <si>
    <t>Journal Import 15678373:</t>
  </si>
  <si>
    <t>Expenditure Business Unit : UNDP-HTI , Project Number : 00129459 , Task Number : ACTIVITY6.Q1 , Transaction Number : 2623837 , Expenditure Category : 75100 - Facilities &amp; Administration , Expenditure Type : 75105 - Facilities and Administra</t>
  </si>
  <si>
    <t>Projects A 15678292000001 15678373 Y</t>
  </si>
  <si>
    <t>25-08-2023 Burden Cost</t>
  </si>
  <si>
    <t>40476816</t>
  </si>
  <si>
    <t>Journal Import 26418166:</t>
  </si>
  <si>
    <t>Expenditure Business Unit : UNDP-HTI , Project Number : 00129459 , Task Number : ACTIVITY10 , Transaction Number : 40476816 , Expenditure Category : 75100 - Facilities &amp; Administration , Expenditure Type : 75105 - Facilities and Administrat</t>
  </si>
  <si>
    <t>Projects A 26418089000001 26418166 2 Y</t>
  </si>
  <si>
    <t>01-02-2024 Burden Cost</t>
  </si>
  <si>
    <t>57116561</t>
  </si>
  <si>
    <t>Journal Import 42352444:</t>
  </si>
  <si>
    <t>Expenditure Business Unit : UNDP-HTI , Project Number : 00129459 , Task Number : ACTIVITY4 , Transaction Number : 57116561 , Expenditure Category : 75100 - Facilities &amp; Administration , Expenditure Type : 75105 - Facilities and Administrati</t>
  </si>
  <si>
    <t>Projects A 42352422000001 42352444 Y</t>
  </si>
  <si>
    <t>01-10-2024 Burden Cost</t>
  </si>
  <si>
    <t>1559606</t>
  </si>
  <si>
    <t>Journal Import 12487763:</t>
  </si>
  <si>
    <t>Expenditure Business Unit : UNDP-HTI , Project Number : 00129459 , Task Number : ACTIVITY3 , Transaction Number : 1559606 , Expenditure Category : 75100 - Facilities &amp; Administration , Expenditure Type : 75105 - Facilities and Administratio</t>
  </si>
  <si>
    <t>Projects A 12487733000001 12487763 Y</t>
  </si>
  <si>
    <t>28-06-2023 Burden Cost</t>
  </si>
  <si>
    <t>1706587</t>
  </si>
  <si>
    <t>Journal Import 13229135:</t>
  </si>
  <si>
    <t>Expenditure Business Unit : UNDP-HTI , Project Number : 00129459 , Task Number : ACTIVITY10 , Transaction Number : 1706587 , Expenditure Category : 75100 - Facilities &amp; Administration , Expenditure Type : 75105 - Facilities and Administrati</t>
  </si>
  <si>
    <t>Projects A 13229124000001 13229135 2 Y</t>
  </si>
  <si>
    <t>10-07-2023 Burden Cost</t>
  </si>
  <si>
    <t>46583403</t>
  </si>
  <si>
    <t>Expenditure Business Unit : UNDP-HTI , Project Number : 00129459 , Task Number : ACTIVITY4.1 , Transaction Number : 46583403 , Expenditure Category : 75100 - Facilities &amp; Administration , Expenditure Type : 75105 - Facilities and Administra</t>
  </si>
  <si>
    <t>29-04-2024 Burden Cost</t>
  </si>
  <si>
    <t>51298131</t>
  </si>
  <si>
    <t>Journal Import 35325813:</t>
  </si>
  <si>
    <t>Expenditure Business Unit : UNDP-HTI , Project Number : 00129459 , Task Number : ACTIVITY10 , Transaction Number : 51298131 , Expenditure Category : 75100 - Facilities &amp; Administration , Expenditure Type : 75105 - Facilities and Administrat</t>
  </si>
  <si>
    <t>Projects A 35325707000002 35325813 4 Y</t>
  </si>
  <si>
    <t>51483578</t>
  </si>
  <si>
    <t>Expenditure Business Unit : UNDP-HTI , Project Number : 00129459 , Task Number : ACTIVITY1 , Transaction Number : 51483578 , Expenditure Category : 75100 - Facilities &amp; Administration , Expenditure Type : 75105 - Facilities and Administrati</t>
  </si>
  <si>
    <t>30-07-2024 Burden Cost</t>
  </si>
  <si>
    <t>57997670</t>
  </si>
  <si>
    <t>Expenditure Business Unit : UNDP-HTI , Project Number : 00129459 , Task Number : ACTIVITY1 , Transaction Number : 57997670 , Expenditure Category : 75100 - Facilities &amp; Administration , Expenditure Type : 75105 - Facilities and Administrati</t>
  </si>
  <si>
    <t>01-11-2024 Burden Cost</t>
  </si>
  <si>
    <t>18770463</t>
  </si>
  <si>
    <t>Journal Import 19102582:</t>
  </si>
  <si>
    <t>Expenditure Business Unit : UNDP-HTI , Project Number : 00129459 , Task Number : ACTIVITY10 , Transaction Number : 18770463 , Expenditure Category : 75100 - Facilities &amp; Administration , Expenditure Type : 75105 - Facilities and Administrat</t>
  </si>
  <si>
    <t>Projects A 19102391000002 19102582 9 Y</t>
  </si>
  <si>
    <t>26-10-2023 Burden Cost</t>
  </si>
  <si>
    <t>62055701</t>
  </si>
  <si>
    <t>Journal Import 47185808:</t>
  </si>
  <si>
    <t>Expenditure Business Unit : UNDP-HTI , Project Number : 00129459 , Task Number : ACTIVITY8 , Transaction Number : 62055701 , Expenditure Category : 75100 - Facilities &amp; Administration , Expenditure Type : 75105 - Facilities and Administrati</t>
  </si>
  <si>
    <t>Projects A 47185767000001 47185808 2 Y</t>
  </si>
  <si>
    <t>11-02-2025 Burden Cost</t>
  </si>
  <si>
    <t>9208158</t>
  </si>
  <si>
    <t>Journal Import 17372814:</t>
  </si>
  <si>
    <t>Expenditure Business Unit : UNDP-HTI , Project Number : 00129459 , Task Number : ACTIVITY4.Q1 , Transaction Number : 9208158 , Expenditure Category : 75100 - Facilities &amp; Administration , Expenditure Type : 75105 - Facilities and Administra</t>
  </si>
  <si>
    <t>Projects A 17372732000002 17372814 9 Y</t>
  </si>
  <si>
    <t>26-09-2023 Burden Cost</t>
  </si>
  <si>
    <t>62045002</t>
  </si>
  <si>
    <t>Journal Import 47119264:</t>
  </si>
  <si>
    <t>Expenditure Business Unit : UNDP-HTI , Project Number : 00129459 , Task Number : ACTIVITY10 , Transaction Number : 62045002 , Expenditure Category : 75100 - Facilities &amp; Administration , Expenditure Type : 75105 - Facilities and Administrat</t>
  </si>
  <si>
    <t>Projects A 47119014000001 47119264 2 Y</t>
  </si>
  <si>
    <t>10-02-2025 Burden Cost</t>
  </si>
  <si>
    <t>46961504</t>
  </si>
  <si>
    <t>Journal Import 29923012:</t>
  </si>
  <si>
    <t>Expenditure Business Unit : UNDP-HTI , Project Number : 00129459 , Task Number : ACTIVITY10 , Transaction Number : 46961504 , Expenditure Category : 75100 - Facilities &amp; Administration , Expenditure Type : 75105 - Facilities and Administrat</t>
  </si>
  <si>
    <t>Projects A 29922778000001 29923012 5 Y</t>
  </si>
  <si>
    <t>976551</t>
  </si>
  <si>
    <t>Journal Import 9956574:</t>
  </si>
  <si>
    <t>Expenditure Business Unit : UNDP-HTI , Project Number : 00129459 , Task Number : ACTIVITY3 , Transaction Number : 976551 , Expenditure Category : 75100 - Facilities &amp; Administration , Expenditure Type : 75105 - Facilities and Administration</t>
  </si>
  <si>
    <t>Projects A 9956534000001 9956574 Y</t>
  </si>
  <si>
    <t>64800094</t>
  </si>
  <si>
    <t>Journal Import 50108357:</t>
  </si>
  <si>
    <t>Expenditure Business Unit : UNDP-HTI , Project Number : 00129459 , Task Number : ACTIVITY2 , Transaction Number : 64800094 , Expenditure Category : 75100 - Facilities &amp; Administration , Expenditure Type : 75105 - Facilities and Administrati</t>
  </si>
  <si>
    <t>Projects A 50108322000001 50108357 3 Y</t>
  </si>
  <si>
    <t>01-03-2025 Burden Cost</t>
  </si>
  <si>
    <t>32308603</t>
  </si>
  <si>
    <t>Journal Import 22297673:</t>
  </si>
  <si>
    <t>Expenditure Business Unit : UNDP-HTI , Project Number : 00129459 , Task Number : ACTIVITY10 , Transaction Number : 32308603 , Expenditure Category : 75100 - Facilities &amp; Administration , Expenditure Type : 75105 - Facilities and Administrat</t>
  </si>
  <si>
    <t>Projects A 22297610000002 22297673 3 Y</t>
  </si>
  <si>
    <t>22-12-2023 Burden Cost</t>
  </si>
  <si>
    <t>58833836</t>
  </si>
  <si>
    <t>Journal Import 43661032:</t>
  </si>
  <si>
    <t>Expenditure Business Unit : UNDP-HTI , Project Number : 00129459 , Task Number : ACTIVITY2 , Transaction Number : 58833836 , Expenditure Category : 75100 - Facilities &amp; Administration , Expenditure Type : 75105 - Facilities and Administrati</t>
  </si>
  <si>
    <t>Projects A 43660872000002 43661032 3 Y</t>
  </si>
  <si>
    <t>53323391</t>
  </si>
  <si>
    <t>Journal Import 38772718:</t>
  </si>
  <si>
    <t>Expenditure Business Unit : UNDP-HTI , Project Number : 00129459 , Task Number : ACTIVITY4.1 , Transaction Number : 53323391 , Expenditure Category : 75100 - Facilities &amp; Administration , Expenditure Type : 75105 - Facilities and Administra</t>
  </si>
  <si>
    <t>Projects A 38772668000001 38772718 3 Y</t>
  </si>
  <si>
    <t>52680351</t>
  </si>
  <si>
    <t>Journal Import 37930339:</t>
  </si>
  <si>
    <t>Expenditure Business Unit : UNDP-HTI , Project Number : 00129459 , Task Number : ACTIVITY2 , Transaction Number : 52680351 , Expenditure Category : 75100 - Facilities &amp; Administration , Expenditure Type : 75105 - Facilities and Administrati</t>
  </si>
  <si>
    <t>Projects A 37930199000001 37930339 2 Y</t>
  </si>
  <si>
    <t>04-09-2024 Burden Cost</t>
  </si>
  <si>
    <t>58597172</t>
  </si>
  <si>
    <t>Expenditure Business Unit : UNDP-HTI , Project Number : 00129459 , Task Number : ACTIVITY10 , Transaction Number : 58597172 , Expenditure Category : 75100 - Facilities &amp; Administration , Expenditure Type : 75105 - Facilities and Administrat</t>
  </si>
  <si>
    <t>Projects A 43578610000004 43578802 Y</t>
  </si>
  <si>
    <t>12-12-2024 Burden Cost</t>
  </si>
  <si>
    <t>500232</t>
  </si>
  <si>
    <t>Expenditure Business Unit : UNDP-HTI , Project Number : 00129459 , Task Number : ACTIVITY10 , Transaction Number : 500232 , Expenditure Category : 75100 - Facilities &amp; Administration , Expenditure Type : 75105 - Facilities and Administratio</t>
  </si>
  <si>
    <t>Projects A 6479800000001 6479872 2 Y</t>
  </si>
  <si>
    <t>AUG-2024</t>
  </si>
  <si>
    <t>52506875</t>
  </si>
  <si>
    <t>Journal Import 37551474:</t>
  </si>
  <si>
    <t>Expenditure Business Unit : UNDP-HTI , Project Number : 00129459 , Task Number : ACTIVITY10 , Transaction Number : 52506875 , Expenditure Category : 75100 - Facilities &amp; Administration , Expenditure Type : 75105 - Facilities and Administrat</t>
  </si>
  <si>
    <t>Projects A 37551273000001 37551474 2 Y</t>
  </si>
  <si>
    <t>28-08-2024 Burden Cost</t>
  </si>
  <si>
    <t>49750712</t>
  </si>
  <si>
    <t>Journal Import 31932942:</t>
  </si>
  <si>
    <t>Expenditure Business Unit : UNDP-HTI , Project Number : 00129459 , Task Number : ACTIVITY10 , Transaction Number : 49750712 , Expenditure Category : 75100 - Facilities &amp; Administration , Expenditure Type : 75105 - Facilities and Administrat</t>
  </si>
  <si>
    <t>Projects A 31932789000001 31932942 3 Y</t>
  </si>
  <si>
    <t>18-06-2024 Burden Cost</t>
  </si>
  <si>
    <t>621586</t>
  </si>
  <si>
    <t>Expenditure Business Unit : UNDP-HTI , Project Number : 00129459 , Task Number : ACTIVITY6 , Transaction Number : 621586 , Expenditure Category : 75100 - Facilities &amp; Administration , Expenditure Type : 75105 - Facilities and Administration</t>
  </si>
  <si>
    <t>Projects A 7555096000001 7555365 2 Y</t>
  </si>
  <si>
    <t>24808188</t>
  </si>
  <si>
    <t>Journal Import 20052997:</t>
  </si>
  <si>
    <t>Expenditure Business Unit : UNDP-HTI , Project Number : 00129459 , Task Number : ACTIVITY10 , Transaction Number : 24808188 , Expenditure Category : 75100 - Facilities &amp; Administration , Expenditure Type : 75105 - Facilities and Administrat</t>
  </si>
  <si>
    <t>Projects A 20052959000001 20052997 2 Y</t>
  </si>
  <si>
    <t>13-11-2023 Burden Cost</t>
  </si>
  <si>
    <t>56048628</t>
  </si>
  <si>
    <t>Journal Import 41333510:</t>
  </si>
  <si>
    <t>Expenditure Business Unit : UNDP-HTI , Project Number : 00129459 , Task Number : ACTIVITY10 , Transaction Number : 56048628 , Expenditure Category : 75100 - Facilities &amp; Administration , Expenditure Type : 75105 - Facilities and Administrat</t>
  </si>
  <si>
    <t>Projects A 41333414000001 41333510 2 Y</t>
  </si>
  <si>
    <t>04-11-2024 Burden Cost</t>
  </si>
  <si>
    <t>56048629</t>
  </si>
  <si>
    <t>Expenditure Business Unit : UNDP-HTI , Project Number : 00129459 , Task Number : ACTIVITY3 , Transaction Number : 56048629 , Expenditure Category : 75100 - Facilities &amp; Administration , Expenditure Type : 75105 - Facilities and Administrati</t>
  </si>
  <si>
    <t>54670585</t>
  </si>
  <si>
    <t>Journal Import 40691063:</t>
  </si>
  <si>
    <t>Expenditure Business Unit : UNDP-HTI , Project Number : 00129459 , Task Number : ACTIVITY10 , Transaction Number : 54670585 , Expenditure Category : 75100 - Facilities &amp; Administration , Expenditure Type : 75105 - Facilities and Administrat</t>
  </si>
  <si>
    <t>Projects A 40691037000001 40691063 Y</t>
  </si>
  <si>
    <t>17696743</t>
  </si>
  <si>
    <t>Expenditure Business Unit : UNDP-HTI , Project Number : 00129459 , Task Number : ACTIVITY10 , Transaction Number : 17696743 , Expenditure Category : 75100 - Facilities &amp; Administration , Expenditure Type : 75105 - Facilities and Administrat</t>
  </si>
  <si>
    <t>Projects A 18982609000001 18982668 6 Y</t>
  </si>
  <si>
    <t>39373671</t>
  </si>
  <si>
    <t>Journal Import 24672801:</t>
  </si>
  <si>
    <t>Expenditure Business Unit : UNDP-HTI , Project Number : 00129459 , Task Number : ACTIVITY10 , Transaction Number : 39373671 , Expenditure Category : 75100 - Facilities &amp; Administration , Expenditure Type : 75105 - Facilities and Administrat</t>
  </si>
  <si>
    <t>Projects A 24672606000002 24672801 2 Y</t>
  </si>
  <si>
    <t>04-01-2024 Burden Cost</t>
  </si>
  <si>
    <t>63706144</t>
  </si>
  <si>
    <t>Journal Import 48806994:</t>
  </si>
  <si>
    <t>Expenditure Business Unit : UNDP-HTI , Project Number : 00129459 , Task Number : ACTIVITY8 , Transaction Number : 63706144 , Expenditure Category : 75100 - Facilities &amp; Administration , Expenditure Type : 75105 - Facilities and Administrati</t>
  </si>
  <si>
    <t>Projects A 48806570000002 48806994 2 Y</t>
  </si>
  <si>
    <t>17022404</t>
  </si>
  <si>
    <t>Journal Import 18839395:</t>
  </si>
  <si>
    <t>Expenditure Business Unit : UNDP-HTI , Project Number : 00129459 , Task Number : ACTIVITY4.Q1 , Transaction Number : 17022404 , Expenditure Category : 75100 - Facilities &amp; Administration , Expenditure Type : 75105 - Facilities and Administr</t>
  </si>
  <si>
    <t>Projects A 18838896000001 18839395 4 Y</t>
  </si>
  <si>
    <t>11-08-2023 Burden Cost</t>
  </si>
  <si>
    <t>57116558</t>
  </si>
  <si>
    <t>Expenditure Business Unit : UNDP-HTI , Project Number : 00129459 , Task Number : ACTIVITY3 , Transaction Number : 57116558 , Expenditure Category : 75100 - Facilities &amp; Administration , Expenditure Type : 75105 - Facilities and Administrati</t>
  </si>
  <si>
    <t>Projects A 42352422000001 42352444 2 Y</t>
  </si>
  <si>
    <t>16-11-2024 Burden Cost</t>
  </si>
  <si>
    <t>19259744</t>
  </si>
  <si>
    <t>Journal Import 19191287:</t>
  </si>
  <si>
    <t>Expenditure Business Unit : UNDP-HTI , Project Number : 00129459 , Task Number : ACTIVITY4.Q1 , Transaction Number : 19259744 , Expenditure Category : 75100 - Facilities &amp; Administration , Expenditure Type : 75105 - Facilities and Administr</t>
  </si>
  <si>
    <t>Projects A 19190991000001 19191287 Y</t>
  </si>
  <si>
    <t>25-09-2023 Burden Cost</t>
  </si>
  <si>
    <t>1604275</t>
  </si>
  <si>
    <t>Journal Import 12829802:</t>
  </si>
  <si>
    <t>Expenditure Business Unit : UNDP-HTI , Project Number : 00129459 , Task Number : ACTIVITY10 , Transaction Number : 1604275 , Expenditure Category : 75100 - Facilities &amp; Administration , Expenditure Type : 75105 - Facilities and Administrati</t>
  </si>
  <si>
    <t>Projects A 12828997000001 12829802 4 Y</t>
  </si>
  <si>
    <t>17-04-2023 Burden Cost</t>
  </si>
  <si>
    <t>40287834</t>
  </si>
  <si>
    <t>Expenditure Business Unit : UNDP-HTI , Project Number : 00129459 , Task Number : ACTIVITY10 , Transaction Number : 40287834 , Expenditure Category : 75100 - Facilities &amp; Administration , Expenditure Type : 75105 - Facilities and Administrat</t>
  </si>
  <si>
    <t>23-02-2024 Burden Cost</t>
  </si>
  <si>
    <t>62009342</t>
  </si>
  <si>
    <t>Expenditure Business Unit : UNDP-HTI , Project Number : 00129459 , Task Number : ACTIVITY10 , Transaction Number : 62009342 , Expenditure Category : 75100 - Facilities &amp; Administration , Expenditure Type : 75105 - Facilities and Administrat</t>
  </si>
  <si>
    <t>03-01-2025 Burden Cost</t>
  </si>
  <si>
    <t>3174654</t>
  </si>
  <si>
    <t>Journal Import 16045758:</t>
  </si>
  <si>
    <t>Expenditure Business Unit : UNDP-HQ , Project Number : 00129459 , Task Number : ACTIVITY10 , Transaction Number : 3174654 , Expenditure Category : 75100 - Facilities &amp; Administration , Expenditure Type : 75105 - Facilities and Administratio</t>
  </si>
  <si>
    <t>Projects A 16045634000010 16045758 3 Y</t>
  </si>
  <si>
    <t>25677071</t>
  </si>
  <si>
    <t>Expenditure Business Unit : UNDP-HTI , Project Number : 00129459 , Task Number : ACTIVITY1 , Transaction Number : 25677071 , Expenditure Category : 75100 - Facilities &amp; Administration , Expenditure Type : 75105 - Facilities and Administrati</t>
  </si>
  <si>
    <t>Projects A 20199512000002 20199639 2 Y</t>
  </si>
  <si>
    <t>23-10-2023 Burden Cost</t>
  </si>
  <si>
    <t>62544893</t>
  </si>
  <si>
    <t>Journal Import 47525436:</t>
  </si>
  <si>
    <t>Expenditure Business Unit : UNDP-HTI , Project Number : 00129459 , Task Number : ACTIVITY8 , Transaction Number : 62544893 , Expenditure Category : 75100 - Facilities &amp; Administration , Expenditure Type : 75105 - Facilities and Administrati</t>
  </si>
  <si>
    <t>Projects A 47525317000002 47525436 2 Y</t>
  </si>
  <si>
    <t>06-02-2025 Burden Cost</t>
  </si>
  <si>
    <t>19701543</t>
  </si>
  <si>
    <t>Journal Import 19283653:</t>
  </si>
  <si>
    <t>Expenditure Business Unit : UNDP-HTI , Project Number : 00129459 , Task Number : ACTIVITY4 , Transaction Number : 19701543 , Expenditure Category : 75100 - Facilities &amp; Administration , Expenditure Type : 75105 - Facilities and Administrati</t>
  </si>
  <si>
    <t>Projects A 19283605000002 19283653 4 Y</t>
  </si>
  <si>
    <t>32308604</t>
  </si>
  <si>
    <t>Expenditure Business Unit : UNDP-HTI , Project Number : 00129459 , Task Number : ACTIVITY10 , Transaction Number : 32308604 , Expenditure Category : 75100 - Facilities &amp; Administration , Expenditure Type : 75105 - Facilities and Administrat</t>
  </si>
  <si>
    <t>13-12-2023 Burden Cost</t>
  </si>
  <si>
    <t>64132515</t>
  </si>
  <si>
    <t>Expenditure Business Unit : UNDP-HTI , Project Number : 00129459 , Task Number : ACTIVITY10 , Transaction Number : 64132515 , Expenditure Category : 75100 - Facilities &amp; Administration , Expenditure Type : 75105 - Facilities and Administrat</t>
  </si>
  <si>
    <t>JAN-2023</t>
  </si>
  <si>
    <t>1442002</t>
  </si>
  <si>
    <t>Expenditure Business Unit : UNDP-HTI , Project Number : 00129459 , Task Number : ACTIVITY10 , Transaction Number : 1442002 , Expenditure Category : 75100 - Facilities &amp; Administration , Expenditure Type : 75105 - Facilities and Administrati</t>
  </si>
  <si>
    <t>Projects A 11669488000003 11669569 Y</t>
  </si>
  <si>
    <t>01-01-2023 Burden Cost</t>
  </si>
  <si>
    <t>9976595</t>
  </si>
  <si>
    <t>Journal Import 17804683:</t>
  </si>
  <si>
    <t>Expenditure Business Unit : UNDP-HTI , Project Number : 00129459 , Task Number : ACTIVITY4.Q1 , Transaction Number : 9976595 , Expenditure Category : 75100 - Facilities &amp; Administration , Expenditure Type : 75105 - Facilities and Administra</t>
  </si>
  <si>
    <t>Projects A 17804543000002 17804683 2 Y</t>
  </si>
  <si>
    <t>27804611</t>
  </si>
  <si>
    <t>Journal Import 20934041:</t>
  </si>
  <si>
    <t>Expenditure Business Unit : UNDP-HTI , Project Number : 00129459 , Task Number : ACTIVITY10 , Transaction Number : 27804611 , Expenditure Category : 75100 - Facilities &amp; Administration , Expenditure Type : 75105 - Facilities and Administrat</t>
  </si>
  <si>
    <t>Projects A 20933991000001 20934041 2 Y</t>
  </si>
  <si>
    <t>59167233</t>
  </si>
  <si>
    <t>Journal Import 43895606:</t>
  </si>
  <si>
    <t>Expenditure Business Unit : UNDP-HTI , Project Number : 00129459 , Task Number : ACTIVITY2 , Transaction Number : 59167233 , Expenditure Category : 75100 - Facilities &amp; Administration , Expenditure Type : 75105 - Facilities and Administrati</t>
  </si>
  <si>
    <t>Projects A 43895447000002 43895606 2 Y</t>
  </si>
  <si>
    <t>09-12-2024 Burden Cost</t>
  </si>
  <si>
    <t>63706143</t>
  </si>
  <si>
    <t>Expenditure Business Unit : UNDP-HTI , Project Number : 00129459 , Task Number : ACTIVITY10 , Transaction Number : 63706143 , Expenditure Category : 75100 - Facilities &amp; Administration , Expenditure Type : 75105 - Facilities and Administrat</t>
  </si>
  <si>
    <t>Projects A 48806570000002 48806994 3 Y</t>
  </si>
  <si>
    <t>07-03-2025 Burden Cost</t>
  </si>
  <si>
    <t>9518377</t>
  </si>
  <si>
    <t>Journal Import 17585142:</t>
  </si>
  <si>
    <t>Expenditure Business Unit : UNDP-HTI , Project Number : 00129459 , Task Number : ACTIVITY10 , Transaction Number : 9518377 , Expenditure Category : 75100 - Facilities &amp; Administration , Expenditure Type : 75105 - Facilities and Administrati</t>
  </si>
  <si>
    <t>Projects A 17584827000001 17585142 6 Y</t>
  </si>
  <si>
    <t>001996-Office of the UN High Commissi</t>
  </si>
  <si>
    <t>Activity 10.1</t>
  </si>
  <si>
    <t>31355396</t>
  </si>
  <si>
    <t>Expenditure Business Unit : UNDP-HTI , Project Number : 00129459 , Task Number : ACTIVITY 10.Q1 , Transaction Number : 31355396 , Expenditure Category : 75100 - Facilities &amp; Administration , Expenditure Type : 75105 - Facilities and Adminis</t>
  </si>
  <si>
    <t>Projects A 21990063000002 21990097 4 Y</t>
  </si>
  <si>
    <t>05-12-2023 Burden Cost</t>
  </si>
  <si>
    <t>2455192</t>
  </si>
  <si>
    <t>Journal Import 15399175:</t>
  </si>
  <si>
    <t>Expenditure Business Unit : UNDP-HTI , Project Number : 00129459 , Task Number : ACTIVITY4.Q1 , Transaction Number : 2455192 , Expenditure Category : 75100 - Facilities &amp; Administration , Expenditure Type : 75105 - Facilities and Administra</t>
  </si>
  <si>
    <t>Projects A 15399154000001 15399175 2 Y</t>
  </si>
  <si>
    <t>45555200</t>
  </si>
  <si>
    <t>Journal Import 28878813:</t>
  </si>
  <si>
    <t>Expenditure Business Unit : UNDP-HTI , Project Number : 00129459 , Task Number : ACTIVITY10 , Transaction Number : 45555200 , Expenditure Category : 75100 - Facilities &amp; Administration , Expenditure Type : 75105 - Facilities and Administrat</t>
  </si>
  <si>
    <t>Projects A 28878797000002 28878813 4 Y</t>
  </si>
  <si>
    <t>03-04-2024 Burden Cost</t>
  </si>
  <si>
    <t>31355384</t>
  </si>
  <si>
    <t>Expenditure Business Unit : UNDP-HTI , Project Number : 00129459 , Task Number : ACTIVITY1 , Transaction Number : 31355384 , Expenditure Category : 75100 - Facilities &amp; Administration , Expenditure Type : 75105 - Facilities and Administrati</t>
  </si>
  <si>
    <t>04-12-2023 Burden Cost</t>
  </si>
  <si>
    <t>62878503</t>
  </si>
  <si>
    <t>Journal Import 47730618:</t>
  </si>
  <si>
    <t>Expenditure Business Unit : UNDP-HTI , Project Number : 00129459 , Task Number : ACTIVITY8 , Transaction Number : 62878503 , Expenditure Category : 75100 - Facilities &amp; Administration , Expenditure Type : 75105 - Facilities and Administrati</t>
  </si>
  <si>
    <t>Projects A 47730575000001 47730618 2 Y</t>
  </si>
  <si>
    <t>12-02-2025 Burden Cost</t>
  </si>
  <si>
    <t>744916</t>
  </si>
  <si>
    <t>Expenditure Business Unit : UNDP-HTI , Project Number : 00129459 , Task Number : ACTIVITY10 , Transaction Number : 744916 , Expenditure Category : 75100 - Facilities &amp; Administration , Expenditure Type : 75105 - Facilities and Administratio</t>
  </si>
  <si>
    <t>Projects A 8108333000002 8108464 4 Y</t>
  </si>
  <si>
    <t>64342424</t>
  </si>
  <si>
    <t>Journal Import 49469856:</t>
  </si>
  <si>
    <t>Expenditure Business Unit : UNDP-HTI , Project Number : 00129459 , Task Number : ACTIVITY10 , Transaction Number : 64342424 , Expenditure Category : 75100 - Facilities &amp; Administration , Expenditure Type : 75105 - Facilities and Administrat</t>
  </si>
  <si>
    <t>Projects A 49469009000001 49469856 3 Y</t>
  </si>
  <si>
    <t>14-03-2025 Burden Cost</t>
  </si>
  <si>
    <t>56903538</t>
  </si>
  <si>
    <t>Journal Import 42123590:</t>
  </si>
  <si>
    <t>Expenditure Business Unit : UNDP-HTI , Project Number : 00129459 , Task Number : ACTIVITY3 , Transaction Number : 56903538 , Expenditure Category : 75100 - Facilities &amp; Administration , Expenditure Type : 75105 - Facilities and Administrati</t>
  </si>
  <si>
    <t>Projects A 42122999000001 42123590 2 Y</t>
  </si>
  <si>
    <t>9105122</t>
  </si>
  <si>
    <t>Journal Import 17311319:</t>
  </si>
  <si>
    <t>Expenditure Business Unit : UNDP-HTI , Project Number : 00129459 , Task Number : ACTIVITY10 , Transaction Number : 9105122 , Expenditure Category : 75100 - Facilities &amp; Administration , Expenditure Type : 75105 - Facilities and Administrati</t>
  </si>
  <si>
    <t>Projects A 17311252000001 17311319 6 Y</t>
  </si>
  <si>
    <t>30-06-2023 Burden Cost</t>
  </si>
  <si>
    <t>56533040</t>
  </si>
  <si>
    <t>Journal Import 41789899:</t>
  </si>
  <si>
    <t>Expenditure Business Unit : UNDP-HTI , Project Number : 00129459 , Task Number : ACTIVITY2 , Transaction Number : 56533040 , Expenditure Category : 75100 - Facilities &amp; Administration , Expenditure Type : 75105 - Facilities and Administrati</t>
  </si>
  <si>
    <t>Projects A 41789706000002 41789899 2 Y</t>
  </si>
  <si>
    <t>05-11-2024 Burden Cost</t>
  </si>
  <si>
    <t>9105128</t>
  </si>
  <si>
    <t>Expenditure Business Unit : UNDP-HTI , Project Number : 00129459 , Task Number : ACTIVITY10 , Transaction Number : 9105128 , Expenditure Category : 75100 - Facilities &amp; Administration , Expenditure Type : 75105 - Facilities and Administrati</t>
  </si>
  <si>
    <t>62045003</t>
  </si>
  <si>
    <t>Expenditure Business Unit : UNDP-HTI , Project Number : 00129459 , Task Number : ACTIVITY8 , Transaction Number : 62045003 , Expenditure Category : 75100 - Facilities &amp; Administration , Expenditure Type : 75105 - Facilities and Administrati</t>
  </si>
  <si>
    <t>17696745</t>
  </si>
  <si>
    <t>Expenditure Business Unit : UNDP-HTI , Project Number : 00129459 , Task Number : ACTIVITY10 , Transaction Number : 17696745 , Expenditure Category : 75100 - Facilities &amp; Administration , Expenditure Type : 75105 - Facilities and Administrat</t>
  </si>
  <si>
    <t>Projects A 18982609000001 18982668 3 Y</t>
  </si>
  <si>
    <t>17696746</t>
  </si>
  <si>
    <t>Expenditure Business Unit : UNDP-HTI , Project Number : 00129459 , Task Number : ACTIVITY10 , Transaction Number : 17696746 , Expenditure Category : 75100 - Facilities &amp; Administration , Expenditure Type : 75105 - Facilities and Administrat</t>
  </si>
  <si>
    <t>Projects A 18982609000001 18982668 8 Y</t>
  </si>
  <si>
    <t>51099672</t>
  </si>
  <si>
    <t>Journal Import 34672842:</t>
  </si>
  <si>
    <t>Expenditure Business Unit : UNDP-HTI , Project Number : 00129459 , Task Number : ACTIVITY10 , Transaction Number : 51099672 , Expenditure Category : 75100 - Facilities &amp; Administration , Expenditure Type : 75105 - Facilities and Administrat</t>
  </si>
  <si>
    <t>Projects A 34672476000001 34672842 4 Y</t>
  </si>
  <si>
    <t>51788770</t>
  </si>
  <si>
    <t>Journal Import 36562275:</t>
  </si>
  <si>
    <t>Expenditure Business Unit : UNDP-HTI , Project Number : 00129459 , Task Number : ACTIVITY3 , Transaction Number : 51788770 , Expenditure Category : 75100 - Facilities &amp; Administration , Expenditure Type : 75105 - Facilities and Administrati</t>
  </si>
  <si>
    <t>Projects A 36562224000001 36562275 2 Y</t>
  </si>
  <si>
    <t>11-08-2024 Burden Cost</t>
  </si>
  <si>
    <t>17696744</t>
  </si>
  <si>
    <t>Expenditure Business Unit : UNDP-HTI , Project Number : 00129459 , Task Number : ACTIVITY10 , Transaction Number : 17696744 , Expenditure Category : 75100 - Facilities &amp; Administration , Expenditure Type : 75105 - Facilities and Administrat</t>
  </si>
  <si>
    <t>Projects A 18982609000001 18982668 Y</t>
  </si>
  <si>
    <t>MAY-2024</t>
  </si>
  <si>
    <t>48482883</t>
  </si>
  <si>
    <t>Journal Import 31268858:</t>
  </si>
  <si>
    <t>Expenditure Business Unit : UNDP-HTI , Project Number : 00129459 , Task Number : ACTIVITY10 , Transaction Number : 48482883 , Expenditure Category : 75100 - Facilities &amp; Administration , Expenditure Type : 75105 - Facilities and Administrat</t>
  </si>
  <si>
    <t>Projects A 31268629000001 31268858 2 Y</t>
  </si>
  <si>
    <t>30-05-2024 Burden Cost</t>
  </si>
  <si>
    <t>31784773</t>
  </si>
  <si>
    <t>Journal Import 22165909:</t>
  </si>
  <si>
    <t>Expenditure Business Unit : UNDP-HTI , Project Number : 00129459 , Task Number : ACTIVITY10 , Transaction Number : 31784773 , Expenditure Category : 75100 - Facilities &amp; Administration , Expenditure Type : 75105 - Facilities and Administrat</t>
  </si>
  <si>
    <t>Projects A 22165881000001 22165909 Y</t>
  </si>
  <si>
    <t>754057</t>
  </si>
  <si>
    <t>Expenditure Business Unit : UNDP-HTI , Project Number : 00129459 , Task Number : ACTIVITY10 , Transaction Number : 754057 , Expenditure Category : 75100 - Facilities &amp; Administration , Expenditure Type : 75105 - Facilities and Administratio</t>
  </si>
  <si>
    <t>12-04-2023 Burden Cost</t>
  </si>
  <si>
    <t>34783725</t>
  </si>
  <si>
    <t>Journal Import 22858974:</t>
  </si>
  <si>
    <t>Expenditure Business Unit : UNDP-HTI , Project Number : 00129459 , Task Number : ACTIVITY10 , Transaction Number : 34783725 , Expenditure Category : 75100 - Facilities &amp; Administration , Expenditure Type : 75105 - Facilities and Administrat</t>
  </si>
  <si>
    <t>Projects A 22858861000001 22858974 Y</t>
  </si>
  <si>
    <t>31-12-2023 Burden Cost</t>
  </si>
  <si>
    <t>52221943</t>
  </si>
  <si>
    <t>Journal Import 37015801:</t>
  </si>
  <si>
    <t>Expenditure Business Unit : UNDP-HTI , Project Number : 00129459 , Task Number : ACTIVITY10 , Transaction Number : 52221943 , Expenditure Category : 75100 - Facilities &amp; Administration , Expenditure Type : 75105 - Facilities and Administrat</t>
  </si>
  <si>
    <t>Projects A 37015546000001 37015801 Y</t>
  </si>
  <si>
    <t>31-07-2024 Burden Cost</t>
  </si>
  <si>
    <t>48016546</t>
  </si>
  <si>
    <t>Journal Import 30969316:</t>
  </si>
  <si>
    <t>Expenditure Business Unit : UNDP-HTI , Project Number : 00129459 , Task Number : ACTIVITY10 , Transaction Number : 48016546 , Expenditure Category : 75100 - Facilities &amp; Administration , Expenditure Type : 75105 - Facilities and Administrat</t>
  </si>
  <si>
    <t>Projects A 30969096000002 30969316 4 Y</t>
  </si>
  <si>
    <t>63705544</t>
  </si>
  <si>
    <t>Journal Import 48806988:</t>
  </si>
  <si>
    <t>Expenditure Business Unit : UNDP-HTI , Project Number : 00129459 , Task Number : ACTIVITY10 , Transaction Number : 63705544 , Expenditure Category : 75100 - Facilities &amp; Administration , Expenditure Type : 75105 - Facilities and Administrat</t>
  </si>
  <si>
    <t>Projects A 48806570000001 48806988 2 Y</t>
  </si>
  <si>
    <t>28-02-2025 Burden Cost</t>
  </si>
  <si>
    <t>58070923</t>
  </si>
  <si>
    <t>Journal Import 43165322:</t>
  </si>
  <si>
    <t>Expenditure Business Unit : UNDP-HTI , Project Number : 00129459 , Task Number : ACTIVITY10 , Transaction Number : 58070923 , Expenditure Category : 75100 - Facilities &amp; Administration , Expenditure Type : 75105 - Facilities and Administrat</t>
  </si>
  <si>
    <t>Projects A 43165194000002 43165322 2 Y</t>
  </si>
  <si>
    <t>03-12-2024 Burden Cost</t>
  </si>
  <si>
    <t>9208159</t>
  </si>
  <si>
    <t>Expenditure Business Unit : UNDP-HTI , Project Number : 00129459 , Task Number : ACTIVITY4.Q1 , Transaction Number : 9208159 , Expenditure Category : 75100 - Facilities &amp; Administration , Expenditure Type : 75105 - Facilities and Administra</t>
  </si>
  <si>
    <t>11215766</t>
  </si>
  <si>
    <t>Expenditure Business Unit : UNDP-HTI , Project Number : 00129459 , Task Number : ACTIVITY10 , Transaction Number : 11215766 , Expenditure Category : 75100 - Facilities &amp; Administration , Expenditure Type : 75105 - Facilities and Administrat</t>
  </si>
  <si>
    <t>29862205</t>
  </si>
  <si>
    <t>Journal Import 21797800:</t>
  </si>
  <si>
    <t>Expenditure Business Unit : UNDP-HTI , Project Number : 00129459 , Task Number : ACTIVITY1 , Transaction Number : 29862205 , Expenditure Category : 75100 - Facilities &amp; Administration , Expenditure Type : 75105 - Facilities and Administrati</t>
  </si>
  <si>
    <t>Projects A 21797440000003 21797800 6 Y</t>
  </si>
  <si>
    <t>12-12-2023 Burden Cost</t>
  </si>
  <si>
    <t>27295673</t>
  </si>
  <si>
    <t>Journal Import 20658713:</t>
  </si>
  <si>
    <t>Expenditure Business Unit : UNDP-HTI , Project Number : 00129459 , Task Number : ACTIVITY10 , Transaction Number : 27295673 , Expenditure Category : 75100 - Facilities &amp; Administration , Expenditure Type : 75105 - Facilities and Administrat</t>
  </si>
  <si>
    <t>Projects A 20658670000002 20658713 Y</t>
  </si>
  <si>
    <t>30-09-2023 Burden Cost</t>
  </si>
  <si>
    <t>46650991</t>
  </si>
  <si>
    <t>Journal Import 29579824:</t>
  </si>
  <si>
    <t>Expenditure Business Unit : UNDP-HTI , Project Number : 00129459 , Task Number : ACTIVITY1 , Transaction Number : 46650991 , Expenditure Category : 75100 - Facilities &amp; Administration , Expenditure Type : 75105 - Facilities and Administrati</t>
  </si>
  <si>
    <t>Projects A 29579813000002 29579824 4 Y</t>
  </si>
  <si>
    <t>30062688</t>
  </si>
  <si>
    <t>Journal Import 21849764:</t>
  </si>
  <si>
    <t>Expenditure Business Unit : UNDP-HTI , Project Number : 00129459 , Task Number : ACTIVITY10 , Transaction Number : 30062688 , Expenditure Category : 75100 - Facilities &amp; Administration , Expenditure Type : 75105 - Facilities and Administrat</t>
  </si>
  <si>
    <t>Projects A 21849694000003 21849764 2 Y</t>
  </si>
  <si>
    <t>14-12-2023 Burden Cost</t>
  </si>
  <si>
    <t>56162716</t>
  </si>
  <si>
    <t>Journal Import 41458743:</t>
  </si>
  <si>
    <t>Expenditure Business Unit : UNDP-HTI , Project Number : 00129459 , Task Number : ACTIVITY2 , Transaction Number : 56162716 , Expenditure Category : 75100 - Facilities &amp; Administration , Expenditure Type : 75105 - Facilities and Administrati</t>
  </si>
  <si>
    <t>Projects A 41458573000001 41458743 2 Y</t>
  </si>
  <si>
    <t>39019900</t>
  </si>
  <si>
    <t>Journal Import 24401225:</t>
  </si>
  <si>
    <t>Expenditure Business Unit : UNDP-HTI , Project Number : 00129459 , Task Number : ACTIVITY10 , Transaction Number : 39019900 , Expenditure Category : 75100 - Facilities &amp; Administration , Expenditure Type : 75105 - Facilities and Administrat</t>
  </si>
  <si>
    <t>Projects A 24401196000001 24401225 2 Y</t>
  </si>
  <si>
    <t>30-01-2024 Burden Cost</t>
  </si>
  <si>
    <t>55797692</t>
  </si>
  <si>
    <t>Journal Import 41139613:</t>
  </si>
  <si>
    <t>Expenditure Business Unit : UNDP-HTI , Project Number : 00129459 , Task Number : ACTIVITY1 , Transaction Number : 55797692 , Expenditure Category : 75100 - Facilities &amp; Administration , Expenditure Type : 75105 - Facilities and Administrati</t>
  </si>
  <si>
    <t>Projects A 41139546000002 41139613 4 Y</t>
  </si>
  <si>
    <t>61931709</t>
  </si>
  <si>
    <t>Journal Import 46512803:</t>
  </si>
  <si>
    <t>Expenditure Business Unit : UNDP-HTI , Project Number : 00129459 , Task Number : ACTIVITY2 , Transaction Number : 61931709 , Expenditure Category : 75100 - Facilities &amp; Administration , Expenditure Type : 75105 - Facilities and Administrati</t>
  </si>
  <si>
    <t>Projects A 46512789000001 46512803 Y</t>
  </si>
  <si>
    <t>30-01-2025 Burden Cost</t>
  </si>
  <si>
    <t>5263828</t>
  </si>
  <si>
    <t>Journal Import 16398878:</t>
  </si>
  <si>
    <t>Expenditure Business Unit : UNDP-HQ , Project Number : 00129459 , Task Number : ACTIVITY10 , Transaction Number : 5263828 , Expenditure Category : 75100 - Facilities &amp; Administration , Expenditure Type : 75105 - Facilities and Administratio</t>
  </si>
  <si>
    <t>Projects A 16398621000003 16398878 6 Y</t>
  </si>
  <si>
    <t>01-05-2023 Burden Cost</t>
  </si>
  <si>
    <t>57573946</t>
  </si>
  <si>
    <t>Journal Import 42632096:</t>
  </si>
  <si>
    <t>Expenditure Business Unit : UNDP-HTI , Project Number : 00129459 , Task Number : ACTIVITY2 , Transaction Number : 57573946 , Expenditure Category : 75100 - Facilities &amp; Administration , Expenditure Type : 75105 - Facilities and Administrati</t>
  </si>
  <si>
    <t>Projects A 42631924000002 42632096 2 Y</t>
  </si>
  <si>
    <t>25-11-2024 Burden Cost</t>
  </si>
  <si>
    <t>29862206</t>
  </si>
  <si>
    <t>Expenditure Business Unit : UNDP-HTI , Project Number : 00129459 , Task Number : ACTIVITY10 , Transaction Number : 29862206 , Expenditure Category : 75100 - Facilities &amp; Administration , Expenditure Type : 75105 - Facilities and Administrat</t>
  </si>
  <si>
    <t>5263827</t>
  </si>
  <si>
    <t>Expenditure Business Unit : UNDP-HQ , Project Number : 00129459 , Task Number : ACTIVITY10 , Transaction Number : 5263827 , Expenditure Category : 75100 - Facilities &amp; Administration , Expenditure Type : 75105 - Facilities and Administratio</t>
  </si>
  <si>
    <t>Projects A 16398621000003 16398878 8 Y</t>
  </si>
  <si>
    <t>29862207</t>
  </si>
  <si>
    <t>Expenditure Business Unit : UNDP-HTI , Project Number : 00129459 , Task Number : ACTIVITY10 , Transaction Number : 29862207 , Expenditure Category : 75100 - Facilities &amp; Administration , Expenditure Type : 75105 - Facilities and Administrat</t>
  </si>
  <si>
    <t>9212622</t>
  </si>
  <si>
    <t>Expenditure Business Unit : UNDP-HTI , Project Number : 00129459 , Task Number : ACTIVITY10 , Transaction Number : 9212622 , Expenditure Category : 75100 - Facilities &amp; Administration , Expenditure Type : 75105 - Facilities and Administrati</t>
  </si>
  <si>
    <t>Projects A 17372732000002 17372814 3 Y</t>
  </si>
  <si>
    <t>31-07-2023 Burden Cost</t>
  </si>
  <si>
    <t>9212608</t>
  </si>
  <si>
    <t>Expenditure Business Unit : UNDP-HTI , Project Number : 00129459 , Task Number : ACTIVITY10 , Transaction Number : 9212608 , Expenditure Category : 75100 - Facilities &amp; Administration , Expenditure Type : 75105 - Facilities and Administrati</t>
  </si>
  <si>
    <t>9212614</t>
  </si>
  <si>
    <t>Expenditure Business Unit : UNDP-HTI , Project Number : 00129459 , Task Number : ACTIVITY10 , Transaction Number : 9212614 , Expenditure Category : 75100 - Facilities &amp; Administration , Expenditure Type : 75105 - Facilities and Administrati</t>
  </si>
  <si>
    <t>9212642</t>
  </si>
  <si>
    <t>Expenditure Business Unit : UNDP-HTI , Project Number : 00129459 , Task Number : ACTIVITY10 , Transaction Number : 9212642 , Expenditure Category : 75100 - Facilities &amp; Administration , Expenditure Type : 75105 - Facilities and Administrati</t>
  </si>
  <si>
    <t>9212615</t>
  </si>
  <si>
    <t>Expenditure Business Unit : UNDP-HTI , Project Number : 00129459 , Task Number : ACTIVITY10 , Transaction Number : 9212615 , Expenditure Category : 75100 - Facilities &amp; Administration , Expenditure Type : 75105 - Facilities and Administrati</t>
  </si>
  <si>
    <t>53323390</t>
  </si>
  <si>
    <t>Expenditure Business Unit : UNDP-HTI , Project Number : 00129459 , Task Number : ACTIVITY10 , Transaction Number : 53323390 , Expenditure Category : 75100 - Facilities &amp; Administration , Expenditure Type : 75105 - Facilities and Administrat</t>
  </si>
  <si>
    <t>18-09-2024 Burden Cost</t>
  </si>
  <si>
    <t>50197813</t>
  </si>
  <si>
    <t>Journal Import 32467977:</t>
  </si>
  <si>
    <t>Expenditure Business Unit : UNDP-HTI , Project Number : 00129459 , Task Number : ACTIVITY2 , Transaction Number : 50197813 , Expenditure Category : 75100 - Facilities &amp; Administration , Expenditure Type : 75105 - Facilities and Administrati</t>
  </si>
  <si>
    <t>Projects A 32467969000001 32467977 3 Y</t>
  </si>
  <si>
    <t>30-06-2024 Burden Cost</t>
  </si>
  <si>
    <t>57654689</t>
  </si>
  <si>
    <t>Journal Import 42758564:</t>
  </si>
  <si>
    <t>Expenditure Business Unit : UNDP-HTI , Project Number : 00129459 , Task Number : ACTIVITY2 , Transaction Number : 57654689 , Expenditure Category : 75100 - Facilities &amp; Administration , Expenditure Type : 75105 - Facilities and Administrati</t>
  </si>
  <si>
    <t>Projects A 42758251000001 42758564 2 Y</t>
  </si>
  <si>
    <t>27-11-2024 Burden Cost</t>
  </si>
  <si>
    <t>25258435</t>
  </si>
  <si>
    <t>Expenditure Business Unit : UNDP-HTI , Project Number : 00129459 , Task Number : ACTIVITY10 , Transaction Number : 25258435 , Expenditure Category : 75100 - Facilities &amp; Administration , Expenditure Type : 75105 - Facilities and Administrat</t>
  </si>
  <si>
    <t>14-11-2023 Burden Cost</t>
  </si>
  <si>
    <t>25258436</t>
  </si>
  <si>
    <t>Expenditure Business Unit : UNDP-HTI , Project Number : 00129459 , Task Number : ACTIVITY10 , Transaction Number : 25258436 , Expenditure Category : 75100 - Facilities &amp; Administration , Expenditure Type : 75105 - Facilities and Administrat</t>
  </si>
  <si>
    <t>40951262</t>
  </si>
  <si>
    <t>Journal Import 27642324:</t>
  </si>
  <si>
    <t>Expenditure Business Unit : UNDP-HTI , Project Number : 00129459 , Task Number : ACTIVITY10 , Transaction Number : 40951262 , Expenditure Category : 75100 - Facilities &amp; Administration , Expenditure Type : 75105 - Facilities and Administrat</t>
  </si>
  <si>
    <t>Projects A 27641356000010 27642324 Y</t>
  </si>
  <si>
    <t>58833837</t>
  </si>
  <si>
    <t>Expenditure Business Unit : UNDP-HTI , Project Number : 00129459 , Task Number : ACTIVITY2 , Transaction Number : 58833837 , Expenditure Category : 75100 - Facilities &amp; Administration , Expenditure Type : 75105 - Facilities and Administrati</t>
  </si>
  <si>
    <t>27171135</t>
  </si>
  <si>
    <t>Journal Import 20630822:</t>
  </si>
  <si>
    <t>Expenditure Business Unit : UNDP-HTI , Project Number : 00129459 , Task Number : ACTIVITY10 , Transaction Number : 27171135 , Expenditure Category : 75100 - Facilities &amp; Administration , Expenditure Type : 75105 - Facilities and Administrat</t>
  </si>
  <si>
    <t>Projects A 20630756000002 20630822 Y</t>
  </si>
  <si>
    <t>01-10-2023 Burden Cost</t>
  </si>
  <si>
    <t>62067859</t>
  </si>
  <si>
    <t>Expenditure Business Unit : UNDP-HTI , Project Number : 00129459 , Task Number : ACTIVITY8 , Transaction Number : 62067859 , Expenditure Category : 75100 - Facilities &amp; Administration , Expenditure Type : 75105 - Facilities and Administrati</t>
  </si>
  <si>
    <t>Projects A 47249919000001 47250019 2 Y</t>
  </si>
  <si>
    <t>57359718</t>
  </si>
  <si>
    <t>Journal Import 42444925:</t>
  </si>
  <si>
    <t>Expenditure Business Unit : UNDP-HTI , Project Number : 00129459 , Task Number : ACTIVITY2 , Transaction Number : 57359718 , Expenditure Category : 75100 - Facilities &amp; Administration , Expenditure Type : 75105 - Facilities and Administrati</t>
  </si>
  <si>
    <t>Projects A 42444917000001 42444925 2 Y</t>
  </si>
  <si>
    <t>21-11-2024 Burden Cost</t>
  </si>
  <si>
    <t>38962205</t>
  </si>
  <si>
    <t>Journal Import 24332165:</t>
  </si>
  <si>
    <t>Expenditure Business Unit : UNDP-HTI , Project Number : 00129459 , Task Number : ACTIVITY10 , Transaction Number : 38962205 , Expenditure Category : 75100 - Facilities &amp; Administration , Expenditure Type : 75105 - Facilities and Administrat</t>
  </si>
  <si>
    <t>Projects A 24332141000001 24332165 2 Y</t>
  </si>
  <si>
    <t>46961511</t>
  </si>
  <si>
    <t>Expenditure Business Unit : UNDP-HTI , Project Number : 00129459 , Task Number : ACTIVITY10 , Transaction Number : 46961511 , Expenditure Category : 75100 - Facilities &amp; Administration , Expenditure Type : 75105 - Facilities and Administrat</t>
  </si>
  <si>
    <t>46961509</t>
  </si>
  <si>
    <t>Expenditure Business Unit : UNDP-HTI , Project Number : 00129459 , Task Number : ACTIVITY10 , Transaction Number : 46961509 , Expenditure Category : 75100 - Facilities &amp; Administration , Expenditure Type : 75105 - Facilities and Administrat</t>
  </si>
  <si>
    <t>56193452</t>
  </si>
  <si>
    <t>Journal Import 41521812:</t>
  </si>
  <si>
    <t>Expenditure Business Unit : UNDP-HTI , Project Number : 00129459 , Task Number : ACTIVITY2 , Transaction Number : 56193452 , Expenditure Category : 75100 - Facilities &amp; Administration , Expenditure Type : 75105 - Facilities and Administrati</t>
  </si>
  <si>
    <t>Projects A 41521581000001 41521812 Y</t>
  </si>
  <si>
    <t>61931710</t>
  </si>
  <si>
    <t>Expenditure Business Unit : UNDP-HTI , Project Number : 00129459 , Task Number : ACTIVITY2 , Transaction Number : 61931710 , Expenditure Category : 75100 - Facilities &amp; Administration , Expenditure Type : 75105 - Facilities and Administrati</t>
  </si>
  <si>
    <t>31-01-2025 Burden Cost</t>
  </si>
  <si>
    <t>63111560</t>
  </si>
  <si>
    <t>Journal Import 48069810:</t>
  </si>
  <si>
    <t>Expenditure Business Unit : UNDP-HTI , Project Number : 00129459 , Task Number : ACTIVITY10 , Transaction Number : 63111560 , Expenditure Category : 75100 - Facilities &amp; Administration , Expenditure Type : 75105 - Facilities and Administrat</t>
  </si>
  <si>
    <t>Projects A 48069529000002 48069810 Y</t>
  </si>
  <si>
    <t>53502768</t>
  </si>
  <si>
    <t>Expenditure Business Unit : UNDP-HTI , Project Number : 00129459 , Task Number : ACTIVITY4.1 , Transaction Number : 53502768 , Expenditure Category : 75100 - Facilities &amp; Administration , Expenditure Type : 75105 - Facilities and Administra</t>
  </si>
  <si>
    <t>43205392</t>
  </si>
  <si>
    <t>Journal Import 28779920:</t>
  </si>
  <si>
    <t>Expenditure Business Unit : UNDP-HTI , Project Number : 00129459 , Task Number : ACTIVITY10 , Transaction Number : 43205392 , Expenditure Category : 75100 - Facilities &amp; Administration , Expenditure Type : 75105 - Facilities and Administrat</t>
  </si>
  <si>
    <t>Projects A 28779697000002 28779920 2 Y</t>
  </si>
  <si>
    <t>31-03-2024 Burden Cost</t>
  </si>
  <si>
    <t>38897295</t>
  </si>
  <si>
    <t>Journal Import 24235312:</t>
  </si>
  <si>
    <t>Expenditure Business Unit : UNDP-HTI , Project Number : 00129459 , Task Number : ACTIVITY10 , Transaction Number : 38897295 , Expenditure Category : 75100 - Facilities &amp; Administration , Expenditure Type : 75105 - Facilities and Administrat</t>
  </si>
  <si>
    <t>Projects A 24235226000001 24235312 Y</t>
  </si>
  <si>
    <t>01-12-2023 Burden Cost</t>
  </si>
  <si>
    <t>28520269</t>
  </si>
  <si>
    <t>Journal Import 21304817:</t>
  </si>
  <si>
    <t>Expenditure Business Unit : UNDP-HTI , Project Number : 00129459 , Task Number : ACTIVITY 10.Q1 , Transaction Number : 28520269 , Expenditure Category : 75100 - Facilities &amp; Administration , Expenditure Type : 75105 - Facilities and Adminis</t>
  </si>
  <si>
    <t>Projects A 21304801000001 21304817 6 Y</t>
  </si>
  <si>
    <t>56162715</t>
  </si>
  <si>
    <t>Expenditure Business Unit : UNDP-HTI , Project Number : 00129459 , Task Number : ACTIVITY1 , Transaction Number : 56162715 , Expenditure Category : 75100 - Facilities &amp; Administration , Expenditure Type : 75105 - Facilities and Administrati</t>
  </si>
  <si>
    <t>06-11-2024 Burden Cost</t>
  </si>
  <si>
    <t>50327844</t>
  </si>
  <si>
    <t>Journal Import 33060526:</t>
  </si>
  <si>
    <t>Expenditure Business Unit : UNDP-HTI , Project Number : 00129459 , Task Number : ACTIVITY10 , Transaction Number : 50327844 , Expenditure Category : 75100 - Facilities &amp; Administration , Expenditure Type : 75105 - Facilities and Administrat</t>
  </si>
  <si>
    <t>Projects A 33060278000001 33060526 4 Y</t>
  </si>
  <si>
    <t>28425730</t>
  </si>
  <si>
    <t>Journal Import 21241927:</t>
  </si>
  <si>
    <t>Expenditure Business Unit : UNDP-HTI , Project Number : 00129459 , Task Number : ACTIVITY1 , Transaction Number : 28425730 , Expenditure Category : 75100 - Facilities &amp; Administration , Expenditure Type : 75105 - Facilities and Administrati</t>
  </si>
  <si>
    <t>Projects A 21241779000001 21241927 6 Y</t>
  </si>
  <si>
    <t>9838017</t>
  </si>
  <si>
    <t>Journal Import 17743021:</t>
  </si>
  <si>
    <t>Expenditure Business Unit : UNDP-HQ , Project Number : 00129459 , Task Number : ACTIVITY10 , Transaction Number : 9838017 , Expenditure Category : 75100 - Facilities &amp; Administration , Expenditure Type : 75105 - Facilities and Administratio</t>
  </si>
  <si>
    <t>Projects A 17742883000001 17743021 Y</t>
  </si>
  <si>
    <t>01-09-2023 Burden Cost</t>
  </si>
  <si>
    <t>40746174</t>
  </si>
  <si>
    <t>Journal Import 27168323:</t>
  </si>
  <si>
    <t>Expenditure Business Unit : UNDP-HTI , Project Number : 00129459 , Task Number : ACTIVITY10 , Transaction Number : 40746174 , Expenditure Category : 75100 - Facilities &amp; Administration , Expenditure Type : 75105 - Facilities and Administrat</t>
  </si>
  <si>
    <t>Projects A 27168043000001 27168323 2 Y</t>
  </si>
  <si>
    <t>29-02-2024 Burden Cost</t>
  </si>
  <si>
    <t>29151160</t>
  </si>
  <si>
    <t>Journal Import 21523318:</t>
  </si>
  <si>
    <t>Expenditure Business Unit : UNDP-HTI , Project Number : 00129459 , Task Number : ACTIVITY10 , Transaction Number : 29151160 , Expenditure Category : 75100 - Facilities &amp; Administration , Expenditure Type : 75105 - Facilities and Administrat</t>
  </si>
  <si>
    <t>Projects A 21522987000001 21523318 3 Y</t>
  </si>
  <si>
    <t>2198953</t>
  </si>
  <si>
    <t>Journal Import 14910564:</t>
  </si>
  <si>
    <t>Expenditure Business Unit : UNDP-HTI , Project Number : 00129459 , Task Number : ACTIVITY4.Q1 , Transaction Number : 2198953 , Expenditure Category : 75100 - Facilities &amp; Administration , Expenditure Type : 75105 - Facilities and Administra</t>
  </si>
  <si>
    <t>Projects A 14910161000001 14910564 3 Y</t>
  </si>
  <si>
    <t>5266429</t>
  </si>
  <si>
    <t>Journal Import 16398881:</t>
  </si>
  <si>
    <t>Expenditure Business Unit : UNDP-HTI , Project Number : 00129459 , Task Number : ACTIVITY10 , Transaction Number : 5266429 , Expenditure Category : 75100 - Facilities &amp; Administration , Expenditure Type : 75105 - Facilities and Administrati</t>
  </si>
  <si>
    <t>Projects A 16398621000005 16398881 Y</t>
  </si>
  <si>
    <t>5266430</t>
  </si>
  <si>
    <t>Expenditure Business Unit : UNDP-HTI , Project Number : 00129459 , Task Number : ACTIVITY10 , Transaction Number : 5266430 , Expenditure Category : 75100 - Facilities &amp; Administration , Expenditure Type : 75105 - Facilities and Administrati</t>
  </si>
  <si>
    <t>4480529</t>
  </si>
  <si>
    <t>Journal Import 16332081:</t>
  </si>
  <si>
    <t>Expenditure Business Unit : UNDP-HQ , Project Number : 00129459 , Task Number : ACTIVITY10 , Transaction Number : 4480529 , Expenditure Category : 75100 - Facilities &amp; Administration , Expenditure Type : 75105 - Facilities and Administratio</t>
  </si>
  <si>
    <t>Projects A 16331472000006 16332081 Y</t>
  </si>
  <si>
    <t>24808190</t>
  </si>
  <si>
    <t>Expenditure Business Unit : UNDP-HTI , Project Number : 00129459 , Task Number : ACTIVITY10 , Transaction Number : 24808190 , Expenditure Category : 75100 - Facilities &amp; Administration , Expenditure Type : 75105 - Facilities and Administrat</t>
  </si>
  <si>
    <t>40047248</t>
  </si>
  <si>
    <t>Journal Import 25735813:</t>
  </si>
  <si>
    <t>Expenditure Business Unit : UNDP-HTI , Project Number : 00129459 , Task Number : ACTIVITY10 , Transaction Number : 40047248 , Expenditure Category : 75100 - Facilities &amp; Administration , Expenditure Type : 75105 - Facilities and Administrat</t>
  </si>
  <si>
    <t>Projects A 25735745000001 25735813 Y</t>
  </si>
  <si>
    <t>31-01-2024 Burden Cost</t>
  </si>
  <si>
    <t>29718424</t>
  </si>
  <si>
    <t>Journal Import 21735250:</t>
  </si>
  <si>
    <t>Expenditure Business Unit : UNDP-HTI , Project Number : 00129459 , Task Number : ACTIVITY10 , Transaction Number : 29718424 , Expenditure Category : 75100 - Facilities &amp; Administration , Expenditure Type : 75105 - Facilities and Administrat</t>
  </si>
  <si>
    <t>Projects A 21734889000003 21735250 5 Y</t>
  </si>
  <si>
    <t>30-11-2023 Burden Cost</t>
  </si>
  <si>
    <t>28975088</t>
  </si>
  <si>
    <t>Journal Import 21479399:</t>
  </si>
  <si>
    <t>Expenditure Business Unit : UNDP-HTI , Project Number : 00129459 , Task Number : ACTIVITY10 , Transaction Number : 28975088 , Expenditure Category : 75100 - Facilities &amp; Administration , Expenditure Type : 75105 - Facilities and Administrat</t>
  </si>
  <si>
    <t>Projects A 21479139000001 21479399 Y</t>
  </si>
  <si>
    <t>5266428</t>
  </si>
  <si>
    <t>Expenditure Business Unit : UNDP-HTI , Project Number : 00129459 , Task Number : ACTIVITY10 , Transaction Number : 5266428 , Expenditure Category : 75100 - Facilities &amp; Administration , Expenditure Type : 75105 - Facilities and Administrati</t>
  </si>
  <si>
    <t>Projects A 16398621000005 16398881 2 Y</t>
  </si>
  <si>
    <t>5266427</t>
  </si>
  <si>
    <t>Expenditure Business Unit : UNDP-HTI , Project Number : 00129459 , Task Number : ACTIVITY10 , Transaction Number : 5266427 , Expenditure Category : 75100 - Facilities &amp; Administration , Expenditure Type : 75105 - Facilities and Administrati</t>
  </si>
  <si>
    <t>54670587</t>
  </si>
  <si>
    <t>Expenditure Business Unit : UNDP-HTI , Project Number : 00129459 , Task Number : ACTIVITY3 , Transaction Number : 54670587 , Expenditure Category : 75100 - Facilities &amp; Administration , Expenditure Type : 75105 - Facilities and Administrati</t>
  </si>
  <si>
    <t>40756245</t>
  </si>
  <si>
    <t>Journal Import 27207235:</t>
  </si>
  <si>
    <t>Expenditure Business Unit : UNDP-HTI , Project Number : 00129459 , Task Number : ACTIVITY10 , Transaction Number : 40756245 , Expenditure Category : 75100 - Facilities &amp; Administration , Expenditure Type : 75105 - Facilities and Administrat</t>
  </si>
  <si>
    <t>Projects A 27207204000001 27207235 Y</t>
  </si>
  <si>
    <t>19-03-2024 Burden Cost</t>
  </si>
  <si>
    <t>61326738</t>
  </si>
  <si>
    <t>Journal Import 45678476:</t>
  </si>
  <si>
    <t>Expenditure Business Unit : UNDP-HTI , Project Number : 00129459 , Task Number : ACTIVITY10 , Transaction Number : 61326738 , Expenditure Category : 75100 - Facilities &amp; Administration , Expenditure Type : 75105 - Facilities and Administrat</t>
  </si>
  <si>
    <t>Projects A 45678425000001 45678476 Y</t>
  </si>
  <si>
    <t>61329324</t>
  </si>
  <si>
    <t>Expenditure Business Unit : UNDP-HTI , Project Number : 00129459 , Task Number : ACTIVITY10 , Transaction Number : 61329324 , Expenditure Category : 75100 - Facilities &amp; Administration , Expenditure Type : 75105 - Facilities and Administrat</t>
  </si>
  <si>
    <t>4480530</t>
  </si>
  <si>
    <t>Expenditure Business Unit : UNDP-HQ , Project Number : 00129459 , Task Number : ACTIVITY10 , Transaction Number : 4480530 , Expenditure Category : 75100 - Facilities &amp; Administration , Expenditure Type : 75105 - Facilities and Administratio</t>
  </si>
  <si>
    <t>Projects A 16331472000006 16332081 3 Y</t>
  </si>
  <si>
    <t>9264493</t>
  </si>
  <si>
    <t>Journal Import 17401535:</t>
  </si>
  <si>
    <t>Expenditure Business Unit : UNDP-HTI , Project Number : 00129459 , Task Number : ACTIVITY10 , Transaction Number : 9264493 , Expenditure Category : 75100 - Facilities &amp; Administration , Expenditure Type : 75105 - Facilities and Administrati</t>
  </si>
  <si>
    <t>Projects A 17400948000001 17401535 6 Y</t>
  </si>
  <si>
    <t>52647532</t>
  </si>
  <si>
    <t>Journal Import 37832249:</t>
  </si>
  <si>
    <t>Expenditure Business Unit : UNDP-HTI , Project Number : 00129459 , Task Number : ACTIVITY10 , Transaction Number : 52647532 , Expenditure Category : 75100 - Facilities &amp; Administration , Expenditure Type : 75105 - Facilities and Administrat</t>
  </si>
  <si>
    <t>Projects A 37831928000001 37832249 2 Y</t>
  </si>
  <si>
    <t>31-08-2024 Burden Cost</t>
  </si>
  <si>
    <t>21540021</t>
  </si>
  <si>
    <t>Journal Import 19541587:</t>
  </si>
  <si>
    <t>Expenditure Business Unit : UNDP-HTI , Project Number : 00129459 , Task Number : ACTIVITY10 , Transaction Number : 21540021 , Expenditure Category : 75100 - Facilities &amp; Administration , Expenditure Type : 75105 - Facilities and Administrat</t>
  </si>
  <si>
    <t>Projects A 19541301000005 19541587 Y</t>
  </si>
  <si>
    <t>3168861</t>
  </si>
  <si>
    <t>Journal Import 16045688:</t>
  </si>
  <si>
    <t>Expenditure Business Unit : UNDP-HTI , Project Number : 00129459 , Task Number : ACTIVITY10 , Transaction Number : 3168861 , Expenditure Category : 75100 - Facilities &amp; Administration , Expenditure Type : 75105 - Facilities and Administrati</t>
  </si>
  <si>
    <t>Projects A 16045634000005 16045688 2 Y</t>
  </si>
  <si>
    <t>46691478</t>
  </si>
  <si>
    <t>Journal Import 29608318:</t>
  </si>
  <si>
    <t>Expenditure Business Unit : UNDP-HTI , Project Number : 00129459 , Task Number : ACTIVITY10 , Transaction Number : 46691478 , Expenditure Category : 75100 - Facilities &amp; Administration , Expenditure Type : 75105 - Facilities and Administrat</t>
  </si>
  <si>
    <t>Projects A 29607763000001 29608318 4 Y</t>
  </si>
  <si>
    <t>30-04-2024 Burden Cost</t>
  </si>
  <si>
    <t>41181222</t>
  </si>
  <si>
    <t>Journal Import 27699196:</t>
  </si>
  <si>
    <t>Expenditure Business Unit : UNDP-HTI , Project Number : 00129459 , Task Number : ACTIVITY10 , Transaction Number : 41181222 , Expenditure Category : 75100 - Facilities &amp; Administration , Expenditure Type : 75105 - Facilities and Administrat</t>
  </si>
  <si>
    <t>Projects A 27698747000006 27699196 2 Y</t>
  </si>
  <si>
    <t>3168862</t>
  </si>
  <si>
    <t>Expenditure Business Unit : UNDP-HTI , Project Number : 00129459 , Task Number : ACTIVITY10 , Transaction Number : 3168862 , Expenditure Category : 75100 - Facilities &amp; Administration , Expenditure Type : 75105 - Facilities and Administrati</t>
  </si>
  <si>
    <t>Projects A 16045634000005 16045688 Y</t>
  </si>
  <si>
    <t>50082624</t>
  </si>
  <si>
    <t>Journal Import 32317450:</t>
  </si>
  <si>
    <t>Expenditure Business Unit : UNDP-HTI , Project Number : 00129459 , Task Number : ACTIVITY10 , Transaction Number : 50082624 , Expenditure Category : 75100 - Facilities &amp; Administration , Expenditure Type : 75105 - Facilities and Administrat</t>
  </si>
  <si>
    <t>Projects A 32317443000001 32317450 3 Y</t>
  </si>
  <si>
    <t>Tarek KURDIE</t>
  </si>
  <si>
    <t>50082627</t>
  </si>
  <si>
    <t>Expenditure Business Unit : UNDP-HTI , Project Number : 00129459 , Task Number : ACTIVITY10 , Transaction Number : 50082627 , Expenditure Category : 75100 - Facilities &amp; Administration , Expenditure Type : 75105 - Facilities and Administrat</t>
  </si>
  <si>
    <t>29262885</t>
  </si>
  <si>
    <t>Journal Import 21584284:</t>
  </si>
  <si>
    <t>Expenditure Business Unit : UNDP-HTI , Project Number : 00129459 , Task Number : ACTIVITY10 , Transaction Number : 29262885 , Expenditure Category : 75100 - Facilities &amp; Administration , Expenditure Type : 75105 - Facilities and Administrat</t>
  </si>
  <si>
    <t>Projects A 21584212000001 21584284 Y</t>
  </si>
  <si>
    <t>31-10-2023 Burden Cost</t>
  </si>
  <si>
    <t>33786407</t>
  </si>
  <si>
    <t>Journal Import 22651183:</t>
  </si>
  <si>
    <t>Expenditure Business Unit : UNDP-HTI , Project Number : 00129459 , Task Number : ACTIVITY10 , Transaction Number : 33786407 , Expenditure Category : 75100 - Facilities &amp; Administration , Expenditure Type : 75105 - Facilities and Administrat</t>
  </si>
  <si>
    <t>Projects A 22651158000007 22651183 Y</t>
  </si>
  <si>
    <t>58384860</t>
  </si>
  <si>
    <t>Journal Import 43440391:</t>
  </si>
  <si>
    <t>Expenditure Business Unit : UNDP-HTI , Project Number : 00129459 , Task Number : ACTIVITY10 , Transaction Number : 58384860 , Expenditure Category : 75100 - Facilities &amp; Administration , Expenditure Type : 75105 - Facilities and Administrat</t>
  </si>
  <si>
    <t>Projects A 43439807000005 43440391 Y</t>
  </si>
  <si>
    <t>28748941</t>
  </si>
  <si>
    <t>Journal Import 21425040:</t>
  </si>
  <si>
    <t>Expenditure Business Unit : UNDP-HTI , Project Number : 00129459 , Task Number : ACTIVITY10 , Transaction Number : 28748941 , Expenditure Category : 75100 - Facilities &amp; Administration , Expenditure Type : 75105 - Facilities and Administrat</t>
  </si>
  <si>
    <t>Projects A 21425001000003 21425040 Y</t>
  </si>
  <si>
    <t>63100420</t>
  </si>
  <si>
    <t>Journal Import 48069808:</t>
  </si>
  <si>
    <t>Expenditure Business Unit : UNDP-HTI , Project Number : 00129459 , Task Number : ACTIVITY10 , Transaction Number : 63100420 , Expenditure Category : 75100 - Facilities &amp; Administration , Expenditure Type : 75105 - Facilities and Administrat</t>
  </si>
  <si>
    <t>Projects A 48069529000001 48069808 2 Y</t>
  </si>
  <si>
    <t>DEFAULT - Conversion Supplier</t>
  </si>
  <si>
    <t>Activity10.1</t>
  </si>
  <si>
    <t>9061923</t>
  </si>
  <si>
    <t>Journal Import 17279899:</t>
  </si>
  <si>
    <t>Expenditure Business Unit : UNDP-HTI , Project Number : 00129459 , Task Number : ACTIVITY10.Q1 , Transaction Number : 9061923 , Expenditure Category : 75100 - Facilities &amp; Administration , Expenditure Type : 75105 - Facilities and Administr</t>
  </si>
  <si>
    <t>Projects A 17279836000001 17279899 Y</t>
  </si>
  <si>
    <t>9061884</t>
  </si>
  <si>
    <t>Expenditure Business Unit : UNDP-HTI , Project Number : 00129459 , Task Number : ACTIVITY10.Q1 , Transaction Number : 9061884 , Expenditure Category : 75100 - Facilities &amp; Administration , Expenditure Type : 75105 - Facilities and Administr</t>
  </si>
  <si>
    <t>9061921</t>
  </si>
  <si>
    <t>Expenditure Business Unit : UNDP-HTI , Project Number : 00129459 , Task Number : ACTIVITY10.Q1 , Transaction Number : 9061921 , Expenditure Category : 75100 - Facilities &amp; Administration , Expenditure Type : 75105 - Facilities and Administr</t>
  </si>
  <si>
    <t>744919</t>
  </si>
  <si>
    <t>Expenditure Business Unit : UNDP-HTI , Project Number : 00129459 , Task Number : ACTIVITY10 , Transaction Number : 744919 , Expenditure Category : 75100 - Facilities &amp; Administration , Expenditure Type : 75105 - Facilities and Administratio</t>
  </si>
  <si>
    <t>Projects A 8108333000002 8108464 3 Y</t>
  </si>
  <si>
    <t>50548736</t>
  </si>
  <si>
    <t>Journal Import 33591528:</t>
  </si>
  <si>
    <t>Expenditure Business Unit : UNDP-HTI , Project Number : 00129459 , Task Number : ACTIVITY10 , Transaction Number : 50548736 , Expenditure Category : 75100 - Facilities &amp; Administration , Expenditure Type : 75105 - Facilities and Administrat</t>
  </si>
  <si>
    <t>Projects A 33591329000003 33591528 Y</t>
  </si>
  <si>
    <t>01-06-2024 Burden Cost</t>
  </si>
  <si>
    <t>33313455</t>
  </si>
  <si>
    <t>Journal Import 22634593:</t>
  </si>
  <si>
    <t>Expenditure Business Unit : UNDP-HTI , Project Number : 00129459 , Task Number : ACTIVITY10 , Transaction Number : 33313455 , Expenditure Category : 75100 - Facilities &amp; Administration , Expenditure Type : 75105 - Facilities and Administrat</t>
  </si>
  <si>
    <t>Projects A 22632974000003 22634593 Y</t>
  </si>
  <si>
    <t>9304114</t>
  </si>
  <si>
    <t>Journal Import 17432750:</t>
  </si>
  <si>
    <t>Expenditure Business Unit : UNDP-HTI , Project Number : 00129459 , Task Number : ACTIVITY10 , Transaction Number : 9304114 , Expenditure Category : 75100 - Facilities &amp; Administration , Expenditure Type : 75105 - Facilities and Administrati</t>
  </si>
  <si>
    <t>Projects A 17432643000004 17432750 Y</t>
  </si>
  <si>
    <t>9680885</t>
  </si>
  <si>
    <t>Journal Import 17681489:</t>
  </si>
  <si>
    <t>Expenditure Business Unit : UNDP-HTI , Project Number : 00129459 , Task Number : ACTIVITY10 , Transaction Number : 9680885 , Expenditure Category : 75100 - Facilities &amp; Administration , Expenditure Type : 75105 - Facilities and Administrati</t>
  </si>
  <si>
    <t>Projects A 17681368000004 17681489 2 Y</t>
  </si>
  <si>
    <t>3663973</t>
  </si>
  <si>
    <t>Journal Import 16155751:</t>
  </si>
  <si>
    <t>Expenditure Business Unit : UNDP-HTI , Project Number : 00129459 , Task Number : ACTIVITY10 , Transaction Number : 3663973 , Expenditure Category : 75100 - Facilities &amp; Administration , Expenditure Type : 75105 - Facilities and Administrati</t>
  </si>
  <si>
    <t>Projects A 16155731000003 16155751 Y</t>
  </si>
  <si>
    <t>59581308</t>
  </si>
  <si>
    <t>Journal Import 44604078:</t>
  </si>
  <si>
    <t>Expenditure Business Unit : UNDP-HTI , Project Number : 00129459 , Task Number : ACTIVITY10 , Transaction Number : 59581308 , Expenditure Category : 75100 - Facilities &amp; Administration , Expenditure Type : 75105 - Facilities and Administrat</t>
  </si>
  <si>
    <t>Projects A 44604007000003 44604078 3 Y</t>
  </si>
  <si>
    <t>61746723</t>
  </si>
  <si>
    <t>Journal Import 46401869:</t>
  </si>
  <si>
    <t>Expenditure Business Unit : UNDP-HTI , Project Number : 00129459 , Task Number : ACTIVITY10 , Transaction Number : 61746723 , Expenditure Category : 75100 - Facilities &amp; Administration , Expenditure Type : 75105 - Facilities and Administrat</t>
  </si>
  <si>
    <t>Projects A 46401790000001 46401869 4 Y</t>
  </si>
  <si>
    <t>2861288</t>
  </si>
  <si>
    <t>Journal Import 15978259:</t>
  </si>
  <si>
    <t>Expenditure Business Unit : UNDP-HTI , Project Number : 00129459 , Task Number : ACTIVITY10 , Transaction Number : 2861288 , Expenditure Category : 75100 - Facilities &amp; Administration , Expenditure Type : 75105 - Facilities and Administrati</t>
  </si>
  <si>
    <t>Projects A 15978200000004 15978259 Y</t>
  </si>
  <si>
    <t>48731673</t>
  </si>
  <si>
    <t>Journal Import 31381026:</t>
  </si>
  <si>
    <t>Expenditure Business Unit : UNDP-HTI , Project Number : 00129459 , Task Number : ACTIVITY10 , Transaction Number : 48731673 , Expenditure Category : 75100 - Facilities &amp; Administration , Expenditure Type : 75105 - Facilities and Administrat</t>
  </si>
  <si>
    <t>Projects A 31379206000005 31381026 2 Y</t>
  </si>
  <si>
    <t>01-05-2024 Burden Cost</t>
  </si>
  <si>
    <t>61744500</t>
  </si>
  <si>
    <t>Expenditure Business Unit : UNDP-HTI , Project Number : 00129459 , Task Number : ACTIVITY10 , Transaction Number : 61744500 , Expenditure Category : 75100 - Facilities &amp; Administration , Expenditure Type : 75105 - Facilities and Administrat</t>
  </si>
  <si>
    <t>59647220</t>
  </si>
  <si>
    <t>Journal Import 44604074:</t>
  </si>
  <si>
    <t>Expenditure Business Unit : UNDP-HTI , Project Number : 00129459 , Task Number : ACTIVITY10 , Transaction Number : 59647220 , Expenditure Category : 75100 - Facilities &amp; Administration , Expenditure Type : 75105 - Facilities and Administrat</t>
  </si>
  <si>
    <t>Projects A 44604007000001 44604074 3 Y</t>
  </si>
  <si>
    <t>58789941</t>
  </si>
  <si>
    <t>Expenditure Business Unit : UNDP-HTI , Project Number : 00129459 , Task Number : ACTIVITY2 , Transaction Number : 58789941 , Expenditure Category : 75100 - Facilities &amp; Administration , Expenditure Type : 75105 - Facilities and Administrati</t>
  </si>
  <si>
    <t>51734618</t>
  </si>
  <si>
    <t>Journal Import 36482111:</t>
  </si>
  <si>
    <t>Expenditure Business Unit : UNDP-HTI , Project Number : 00129459 , Task Number : ACTIVITY10 , Transaction Number : 51734618 , Expenditure Category : 75100 - Facilities &amp; Administration , Expenditure Type : 75105 - Facilities and Administrat</t>
  </si>
  <si>
    <t>Projects A 36481230000029 36482111 Y</t>
  </si>
  <si>
    <t>41476243</t>
  </si>
  <si>
    <t>Journal Import 27754652:</t>
  </si>
  <si>
    <t>Expenditure Business Unit : UNDP-HTI , Project Number : 00129459 , Task Number : ACTIVITY10 , Transaction Number : 41476243 , Expenditure Category : 75100 - Facilities &amp; Administration , Expenditure Type : 75105 - Facilities and Administrat</t>
  </si>
  <si>
    <t>Projects A 27754622000004 27754652 Y</t>
  </si>
  <si>
    <t>47802517</t>
  </si>
  <si>
    <t>Journal Import 30892627:</t>
  </si>
  <si>
    <t>Expenditure Business Unit : UNDP-HTI , Project Number : 00129459 , Task Number : ACTIVITY10 , Transaction Number : 47802517 , Expenditure Category : 75100 - Facilities &amp; Administration , Expenditure Type : 75105 - Facilities and Administrat</t>
  </si>
  <si>
    <t>Projects A 30892160000003 30892627 Y</t>
  </si>
  <si>
    <t>52943442</t>
  </si>
  <si>
    <t>Journal Import 38313175:</t>
  </si>
  <si>
    <t>Expenditure Business Unit : UNDP-HTI , Project Number : 00129459 , Task Number : ACTIVITY10 , Transaction Number : 52943442 , Expenditure Category : 75100 - Facilities &amp; Administration , Expenditure Type : 75105 - Facilities and Administrat</t>
  </si>
  <si>
    <t>Projects A 38313034000004 38313175 Y</t>
  </si>
  <si>
    <t>01-08-2024 Burden Cost</t>
  </si>
  <si>
    <t>1693982</t>
  </si>
  <si>
    <t>Journal Import 13131397:</t>
  </si>
  <si>
    <t>Expenditure Business Unit : UNDP-HTI , Project Number : 00129459 , Task Number : ACTIVITY10 , Transaction Number : 1693982 , Expenditure Category : 75100 - Facilities &amp; Administration , Expenditure Type : 75105 - Facilities and Administrati</t>
  </si>
  <si>
    <t>Projects A 13131149000003 13131397 Y</t>
  </si>
  <si>
    <t>60474560</t>
  </si>
  <si>
    <t>Expenditure Business Unit : UNDP-HTI , Project Number : 00129459 , Task Number : ACTIVITY10 , Transaction Number : 60474560 , Expenditure Category : 75100 - Facilities &amp; Administration , Expenditure Type : 75105 - Facilities and Administrat</t>
  </si>
  <si>
    <t>01-12-2024 Burden Cost</t>
  </si>
  <si>
    <t>62193221</t>
  </si>
  <si>
    <t>Journal Import 47331001:</t>
  </si>
  <si>
    <t>Expenditure Business Unit : UNDP-HTI , Project Number : 00129459 , Task Number : ACTIVITY10 , Transaction Number : 62193221 , Expenditure Category : 75100 - Facilities &amp; Administration , Expenditure Type : 75105 - Facilities and Administrat</t>
  </si>
  <si>
    <t>Projects A 47330944000001 47331001 Y</t>
  </si>
  <si>
    <t>01-01-2025 Burden Cost</t>
  </si>
  <si>
    <t>54082179</t>
  </si>
  <si>
    <t>Expenditure Business Unit : UNDP-HTI , Project Number : 00129459 , Task Number : ACTIVITY10 , Transaction Number : 54082179 , Expenditure Category : 75100 - Facilities &amp; Administration , Expenditure Type : 75105 - Facilities and Administrat</t>
  </si>
  <si>
    <t>Projects A 39940471000004 39940488 Y</t>
  </si>
  <si>
    <t>56416085</t>
  </si>
  <si>
    <t>Journal Import 41724820:</t>
  </si>
  <si>
    <t>Expenditure Business Unit : UNDP-HTI , Project Number : 00129459 , Task Number : ACTIVITY10 , Transaction Number : 56416085 , Expenditure Category : 75100 - Facilities &amp; Administration , Expenditure Type : 75105 - Facilities and Administrat</t>
  </si>
  <si>
    <t>Projects A 41724355000003 41724820 Y</t>
  </si>
  <si>
    <t>51321826</t>
  </si>
  <si>
    <t>Journal Import 35812640:</t>
  </si>
  <si>
    <t>Expenditure Business Unit : UNDP-HTI , Project Number : 00129459 , Task Number : ACTIVITY10 , Transaction Number : 51321826 , Expenditure Category : 75100 - Facilities &amp; Administration , Expenditure Type : 75105 - Facilities and Administrat</t>
  </si>
  <si>
    <t>Projects A 35812636000001 35812640 Y</t>
  </si>
  <si>
    <t>64647121</t>
  </si>
  <si>
    <t>Journal Import 49954638:</t>
  </si>
  <si>
    <t>Expenditure Business Unit : UNDP-HTI , Project Number : 00129459 , Task Number : ACTIVITY10 , Transaction Number : 64647121 , Expenditure Category : 75100 - Facilities &amp; Administration , Expenditure Type : 75105 - Facilities and Administrat</t>
  </si>
  <si>
    <t>Projects A 49954198000001 49954638 3 Y</t>
  </si>
  <si>
    <t>31-03-2025 Burden Cost</t>
  </si>
  <si>
    <t>64656609</t>
  </si>
  <si>
    <t>Expenditure Business Unit : UNDP-HTI , Project Number : 00129459 , Task Number : ACTIVITY10 , Transaction Number : 64656609 , Expenditure Category : 75100 - Facilities &amp; Administration , Expenditure Type : 75105 - Facilities and Administrat</t>
  </si>
  <si>
    <t>53373695</t>
  </si>
  <si>
    <t>Journal Import 39291403:</t>
  </si>
  <si>
    <t>Expenditure Business Unit : UNDP-HTI , Project Number : 00129459 , Task Number : ACTIVITY10 , Transaction Number : 53373695 , Expenditure Category : 75100 - Facilities &amp; Administration , Expenditure Type : 75105 - Facilities and Administrat</t>
  </si>
  <si>
    <t>Projects A 39291385000001 39291403 3 Y</t>
  </si>
  <si>
    <t>30-09-2024 Burden Cost</t>
  </si>
  <si>
    <t>53306516</t>
  </si>
  <si>
    <t>Expenditure Business Unit : UNDP-HTI , Project Number : 00129459 , Task Number : ACTIVITY4.1 , Transaction Number : 53306516 , Expenditure Category : 75100 - Facilities &amp; Administration , Expenditure Type : 75105 - Facilities and Administra</t>
  </si>
  <si>
    <t>63913430</t>
  </si>
  <si>
    <t>Journal Import 49050969:</t>
  </si>
  <si>
    <t>Expenditure Business Unit : UNDP-HTI , Project Number : 00129459 , Task Number : ACTIVITY10 , Transaction Number : 63913430 , Expenditure Category : 75100 - Facilities &amp; Administration , Expenditure Type : 75105 - Facilities and Administrat</t>
  </si>
  <si>
    <t>Projects A 49050658000003 49050969 Y</t>
  </si>
  <si>
    <t>01-02-2025 Burden Cost</t>
  </si>
  <si>
    <t>53306514</t>
  </si>
  <si>
    <t>Expenditure Business Unit : UNDP-HTI , Project Number : 00129459 , Task Number : ACTIVITY4.1 , Transaction Number : 53306514 , Expenditure Category : 75100 - Facilities &amp; Administration , Expenditure Type : 75105 - Facilities and Administra</t>
  </si>
  <si>
    <t>31879423</t>
  </si>
  <si>
    <t>Journal Import 22634586:</t>
  </si>
  <si>
    <t>Expenditure Business Unit : UNDP-HTI , Project Number : 00129459 , Task Number : ACTIVITY10 , Transaction Number : 31879423 , Expenditure Category : 75100 - Facilities &amp; Administration , Expenditure Type : 75105 - Facilities and Administrat</t>
  </si>
  <si>
    <t>Projects A 22632974000001 22634586 Y</t>
  </si>
  <si>
    <t>53306515</t>
  </si>
  <si>
    <t>Expenditure Business Unit : UNDP-HTI , Project Number : 00129459 , Task Number : ACTIVITY4.1 , Transaction Number : 53306515 , Expenditure Category : 75100 - Facilities &amp; Administration , Expenditure Type : 75105 - Facilities and Administra</t>
  </si>
  <si>
    <t>55453461</t>
  </si>
  <si>
    <t>Journal Import 41045042:</t>
  </si>
  <si>
    <t>Expenditure Business Unit : UNDP-HTI , Project Number : 00129459 , Task Number : ACTIVITY10 , Transaction Number : 55453461 , Expenditure Category : 75100 - Facilities &amp; Administration , Expenditure Type : 75105 - Facilities and Administrat</t>
  </si>
  <si>
    <t>Projects A 41044827000001 41045042 Y</t>
  </si>
  <si>
    <t>57329263</t>
  </si>
  <si>
    <t>Journal Import 42797381:</t>
  </si>
  <si>
    <t>Expenditure Business Unit : UNDP-HTI , Project Number : 00129459 , Task Number : ACTIVITY10 , Transaction Number : 57329263 , Expenditure Category : 75100 - Facilities &amp; Administration , Expenditure Type : 75105 - Facilities and Administrat</t>
  </si>
  <si>
    <t>Projects A 42797343000001 42797381 Y</t>
  </si>
  <si>
    <t>30-11-2024 Burden Cost</t>
  </si>
  <si>
    <t>47990766</t>
  </si>
  <si>
    <t>Journal Import 31019127:</t>
  </si>
  <si>
    <t>Expenditure Business Unit : UNDP-HTI , Project Number : 00129459 , Task Number : ACTIVITY10 , Transaction Number : 47990766 , Expenditure Category : 75100 - Facilities &amp; Administration , Expenditure Type : 75105 - Facilities and Administrat</t>
  </si>
  <si>
    <t>Projects A 31018856000001 31019127 2 Y</t>
  </si>
  <si>
    <t>31-05-2024 Burden Cost</t>
  </si>
  <si>
    <t>Journal Import Created</t>
  </si>
  <si>
    <t>satish rai</t>
  </si>
  <si>
    <t>Corporate Adjustment</t>
  </si>
  <si>
    <t>013007</t>
  </si>
  <si>
    <t>Reverses journal  Corporate Adjustment of journal batch Spreadsheet A 300000683796592 25603394 N 22-FEB-2024 08:48:51 from period DEC-2023.</t>
  </si>
  <si>
    <t>HA000000033456</t>
  </si>
  <si>
    <t>Reverses  Corporate Adjustment 22-02-24 13:55:34 25609130</t>
  </si>
  <si>
    <t>Reverses  Corporate Adjustment 22-02-24 13:55:35</t>
  </si>
  <si>
    <t>To reverse the balance of invoices accounted in 2023 but cancelled in 2024</t>
  </si>
  <si>
    <t>Spreadsheet A 300000683796592 25603394 N 22-FEB-2024 08:48:51</t>
  </si>
  <si>
    <t>Sheau Weid ANG</t>
  </si>
  <si>
    <t>Local Consultants Expenses - Short-Term Technical Contractors</t>
  </si>
  <si>
    <t>Reclassification Proj to Generic Proj Code - Year End v2 Entries</t>
  </si>
  <si>
    <t>Reclass journal from project to generic project  Part-2 Error Log Adjustment for Receipt Accrual - Dec'24</t>
  </si>
  <si>
    <t>Reclassification Proj to Generic Proj Code - Year End v2 Entries Spreadsheet A 20-MAR-2025 07:31:34</t>
  </si>
  <si>
    <t>Reclassification Proj to Generic Proj Code - Year End v2 Entries Corporate Adjustment</t>
  </si>
  <si>
    <t>Ban Chyi ONG</t>
  </si>
  <si>
    <t>Printing and Publications</t>
  </si>
  <si>
    <t>Service Cost - Communications Services</t>
  </si>
  <si>
    <t>DEPRECIATION</t>
  </si>
  <si>
    <t>72</t>
  </si>
  <si>
    <t>Asset #: 101786 | Asset Category: Communications &amp; IT Equipment. | Asset Type: CAPITALIZED | Asset Location: UNDP-HTI |  Project: 00129459 |Task: ACTIVITY10</t>
  </si>
  <si>
    <t>30-06-2023 Depreciation</t>
  </si>
  <si>
    <t>12</t>
  </si>
  <si>
    <t>Journal Import 49825864:</t>
  </si>
  <si>
    <t>Assets A 49825828000001 49825864 N</t>
  </si>
  <si>
    <t>28-03-2025 Depreciation</t>
  </si>
  <si>
    <t>197</t>
  </si>
  <si>
    <t>Journal Import 47923431:</t>
  </si>
  <si>
    <t>Assets A 47923416000001 47923431 N</t>
  </si>
  <si>
    <t>26-02-2025 Depreciation</t>
  </si>
  <si>
    <t>122</t>
  </si>
  <si>
    <t>Journal Import 46212319:</t>
  </si>
  <si>
    <t>Assets A 46212285000001 46212319 N</t>
  </si>
  <si>
    <t>28-01-2025 Depreciation</t>
  </si>
  <si>
    <t>13</t>
  </si>
  <si>
    <t>Journal Import 29573850:</t>
  </si>
  <si>
    <t>Assets A 29573821000001 29573850 N</t>
  </si>
  <si>
    <t>30-04-2024 Depreciation</t>
  </si>
  <si>
    <t>162</t>
  </si>
  <si>
    <t>Journal Import 44240921:</t>
  </si>
  <si>
    <t>Assets A 44240882000001 44240921 N</t>
  </si>
  <si>
    <t>24-12-2024 Depreciation</t>
  </si>
  <si>
    <t>31</t>
  </si>
  <si>
    <t>Journal Import 30939953:</t>
  </si>
  <si>
    <t>Assets A 30939933000001 30939953 N</t>
  </si>
  <si>
    <t>29-05-2024 Depreciation</t>
  </si>
  <si>
    <t>189</t>
  </si>
  <si>
    <t>Journal Import 40777268:</t>
  </si>
  <si>
    <t>Assets A 40777236000001 40777268 N</t>
  </si>
  <si>
    <t>25-10-2024 Depreciation</t>
  </si>
  <si>
    <t>42</t>
  </si>
  <si>
    <t>Journal Import 28057517:</t>
  </si>
  <si>
    <t>Assets A 28057505000001 28057517 N</t>
  </si>
  <si>
    <t>31-03-2024 Depreciation</t>
  </si>
  <si>
    <t>34</t>
  </si>
  <si>
    <t>Journal Import 27084692:</t>
  </si>
  <si>
    <t>Assets A 27084688000001 27084692 N</t>
  </si>
  <si>
    <t>29-02-2024 Depreciation</t>
  </si>
  <si>
    <t>60</t>
  </si>
  <si>
    <t>Journal Import 35361470:</t>
  </si>
  <si>
    <t>Assets A 35361397000001 35361470 N</t>
  </si>
  <si>
    <t>24-07-2024 Depreciation</t>
  </si>
  <si>
    <t>67</t>
  </si>
  <si>
    <t>Journal Import 37785754:</t>
  </si>
  <si>
    <t>Assets A 37785752000001 37785754 N</t>
  </si>
  <si>
    <t>31-08-2024 Depreciation</t>
  </si>
  <si>
    <t>30</t>
  </si>
  <si>
    <t>Journal Import 38804803:</t>
  </si>
  <si>
    <t>Assets A 38804761000001 38804803 N</t>
  </si>
  <si>
    <t>21-09-2024 Depreciation</t>
  </si>
  <si>
    <t>165</t>
  </si>
  <si>
    <t>Journal Import 32930753:</t>
  </si>
  <si>
    <t>Assets A 32930712000001 32930753 N</t>
  </si>
  <si>
    <t>30-06-2024 Depreciation</t>
  </si>
  <si>
    <t>Vinod BORSE</t>
  </si>
  <si>
    <t>164</t>
  </si>
  <si>
    <t>Journal Import 25623726:</t>
  </si>
  <si>
    <t>Assets A 25623719000001 25623726 N</t>
  </si>
  <si>
    <t>31-01-2024 Depreciation</t>
  </si>
  <si>
    <t>53</t>
  </si>
  <si>
    <t>Journal Import 42277040:</t>
  </si>
  <si>
    <t>Assets A 42277013000001 42277040 N</t>
  </si>
  <si>
    <t>22-11-2024 Depreciation</t>
  </si>
  <si>
    <t>167</t>
  </si>
  <si>
    <t>Journal Import 22099408:</t>
  </si>
  <si>
    <t>Assets A 22099382000001 22099408 N</t>
  </si>
  <si>
    <t>20-12-2023 Depreciation</t>
  </si>
  <si>
    <t>47</t>
  </si>
  <si>
    <t>Journal Import 20565371:</t>
  </si>
  <si>
    <t>Assets A 20565314000001 20565371 N</t>
  </si>
  <si>
    <t>22-11-2023 Depreciation</t>
  </si>
  <si>
    <t>148</t>
  </si>
  <si>
    <t>Journal Import 18914113:</t>
  </si>
  <si>
    <t>Assets A 18914108000001 18914113 N</t>
  </si>
  <si>
    <t>24-10-2023 Depreciation</t>
  </si>
  <si>
    <t>24</t>
  </si>
  <si>
    <t>Journal Import 17606905:</t>
  </si>
  <si>
    <t>Assets A 17606596000001 17606905 N</t>
  </si>
  <si>
    <t>30-09-2023 Depreciation</t>
  </si>
  <si>
    <t>63</t>
  </si>
  <si>
    <t>Journal Import 15237776:</t>
  </si>
  <si>
    <t>Assets A 15237771000001 15237776 N</t>
  </si>
  <si>
    <t>19-08-2023 Depreciation</t>
  </si>
  <si>
    <t>5</t>
  </si>
  <si>
    <t>Journal Import 14973985:</t>
  </si>
  <si>
    <t>Assets A 14973984000001 14973985 N</t>
  </si>
  <si>
    <t>31-07-2023 Depreciation</t>
  </si>
  <si>
    <t>Asset #: 127525 | Asset Category: Vehicles.General | Asset Type: CAPITALIZED | Asset Location: UNDP-HTI |  Project: 00129459 |Task: ACTIVITY10</t>
  </si>
  <si>
    <t>31-12-2024 Depreciation</t>
  </si>
  <si>
    <t>96</t>
  </si>
  <si>
    <t>49</t>
  </si>
  <si>
    <t>16005_16065_2023YEAdj-16010_15_YE Adj2023-PPE_YE Adj2023_RA - 2023 Invoice Cancelled in 2024</t>
  </si>
  <si>
    <t>BATCH-CFRA_GMS_DEC-23_ADJ GMS Entries A 2024022777 26083555 N</t>
  </si>
  <si>
    <t>Dec-23 Reversing Corporate Adjutments and Accruals GMS Costs</t>
  </si>
  <si>
    <t>Ananda BASCH</t>
  </si>
  <si>
    <t>16005_16065_2023YEAdj-16010_15_YE Adj2023-PPE_YE Adj2023_RA - 2023 Invoice Cancelled in 2024 Reversal</t>
  </si>
  <si>
    <t>BATCH-CFRA_GMS_DEC-23_ADJ_REVERSAL GMS Entries A 202401027 26113722 N</t>
  </si>
  <si>
    <t>Dec-23 Reversing Corporate Adjutments and Accruals Reversal GMS Costs</t>
  </si>
  <si>
    <t>UNDP_GMS_RA_DEC-23</t>
  </si>
  <si>
    <t>BATCH-UNDP_GMS_RA_DEC-23 GMS Entries A 2024021509 25292297 N</t>
  </si>
  <si>
    <t>BATCH-UNDP_GMS_RA_DEC-23 GMS Costs</t>
  </si>
  <si>
    <t>UNDP_GMS_RA_DEC-23_REVERSAL</t>
  </si>
  <si>
    <t>BATCH-UNDP_GMS_RA_DEC-23_REVERSAL GMS Entries A 202402266 26082220 N</t>
  </si>
  <si>
    <t>BATCH-UNDP_GMS_RA_DEC-23_REVERSAL GMS Costs</t>
  </si>
  <si>
    <t>BATCH-GMS_SEP-23_GMS_RA</t>
  </si>
  <si>
    <t>BATCH-GMS_SEP-23_GMS_RA GMS Entries A 12222023 22222742 N</t>
  </si>
  <si>
    <t>BATCH-GMS_SEP-23_GMS_RA GMS Costs</t>
  </si>
  <si>
    <t>BATCH-GMS_SEP-23_GMS_RA_REVERSAL GMS Entries A 10012023 22581628 N</t>
  </si>
  <si>
    <t>BATCH-GMS_SEP-23_GMS_RA_REVERSAL GMS Costs</t>
  </si>
  <si>
    <t>GMS_RA_DEC-23_UNDP</t>
  </si>
  <si>
    <t>BATCH-GMS_RA_DEC-23_UNDP GMS Entries A 202402272 26082220 N</t>
  </si>
  <si>
    <t>Dec-2023 GMS on RA GMS Costs</t>
  </si>
  <si>
    <t>GMS_RA_DEC-23_UNDP_REVERSAL</t>
  </si>
  <si>
    <t>BATCH-GMS_RA_DEC-23_UNDP_REVERSAL GMS Entries A 202401022 26113705 N</t>
  </si>
  <si>
    <t>BATCH-GMS_RA_DEC-23_UNDP_REVERSAL GMS Costs</t>
  </si>
  <si>
    <t>GMS on UNDP Receipt Accrual DEC 2024</t>
  </si>
  <si>
    <t>BATCH-GMS on UNDP Receipt Accrual DEC 2024 GMS Entries A 20241233 47114444 N</t>
  </si>
  <si>
    <t>GMS on UNDP Receipt Accrual DEC 2024 GMS Costs</t>
  </si>
  <si>
    <t>Hussain MESKINZADA</t>
  </si>
  <si>
    <t>GMS on UNDP Receipt Accrual DEC 2024 Reversal</t>
  </si>
  <si>
    <t>BATCH-GMS on UNDP Receipt Accrual DEC 2024 Reversal GMS Entries A 20250102 47399811 N</t>
  </si>
  <si>
    <t>GMS on UNDP Receipt Accrual DEC 2024 Reversal GMS Costs</t>
  </si>
  <si>
    <t>LABOR_COST</t>
  </si>
  <si>
    <t>Labour Cost - National Personnel Services Agreement</t>
  </si>
  <si>
    <t>30257783</t>
  </si>
  <si>
    <t>Journal Import 21896575:</t>
  </si>
  <si>
    <t>Expenditure Business Unit : UNDP-HTI , Project Number : 00129459 , Task Number : ACTIVITY10 , Transaction Number : 30257783 , Expenditure Category : 71400 - Contractual Services - Individ , Expenditure Type : 71475 - Labour Cost - National</t>
  </si>
  <si>
    <t>Projects A 21892652000089 21896575 4 Y</t>
  </si>
  <si>
    <t>30-09-2023 Labor Cost</t>
  </si>
  <si>
    <t>27248696</t>
  </si>
  <si>
    <t>Journal Import 20658712:</t>
  </si>
  <si>
    <t>Expenditure Business Unit : UNDP-HTI , Project Number : 00129459 , Task Number : ACTIVITY10 , Transaction Number : 27248696 , Expenditure Category : 71400 - Contractual Services - Individ , Expenditure Type : 71475 - Labour Cost - National</t>
  </si>
  <si>
    <t>Projects A 20658670000001 20658712 Y</t>
  </si>
  <si>
    <t>30261638</t>
  </si>
  <si>
    <t>Expenditure Business Unit : UNDP-HTI , Project Number : 00129459 , Task Number : ACTIVITY10 , Transaction Number : 30261638 , Expenditure Category : 71400 - Contractual Services - Individ , Expenditure Type : 71475 - Labour Cost - National</t>
  </si>
  <si>
    <t>Projects A 21892652000089 21896575 2 Y</t>
  </si>
  <si>
    <t>01-10-2023 Labor Cost</t>
  </si>
  <si>
    <t>30259821</t>
  </si>
  <si>
    <t>Journal Import 21896571:</t>
  </si>
  <si>
    <t>Expenditure Business Unit : UNDP-HTI , Project Number : 00129459 , Task Number : ACTIVITY10 , Transaction Number : 30259821 , Expenditure Category : 71400 - Contractual Services - Individ , Expenditure Type : 71475 - Labour Cost - National</t>
  </si>
  <si>
    <t>Projects A 21892652000088 21896571 5 Y</t>
  </si>
  <si>
    <t>01-11-2023 Labor Cost</t>
  </si>
  <si>
    <t>8502090</t>
  </si>
  <si>
    <t>Journal Import 17044050:</t>
  </si>
  <si>
    <t>Expenditure Business Unit : UNDP-HTI , Project Number : 00129459 , Task Number : ACTIVITY10 , Transaction Number : 8502090 , Expenditure Category : 71400 - Contractual Services - Individ , Expenditure Type : 71475 - Labour Cost - National P</t>
  </si>
  <si>
    <t>Projects A 17042984000008 17044050 8 Y</t>
  </si>
  <si>
    <t>01-01-2023 Labor Cost</t>
  </si>
  <si>
    <t>8501552</t>
  </si>
  <si>
    <t>Expenditure Business Unit : UNDP-HTI , Project Number : 00129459 , Task Number : ACTIVITY10 , Transaction Number : 8501552 , Expenditure Category : 71400 - Contractual Services - Individ , Expenditure Type : 71475 - Labour Cost - National P</t>
  </si>
  <si>
    <t>30260569</t>
  </si>
  <si>
    <t>Journal Import 21896576:</t>
  </si>
  <si>
    <t>Expenditure Business Unit : UNDP-HTI , Project Number : 00129459 , Task Number : ACTIVITY10 , Transaction Number : 30260569 , Expenditure Category : 71400 - Contractual Services - Individ , Expenditure Type : 71475 - Labour Cost - National</t>
  </si>
  <si>
    <t>Projects A 21892652000090 21896576 5 Y</t>
  </si>
  <si>
    <t>30261730</t>
  </si>
  <si>
    <t>Expenditure Business Unit : UNDP-HTI , Project Number : 00129459 , Task Number : ACTIVITY10 , Transaction Number : 30261730 , Expenditure Category : 71400 - Contractual Services - Individ , Expenditure Type : 71475 - Labour Cost - National</t>
  </si>
  <si>
    <t>01-09-2023 Labor Cost</t>
  </si>
  <si>
    <t>30259776</t>
  </si>
  <si>
    <t>Expenditure Business Unit : UNDP-HTI , Project Number : 00129459 , Task Number : ACTIVITY10 , Transaction Number : 30259776 , Expenditure Category : 71400 - Contractual Services - Individ , Expenditure Type : 71475 - Labour Cost - National</t>
  </si>
  <si>
    <t>30260409</t>
  </si>
  <si>
    <t>Expenditure Business Unit : UNDP-HTI , Project Number : 00129459 , Task Number : ACTIVITY10 , Transaction Number : 30260409 , Expenditure Category : 71400 - Contractual Services - Individ , Expenditure Type : 71475 - Labour Cost - National</t>
  </si>
  <si>
    <t>30261521</t>
  </si>
  <si>
    <t>Expenditure Business Unit : UNDP-HTI , Project Number : 00129459 , Task Number : ACTIVITY10 , Transaction Number : 30261521 , Expenditure Category : 71400 - Contractual Services - Individ , Expenditure Type : 71475 - Labour Cost - National</t>
  </si>
  <si>
    <t>Projects A 21892652000089 21896575 5 Y</t>
  </si>
  <si>
    <t>01-08-2023 Labor Cost</t>
  </si>
  <si>
    <t>30255807</t>
  </si>
  <si>
    <t>Expenditure Business Unit : UNDP-HTI , Project Number : 00129459 , Task Number : ACTIVITY10 , Transaction Number : 30255807 , Expenditure Category : 71400 - Contractual Services - Individ , Expenditure Type : 71475 - Labour Cost - National</t>
  </si>
  <si>
    <t>30261710</t>
  </si>
  <si>
    <t>Expenditure Business Unit : UNDP-HTI , Project Number : 00129459 , Task Number : ACTIVITY10 , Transaction Number : 30261710 , Expenditure Category : 71400 - Contractual Services - Individ , Expenditure Type : 71475 - Labour Cost - National</t>
  </si>
  <si>
    <t>30255370</t>
  </si>
  <si>
    <t>Expenditure Business Unit : UNDP-HTI , Project Number : 00129459 , Task Number : ACTIVITY10 , Transaction Number : 30255370 , Expenditure Category : 71400 - Contractual Services - Individ , Expenditure Type : 71475 - Labour Cost - National</t>
  </si>
  <si>
    <t>Projects A 21892652000090 21896576 2 Y</t>
  </si>
  <si>
    <t>8501881</t>
  </si>
  <si>
    <t>Expenditure Business Unit : UNDP-HTI , Project Number : 00129459 , Task Number : ACTIVITY10 , Transaction Number : 8501881 , Expenditure Category : 71400 - Contractual Services - Individ , Expenditure Type : 71475 - Labour Cost - National P</t>
  </si>
  <si>
    <t>Projects A 17042984000008 17044050 5 Y</t>
  </si>
  <si>
    <t>01-02-2023 Labor Cost</t>
  </si>
  <si>
    <t>8501013</t>
  </si>
  <si>
    <t>Journal Import 17044137:</t>
  </si>
  <si>
    <t>Expenditure Business Unit : UNDP-HTI , Project Number : 00129459 , Task Number : ACTIVITY10 , Transaction Number : 8501013 , Expenditure Category : 71400 - Contractual Services - Individ , Expenditure Type : 71475 - Labour Cost - National P</t>
  </si>
  <si>
    <t>Projects A 17042984000009 17044137 2 Y</t>
  </si>
  <si>
    <t>01-05-2023 Labor Cost</t>
  </si>
  <si>
    <t>8501598</t>
  </si>
  <si>
    <t>Expenditure Business Unit : UNDP-HTI , Project Number : 00129459 , Task Number : ACTIVITY10 , Transaction Number : 8501598 , Expenditure Category : 71400 - Contractual Services - Individ , Expenditure Type : 71475 - Labour Cost - National P</t>
  </si>
  <si>
    <t>Projects A 17042984000008 17044050 3 Y</t>
  </si>
  <si>
    <t>8502382</t>
  </si>
  <si>
    <t>Expenditure Business Unit : UNDP-HTI , Project Number : 00129459 , Task Number : ACTIVITY10 , Transaction Number : 8502382 , Expenditure Category : 71400 - Contractual Services - Individ , Expenditure Type : 71475 - Labour Cost - National P</t>
  </si>
  <si>
    <t>8503910</t>
  </si>
  <si>
    <t>Expenditure Business Unit : UNDP-HTI , Project Number : 00129459 , Task Number : ACTIVITY10 , Transaction Number : 8503910 , Expenditure Category : 71400 - Contractual Services - Individ , Expenditure Type : 71475 - Labour Cost - National P</t>
  </si>
  <si>
    <t>8500674</t>
  </si>
  <si>
    <t>Expenditure Business Unit : UNDP-HTI , Project Number : 00129459 , Task Number : ACTIVITY10 , Transaction Number : 8500674 , Expenditure Category : 71400 - Contractual Services - Individ , Expenditure Type : 71475 - Labour Cost - National P</t>
  </si>
  <si>
    <t>Projects A 17042984000008 17044050 Y</t>
  </si>
  <si>
    <t>01-07-2023 Labor Cost</t>
  </si>
  <si>
    <t>8502793</t>
  </si>
  <si>
    <t>Journal Import 17044003:</t>
  </si>
  <si>
    <t>Expenditure Business Unit : UNDP-HTI , Project Number : 00129459 , Task Number : ACTIVITY10 , Transaction Number : 8502793 , Expenditure Category : 71400 - Contractual Services - Individ , Expenditure Type : 71475 - Labour Cost - National P</t>
  </si>
  <si>
    <t>Projects A 17042984000007 17044003 8 Y</t>
  </si>
  <si>
    <t>8503096</t>
  </si>
  <si>
    <t>Expenditure Business Unit : UNDP-HTI , Project Number : 00129459 , Task Number : ACTIVITY10 , Transaction Number : 8503096 , Expenditure Category : 71400 - Contractual Services - Individ , Expenditure Type : 71475 - Labour Cost - National P</t>
  </si>
  <si>
    <t>8501874</t>
  </si>
  <si>
    <t>Expenditure Business Unit : UNDP-HTI , Project Number : 00129459 , Task Number : ACTIVITY10 , Transaction Number : 8501874 , Expenditure Category : 71400 - Contractual Services - Individ , Expenditure Type : 71475 - Labour Cost - National P</t>
  </si>
  <si>
    <t>Projects A 17042984000009 17044137 8 Y</t>
  </si>
  <si>
    <t>8500654</t>
  </si>
  <si>
    <t>Expenditure Business Unit : UNDP-HTI , Project Number : 00129459 , Task Number : ACTIVITY10 , Transaction Number : 8500654 , Expenditure Category : 71400 - Contractual Services - Individ , Expenditure Type : 71475 - Labour Cost - National P</t>
  </si>
  <si>
    <t>Projects A 17042984000009 17044137 7 Y</t>
  </si>
  <si>
    <t>01-03-2023 Labor Cost</t>
  </si>
  <si>
    <t>8503805</t>
  </si>
  <si>
    <t>Expenditure Business Unit : UNDP-HTI , Project Number : 00129459 , Task Number : ACTIVITY10 , Transaction Number : 8503805 , Expenditure Category : 71400 - Contractual Services - Individ , Expenditure Type : 71475 - Labour Cost - National P</t>
  </si>
  <si>
    <t>Projects A 17042984000009 17044137 Y</t>
  </si>
  <si>
    <t>01-06-2023 Labor Cost</t>
  </si>
  <si>
    <t>8503583</t>
  </si>
  <si>
    <t>Expenditure Business Unit : UNDP-HTI , Project Number : 00129459 , Task Number : ACTIVITY10 , Transaction Number : 8503583 , Expenditure Category : 71400 - Contractual Services - Individ , Expenditure Type : 71475 - Labour Cost - National P</t>
  </si>
  <si>
    <t>Projects A 17042984000008 17044050 7 Y</t>
  </si>
  <si>
    <t>8503831</t>
  </si>
  <si>
    <t>Expenditure Business Unit : UNDP-HTI , Project Number : 00129459 , Task Number : ACTIVITY10 , Transaction Number : 8503831 , Expenditure Category : 71400 - Contractual Services - Individ , Expenditure Type : 71475 - Labour Cost - National P</t>
  </si>
  <si>
    <t>8501438</t>
  </si>
  <si>
    <t>Expenditure Business Unit : UNDP-HTI , Project Number : 00129459 , Task Number : ACTIVITY10 , Transaction Number : 8501438 , Expenditure Category : 71400 - Contractual Services - Individ , Expenditure Type : 71475 - Labour Cost - National P</t>
  </si>
  <si>
    <t>Projects A 17042984000008 17044050 2 Y</t>
  </si>
  <si>
    <t>01-04-2023 Labor Cost</t>
  </si>
  <si>
    <t>8500690</t>
  </si>
  <si>
    <t>Expenditure Business Unit : UNDP-HTI , Project Number : 00129459 , Task Number : ACTIVITY10 , Transaction Number : 8500690 , Expenditure Category : 71400 - Contractual Services - Individ , Expenditure Type : 71475 - Labour Cost - National P</t>
  </si>
  <si>
    <t>Projects A 17042984000008 17044050 4 Y</t>
  </si>
  <si>
    <t>8502584</t>
  </si>
  <si>
    <t>Expenditure Business Unit : UNDP-HTI , Project Number : 00129459 , Task Number : ACTIVITY10 , Transaction Number : 8502584 , Expenditure Category : 71400 - Contractual Services - Individ , Expenditure Type : 71475 - Labour Cost - National P</t>
  </si>
  <si>
    <t>8503104</t>
  </si>
  <si>
    <t>Expenditure Business Unit : UNDP-HTI , Project Number : 00129459 , Task Number : ACTIVITY10 , Transaction Number : 8503104 , Expenditure Category : 71400 - Contractual Services - Individ , Expenditure Type : 71475 - Labour Cost - National P</t>
  </si>
  <si>
    <t>8503525</t>
  </si>
  <si>
    <t>Expenditure Business Unit : UNDP-HTI , Project Number : 00129459 , Task Number : ACTIVITY10 , Transaction Number : 8503525 , Expenditure Category : 71400 - Contractual Services - Individ , Expenditure Type : 71475 - Labour Cost - National P</t>
  </si>
  <si>
    <t>Projects A 17042984000008 17044050 6 Y</t>
  </si>
  <si>
    <t>8502231</t>
  </si>
  <si>
    <t>Expenditure Business Unit : UNDP-HTI , Project Number : 00129459 , Task Number : ACTIVITY10 , Transaction Number : 8502231 , Expenditure Category : 71400 - Contractual Services - Individ , Expenditure Type : 71475 - Labour Cost - National P</t>
  </si>
  <si>
    <t>8501108</t>
  </si>
  <si>
    <t>Expenditure Business Unit : UNDP-HTI , Project Number : 00129459 , Task Number : ACTIVITY10 , Transaction Number : 8501108 , Expenditure Category : 71400 - Contractual Services - Individ , Expenditure Type : 71475 - Labour Cost - National P</t>
  </si>
  <si>
    <t>Projects A 17042984000007 17044003 Y</t>
  </si>
  <si>
    <t>8503785</t>
  </si>
  <si>
    <t>Expenditure Business Unit : UNDP-HTI , Project Number : 00129459 , Task Number : ACTIVITY10 , Transaction Number : 8503785 , Expenditure Category : 71400 - Contractual Services - Individ , Expenditure Type : 71475 - Labour Cost - National P</t>
  </si>
  <si>
    <t>Projects A 17042984000007 17044003 3 Y</t>
  </si>
  <si>
    <t>8501683</t>
  </si>
  <si>
    <t>Expenditure Business Unit : UNDP-HTI , Project Number : 00129459 , Task Number : ACTIVITY10 , Transaction Number : 8501683 , Expenditure Category : 71400 - Contractual Services - Individ , Expenditure Type : 71475 - Labour Cost - National P</t>
  </si>
  <si>
    <t>Projects A 17042984000009 17044137 6 Y</t>
  </si>
  <si>
    <t>1427293</t>
  </si>
  <si>
    <t>Journal Import 11604006:</t>
  </si>
  <si>
    <t>Expenditure Business Unit : UNDP-HTI , Project Number : 00129459 , Task Number : ACTIVITY10 , Transaction Number : 1427293 , Expenditure Category : 71400 - Contractual Services - Individ , Expenditure Type : 71475 - Labour Cost - National P</t>
  </si>
  <si>
    <t>Projects A 11603842000002 11604006 Y</t>
  </si>
  <si>
    <t>4679495</t>
  </si>
  <si>
    <t>Journal Import 16341612:</t>
  </si>
  <si>
    <t>Expenditure Business Unit : UNDP-HTI , Project Number : 00129459 , Task Number : ACTIVITY10 , Transaction Number : 4679495 , Expenditure Category : 71400 - Contractual Services - Individ , Expenditure Type : 71475 - Labour Cost - National P</t>
  </si>
  <si>
    <t>Projects A 16331472000059 16341612 3 Y</t>
  </si>
  <si>
    <t>4679220</t>
  </si>
  <si>
    <t>Journal Import 16341616:</t>
  </si>
  <si>
    <t>Expenditure Business Unit : UNDP-HTI , Project Number : 00129459 , Task Number : ACTIVITY10 , Transaction Number : 4679220 , Expenditure Category : 71400 - Contractual Services - Individ , Expenditure Type : 71475 - Labour Cost - National P</t>
  </si>
  <si>
    <t>Projects A 16331472000061 16341616 6 Y</t>
  </si>
  <si>
    <t>4680327</t>
  </si>
  <si>
    <t>Expenditure Business Unit : UNDP-HTI , Project Number : 00129459 , Task Number : ACTIVITY10 , Transaction Number : 4680327 , Expenditure Category : 71400 - Contractual Services - Individ , Expenditure Type : 71475 - Labour Cost - National P</t>
  </si>
  <si>
    <t>4679214</t>
  </si>
  <si>
    <t>Expenditure Business Unit : UNDP-HTI , Project Number : 00129459 , Task Number : ACTIVITY10 , Transaction Number : 4679214 , Expenditure Category : 71400 - Contractual Services - Individ , Expenditure Type : 71475 - Labour Cost - National P</t>
  </si>
  <si>
    <t>4679249</t>
  </si>
  <si>
    <t>Journal Import 16341610:</t>
  </si>
  <si>
    <t>Expenditure Business Unit : UNDP-HTI , Project Number : 00129459 , Task Number : ACTIVITY10 , Transaction Number : 4679249 , Expenditure Category : 71400 - Contractual Services - Individ , Expenditure Type : 71475 - Labour Cost - National P</t>
  </si>
  <si>
    <t>Projects A 16331472000058 16341610 3 Y</t>
  </si>
  <si>
    <t>4679283</t>
  </si>
  <si>
    <t>Expenditure Business Unit : UNDP-HTI , Project Number : 00129459 , Task Number : ACTIVITY10 , Transaction Number : 4679283 , Expenditure Category : 71400 - Contractual Services - Individ , Expenditure Type : 71475 - Labour Cost - National P</t>
  </si>
  <si>
    <t>2881944</t>
  </si>
  <si>
    <t>Journal Import 15978273:</t>
  </si>
  <si>
    <t>Expenditure Business Unit : UNDP-HTI , Project Number : 00129459 , Task Number : ACTIVITY10 , Transaction Number : 2881944 , Expenditure Category : 71400 - Contractual Services - Individ , Expenditure Type : 71475 - Labour Cost - National P</t>
  </si>
  <si>
    <t>Projects A 15978200000006 15978273 Y</t>
  </si>
  <si>
    <t>2881948</t>
  </si>
  <si>
    <t>Expenditure Business Unit : UNDP-HTI , Project Number : 00129459 , Task Number : ACTIVITY10 , Transaction Number : 2881948 , Expenditure Category : 71400 - Contractual Services - Individ , Expenditure Type : 71475 - Labour Cost - National P</t>
  </si>
  <si>
    <t>2881962</t>
  </si>
  <si>
    <t>Expenditure Business Unit : UNDP-HTI , Project Number : 00129459 , Task Number : ACTIVITY10 , Transaction Number : 2881962 , Expenditure Category : 71400 - Contractual Services - Individ , Expenditure Type : 71475 - Labour Cost - National P</t>
  </si>
  <si>
    <t>30261338</t>
  </si>
  <si>
    <t>Expenditure Business Unit : UNDP-HTI , Project Number : 00129459 , Task Number : ACTIVITY10 , Transaction Number : 30261338 , Expenditure Category : 71400 - Contractual Services - Individ , Expenditure Type : 71475 - Labour Cost - National</t>
  </si>
  <si>
    <t>Projects A 21892652000089 21896575 Y</t>
  </si>
  <si>
    <t>30261329</t>
  </si>
  <si>
    <t>Expenditure Business Unit : UNDP-HTI , Project Number : 00129459 , Task Number : ACTIVITY10 , Transaction Number : 30261329 , Expenditure Category : 71400 - Contractual Services - Individ , Expenditure Type : 71475 - Labour Cost - National</t>
  </si>
  <si>
    <t>30261711</t>
  </si>
  <si>
    <t>Expenditure Business Unit : UNDP-HTI , Project Number : 00129459 , Task Number : ACTIVITY10 , Transaction Number : 30261711 , Expenditure Category : 71400 - Contractual Services - Individ , Expenditure Type : 71475 - Labour Cost - National</t>
  </si>
  <si>
    <t>30256438</t>
  </si>
  <si>
    <t>Expenditure Business Unit : UNDP-HTI , Project Number : 00129459 , Task Number : ACTIVITY10 , Transaction Number : 30256438 , Expenditure Category : 71400 - Contractual Services - Individ , Expenditure Type : 71475 - Labour Cost - National</t>
  </si>
  <si>
    <t>30255980</t>
  </si>
  <si>
    <t>Expenditure Business Unit : UNDP-HTI , Project Number : 00129459 , Task Number : ACTIVITY10 , Transaction Number : 30255980 , Expenditure Category : 71400 - Contractual Services - Individ , Expenditure Type : 71475 - Labour Cost - National</t>
  </si>
  <si>
    <t>30257655</t>
  </si>
  <si>
    <t>Expenditure Business Unit : UNDP-HTI , Project Number : 00129459 , Task Number : ACTIVITY10 , Transaction Number : 30257655 , Expenditure Category : 71400 - Contractual Services - Individ , Expenditure Type : 71475 - Labour Cost - National</t>
  </si>
  <si>
    <t>30259044</t>
  </si>
  <si>
    <t>Expenditure Business Unit : UNDP-HTI , Project Number : 00129459 , Task Number : ACTIVITY10 , Transaction Number : 30259044 , Expenditure Category : 71400 - Contractual Services - Individ , Expenditure Type : 71475 - Labour Cost - National</t>
  </si>
  <si>
    <t>30256546</t>
  </si>
  <si>
    <t>Expenditure Business Unit : UNDP-HTI , Project Number : 00129459 , Task Number : ACTIVITY10 , Transaction Number : 30256546 , Expenditure Category : 71400 - Contractual Services - Individ , Expenditure Type : 71475 - Labour Cost - National</t>
  </si>
  <si>
    <t>30261326</t>
  </si>
  <si>
    <t>Expenditure Business Unit : UNDP-HTI , Project Number : 00129459 , Task Number : ACTIVITY10 , Transaction Number : 30261326 , Expenditure Category : 71400 - Contractual Services - Individ , Expenditure Type : 71475 - Labour Cost - National</t>
  </si>
  <si>
    <t>Projects A 21892652000090 21896576 3 Y</t>
  </si>
  <si>
    <t>30259733</t>
  </si>
  <si>
    <t>Expenditure Business Unit : UNDP-HTI , Project Number : 00129459 , Task Number : ACTIVITY10 , Transaction Number : 30259733 , Expenditure Category : 71400 - Contractual Services - Individ , Expenditure Type : 71475 - Labour Cost - National</t>
  </si>
  <si>
    <t>30259843</t>
  </si>
  <si>
    <t>Expenditure Business Unit : UNDP-HTI , Project Number : 00129459 , Task Number : ACTIVITY10 , Transaction Number : 30259843 , Expenditure Category : 71400 - Contractual Services - Individ , Expenditure Type : 71475 - Labour Cost - National</t>
  </si>
  <si>
    <t>30256637</t>
  </si>
  <si>
    <t>Expenditure Business Unit : UNDP-HTI , Project Number : 00129459 , Task Number : ACTIVITY10 , Transaction Number : 30256637 , Expenditure Category : 71400 - Contractual Services - Individ , Expenditure Type : 71475 - Labour Cost - National</t>
  </si>
  <si>
    <t>30261660</t>
  </si>
  <si>
    <t>Expenditure Business Unit : UNDP-HTI , Project Number : 00129459 , Task Number : ACTIVITY10 , Transaction Number : 30261660 , Expenditure Category : 71400 - Contractual Services - Individ , Expenditure Type : 71475 - Labour Cost - National</t>
  </si>
  <si>
    <t>30260286</t>
  </si>
  <si>
    <t>Expenditure Business Unit : UNDP-HTI , Project Number : 00129459 , Task Number : ACTIVITY10 , Transaction Number : 30260286 , Expenditure Category : 71400 - Contractual Services - Individ , Expenditure Type : 71475 - Labour Cost - National</t>
  </si>
  <si>
    <t>30259191</t>
  </si>
  <si>
    <t>Expenditure Business Unit : UNDP-HTI , Project Number : 00129459 , Task Number : ACTIVITY10 , Transaction Number : 30259191 , Expenditure Category : 71400 - Contractual Services - Individ , Expenditure Type : 71475 - Labour Cost - National</t>
  </si>
  <si>
    <t>30257060</t>
  </si>
  <si>
    <t>Expenditure Business Unit : UNDP-HTI , Project Number : 00129459 , Task Number : ACTIVITY10 , Transaction Number : 30257060 , Expenditure Category : 71400 - Contractual Services - Individ , Expenditure Type : 71475 - Labour Cost - National</t>
  </si>
  <si>
    <t>30259270</t>
  </si>
  <si>
    <t>Expenditure Business Unit : UNDP-HTI , Project Number : 00129459 , Task Number : ACTIVITY10 , Transaction Number : 30259270 , Expenditure Category : 71400 - Contractual Services - Individ , Expenditure Type : 71475 - Labour Cost - National</t>
  </si>
  <si>
    <t>30257115</t>
  </si>
  <si>
    <t>Expenditure Business Unit : UNDP-HTI , Project Number : 00129459 , Task Number : ACTIVITY10 , Transaction Number : 30257115 , Expenditure Category : 71400 - Contractual Services - Individ , Expenditure Type : 71475 - Labour Cost - National</t>
  </si>
  <si>
    <t>30258440</t>
  </si>
  <si>
    <t>Expenditure Business Unit : UNDP-HTI , Project Number : 00129459 , Task Number : ACTIVITY10 , Transaction Number : 30258440 , Expenditure Category : 71400 - Contractual Services - Individ , Expenditure Type : 71475 - Labour Cost - National</t>
  </si>
  <si>
    <t>Projects A 21892652000088 21896571 Y</t>
  </si>
  <si>
    <t>30255914</t>
  </si>
  <si>
    <t>Expenditure Business Unit : UNDP-HTI , Project Number : 00129459 , Task Number : ACTIVITY10 , Transaction Number : 30255914 , Expenditure Category : 71400 - Contractual Services - Individ , Expenditure Type : 71475 - Labour Cost - National</t>
  </si>
  <si>
    <t>30260320</t>
  </si>
  <si>
    <t>Expenditure Business Unit : UNDP-HTI , Project Number : 00129459 , Task Number : ACTIVITY10 , Transaction Number : 30260320 , Expenditure Category : 71400 - Contractual Services - Individ , Expenditure Type : 71475 - Labour Cost - National</t>
  </si>
  <si>
    <t>33343425</t>
  </si>
  <si>
    <t>Journal Import 22580895:</t>
  </si>
  <si>
    <t>Expenditure Business Unit : UNDP-HTI , Project Number : 00129459 , Task Number : ACTIVITY10 , Transaction Number : 33343425 , Expenditure Category : 71400 - Contractual Services - Individ , Expenditure Type : 71475 - Labour Cost - National</t>
  </si>
  <si>
    <t>Projects A 22579904000020 22580895 Y</t>
  </si>
  <si>
    <t>01-12-2023 Labor Cost</t>
  </si>
  <si>
    <t>33343401</t>
  </si>
  <si>
    <t>Journal Import 22580902:</t>
  </si>
  <si>
    <t>Expenditure Business Unit : UNDP-HTI , Project Number : 00129459 , Task Number : ACTIVITY10 , Transaction Number : 33343401 , Expenditure Category : 71400 - Contractual Services - Individ , Expenditure Type : 71475 - Labour Cost - National</t>
  </si>
  <si>
    <t>Projects A 22579904000021 22580902 Y</t>
  </si>
  <si>
    <t>3055305</t>
  </si>
  <si>
    <t>Journal Import 16027788:</t>
  </si>
  <si>
    <t>Expenditure Business Unit : UNDP-HTI , Project Number : 00129459 , Task Number : ACTIVITY10 , Transaction Number : 3055305 , Expenditure Category : 71400 - Contractual Services - Individ , Expenditure Type : 71475 - Labour Cost - National P</t>
  </si>
  <si>
    <t>Projects A 16027731000003 16027788 Y</t>
  </si>
  <si>
    <t>3055527</t>
  </si>
  <si>
    <t>Expenditure Business Unit : UNDP-HTI , Project Number : 00129459 , Task Number : ACTIVITY10 , Transaction Number : 3055527 , Expenditure Category : 71400 - Contractual Services - Individ , Expenditure Type : 71475 - Labour Cost - National P</t>
  </si>
  <si>
    <t>3055391</t>
  </si>
  <si>
    <t>Expenditure Business Unit : UNDP-HTI , Project Number : 00129459 , Task Number : ACTIVITY10 , Transaction Number : 3055391 , Expenditure Category : 71400 - Contractual Services - Individ , Expenditure Type : 71475 - Labour Cost - National P</t>
  </si>
  <si>
    <t>3466245</t>
  </si>
  <si>
    <t>Journal Import 16099771:</t>
  </si>
  <si>
    <t>Expenditure Business Unit : UNDP-HTI , Project Number : 00129459 , Task Number : ACTIVITY10 , Transaction Number : 3466245 , Expenditure Category : 71400 - Contractual Services - Individ , Expenditure Type : 71475 - Labour Cost - National P</t>
  </si>
  <si>
    <t>Projects A 16099658000014 16099771 Y</t>
  </si>
  <si>
    <t>3466274</t>
  </si>
  <si>
    <t>Expenditure Business Unit : UNDP-HTI , Project Number : 00129459 , Task Number : ACTIVITY10 , Transaction Number : 3466274 , Expenditure Category : 71400 - Contractual Services - Individ , Expenditure Type : 71475 - Labour Cost - National P</t>
  </si>
  <si>
    <t>60279844</t>
  </si>
  <si>
    <t>Journal Import 45087030:</t>
  </si>
  <si>
    <t>Expenditure Business Unit : UNDP-HTI , Project Number : 00129459 , Task Number : ACTIVITY10 , Transaction Number : 60279844 , Expenditure Category : 71400 - Contractual Services - Individ , Expenditure Type : 71475 - Labour Cost - National</t>
  </si>
  <si>
    <t>Projects A 45086303000006 45087030 Y</t>
  </si>
  <si>
    <t>01-12-2024 Labor Cost</t>
  </si>
  <si>
    <t>3466225</t>
  </si>
  <si>
    <t>Expenditure Business Unit : UNDP-HTI , Project Number : 00129459 , Task Number : ACTIVITY10 , Transaction Number : 3466225 , Expenditure Category : 71400 - Contractual Services - Individ , Expenditure Type : 71475 - Labour Cost - National P</t>
  </si>
  <si>
    <t>60279848</t>
  </si>
  <si>
    <t>Expenditure Business Unit : UNDP-HTI , Project Number : 00129459 , Task Number : ACTIVITY10 , Transaction Number : 60279848 , Expenditure Category : 71400 - Contractual Services - Individ , Expenditure Type : 71475 - Labour Cost - National</t>
  </si>
  <si>
    <t>60279736</t>
  </si>
  <si>
    <t>Expenditure Business Unit : UNDP-HTI , Project Number : 00129459 , Task Number : ACTIVITY10 , Transaction Number : 60279736 , Expenditure Category : 71400 - Contractual Services - Individ , Expenditure Type : 71475 - Labour Cost - National</t>
  </si>
  <si>
    <t>9641742</t>
  </si>
  <si>
    <t>Journal Import 17649237:</t>
  </si>
  <si>
    <t>Expenditure Business Unit : UNDP-HTI , Project Number : 00129459 , Task Number : ACTIVITY10 , Transaction Number : 9641742 , Expenditure Category : 71400 - Contractual Services - Individ , Expenditure Type : 71475 - Labour Cost - National P</t>
  </si>
  <si>
    <t>Projects A 17648391000017 17649237 Y</t>
  </si>
  <si>
    <t>9641882</t>
  </si>
  <si>
    <t>Expenditure Business Unit : UNDP-HTI , Project Number : 00129459 , Task Number : ACTIVITY10 , Transaction Number : 9641882 , Expenditure Category : 71400 - Contractual Services - Individ , Expenditure Type : 71475 - Labour Cost - National P</t>
  </si>
  <si>
    <t>21463837</t>
  </si>
  <si>
    <t>Journal Import 19521492:</t>
  </si>
  <si>
    <t>Expenditure Business Unit : UNDP-HTI , Project Number : 00129459 , Task Number : ACTIVITY10 , Transaction Number : 21463837 , Expenditure Category : 71400 - Contractual Services - Individ , Expenditure Type : 71475 - Labour Cost - National</t>
  </si>
  <si>
    <t>Projects A 19521101000012 19521492 Y</t>
  </si>
  <si>
    <t>21463678</t>
  </si>
  <si>
    <t>Expenditure Business Unit : UNDP-HTI , Project Number : 00129459 , Task Number : ACTIVITY10 , Transaction Number : 21463678 , Expenditure Category : 71400 - Contractual Services - Individ , Expenditure Type : 71475 - Labour Cost - National</t>
  </si>
  <si>
    <t>2795985</t>
  </si>
  <si>
    <t>Journal Import 15916778:</t>
  </si>
  <si>
    <t>Expenditure Business Unit : UNDP-HTI , Project Number : 00129459 , Task Number : ACTIVITY10 , Transaction Number : 2795985 , Expenditure Category : 71400 - Contractual Services - Individ , Expenditure Type : 71475 - Labour Cost - National P</t>
  </si>
  <si>
    <t>Projects A 15916625000009 15916778 Y</t>
  </si>
  <si>
    <t>41094323</t>
  </si>
  <si>
    <t>Journal Import 27667948:</t>
  </si>
  <si>
    <t>Expenditure Business Unit : UNDP-HTI , Project Number : 00129459 , Task Number : ACTIVITY10 , Transaction Number : 41094323 , Expenditure Category : 71400 - Contractual Services - Individ , Expenditure Type : 71475 - Labour Cost - National</t>
  </si>
  <si>
    <t>Projects A 27666721000030 27667948 2 Y</t>
  </si>
  <si>
    <t>01-02-2024 Labor Cost</t>
  </si>
  <si>
    <t>41094357</t>
  </si>
  <si>
    <t>Expenditure Business Unit : UNDP-HTI , Project Number : 00129459 , Task Number : ACTIVITY10 , Transaction Number : 41094357 , Expenditure Category : 71400 - Contractual Services - Individ , Expenditure Type : 71475 - Labour Cost - National</t>
  </si>
  <si>
    <t>40943315</t>
  </si>
  <si>
    <t>Journal Import 27641715:</t>
  </si>
  <si>
    <t>Expenditure Business Unit : UNDP-HTI , Project Number : 00129459 , Task Number : ACTIVITY10 , Transaction Number : 40943315 , Expenditure Category : 71400 - Contractual Services - Individ , Expenditure Type : 71475 - Labour Cost - National</t>
  </si>
  <si>
    <t>Projects A 27641356000002 27641715 Y</t>
  </si>
  <si>
    <t>01-01-2024 Labor Cost</t>
  </si>
  <si>
    <t>2795931</t>
  </si>
  <si>
    <t>Journal Import 15916854:</t>
  </si>
  <si>
    <t>Expenditure Business Unit : UNDP-HTI , Project Number : 00129459 , Task Number : ACTIVITY10 , Transaction Number : 2795931 , Expenditure Category : 71400 - Contractual Services - Individ , Expenditure Type : 71475 - Labour Cost - National P</t>
  </si>
  <si>
    <t>Projects A 15916625000011 15916854 Y</t>
  </si>
  <si>
    <t>2795923</t>
  </si>
  <si>
    <t>Expenditure Business Unit : UNDP-HTI , Project Number : 00129459 , Task Number : ACTIVITY10 , Transaction Number : 2795923 , Expenditure Category : 71400 - Contractual Services - Individ , Expenditure Type : 71475 - Labour Cost - National P</t>
  </si>
  <si>
    <t>40943364</t>
  </si>
  <si>
    <t>Journal Import 27641650:</t>
  </si>
  <si>
    <t>Expenditure Business Unit : UNDP-HTI , Project Number : 00129459 , Task Number : ACTIVITY10 , Transaction Number : 40943364 , Expenditure Category : 71400 - Contractual Services - Individ , Expenditure Type : 71475 - Labour Cost - National</t>
  </si>
  <si>
    <t>Projects A 27641356000001 27641650 Y</t>
  </si>
  <si>
    <t>48581962</t>
  </si>
  <si>
    <t>Journal Import 31325214:</t>
  </si>
  <si>
    <t>Expenditure Business Unit : UNDP-HTI , Project Number : 00129459 , Task Number : ACTIVITY10 , Transaction Number : 48581962 , Expenditure Category : 71400 - Contractual Services - Individ , Expenditure Type : 71475 - Labour Cost - National</t>
  </si>
  <si>
    <t>Projects A 31324694000013 31325214 Y</t>
  </si>
  <si>
    <t>01-05-2024 Labor Cost</t>
  </si>
  <si>
    <t>48581980</t>
  </si>
  <si>
    <t>Expenditure Business Unit : UNDP-HTI , Project Number : 00129459 , Task Number : ACTIVITY10 , Transaction Number : 48581980 , Expenditure Category : 71400 - Contractual Services - Individ , Expenditure Type : 71475 - Labour Cost - National</t>
  </si>
  <si>
    <t>51682434</t>
  </si>
  <si>
    <t>Journal Import 36460009:</t>
  </si>
  <si>
    <t>Expenditure Business Unit : UNDP-HTI , Project Number : 00129459 , Task Number : ACTIVITY10 , Transaction Number : 51682434 , Expenditure Category : 71400 - Contractual Services - Individ , Expenditure Type : 71475 - Labour Cost - National</t>
  </si>
  <si>
    <t>Projects A 36459972000010 36460009 Y</t>
  </si>
  <si>
    <t>01-07-2024 Labor Cost</t>
  </si>
  <si>
    <t>51682540</t>
  </si>
  <si>
    <t>Expenditure Business Unit : UNDP-HTI , Project Number : 00129459 , Task Number : ACTIVITY10 , Transaction Number : 51682540 , Expenditure Category : 71400 - Contractual Services - Individ , Expenditure Type : 71475 - Labour Cost - National</t>
  </si>
  <si>
    <t>41358926</t>
  </si>
  <si>
    <t>Journal Import 27724975:</t>
  </si>
  <si>
    <t>Expenditure Business Unit : UNDP-HTI , Project Number : 00129459 , Task Number : ACTIVITY10 , Transaction Number : 41358926 , Expenditure Category : 71400 - Contractual Services - Individ , Expenditure Type : 71475 - Labour Cost - National</t>
  </si>
  <si>
    <t>Projects A 27724657000027 27724975 Y</t>
  </si>
  <si>
    <t>01-03-2024 Labor Cost</t>
  </si>
  <si>
    <t>51682553</t>
  </si>
  <si>
    <t>Expenditure Business Unit : UNDP-HTI , Project Number : 00129459 , Task Number : ACTIVITY10 , Transaction Number : 51682553 , Expenditure Category : 71400 - Contractual Services - Individ , Expenditure Type : 71475 - Labour Cost - National</t>
  </si>
  <si>
    <t>41358925</t>
  </si>
  <si>
    <t>Expenditure Business Unit : UNDP-HTI , Project Number : 00129459 , Task Number : ACTIVITY10 , Transaction Number : 41358925 , Expenditure Category : 71400 - Contractual Services - Individ , Expenditure Type : 71475 - Labour Cost - National</t>
  </si>
  <si>
    <t>51682487</t>
  </si>
  <si>
    <t>Expenditure Business Unit : UNDP-HTI , Project Number : 00129459 , Task Number : ACTIVITY10 , Transaction Number : 51682487 , Expenditure Category : 71400 - Contractual Services - Individ , Expenditure Type : 71475 - Labour Cost - National</t>
  </si>
  <si>
    <t>47748588</t>
  </si>
  <si>
    <t>Journal Import 30844361:</t>
  </si>
  <si>
    <t>Expenditure Business Unit : UNDP-HTI , Project Number : 00129459 , Task Number : ACTIVITY10 , Transaction Number : 47748588 , Expenditure Category : 71400 - Contractual Services - Individ , Expenditure Type : 71475 - Labour Cost - National</t>
  </si>
  <si>
    <t>Projects A 30843087000024 30844361 Y</t>
  </si>
  <si>
    <t>01-04-2024 Labor Cost</t>
  </si>
  <si>
    <t>52834065</t>
  </si>
  <si>
    <t>Journal Import 38252180:</t>
  </si>
  <si>
    <t>Expenditure Business Unit : UNDP-HTI , Project Number : 00129459 , Task Number : ACTIVITY10 , Transaction Number : 52834065 , Expenditure Category : 71400 - Contractual Services - Individ , Expenditure Type : 71475 - Labour Cost - National</t>
  </si>
  <si>
    <t>Projects A 38251534000007 38252180 Y</t>
  </si>
  <si>
    <t>01-08-2024 Labor Cost</t>
  </si>
  <si>
    <t>52834084</t>
  </si>
  <si>
    <t>Expenditure Business Unit : UNDP-HTI , Project Number : 00129459 , Task Number : ACTIVITY10 , Transaction Number : 52834084 , Expenditure Category : 71400 - Contractual Services - Individ , Expenditure Type : 71475 - Labour Cost - National</t>
  </si>
  <si>
    <t>52834129</t>
  </si>
  <si>
    <t>Expenditure Business Unit : UNDP-HTI , Project Number : 00129459 , Task Number : ACTIVITY10 , Transaction Number : 52834129 , Expenditure Category : 71400 - Contractual Services - Individ , Expenditure Type : 71475 - Labour Cost - National</t>
  </si>
  <si>
    <t>1654387</t>
  </si>
  <si>
    <t>Journal Import 13099931:</t>
  </si>
  <si>
    <t>Expenditure Business Unit : UNDP-HTI , Project Number : 00129459 , Task Number : ACTIVITY10 , Transaction Number : 1654387 , Expenditure Category : 71400 - Contractual Services - Individ , Expenditure Type : 71475 - Labour Cost - National P</t>
  </si>
  <si>
    <t>Projects A 13099339000005 13099931 Y</t>
  </si>
  <si>
    <t>1658511</t>
  </si>
  <si>
    <t>Expenditure Business Unit : UNDP-HTI , Project Number : 00129459 , Task Number : ACTIVITY10 , Transaction Number : 1658511 , Expenditure Category : 71400 - Contractual Services - Individ , Expenditure Type : 71475 - Labour Cost - National P</t>
  </si>
  <si>
    <t>721146</t>
  </si>
  <si>
    <t>Journal Import 8046927:</t>
  </si>
  <si>
    <t>Expenditure Business Unit : UNDP-HTI , Project Number : 00129459 , Task Number : ACTIVITY10 , Transaction Number : 721146 , Expenditure Category : 71400 - Contractual Services - Individ , Expenditure Type : 71475 - Labour Cost - National Pe</t>
  </si>
  <si>
    <t>Projects A 8046033000003 8046927 Y</t>
  </si>
  <si>
    <t>721169</t>
  </si>
  <si>
    <t>Expenditure Business Unit : UNDP-HTI , Project Number : 00129459 , Task Number : ACTIVITY10 , Transaction Number : 721169 , Expenditure Category : 71400 - Contractual Services - Individ , Expenditure Type : 71475 - Labour Cost - National Pe</t>
  </si>
  <si>
    <t>62115948</t>
  </si>
  <si>
    <t>Journal Import 47288835:</t>
  </si>
  <si>
    <t>Expenditure Business Unit : UNDP-HTI , Project Number : 00129459 , Task Number : ACTIVITY10 , Transaction Number : 62115948 , Expenditure Category : 71400 - Contractual Services - Individ , Expenditure Type : 71475 - Labour Cost - National</t>
  </si>
  <si>
    <t>Projects A 47288511000014 47288835 Y</t>
  </si>
  <si>
    <t>01-01-2025 Labor Cost</t>
  </si>
  <si>
    <t>62116007</t>
  </si>
  <si>
    <t>Expenditure Business Unit : UNDP-HTI , Project Number : 00129459 , Task Number : ACTIVITY10 , Transaction Number : 62116007 , Expenditure Category : 71400 - Contractual Services - Individ , Expenditure Type : 71475 - Labour Cost - National</t>
  </si>
  <si>
    <t>62115933</t>
  </si>
  <si>
    <t>Expenditure Business Unit : UNDP-HTI , Project Number : 00129459 , Task Number : ACTIVITY10 , Transaction Number : 62115933 , Expenditure Category : 71400 - Contractual Services - Individ , Expenditure Type : 71475 - Labour Cost - National</t>
  </si>
  <si>
    <t>63860960</t>
  </si>
  <si>
    <t>Journal Import 49030794:</t>
  </si>
  <si>
    <t>Expenditure Business Unit : UNDP-HTI , Project Number : 00129459 , Task Number : ACTIVITY10 , Transaction Number : 63860960 , Expenditure Category : 71400 - Contractual Services - Individ , Expenditure Type : 71475 - Labour Cost - National</t>
  </si>
  <si>
    <t>Projects A 49029672000009 49030794 Y</t>
  </si>
  <si>
    <t>01-02-2025 Labor Cost</t>
  </si>
  <si>
    <t>63861029</t>
  </si>
  <si>
    <t>Expenditure Business Unit : UNDP-HTI , Project Number : 00129459 , Task Number : ACTIVITY10 , Transaction Number : 63861029 , Expenditure Category : 71400 - Contractual Services - Individ , Expenditure Type : 71475 - Labour Cost - National</t>
  </si>
  <si>
    <t>63861034</t>
  </si>
  <si>
    <t>Expenditure Business Unit : UNDP-HTI , Project Number : 00129459 , Task Number : ACTIVITY10 , Transaction Number : 63861034 , Expenditure Category : 71400 - Contractual Services - Individ , Expenditure Type : 71475 - Labour Cost - National</t>
  </si>
  <si>
    <t>47748629</t>
  </si>
  <si>
    <t>Journal Import 30844538:</t>
  </si>
  <si>
    <t>Expenditure Business Unit : UNDP-HTI , Project Number : 00129459 , Task Number : ACTIVITY10 , Transaction Number : 47748629 , Expenditure Category : 71400 - Contractual Services - Individ , Expenditure Type : 71475 - Labour Cost - National</t>
  </si>
  <si>
    <t>Projects A 30843087000032 30844538 Y</t>
  </si>
  <si>
    <t>50491621</t>
  </si>
  <si>
    <t>Journal Import 33532732:</t>
  </si>
  <si>
    <t>Expenditure Business Unit : UNDP-HTI , Project Number : 00129459 , Task Number : ACTIVITY10 , Transaction Number : 50491621 , Expenditure Category : 71400 - Contractual Services - Individ , Expenditure Type : 71475 - Labour Cost - National</t>
  </si>
  <si>
    <t>Projects A 33532361000002 33532732 Y</t>
  </si>
  <si>
    <t>01-06-2024 Labor Cost</t>
  </si>
  <si>
    <t>50491652</t>
  </si>
  <si>
    <t>Expenditure Business Unit : UNDP-HTI , Project Number : 00129459 , Task Number : ACTIVITY10 , Transaction Number : 50491652 , Expenditure Category : 71400 - Contractual Services - Individ , Expenditure Type : 71475 - Labour Cost - National</t>
  </si>
  <si>
    <t>9641693</t>
  </si>
  <si>
    <t>Journal Import 17649236:</t>
  </si>
  <si>
    <t>Expenditure Business Unit : UNDP-HTI , Project Number : 00129459 , Task Number : ACTIVITY10 , Transaction Number : 9641693 , Expenditure Category : 71400 - Contractual Services - Individ , Expenditure Type : 71475 - Labour Cost - National P</t>
  </si>
  <si>
    <t>Projects A 17648391000016 17649236 Y</t>
  </si>
  <si>
    <t>53975953</t>
  </si>
  <si>
    <t>Journal Import 39882608:</t>
  </si>
  <si>
    <t>Expenditure Business Unit : UNDP-HTI , Project Number : 00129459 , Task Number : ACTIVITY10 , Transaction Number : 53975953 , Expenditure Category : 71400 - Contractual Services - Individ , Expenditure Type : 71475 - Labour Cost - National</t>
  </si>
  <si>
    <t>Projects A 39882148000003 39882608 Y</t>
  </si>
  <si>
    <t>01-09-2024 Labor Cost</t>
  </si>
  <si>
    <t>53976038</t>
  </si>
  <si>
    <t>Expenditure Business Unit : UNDP-HTI , Project Number : 00129459 , Task Number : ACTIVITY10 , Transaction Number : 53976038 , Expenditure Category : 71400 - Contractual Services - Individ , Expenditure Type : 71475 - Labour Cost - National</t>
  </si>
  <si>
    <t>53976045</t>
  </si>
  <si>
    <t>Expenditure Business Unit : UNDP-HTI , Project Number : 00129459 , Task Number : ACTIVITY10 , Transaction Number : 53976045 , Expenditure Category : 71400 - Contractual Services - Individ , Expenditure Type : 71475 - Labour Cost - National</t>
  </si>
  <si>
    <t>1658459</t>
  </si>
  <si>
    <t>Journal Import 13099989:</t>
  </si>
  <si>
    <t>Expenditure Business Unit : UNDP-HTI , Project Number : 00129459 , Task Number : ACTIVITY10 , Transaction Number : 1658459 , Expenditure Category : 71400 - Contractual Services - Individ , Expenditure Type : 71475 - Labour Cost - National P</t>
  </si>
  <si>
    <t>Projects A 13099339000006 13099989 2 Y</t>
  </si>
  <si>
    <t>58371695</t>
  </si>
  <si>
    <t>Journal Import 43403157:</t>
  </si>
  <si>
    <t>Expenditure Business Unit : UNDP-HTI , Project Number : 00129459 , Task Number : ACTIVITY10 , Transaction Number : 58371695 , Expenditure Category : 71400 - Contractual Services - Individ , Expenditure Type : 71475 - Labour Cost - National</t>
  </si>
  <si>
    <t>Projects A 43401594000011 43403157 Y</t>
  </si>
  <si>
    <t>01-11-2024 Labor Cost</t>
  </si>
  <si>
    <t>58371712</t>
  </si>
  <si>
    <t>Expenditure Business Unit : UNDP-HTI , Project Number : 00129459 , Task Number : ACTIVITY10 , Transaction Number : 58371712 , Expenditure Category : 71400 - Contractual Services - Individ , Expenditure Type : 71475 - Labour Cost - National</t>
  </si>
  <si>
    <t>58371716</t>
  </si>
  <si>
    <t>Expenditure Business Unit : UNDP-HTI , Project Number : 00129459 , Task Number : ACTIVITY10 , Transaction Number : 58371716 , Expenditure Category : 71400 - Contractual Services - Individ , Expenditure Type : 71475 - Labour Cost - National</t>
  </si>
  <si>
    <t>28733155</t>
  </si>
  <si>
    <t>Journal Import 21391043:</t>
  </si>
  <si>
    <t>Expenditure Business Unit : UNDP-HTI , Project Number : 00129459 , Task Number : ACTIVITY10 , Transaction Number : 28733155 , Expenditure Category : 71400 - Contractual Services - Individ , Expenditure Type : 71475 - Labour Cost - National</t>
  </si>
  <si>
    <t>Projects A 21390966000017 21391043 Y</t>
  </si>
  <si>
    <t>28733221</t>
  </si>
  <si>
    <t>Expenditure Business Unit : UNDP-HTI , Project Number : 00129459 , Task Number : ACTIVITY10 , Transaction Number : 28733221 , Expenditure Category : 71400 - Contractual Services - Individ , Expenditure Type : 71475 - Labour Cost - National</t>
  </si>
  <si>
    <t>56344450</t>
  </si>
  <si>
    <t>Journal Import 41660888:</t>
  </si>
  <si>
    <t>Expenditure Business Unit : UNDP-HTI , Project Number : 00129459 , Task Number : ACTIVITY10 , Transaction Number : 56344450 , Expenditure Category : 71400 - Contractual Services - Individ , Expenditure Type : 71475 - Labour Cost - National</t>
  </si>
  <si>
    <t>Projects A 41660670000018 41660888 Y</t>
  </si>
  <si>
    <t>01-10-2024 Labor Cost</t>
  </si>
  <si>
    <t>56344486</t>
  </si>
  <si>
    <t>Expenditure Business Unit : UNDP-HTI , Project Number : 00129459 , Task Number : ACTIVITY10 , Transaction Number : 56344486 , Expenditure Category : 71400 - Contractual Services - Individ , Expenditure Type : 71475 - Labour Cost - National</t>
  </si>
  <si>
    <t>56344554</t>
  </si>
  <si>
    <t>Expenditure Business Unit : UNDP-HTI , Project Number : 00129459 , Task Number : ACTIVITY10 , Transaction Number : 56344554 , Expenditure Category : 71400 - Contractual Services - Individ , Expenditure Type : 71475 - Labour Cost - National</t>
  </si>
  <si>
    <t>LABOR_COST_ADJ</t>
  </si>
  <si>
    <t>30260261</t>
  </si>
  <si>
    <t>Journal Import 21902628:</t>
  </si>
  <si>
    <t>Projects A 21892652000481 21902628 4 Y</t>
  </si>
  <si>
    <t>30260019</t>
  </si>
  <si>
    <t>Projects A 21892652000481 21902628 5 Y</t>
  </si>
  <si>
    <t>30257502</t>
  </si>
  <si>
    <t>Journal Import 21902634:</t>
  </si>
  <si>
    <t>Projects A 21892652000482 21902634 3 Y</t>
  </si>
  <si>
    <t>30259799</t>
  </si>
  <si>
    <t>Projects A 21892652000482 21902634 5 Y</t>
  </si>
  <si>
    <t>30260587</t>
  </si>
  <si>
    <t>Projects A 21892652000481 21902628 Y</t>
  </si>
  <si>
    <t>30256984</t>
  </si>
  <si>
    <t>30256496</t>
  </si>
  <si>
    <t>Projects A 21892652000482 21902634 Y</t>
  </si>
  <si>
    <t>8502186</t>
  </si>
  <si>
    <t>Journal Import 17044921:</t>
  </si>
  <si>
    <t>Projects A 17042984000030 17044921 7 Y</t>
  </si>
  <si>
    <t>8501551</t>
  </si>
  <si>
    <t>30256125</t>
  </si>
  <si>
    <t>30256866</t>
  </si>
  <si>
    <t>30256448</t>
  </si>
  <si>
    <t>8503786</t>
  </si>
  <si>
    <t>Journal Import 17044740:</t>
  </si>
  <si>
    <t>Projects A 17042984000029 17044740 3 Y</t>
  </si>
  <si>
    <t>8503691</t>
  </si>
  <si>
    <t>Projects A 17042984000030 17044921 6 Y</t>
  </si>
  <si>
    <t>8502237</t>
  </si>
  <si>
    <t>8501787</t>
  </si>
  <si>
    <t>Projects A 17042984000030 17044921 Y</t>
  </si>
  <si>
    <t>8500655</t>
  </si>
  <si>
    <t>Projects A 17042984000030 17044921 2 Y</t>
  </si>
  <si>
    <t>8502232</t>
  </si>
  <si>
    <t>30260816</t>
  </si>
  <si>
    <t>Journal Import 21902623:</t>
  </si>
  <si>
    <t>Projects A 21892652000480 21902623 Y</t>
  </si>
  <si>
    <t>8501439</t>
  </si>
  <si>
    <t>Projects A 17042984000030 17044921 5 Y</t>
  </si>
  <si>
    <t>8502585</t>
  </si>
  <si>
    <t>8501597</t>
  </si>
  <si>
    <t>Projects A 17042984000030 17044921 3 Y</t>
  </si>
  <si>
    <t>8502383</t>
  </si>
  <si>
    <t>8502794</t>
  </si>
  <si>
    <t>Projects A 17042984000030 17044921 4 Y</t>
  </si>
  <si>
    <t>8503097</t>
  </si>
  <si>
    <t>Projects A 17042984000029 17044740 4 Y</t>
  </si>
  <si>
    <t>8500675</t>
  </si>
  <si>
    <t>8501012</t>
  </si>
  <si>
    <t>Journal Import 17045089:</t>
  </si>
  <si>
    <t>Projects A 17042984000031 17045089 4 Y</t>
  </si>
  <si>
    <t>8503526</t>
  </si>
  <si>
    <t>Projects A 17042984000029 17044740 2 Y</t>
  </si>
  <si>
    <t>8503806</t>
  </si>
  <si>
    <t>Projects A 17042984000030 17044921 8 Y</t>
  </si>
  <si>
    <t>8503911</t>
  </si>
  <si>
    <t>Projects A 17042984000029 17044740 6 Y</t>
  </si>
  <si>
    <t>8500689</t>
  </si>
  <si>
    <t>8501875</t>
  </si>
  <si>
    <t>Projects A 17042984000031 17045089 7 Y</t>
  </si>
  <si>
    <t>8501684</t>
  </si>
  <si>
    <t>Projects A 17042984000031 17045089 2 Y</t>
  </si>
  <si>
    <t>8501109</t>
  </si>
  <si>
    <t>Projects A 17042984000029 17044740 Y</t>
  </si>
  <si>
    <t>8503105</t>
  </si>
  <si>
    <t>Projects A 17042984000029 17044740 5 Y</t>
  </si>
  <si>
    <t>30260216</t>
  </si>
  <si>
    <t>Projects A 21892652000480 21902623 2 Y</t>
  </si>
  <si>
    <t>30260840</t>
  </si>
  <si>
    <t>Projects A 21892652000481 21902628 2 Y</t>
  </si>
  <si>
    <t>30261633</t>
  </si>
  <si>
    <t>30261303</t>
  </si>
  <si>
    <t>30261021</t>
  </si>
  <si>
    <t>30258854</t>
  </si>
  <si>
    <t>30257734</t>
  </si>
  <si>
    <t>30260738</t>
  </si>
  <si>
    <t>30260108</t>
  </si>
  <si>
    <t>30258745</t>
  </si>
  <si>
    <t>30260981</t>
  </si>
  <si>
    <t>30259375</t>
  </si>
  <si>
    <t>30259531</t>
  </si>
  <si>
    <t>30258913</t>
  </si>
  <si>
    <t>Projects A 21892652000482 21902634 2 Y</t>
  </si>
  <si>
    <t>30257623</t>
  </si>
  <si>
    <t>30260001</t>
  </si>
  <si>
    <t>30259400</t>
  </si>
  <si>
    <t>Journal Import 21902641:</t>
  </si>
  <si>
    <t>Projects A 21892652000483 21902641 Y</t>
  </si>
  <si>
    <t>30260874</t>
  </si>
  <si>
    <t>30255934</t>
  </si>
  <si>
    <t>30256102</t>
  </si>
  <si>
    <t>30260137</t>
  </si>
  <si>
    <t>Labour cost - UN Volunteers</t>
  </si>
  <si>
    <t>5857659</t>
  </si>
  <si>
    <t>Journal Import 16422341:</t>
  </si>
  <si>
    <t>Expenditure Business Unit : UNDP-HQ , Project Number : 00129459 , Task Number : ACTIVITY10 , Transaction Number : 5857659 , Expenditure Category : 71500 - UN Volunteers , Expenditure Type : 71501 - Labour cost - UN Volunteers</t>
  </si>
  <si>
    <t>Projects A 16422163000013 16422341 4 Y</t>
  </si>
  <si>
    <t>10-04-2023 Labor Cost</t>
  </si>
  <si>
    <t>17554503</t>
  </si>
  <si>
    <t>Journal Import 18950962:</t>
  </si>
  <si>
    <t>Expenditure Business Unit : UNDP-HTI , Project Number : 00129459 , Task Number : ACTIVITY10 , Transaction Number : 17554503 , Expenditure Category : 71500 - UN Volunteers , Expenditure Type : 71501 - Labour cost - UN Volunteers</t>
  </si>
  <si>
    <t>Projects A 18949964000029 18950962 4 Y</t>
  </si>
  <si>
    <t>3117297</t>
  </si>
  <si>
    <t>Journal Import 16028273:</t>
  </si>
  <si>
    <t>Expenditure Business Unit : UNDP-HQ , Project Number : 00129459 , Task Number : ACTIVITY10 , Transaction Number : 3117297 , Expenditure Category : 71500 - UN Volunteers , Expenditure Type : 71501 - Labour cost - UN Volunteers</t>
  </si>
  <si>
    <t>Projects A 16027731000017 16028273 Y</t>
  </si>
  <si>
    <t>39743001</t>
  </si>
  <si>
    <t>Journal Import 25147654:</t>
  </si>
  <si>
    <t>Expenditure Business Unit : UNDP-HTI , Project Number : 00129459 , Task Number : ACTIVITY10 , Transaction Number : 39743001 , Expenditure Category : 71500 - UN Volunteers , Expenditure Type : 71501 - Labour cost - UN Volunteers</t>
  </si>
  <si>
    <t>Projects A 25147505000002 25147654 Y</t>
  </si>
  <si>
    <t>29695284</t>
  </si>
  <si>
    <t>Journal Import 21702672:</t>
  </si>
  <si>
    <t>Expenditure Business Unit : UNDP-HQ , Project Number : 00129459 , Task Number : ACTIVITY10 , Transaction Number : 29695284 , Expenditure Category : 71500 - UN Volunteers , Expenditure Type : 71501 - Labour cost - UN Volunteers</t>
  </si>
  <si>
    <t>Projects A 21701183000041 21702672 Y</t>
  </si>
  <si>
    <t>30260786</t>
  </si>
  <si>
    <t>Expenditure Business Unit : UNDP-HTI , Project Number : 00129459 , Task Number : ACTIVITY10 , Transaction Number : 30260786 , Expenditure Category : 71500 - UN Volunteers , Expenditure Type : 71501 - Labour cost - UN Volunteers</t>
  </si>
  <si>
    <t>Projects A 21892652000090 21896576 4 Y</t>
  </si>
  <si>
    <t>30259757</t>
  </si>
  <si>
    <t>Expenditure Business Unit : UNDP-HTI , Project Number : 00129459 , Task Number : ACTIVITY10 , Transaction Number : 30259757 , Expenditure Category : 71500 - UN Volunteers , Expenditure Type : 71501 - Labour cost - UN Volunteers</t>
  </si>
  <si>
    <t>30256433</t>
  </si>
  <si>
    <t>Expenditure Business Unit : UNDP-HTI , Project Number : 00129459 , Task Number : ACTIVITY10 , Transaction Number : 30256433 , Expenditure Category : 71500 - UN Volunteers , Expenditure Type : 71501 - Labour cost - UN Volunteers</t>
  </si>
  <si>
    <t>Projects A 21892652000088 21896571 2 Y</t>
  </si>
  <si>
    <t>17554452</t>
  </si>
  <si>
    <t>Expenditure Business Unit : UNDP-HTI , Project Number : 00129459 , Task Number : ACTIVITY10 , Transaction Number : 17554452 , Expenditure Category : 71500 - UN Volunteers , Expenditure Type : 71501 - Labour cost - UN Volunteers</t>
  </si>
  <si>
    <t>Projects A 18949964000029 18950962 2 Y</t>
  </si>
  <si>
    <t>17554498</t>
  </si>
  <si>
    <t>Expenditure Business Unit : UNDP-HTI , Project Number : 00129459 , Task Number : ACTIVITY10 , Transaction Number : 17554498 , Expenditure Category : 71500 - UN Volunteers , Expenditure Type : 71501 - Labour cost - UN Volunteers</t>
  </si>
  <si>
    <t>Projects A 18949964000029 18950962 8 Y</t>
  </si>
  <si>
    <t>30256131</t>
  </si>
  <si>
    <t>Expenditure Business Unit : UNDP-HTI , Project Number : 00129459 , Task Number : ACTIVITY10 , Transaction Number : 30256131 , Expenditure Category : 71500 - UN Volunteers , Expenditure Type : 71501 - Labour cost - UN Volunteers</t>
  </si>
  <si>
    <t>30255895</t>
  </si>
  <si>
    <t>Expenditure Business Unit : UNDP-HTI , Project Number : 00129459 , Task Number : ACTIVITY10 , Transaction Number : 30255895 , Expenditure Category : 71500 - UN Volunteers , Expenditure Type : 71501 - Labour cost - UN Volunteers</t>
  </si>
  <si>
    <t>Projects A 21892652000088 21896571 3 Y</t>
  </si>
  <si>
    <t>30260340</t>
  </si>
  <si>
    <t>Expenditure Business Unit : UNDP-HTI , Project Number : 00129459 , Task Number : ACTIVITY10 , Transaction Number : 30260340 , Expenditure Category : 71500 - UN Volunteers , Expenditure Type : 71501 - Labour cost - UN Volunteers</t>
  </si>
  <si>
    <t>8501782</t>
  </si>
  <si>
    <t>Expenditure Business Unit : UNDP-HTI , Project Number : 00129459 , Task Number : ACTIVITY10 , Transaction Number : 8501782 , Expenditure Category : 71500 - UN Volunteers , Expenditure Type : 71501 - Labour cost - UN Volunteers</t>
  </si>
  <si>
    <t>8503341</t>
  </si>
  <si>
    <t>Expenditure Business Unit : UNDP-HTI , Project Number : 00129459 , Task Number : ACTIVITY10 , Transaction Number : 8503341 , Expenditure Category : 71500 - UN Volunteers , Expenditure Type : 71501 - Labour cost - UN Volunteers</t>
  </si>
  <si>
    <t>8503639</t>
  </si>
  <si>
    <t>Expenditure Business Unit : UNDP-HTI , Project Number : 00129459 , Task Number : ACTIVITY10 , Transaction Number : 8503639 , Expenditure Category : 71500 - UN Volunteers , Expenditure Type : 71501 - Labour cost - UN Volunteers</t>
  </si>
  <si>
    <t>8501182</t>
  </si>
  <si>
    <t>Expenditure Business Unit : UNDP-HTI , Project Number : 00129459 , Task Number : ACTIVITY10 , Transaction Number : 8501182 , Expenditure Category : 71500 - UN Volunteers , Expenditure Type : 71501 - Labour cost - UN Volunteers</t>
  </si>
  <si>
    <t>8501939</t>
  </si>
  <si>
    <t>Expenditure Business Unit : UNDP-HTI , Project Number : 00129459 , Task Number : ACTIVITY10 , Transaction Number : 8501939 , Expenditure Category : 71500 - UN Volunteers , Expenditure Type : 71501 - Labour cost - UN Volunteers</t>
  </si>
  <si>
    <t>8503628</t>
  </si>
  <si>
    <t>Expenditure Business Unit : UNDP-HTI , Project Number : 00129459 , Task Number : ACTIVITY10 , Transaction Number : 8503628 , Expenditure Category : 71500 - UN Volunteers , Expenditure Type : 71501 - Labour cost - UN Volunteers</t>
  </si>
  <si>
    <t>17554535</t>
  </si>
  <si>
    <t>Expenditure Business Unit : UNDP-HTI , Project Number : 00129459 , Task Number : ACTIVITY10 , Transaction Number : 17554535 , Expenditure Category : 71500 - UN Volunteers , Expenditure Type : 71501 - Labour cost - UN Volunteers</t>
  </si>
  <si>
    <t>Projects A 18949964000029 18950962 7 Y</t>
  </si>
  <si>
    <t>5855461</t>
  </si>
  <si>
    <t>Expenditure Business Unit : UNDP-HQ , Project Number : 00129459 , Task Number : ACTIVITY10 , Transaction Number : 5855461 , Expenditure Category : 71500 - UN Volunteers , Expenditure Type : 71501 - Labour cost - UN Volunteers</t>
  </si>
  <si>
    <t>Projects A 16422163000013 16422341 Y</t>
  </si>
  <si>
    <t>5883201</t>
  </si>
  <si>
    <t>Journal Import 16422368:</t>
  </si>
  <si>
    <t>Expenditure Business Unit : UNDP-HQ , Project Number : 00129459 , Task Number : ACTIVITY10 , Transaction Number : 5883201 , Expenditure Category : 71500 - UN Volunteers , Expenditure Type : 71501 - Labour cost - UN Volunteers</t>
  </si>
  <si>
    <t>Projects A 16422163000020 16422368 3 Y</t>
  </si>
  <si>
    <t>4571985</t>
  </si>
  <si>
    <t>Journal Import 16341476:</t>
  </si>
  <si>
    <t>Expenditure Business Unit : UNDP-HQ , Project Number : 00129459 , Task Number : ACTIVITY10 , Transaction Number : 4571985 , Expenditure Category : 71500 - UN Volunteers , Expenditure Type : 71501 - Labour cost - UN Volunteers</t>
  </si>
  <si>
    <t>Projects A 16331472000025 16341476 2 Y</t>
  </si>
  <si>
    <t>5883049</t>
  </si>
  <si>
    <t>Expenditure Business Unit : UNDP-HQ , Project Number : 00129459 , Task Number : ACTIVITY10 , Transaction Number : 5883049 , Expenditure Category : 71500 - UN Volunteers , Expenditure Type : 71501 - Labour cost - UN Volunteers</t>
  </si>
  <si>
    <t>Projects A 16422163000020 16422368 2 Y</t>
  </si>
  <si>
    <t>4571338</t>
  </si>
  <si>
    <t>Expenditure Business Unit : UNDP-HQ , Project Number : 00129459 , Task Number : ACTIVITY10 , Transaction Number : 4571338 , Expenditure Category : 71500 - UN Volunteers , Expenditure Type : 71501 - Labour cost - UN Volunteers</t>
  </si>
  <si>
    <t>Projects A 16331472000025 16341476 Y</t>
  </si>
  <si>
    <t>27147924</t>
  </si>
  <si>
    <t>Journal Import 20597968:</t>
  </si>
  <si>
    <t>Expenditure Business Unit : UNDP-HTI , Project Number : 00129459 , Task Number : ACTIVITY10 , Transaction Number : 27147924 , Expenditure Category : 71500 - UN Volunteers , Expenditure Type : 71501 - Labour cost - UN Volunteers</t>
  </si>
  <si>
    <t>Projects A 20597944000001 20597968 7 Y</t>
  </si>
  <si>
    <t>5809744</t>
  </si>
  <si>
    <t>Journal Import 16422280:</t>
  </si>
  <si>
    <t>Expenditure Business Unit : UNDP-HQ , Project Number : 00129459 , Task Number : ACTIVITY10 , Transaction Number : 5809744 , Expenditure Category : 71500 - UN Volunteers , Expenditure Type : 71501 - Labour cost - UN Volunteers</t>
  </si>
  <si>
    <t>Projects A 16422163000004 16422280 Y</t>
  </si>
  <si>
    <t>4516508</t>
  </si>
  <si>
    <t>Journal Import 16332097:</t>
  </si>
  <si>
    <t>Expenditure Business Unit : UNDP-HTI , Project Number : 00129459 , Task Number : ACTIVITY10 , Transaction Number : 4516508 , Expenditure Category : 71500 - UN Volunteers , Expenditure Type : 71501 - Labour cost - UN Volunteers</t>
  </si>
  <si>
    <t>Projects A 16331472000011 16332097 5 Y</t>
  </si>
  <si>
    <t>4680315</t>
  </si>
  <si>
    <t>Expenditure Business Unit : UNDP-HTI , Project Number : 00129459 , Task Number : ACTIVITY10 , Transaction Number : 4680315 , Expenditure Category : 71500 - UN Volunteers , Expenditure Type : 71501 - Labour cost - UN Volunteers</t>
  </si>
  <si>
    <t>4334265</t>
  </si>
  <si>
    <t>Journal Import 16301630:</t>
  </si>
  <si>
    <t>Expenditure Business Unit : UNDP-HQ , Project Number : 00129459 , Task Number : ACTIVITY10 , Transaction Number : 4334265 , Expenditure Category : 71500 - UN Volunteers , Expenditure Type : 71501 - Labour cost - UN Volunteers</t>
  </si>
  <si>
    <t>Projects A 16300422000011 16301630 2 Y</t>
  </si>
  <si>
    <t>38886065</t>
  </si>
  <si>
    <t>Journal Import 24222430:</t>
  </si>
  <si>
    <t>Expenditure Business Unit : UNDP-HTI , Project Number : 00129459 , Task Number : ACTIVITY10 , Transaction Number : 38886065 , Expenditure Category : 71500 - UN Volunteers , Expenditure Type : 71501 - Labour cost - UN Volunteers</t>
  </si>
  <si>
    <t>Projects A 24222420000001 24222430 Y</t>
  </si>
  <si>
    <t>38886068</t>
  </si>
  <si>
    <t>Expenditure Business Unit : UNDP-HTI , Project Number : 00129459 , Task Number : ACTIVITY10 , Transaction Number : 38886068 , Expenditure Category : 71500 - UN Volunteers , Expenditure Type : 71501 - Labour cost - UN Volunteers</t>
  </si>
  <si>
    <t>38886063</t>
  </si>
  <si>
    <t>Expenditure Business Unit : UNDP-HTI , Project Number : 00129459 , Task Number : ACTIVITY10 , Transaction Number : 38886063 , Expenditure Category : 71500 - UN Volunteers , Expenditure Type : 71501 - Labour cost - UN Volunteers</t>
  </si>
  <si>
    <t>38886066</t>
  </si>
  <si>
    <t>Expenditure Business Unit : UNDP-HTI , Project Number : 00129459 , Task Number : ACTIVITY10 , Transaction Number : 38886066 , Expenditure Category : 71500 - UN Volunteers , Expenditure Type : 71501 - Labour cost - UN Volunteers</t>
  </si>
  <si>
    <t>4336448</t>
  </si>
  <si>
    <t>Expenditure Business Unit : UNDP-HQ , Project Number : 00129459 , Task Number : ACTIVITY10 , Transaction Number : 4336448 , Expenditure Category : 71500 - UN Volunteers , Expenditure Type : 71501 - Labour cost - UN Volunteers</t>
  </si>
  <si>
    <t>Projects A 16300422000011 16301630 Y</t>
  </si>
  <si>
    <t>30259140</t>
  </si>
  <si>
    <t>Expenditure Business Unit : UNDP-HTI , Project Number : 00129459 , Task Number : ACTIVITY10 , Transaction Number : 30259140 , Expenditure Category : 71500 - UN Volunteers , Expenditure Type : 71501 - Labour cost - UN Volunteers</t>
  </si>
  <si>
    <t>30259364</t>
  </si>
  <si>
    <t>Expenditure Business Unit : UNDP-HTI , Project Number : 00129459 , Task Number : ACTIVITY10 , Transaction Number : 30259364 , Expenditure Category : 71500 - UN Volunteers , Expenditure Type : 71501 - Labour cost - UN Volunteers</t>
  </si>
  <si>
    <t>30259652</t>
  </si>
  <si>
    <t>Expenditure Business Unit : UNDP-HTI , Project Number : 00129459 , Task Number : ACTIVITY10 , Transaction Number : 30259652 , Expenditure Category : 71500 - UN Volunteers , Expenditure Type : 71501 - Labour cost - UN Volunteers</t>
  </si>
  <si>
    <t>30259581</t>
  </si>
  <si>
    <t>Expenditure Business Unit : UNDP-HTI , Project Number : 00129459 , Task Number : ACTIVITY10 , Transaction Number : 30259581 , Expenditure Category : 71500 - UN Volunteers , Expenditure Type : 71501 - Labour cost - UN Volunteers</t>
  </si>
  <si>
    <t>30256293</t>
  </si>
  <si>
    <t>Expenditure Business Unit : UNDP-HTI , Project Number : 00129459 , Task Number : ACTIVITY10 , Transaction Number : 30256293 , Expenditure Category : 71500 - UN Volunteers , Expenditure Type : 71501 - Labour cost - UN Volunteers</t>
  </si>
  <si>
    <t>27100199</t>
  </si>
  <si>
    <t>Journal Import 20570257:</t>
  </si>
  <si>
    <t>Expenditure Business Unit : UNDP-HTI , Project Number : 00129459 , Task Number : ACTIVITY10 , Transaction Number : 27100199 , Expenditure Category : 71500 - UN Volunteers , Expenditure Type : 71501 - Labour cost - UN Volunteers</t>
  </si>
  <si>
    <t>Projects A 20570190000003 20570257 3 Y</t>
  </si>
  <si>
    <t>29673940</t>
  </si>
  <si>
    <t>Journal Import 21702002:</t>
  </si>
  <si>
    <t>Expenditure Business Unit : UNDP-HQ , Project Number : 00129459 , Task Number : ACTIVITY10 , Transaction Number : 29673940 , Expenditure Category : 71500 - UN Volunteers , Expenditure Type : 71501 - Labour cost - UN Volunteers</t>
  </si>
  <si>
    <t>Projects A 21701183000034 21702002 3 Y</t>
  </si>
  <si>
    <t>63860996</t>
  </si>
  <si>
    <t>Journal Import 49031330:</t>
  </si>
  <si>
    <t>Expenditure Business Unit : UNDP-HTI , Project Number : 00129459 , Task Number : ACTIVITY10 , Transaction Number : 63860996 , Expenditure Category : 71500 - UN Volunteers , Expenditure Type : 71501 - Labour cost - UN Volunteers</t>
  </si>
  <si>
    <t>Projects A 49029672000022 49031330 Y</t>
  </si>
  <si>
    <t>33342012</t>
  </si>
  <si>
    <t>Expenditure Business Unit : UNDP-HTI , Project Number : 00129459 , Task Number : ACTIVITY10 , Transaction Number : 33342012 , Expenditure Category : 71500 - UN Volunteers , Expenditure Type : 71501 - Labour cost - UN Volunteers</t>
  </si>
  <si>
    <t>33343221</t>
  </si>
  <si>
    <t>Expenditure Business Unit : UNDP-HTI , Project Number : 00129459 , Task Number : ACTIVITY10 , Transaction Number : 33343221 , Expenditure Category : 71500 - UN Volunteers , Expenditure Type : 71501 - Labour cost - UN Volunteers</t>
  </si>
  <si>
    <t>9711159</t>
  </si>
  <si>
    <t>Journal Import 17681567:</t>
  </si>
  <si>
    <t>Expenditure Business Unit : UNDP-HQ , Project Number : 00129459 , Task Number : ACTIVITY10 , Transaction Number : 9711159 , Expenditure Category : 71500 - UN Volunteers , Expenditure Type : 71501 - Labour cost - UN Volunteers</t>
  </si>
  <si>
    <t>Projects A 17681368000016 17681567 Y</t>
  </si>
  <si>
    <t>41094371</t>
  </si>
  <si>
    <t>Expenditure Business Unit : UNDP-HTI , Project Number : 00129459 , Task Number : ACTIVITY10 , Transaction Number : 41094371 , Expenditure Category : 71500 - UN Volunteers , Expenditure Type : 71501 - Labour cost - UN Volunteers</t>
  </si>
  <si>
    <t>41094550</t>
  </si>
  <si>
    <t>Expenditure Business Unit : UNDP-HTI , Project Number : 00129459 , Task Number : ACTIVITY10 , Transaction Number : 41094550 , Expenditure Category : 71500 - UN Volunteers , Expenditure Type : 71501 - Labour cost - UN Volunteers</t>
  </si>
  <si>
    <t>3055529</t>
  </si>
  <si>
    <t>Expenditure Business Unit : UNDP-HTI , Project Number : 00129459 , Task Number : ACTIVITY10 , Transaction Number : 3055529 , Expenditure Category : 71500 - UN Volunteers , Expenditure Type : 71501 - Labour cost - UN Volunteers</t>
  </si>
  <si>
    <t>3466400</t>
  </si>
  <si>
    <t>Expenditure Business Unit : UNDP-HTI , Project Number : 00129459 , Task Number : ACTIVITY10 , Transaction Number : 3466400 , Expenditure Category : 71500 - UN Volunteers , Expenditure Type : 71501 - Labour cost - UN Volunteers</t>
  </si>
  <si>
    <t>58371848</t>
  </si>
  <si>
    <t>Journal Import 43403158:</t>
  </si>
  <si>
    <t>Expenditure Business Unit : UNDP-HTI , Project Number : 00129459 , Task Number : ACTIVITY10 , Transaction Number : 58371848 , Expenditure Category : 71500 - UN Volunteers , Expenditure Type : 71501 - Labour cost - UN Volunteers</t>
  </si>
  <si>
    <t>Projects A 43401594000012 43403158 Y</t>
  </si>
  <si>
    <t>58371844</t>
  </si>
  <si>
    <t>Expenditure Business Unit : UNDP-HTI , Project Number : 00129459 , Task Number : ACTIVITY10 , Transaction Number : 58371844 , Expenditure Category : 71500 - UN Volunteers , Expenditure Type : 71501 - Labour cost - UN Volunteers</t>
  </si>
  <si>
    <t>60279885</t>
  </si>
  <si>
    <t>Expenditure Business Unit : UNDP-HTI , Project Number : 00129459 , Task Number : ACTIVITY10 , Transaction Number : 60279885 , Expenditure Category : 71500 - UN Volunteers , Expenditure Type : 71501 - Labour cost - UN Volunteers</t>
  </si>
  <si>
    <t>60279899</t>
  </si>
  <si>
    <t>Expenditure Business Unit : UNDP-HTI , Project Number : 00129459 , Task Number : ACTIVITY10 , Transaction Number : 60279899 , Expenditure Category : 71500 - UN Volunteers , Expenditure Type : 71501 - Labour cost - UN Volunteers</t>
  </si>
  <si>
    <t>50491791</t>
  </si>
  <si>
    <t>Journal Import 33532956:</t>
  </si>
  <si>
    <t>Expenditure Business Unit : UNDP-HTI , Project Number : 00129459 , Task Number : ACTIVITY10 , Transaction Number : 50491791 , Expenditure Category : 71500 - UN Volunteers , Expenditure Type : 71501 - Labour cost - UN Volunteers</t>
  </si>
  <si>
    <t>Projects A 33532361000003 33532956 Y</t>
  </si>
  <si>
    <t>50491742</t>
  </si>
  <si>
    <t>Expenditure Business Unit : UNDP-HTI , Project Number : 00129459 , Task Number : ACTIVITY10 , Transaction Number : 50491742 , Expenditure Category : 71500 - UN Volunteers , Expenditure Type : 71501 - Labour cost - UN Volunteers</t>
  </si>
  <si>
    <t>21463718</t>
  </si>
  <si>
    <t>Expenditure Business Unit : UNDP-HTI , Project Number : 00129459 , Task Number : ACTIVITY10 , Transaction Number : 21463718 , Expenditure Category : 71500 - UN Volunteers , Expenditure Type : 71501 - Labour cost - UN Volunteers</t>
  </si>
  <si>
    <t>51682348</t>
  </si>
  <si>
    <t>Expenditure Business Unit : UNDP-HTI , Project Number : 00129459 , Task Number : ACTIVITY10 , Transaction Number : 51682348 , Expenditure Category : 71500 - UN Volunteers , Expenditure Type : 71501 - Labour cost - UN Volunteers</t>
  </si>
  <si>
    <t>51682382</t>
  </si>
  <si>
    <t>Expenditure Business Unit : UNDP-HTI , Project Number : 00129459 , Task Number : ACTIVITY10 , Transaction Number : 51682382 , Expenditure Category : 71500 - UN Volunteers , Expenditure Type : 71501 - Labour cost - UN Volunteers</t>
  </si>
  <si>
    <t>2795902</t>
  </si>
  <si>
    <t>Expenditure Business Unit : UNDP-HTI , Project Number : 00129459 , Task Number : ACTIVITY10 , Transaction Number : 2795902 , Expenditure Category : 71500 - UN Volunteers , Expenditure Type : 71501 - Labour cost - UN Volunteers</t>
  </si>
  <si>
    <t>52834113</t>
  </si>
  <si>
    <t>Expenditure Business Unit : UNDP-HTI , Project Number : 00129459 , Task Number : ACTIVITY10 , Transaction Number : 52834113 , Expenditure Category : 71500 - UN Volunteers , Expenditure Type : 71501 - Labour cost - UN Volunteers</t>
  </si>
  <si>
    <t>52834040</t>
  </si>
  <si>
    <t>Expenditure Business Unit : UNDP-HTI , Project Number : 00129459 , Task Number : ACTIVITY10 , Transaction Number : 52834040 , Expenditure Category : 71500 - UN Volunteers , Expenditure Type : 71501 - Labour cost - UN Volunteers</t>
  </si>
  <si>
    <t>41358941</t>
  </si>
  <si>
    <t>Expenditure Business Unit : UNDP-HTI , Project Number : 00129459 , Task Number : ACTIVITY10 , Transaction Number : 41358941 , Expenditure Category : 71500 - UN Volunteers , Expenditure Type : 71501 - Labour cost - UN Volunteers</t>
  </si>
  <si>
    <t>41358995</t>
  </si>
  <si>
    <t>Expenditure Business Unit : UNDP-HTI , Project Number : 00129459 , Task Number : ACTIVITY10 , Transaction Number : 41358995 , Expenditure Category : 71500 - UN Volunteers , Expenditure Type : 71501 - Labour cost - UN Volunteers</t>
  </si>
  <si>
    <t>28732958</t>
  </si>
  <si>
    <t>Journal Import 21391039:</t>
  </si>
  <si>
    <t>Expenditure Business Unit : UNDP-HTI , Project Number : 00129459 , Task Number : ACTIVITY10 , Transaction Number : 28732958 , Expenditure Category : 71500 - UN Volunteers , Expenditure Type : 71501 - Labour cost - UN Volunteers</t>
  </si>
  <si>
    <t>Projects A 21390966000016 21391039 Y</t>
  </si>
  <si>
    <t>28733114</t>
  </si>
  <si>
    <t>Expenditure Business Unit : UNDP-HTI , Project Number : 00129459 , Task Number : ACTIVITY10 , Transaction Number : 28733114 , Expenditure Category : 71500 - UN Volunteers , Expenditure Type : 71501 - Labour cost - UN Volunteers</t>
  </si>
  <si>
    <t>9641871</t>
  </si>
  <si>
    <t>Expenditure Business Unit : UNDP-HTI , Project Number : 00129459 , Task Number : ACTIVITY10 , Transaction Number : 9641871 , Expenditure Category : 71500 - UN Volunteers , Expenditure Type : 71501 - Labour cost - UN Volunteers</t>
  </si>
  <si>
    <t>47748583</t>
  </si>
  <si>
    <t>Expenditure Business Unit : UNDP-HTI , Project Number : 00129459 , Task Number : ACTIVITY10 , Transaction Number : 47748583 , Expenditure Category : 71500 - UN Volunteers , Expenditure Type : 71501 - Labour cost - UN Volunteers</t>
  </si>
  <si>
    <t>47748533</t>
  </si>
  <si>
    <t>Expenditure Business Unit : UNDP-HTI , Project Number : 00129459 , Task Number : ACTIVITY10 , Transaction Number : 47748533 , Expenditure Category : 71500 - UN Volunteers , Expenditure Type : 71501 - Labour cost - UN Volunteers</t>
  </si>
  <si>
    <t>40943394</t>
  </si>
  <si>
    <t>Expenditure Business Unit : UNDP-HTI , Project Number : 00129459 , Task Number : ACTIVITY10 , Transaction Number : 40943394 , Expenditure Category : 71500 - UN Volunteers , Expenditure Type : 71501 - Labour cost - UN Volunteers</t>
  </si>
  <si>
    <t>40943282</t>
  </si>
  <si>
    <t>Expenditure Business Unit : UNDP-HTI , Project Number : 00129459 , Task Number : ACTIVITY10 , Transaction Number : 40943282 , Expenditure Category : 71500 - UN Volunteers , Expenditure Type : 71501 - Labour cost - UN Volunteers</t>
  </si>
  <si>
    <t>53975943</t>
  </si>
  <si>
    <t>Expenditure Business Unit : UNDP-HTI , Project Number : 00129459 , Task Number : ACTIVITY10 , Transaction Number : 53975943 , Expenditure Category : 71500 - UN Volunteers , Expenditure Type : 71501 - Labour cost - UN Volunteers</t>
  </si>
  <si>
    <t>53975948</t>
  </si>
  <si>
    <t>Expenditure Business Unit : UNDP-HTI , Project Number : 00129459 , Task Number : ACTIVITY10 , Transaction Number : 53975948 , Expenditure Category : 71500 - UN Volunteers , Expenditure Type : 71501 - Labour cost - UN Volunteers</t>
  </si>
  <si>
    <t>48582007</t>
  </si>
  <si>
    <t>Expenditure Business Unit : UNDP-HTI , Project Number : 00129459 , Task Number : ACTIVITY10 , Transaction Number : 48582007 , Expenditure Category : 71500 - UN Volunteers , Expenditure Type : 71501 - Labour cost - UN Volunteers</t>
  </si>
  <si>
    <t>2882078</t>
  </si>
  <si>
    <t>Journal Import 15978284:</t>
  </si>
  <si>
    <t>Expenditure Business Unit : UNDP-HTI , Project Number : 00129459 , Task Number : ACTIVITY10 , Transaction Number : 2882078 , Expenditure Category : 71500 - UN Volunteers , Expenditure Type : 71501 - Labour cost - UN Volunteers</t>
  </si>
  <si>
    <t>Projects A 15978200000007 15978284 Y</t>
  </si>
  <si>
    <t>48582059</t>
  </si>
  <si>
    <t>Expenditure Business Unit : UNDP-HTI , Project Number : 00129459 , Task Number : ACTIVITY10 , Transaction Number : 48582059 , Expenditure Category : 71500 - UN Volunteers , Expenditure Type : 71501 - Labour cost - UN Volunteers</t>
  </si>
  <si>
    <t>62115966</t>
  </si>
  <si>
    <t>Expenditure Business Unit : UNDP-HTI , Project Number : 00129459 , Task Number : ACTIVITY10 , Transaction Number : 62115966 , Expenditure Category : 71500 - UN Volunteers , Expenditure Type : 71501 - Labour cost - UN Volunteers</t>
  </si>
  <si>
    <t>56344626</t>
  </si>
  <si>
    <t>Journal Import 41660892:</t>
  </si>
  <si>
    <t>Expenditure Business Unit : UNDP-HTI , Project Number : 00129459 , Task Number : ACTIVITY10 , Transaction Number : 56344626 , Expenditure Category : 71500 - UN Volunteers , Expenditure Type : 71501 - Labour cost - UN Volunteers</t>
  </si>
  <si>
    <t>Projects A 41660670000019 41660892 Y</t>
  </si>
  <si>
    <t>56344438</t>
  </si>
  <si>
    <t>Expenditure Business Unit : UNDP-HTI , Project Number : 00129459 , Task Number : ACTIVITY10 , Transaction Number : 56344438 , Expenditure Category : 71500 - UN Volunteers , Expenditure Type : 71501 - Labour cost - UN Volunteers</t>
  </si>
  <si>
    <t>5857660</t>
  </si>
  <si>
    <t>Journal Import 16422449:</t>
  </si>
  <si>
    <t>Projects A 16422163000041 16422449 5 Y</t>
  </si>
  <si>
    <t>29689585</t>
  </si>
  <si>
    <t>Journal Import 21703107:</t>
  </si>
  <si>
    <t>Projects A 21701183000085 21703107 Y</t>
  </si>
  <si>
    <t>30260931</t>
  </si>
  <si>
    <t>30261262</t>
  </si>
  <si>
    <t>30259707</t>
  </si>
  <si>
    <t>30256629</t>
  </si>
  <si>
    <t>30256011</t>
  </si>
  <si>
    <t>Projects A 21892652000480 21902623 4 Y</t>
  </si>
  <si>
    <t>8503640</t>
  </si>
  <si>
    <t>30258266</t>
  </si>
  <si>
    <t>8503629</t>
  </si>
  <si>
    <t>8501938</t>
  </si>
  <si>
    <t>8503342</t>
  </si>
  <si>
    <t>8501781</t>
  </si>
  <si>
    <t>8501274</t>
  </si>
  <si>
    <t>5883050</t>
  </si>
  <si>
    <t>Journal Import 16422467:</t>
  </si>
  <si>
    <t>Projects A 16422163000048 16422467 3 Y</t>
  </si>
  <si>
    <t>5883048</t>
  </si>
  <si>
    <t>Projects A 16422163000048 16422467 Y</t>
  </si>
  <si>
    <t>5809743</t>
  </si>
  <si>
    <t>Journal Import 16422407:</t>
  </si>
  <si>
    <t>Projects A 16422163000032 16422407 2 Y</t>
  </si>
  <si>
    <t>5855460</t>
  </si>
  <si>
    <t>Journal Import 16422450:</t>
  </si>
  <si>
    <t>Projects A 16422163000042 16422450 Y</t>
  </si>
  <si>
    <t>27147923</t>
  </si>
  <si>
    <t>Journal Import 20598006:</t>
  </si>
  <si>
    <t>Projects A 20597944000003 20598006 Y</t>
  </si>
  <si>
    <t>30259389</t>
  </si>
  <si>
    <t>29662045</t>
  </si>
  <si>
    <t>Journal Import 21703091:</t>
  </si>
  <si>
    <t>Projects A 21701183000079 21703091 Y</t>
  </si>
  <si>
    <t>30259647</t>
  </si>
  <si>
    <t>30257630</t>
  </si>
  <si>
    <t>30259307</t>
  </si>
  <si>
    <t>30260031</t>
  </si>
  <si>
    <t>PAYMENTS</t>
  </si>
  <si>
    <t>50803</t>
  </si>
  <si>
    <t>AP_PAYMENTS</t>
  </si>
  <si>
    <t>FACTURE INTERNET FEVRIER 2023</t>
  </si>
  <si>
    <t>STANDARD</t>
  </si>
  <si>
    <t>1759727 - INT PICHINNAT FEV 23</t>
  </si>
  <si>
    <t>1033267</t>
  </si>
  <si>
    <t>UNIGESTION HOLDING S.A.</t>
  </si>
  <si>
    <t xml:space="preserve"> </t>
  </si>
  <si>
    <t>Intallation des vertical blinds</t>
  </si>
  <si>
    <t>PHD-14386</t>
  </si>
  <si>
    <t>1033245</t>
  </si>
  <si>
    <t>LE PELERIN HOME DECOR</t>
  </si>
  <si>
    <t>Impression de 500 livres de poche-projet corruption</t>
  </si>
  <si>
    <t>C3-livres de poches_</t>
  </si>
  <si>
    <t>1033318</t>
  </si>
  <si>
    <t>C3 GROUP SA</t>
  </si>
  <si>
    <t>Reparation vehicule projet redevabilite</t>
  </si>
  <si>
    <t>INV071801.</t>
  </si>
  <si>
    <t>1033330</t>
  </si>
  <si>
    <t>SOCOPROSA</t>
  </si>
  <si>
    <t>4309000229</t>
  </si>
  <si>
    <t>Paiement NetLakay de Février à Aout 2023</t>
  </si>
  <si>
    <t>HA-01/HA-02</t>
  </si>
  <si>
    <t>Journal Import 6016032:</t>
  </si>
  <si>
    <t>Supplier: UNIGESTION HOLDING S.A. |Supplier #: 1033267 |Transaction #: HA-01/HA-02 |Payment # : 4309000229 |Payment Method : TRF |</t>
  </si>
  <si>
    <t>Payables A 6015894000001 6016032 2 N</t>
  </si>
  <si>
    <t>07-03-2023 Payments</t>
  </si>
  <si>
    <t>Remboursement dépenses effectuées dans le cadre du projet corruption.</t>
  </si>
  <si>
    <t>Remboursement Patrice</t>
  </si>
  <si>
    <t>1033308</t>
  </si>
  <si>
    <t>PATRICE LAVENTURE</t>
  </si>
  <si>
    <t>Impression de 200 cartes de visite-patrice Laventure</t>
  </si>
  <si>
    <t>INV004613</t>
  </si>
  <si>
    <t>1033309</t>
  </si>
  <si>
    <t>IMPRIMERIE ROLAND THEODORE S.A</t>
  </si>
  <si>
    <t>FACTURE INTERNET JANIVIER 2023</t>
  </si>
  <si>
    <t>1757733 - INT PINCHINNAT JAN 23</t>
  </si>
  <si>
    <t>Journal Import 7525311:</t>
  </si>
  <si>
    <t>Avance six mois de connection internet pour Jehu Pierre</t>
  </si>
  <si>
    <t>402-Natcom</t>
  </si>
  <si>
    <t>1033305</t>
  </si>
  <si>
    <t>NATCOM S.A</t>
  </si>
  <si>
    <t>FACTURE JANVIER 2023</t>
  </si>
  <si>
    <t>20230210284502696 / PINCHINAT</t>
  </si>
  <si>
    <t>20230314290698324 / PV FEV 23</t>
  </si>
  <si>
    <t>FACTURE INTERNET MARS 2023</t>
  </si>
  <si>
    <t>1762728 / INT PINCH MARS 23</t>
  </si>
  <si>
    <t>Cablage bureau projet corruption</t>
  </si>
  <si>
    <t>RDST-FACT-000019</t>
  </si>
  <si>
    <t>1011857</t>
  </si>
  <si>
    <t>RDS Technologies</t>
  </si>
  <si>
    <t>Journal Import 8428197:</t>
  </si>
  <si>
    <t>Payables A 8427563000001 8428197 N</t>
  </si>
  <si>
    <t>19-04-2023 Payments</t>
  </si>
  <si>
    <t xml:space="preserve">4/9/2023 </t>
  </si>
  <si>
    <t>10029406</t>
  </si>
  <si>
    <t>4309000666</t>
  </si>
  <si>
    <t>INTERNET PINCHINNAT AVRIL 2023</t>
  </si>
  <si>
    <t>1766723</t>
  </si>
  <si>
    <t>Supplier: UNIGESTION HOLDING S.A. |Supplier #: 1033267 |Transaction #: 1766723 |Payment # : 4309000666 |Payment Method : TRF |</t>
  </si>
  <si>
    <t>4309000753</t>
  </si>
  <si>
    <t>paiement des matériels acheté pour le projet secrétariat</t>
  </si>
  <si>
    <t>PV 100677</t>
  </si>
  <si>
    <t>1033329</t>
  </si>
  <si>
    <t>THOMPSON ELECTRONICS S.A.</t>
  </si>
  <si>
    <t>Journal Import 9024010:</t>
  </si>
  <si>
    <t>Supplier: THOMPSON ELECTRONICS S.A. |Supplier #: 1033329 |Transaction #: PV 100677 |Payment # : 4309000753 |Payment Method : TRF |</t>
  </si>
  <si>
    <t>Payables A 9022746000008 9024010 N</t>
  </si>
  <si>
    <t>28-04-2023 Payments</t>
  </si>
  <si>
    <t xml:space="preserve">4/12/2023 </t>
  </si>
  <si>
    <t>10031290</t>
  </si>
  <si>
    <t>Paiement de 3 factures pour de Jobpaw</t>
  </si>
  <si>
    <t>AO030050,AO-3018,AO-3059,AO-3050,AO-3041</t>
  </si>
  <si>
    <t>1033303</t>
  </si>
  <si>
    <t>JOBPAW</t>
  </si>
  <si>
    <t>Journal Import 9795099:</t>
  </si>
  <si>
    <t>Payables A 9793100000046 9795099 N</t>
  </si>
  <si>
    <t>11-05-2023 Payments</t>
  </si>
  <si>
    <t>4309000883</t>
  </si>
  <si>
    <t>Achat produits caféteria-projet corruption</t>
  </si>
  <si>
    <t>Invoice 7</t>
  </si>
  <si>
    <t>1196991</t>
  </si>
  <si>
    <t>KAY PWOP</t>
  </si>
  <si>
    <t>Supplier: KAY PWOP |Supplier #: 1196991 |Transaction #: INVOICE 7 |Payment # : 4309000883 |Payment Method : TRF |</t>
  </si>
  <si>
    <t xml:space="preserve">3/28/2023 </t>
  </si>
  <si>
    <t>10024389</t>
  </si>
  <si>
    <t>4309001022</t>
  </si>
  <si>
    <t>Low Value Grant AFPEC-Premier Versement</t>
  </si>
  <si>
    <t>LVG-Versement1-AFPEC</t>
  </si>
  <si>
    <t>1988608</t>
  </si>
  <si>
    <t>ACADEMIE DE FORMATION ET DE PERFECTIONNEMENT DES CADRES (AFPEC)</t>
  </si>
  <si>
    <t>Journal Import 10148563:</t>
  </si>
  <si>
    <t>Supplier: ACADEMIE DE FORMATION ET DE PERFECTIONNEMENT DES CADRES (AFPEC) |Supplier #: 1988608 |Transaction #: LVG-Versement1-AFPEC |Payment # : 4309001022 |Payment Method : TRF |</t>
  </si>
  <si>
    <t>Payables A 10147794000007 10148563 4 N</t>
  </si>
  <si>
    <t>22-05-2023 Payments</t>
  </si>
  <si>
    <t>4309000954</t>
  </si>
  <si>
    <t>FACTURE AVRIL 2023</t>
  </si>
  <si>
    <t>20230504293779680 - PV - AVR</t>
  </si>
  <si>
    <t>Journal Import 9852322:</t>
  </si>
  <si>
    <t>Supplier: NATCOM S.A |Supplier #: 1033305 |Transaction #: 20230504293779680 - PV - AVR |Payment # : 4309000954 |Payment Method : TRF |</t>
  </si>
  <si>
    <t>Payables A 9852072000002 9852322 2 N</t>
  </si>
  <si>
    <t>16-05-2023 Payments</t>
  </si>
  <si>
    <t>4309000948</t>
  </si>
  <si>
    <t>FACTURE MAI 2023</t>
  </si>
  <si>
    <t>1774691 - REIMBOLD - MAI 23</t>
  </si>
  <si>
    <t>Journal Import 9852315:</t>
  </si>
  <si>
    <t>Supplier: UNIGESTION HOLDING S.A. |Supplier #: 1033267 |Transaction #: 1774691 - REIMBOLD - MAI 23 |Payment # : 4309000948 |Payment Method : TRF |</t>
  </si>
  <si>
    <t>Payables A 9852072000001 9852315 2 N</t>
  </si>
  <si>
    <t>4309001021</t>
  </si>
  <si>
    <t>FACTURE MARS 2023</t>
  </si>
  <si>
    <t>20230414292853131 - PV /MARS</t>
  </si>
  <si>
    <t>Supplier: NATCOM S.A |Supplier #: 1033305 |Transaction #: 20230414292853131 - PV /MARS |Payment # : 4309001021 |Payment Method : TRF |</t>
  </si>
  <si>
    <t>paiement livrable 1-Contrat Philippe Cantave</t>
  </si>
  <si>
    <t>Livrable 1-PRC(b)</t>
  </si>
  <si>
    <t>1193969</t>
  </si>
  <si>
    <t>Philippe Raymond Cantave</t>
  </si>
  <si>
    <t xml:space="preserve">5/22/2023 </t>
  </si>
  <si>
    <t>10050006</t>
  </si>
  <si>
    <t>4309001376</t>
  </si>
  <si>
    <t>Journal Import 13360956:</t>
  </si>
  <si>
    <t>Supplier: Philippe Raymond Cantave |Supplier #: 1193969 |Transaction #: Livrable 1-PRC(b) |Payment # : 4309001376 |Payment Method : TRF |</t>
  </si>
  <si>
    <t>Payables A 13360765000001 13360956 N</t>
  </si>
  <si>
    <t>30-06-2023 Payments</t>
  </si>
  <si>
    <t>Dhanunjay Vura</t>
  </si>
  <si>
    <t>Journal Import 11634258:</t>
  </si>
  <si>
    <t>Payables A 11632567000001 11634258 2 N</t>
  </si>
  <si>
    <t>16-06-2023 Payments</t>
  </si>
  <si>
    <t>4309001727</t>
  </si>
  <si>
    <t>Journal Import 13456453:</t>
  </si>
  <si>
    <t>Supplier: Philippe Raymond Cantave |Supplier #: 1193969 |Transaction #: Livrable 1-PRC(b) |Payment # : 4309001727 |Payment Method : TRF |</t>
  </si>
  <si>
    <t>Payables A 13456055000001 13456453 N</t>
  </si>
  <si>
    <t>17-07-2023 Payments</t>
  </si>
  <si>
    <t>157773</t>
  </si>
  <si>
    <t>Paiement des fournitures achetees pour le projet corruption</t>
  </si>
  <si>
    <t>2056231-office star</t>
  </si>
  <si>
    <t>1015806</t>
  </si>
  <si>
    <t>OFFICE STAR S.A</t>
  </si>
  <si>
    <t>Journal Import 11185078:</t>
  </si>
  <si>
    <t>Supplier: OFFICE STAR S.A |Supplier #: 1015806 |Transaction #: 2056231-office star |Payment # : 157773 |Payment Method : CHECK |</t>
  </si>
  <si>
    <t>Payables A 11184841000001 11185078 N</t>
  </si>
  <si>
    <t>08-06-2023 Payments</t>
  </si>
  <si>
    <t xml:space="preserve">3/13/2023 </t>
  </si>
  <si>
    <t>10017105</t>
  </si>
  <si>
    <t>016054-HTI_Fondasyon Je Klere</t>
  </si>
  <si>
    <t>ACTIVITY4.2</t>
  </si>
  <si>
    <t>4309001277</t>
  </si>
  <si>
    <t>Paiement tranche 1 LOA-HCDH/FJKL</t>
  </si>
  <si>
    <t>PREPAYMENT</t>
  </si>
  <si>
    <t>1ere tranche LOA-FJKL-b</t>
  </si>
  <si>
    <t>1988636</t>
  </si>
  <si>
    <t>FONDASYON JE KLERE</t>
  </si>
  <si>
    <t>Journal Import 11185090:</t>
  </si>
  <si>
    <t>Supplier: FONDASYON JE KLERE |Supplier #: 1988636 |Transaction #: 1ere tranche LOA-FJKL-b |Payment # : 4309001277 |Payment Method : TRF |</t>
  </si>
  <si>
    <t>Payables A 11184841000002 11185090 2 N</t>
  </si>
  <si>
    <t>016055-HTI_Org. Citoyen Nouvel. Haiti</t>
  </si>
  <si>
    <t>ACTIVITY4.3</t>
  </si>
  <si>
    <t>4309001278</t>
  </si>
  <si>
    <t>Premiere tranche LOA-HCDH-OCNH</t>
  </si>
  <si>
    <t>1ere tranche LOA-OCNH-b</t>
  </si>
  <si>
    <t>1989015</t>
  </si>
  <si>
    <t>ORGANISATION DES CITOYENS POUR UNE NOUVELLE HAITI</t>
  </si>
  <si>
    <t>Supplier: ORGANISATION DES CITOYENS POUR UNE NOUVELLE HAITI |Supplier #: 1989015 |Transaction #: 1ere tranche LOA-OCNH-b |Payment # : 4309001278 |Payment Method : TRF |</t>
  </si>
  <si>
    <t>4309001276</t>
  </si>
  <si>
    <t>Paiement premiere tranche LOA-HCDH-IHDH</t>
  </si>
  <si>
    <t>1ere tranche LOA-IHDH</t>
  </si>
  <si>
    <t>1988428</t>
  </si>
  <si>
    <t>INSTITUT HAITIEN DES DROITS DE L’HOMME (IHDH)</t>
  </si>
  <si>
    <t>Journal Import 13543797:</t>
  </si>
  <si>
    <t>Supplier: INSTITUT HAÏTIEN DES DROITS DE L’HOMME (IHDH) |Supplier #: 1988428 |Transaction #: 1ere tranche LOA-IHDH |Payment # : 4309001276 |Payment Method : TRF |</t>
  </si>
  <si>
    <t>Payables A 13543065000001 13543797 3 N</t>
  </si>
  <si>
    <t>4309001754</t>
  </si>
  <si>
    <t>Journal Import 13553254:</t>
  </si>
  <si>
    <t>Supplier: INSTITUT HAITIEN DES DROITS DE L’HOMME (IHDH) |Supplier #: 1988428 |Transaction #: 1ere tranche LOA-IHDH |Payment # : 4309001754 |Payment Method : TRF |</t>
  </si>
  <si>
    <t>Payables A 13552898000002 13553254 2 N</t>
  </si>
  <si>
    <t>18-07-2023 Payments</t>
  </si>
  <si>
    <t>Paiement factures publication le Nouvelliste</t>
  </si>
  <si>
    <t>73391,73399,73363,73377</t>
  </si>
  <si>
    <t>1033235</t>
  </si>
  <si>
    <t>LE NOUVELLISTE</t>
  </si>
  <si>
    <t>4309001925</t>
  </si>
  <si>
    <t>Journal Import 14064738:</t>
  </si>
  <si>
    <t>Supplier: LE NOUVELLISTE |Supplier #: 1033235 |Transaction #: 73391,73399,73363,73377 |Payment # : 4309001925 |Payment Method : TRF |</t>
  </si>
  <si>
    <t>Payables A 14063304000003 14064738 N</t>
  </si>
  <si>
    <t>27-07-2023 Payments</t>
  </si>
  <si>
    <t>INTERTNET JUIN 2023</t>
  </si>
  <si>
    <t>1772688 - INT PV - JUIN 2023</t>
  </si>
  <si>
    <t>4309001480</t>
  </si>
  <si>
    <t>Paiement livrable 1-Consultant en renforcement de capacité</t>
  </si>
  <si>
    <t>FEG-01-1</t>
  </si>
  <si>
    <t>1194526</t>
  </si>
  <si>
    <t>MARIE JOSEPH ALAIN GUILLAUME</t>
  </si>
  <si>
    <t>Journal Import 13262425:</t>
  </si>
  <si>
    <t>Supplier: MARIE JOSEPH ALAIN GUILLAUME |Supplier #: 1194526 |Transaction #: FEG-01-1 |Payment # : 4309001480 |Payment Method : TRF |</t>
  </si>
  <si>
    <t>Payables A 13261987000002 13262425 N</t>
  </si>
  <si>
    <t>13-07-2023 Payments</t>
  </si>
  <si>
    <t xml:space="preserve">5/26/2023 </t>
  </si>
  <si>
    <t>10052692</t>
  </si>
  <si>
    <t>Impression 200 cartes de visite pour Peguy Mondesir.</t>
  </si>
  <si>
    <t>004680</t>
  </si>
  <si>
    <t>FACTURE JUIN 2023</t>
  </si>
  <si>
    <t>20230706302858819 - INT PV JUIN 23</t>
  </si>
  <si>
    <t>facture juillet 2023</t>
  </si>
  <si>
    <t>1775681 - INT PV JUILL 23</t>
  </si>
  <si>
    <t>Journal Import 13230727:</t>
  </si>
  <si>
    <t>Payables A 13230254000002 13230727 N</t>
  </si>
  <si>
    <t>4309002399</t>
  </si>
  <si>
    <t>Impression Banners- Formation integrité</t>
  </si>
  <si>
    <t>B-14400</t>
  </si>
  <si>
    <t>1033290</t>
  </si>
  <si>
    <t>DIGIPUB &amp; PROMOTIONS YSABELLE ROY</t>
  </si>
  <si>
    <t>Journal Import 15843142:</t>
  </si>
  <si>
    <t>Supplier: DIGIPUB &amp; PROMOTIONS YSABELLE ROY |Supplier #: 1033290 |Transaction #: B-14400 |Payment # : 4309002399 |Payment Method : TRF |</t>
  </si>
  <si>
    <t>Payables A 15842242000002 15843142 N</t>
  </si>
  <si>
    <t>30-08-2023 Payments</t>
  </si>
  <si>
    <t>4309001734</t>
  </si>
  <si>
    <t>paiement livrable 1-Consultant en communication</t>
  </si>
  <si>
    <t>VB23HTPNUD01</t>
  </si>
  <si>
    <t>1067406</t>
  </si>
  <si>
    <t>VANTZ BRUTUS</t>
  </si>
  <si>
    <t>Journal Import 13519965:</t>
  </si>
  <si>
    <t>Supplier: VANTZ BRUTUS |Supplier #: 1067406 |Transaction #: VB23HTPNUD01 |Payment # : 4309001734 |Payment Method : TRF |</t>
  </si>
  <si>
    <t>Payables A 13518828000002 13519965 N</t>
  </si>
  <si>
    <t xml:space="preserve">6/16/2023 </t>
  </si>
  <si>
    <t>10063622</t>
  </si>
  <si>
    <t>4309001937</t>
  </si>
  <si>
    <t>Paiement Facture additionnelle du 1er Livrable du Consultant</t>
  </si>
  <si>
    <t>facture du 7 juillet 2023</t>
  </si>
  <si>
    <t>Supplier: Philippe Raymond Cantave |Supplier #: 1193969 |Transaction #: facture du 7 juillet 2023 |Payment # : 4309001937 |Payment Method : TRF |</t>
  </si>
  <si>
    <t>4309001848</t>
  </si>
  <si>
    <t>20230601294877689</t>
  </si>
  <si>
    <t>Journal Import 13949845:</t>
  </si>
  <si>
    <t>Supplier: NATCOM S.A |Supplier #: 1033305 |Transaction #: 20230601294877689 |Payment # : 4309001848 |Payment Method : TRF |</t>
  </si>
  <si>
    <t>Payables A 13948502000002 13949845 N</t>
  </si>
  <si>
    <t>25-07-2023 Payments</t>
  </si>
  <si>
    <t>4309002063</t>
  </si>
  <si>
    <t>Perdiem participants formation intégrité judiciaire-11 au 13 juillet 2023</t>
  </si>
  <si>
    <t>Perdiem UNODC</t>
  </si>
  <si>
    <t>1033241</t>
  </si>
  <si>
    <t>SOGEBANK</t>
  </si>
  <si>
    <t>Journal Import 14663823:</t>
  </si>
  <si>
    <t>Supplier: SOGEBANK |Supplier #: 1033241 |Transaction #: Perdiem UNODC |Payment # : 4309002063 |Payment Method : TRF |</t>
  </si>
  <si>
    <t>Payables A 14655203000001 14663823 N</t>
  </si>
  <si>
    <t>08-08-2023 Payments</t>
  </si>
  <si>
    <t>UN Integration ERP Schedule Job User</t>
  </si>
  <si>
    <t xml:space="preserve">7/21/2023 </t>
  </si>
  <si>
    <t>10079985</t>
  </si>
  <si>
    <t>4309002065</t>
  </si>
  <si>
    <t>Paiement facturs 7558 et 7564-2 livraison de Plason Ref #s1554026</t>
  </si>
  <si>
    <t>7558/7564</t>
  </si>
  <si>
    <t>1033324</t>
  </si>
  <si>
    <t>AIR EXPRESS INTERNATIONAL</t>
  </si>
  <si>
    <t>Supplier: AIR EXPRESS INTERNATIONAL |Supplier #: 1033324 |Transaction #: 7558/7564 |Payment # : 4309002065 |Payment Method : TRF |</t>
  </si>
  <si>
    <t>4309002170</t>
  </si>
  <si>
    <t>Achat d'une table pour l'imprimante et d'un tirroir de bureau</t>
  </si>
  <si>
    <t>2057899</t>
  </si>
  <si>
    <t>1935441</t>
  </si>
  <si>
    <t>OFFICE STAR SA</t>
  </si>
  <si>
    <t>Journal Import 14933930:</t>
  </si>
  <si>
    <t>Supplier: OFFICE STAR SA |Supplier #: 1935441 |Transaction #: 2057899 |Payment # : 4309002170 |Payment Method : TRF |</t>
  </si>
  <si>
    <t>Payables A 14932507000001 14933930 N</t>
  </si>
  <si>
    <t>14-08-2023 Payments</t>
  </si>
  <si>
    <t>157818</t>
  </si>
  <si>
    <t>Renouvelement police d'assurance vehicule OI00490</t>
  </si>
  <si>
    <t>Assurance 2023-2024</t>
  </si>
  <si>
    <t>1033234</t>
  </si>
  <si>
    <t>O.A.V.C.T.</t>
  </si>
  <si>
    <t>Journal Import 14993632:</t>
  </si>
  <si>
    <t>Supplier: O.A.V.C.T. |Supplier #: 1033234 |Transaction #: Assurance 2023-2024 |Payment # : 157818 |Payment Method : CHECK |</t>
  </si>
  <si>
    <t>Payables A 14992721000001 14993632 N</t>
  </si>
  <si>
    <t>15-08-2023 Payments</t>
  </si>
  <si>
    <t>FACTURE AOUT 2023</t>
  </si>
  <si>
    <t>1779667 - INT PV AOUT 23</t>
  </si>
  <si>
    <t>Journal Import 14690439:</t>
  </si>
  <si>
    <t>Payables A 14689785000001 14690439 N</t>
  </si>
  <si>
    <t>09-08-2023 Payments</t>
  </si>
  <si>
    <t>4309002080</t>
  </si>
  <si>
    <t>20230706302858819 - INT PV JUIL 23</t>
  </si>
  <si>
    <t>Supplier: NATCOM S.A |Supplier #: 1033305 |Transaction #: 20230706302858819 - INT PV JUIL 23 |Payment # : 4309002080 |Payment Method : TRF |</t>
  </si>
  <si>
    <t>0923-1223 / PV SEPT@DEC 2023</t>
  </si>
  <si>
    <t xml:space="preserve">8/14/2023 </t>
  </si>
  <si>
    <t>10090436</t>
  </si>
  <si>
    <t>4309002239</t>
  </si>
  <si>
    <t>Paiement facture Net Lakay de sept à dec2023</t>
  </si>
  <si>
    <t>32010 &amp; 33040</t>
  </si>
  <si>
    <t>Journal Import 15302201:</t>
  </si>
  <si>
    <t>Supplier: UNIGESTION HOLDING S.A. |Supplier #: 1033267 |Transaction #: 32010 &amp; 33040 |Payment # : 4309002239 |Payment Method : TRF |</t>
  </si>
  <si>
    <t>Payables A 15300994000001 15302201 N</t>
  </si>
  <si>
    <t>21-08-2023 Payments</t>
  </si>
  <si>
    <t>20230706302858819 - INT PV AOUT@DEC 23</t>
  </si>
  <si>
    <t xml:space="preserve">8/21/2023 </t>
  </si>
  <si>
    <t>10093743</t>
  </si>
  <si>
    <t>4309002827</t>
  </si>
  <si>
    <t>Achat matériels informatiques pour la campagne de sensibilisation avec ULCC-HCDH</t>
  </si>
  <si>
    <t>2058278</t>
  </si>
  <si>
    <t>Journal Import 17649258:</t>
  </si>
  <si>
    <t>Supplier: OFFICE STAR SA |Supplier #: 1935441 |Transaction #: 2058278 |Payment # : 4309002827 |Payment Method : TRF |</t>
  </si>
  <si>
    <t>Payables A 17647702000001 17649258 3 N</t>
  </si>
  <si>
    <t>03-10-2023 Payments</t>
  </si>
  <si>
    <t>Paiement factures publication Nouvelliste 73271,73391,73399,73410,73427,73428</t>
  </si>
  <si>
    <t>73273,73391,73399,73410,73427,73428</t>
  </si>
  <si>
    <t>Paiement a Bamboo Resto 2 jours de Restauration pour l'atelier du 18 &amp; 19 sept 2023 de HCDH a IGPNH/Delmas 2</t>
  </si>
  <si>
    <t>Facture du 19 sept 2023</t>
  </si>
  <si>
    <t>1225940</t>
  </si>
  <si>
    <t>BAMBOO RESTO</t>
  </si>
  <si>
    <t>Journal Import 17046260:</t>
  </si>
  <si>
    <t>Payables A 17042912000002 17046260 3 N</t>
  </si>
  <si>
    <t>22-09-2023 Payments</t>
  </si>
  <si>
    <t>4309002706</t>
  </si>
  <si>
    <t>Achat materiels pour la cafetiria du projet corruption</t>
  </si>
  <si>
    <t>Invoice 7-KP</t>
  </si>
  <si>
    <t>Supplier: KAY PWOP |Supplier #: 1196991 |Transaction #: Invoice 7-KP |Payment # : 4309002706 |Payment Method : TRF |</t>
  </si>
  <si>
    <t xml:space="preserve">8/30/2023 </t>
  </si>
  <si>
    <t>10097996</t>
  </si>
  <si>
    <t>4309002917</t>
  </si>
  <si>
    <t>Paiement perdiem pour 4 Nuits dans la cadre de l'atelier de sensibilisation effectue du 01 au 05 Oct 2023 aux Cayes &amp; a Jeremie</t>
  </si>
  <si>
    <t>DSA-26 sept 2023</t>
  </si>
  <si>
    <t>2048716</t>
  </si>
  <si>
    <t>John Games OLIVIER</t>
  </si>
  <si>
    <t>Journal Import 17963406:</t>
  </si>
  <si>
    <t>Supplier: John Games OLIVIER |Supplier #: 2048716 |Transaction #: DSA-26 sept 2023 |Payment # : 4309002917 |Payment Method : TRF |</t>
  </si>
  <si>
    <t>Payables A 17962934000001 17963406 3 N</t>
  </si>
  <si>
    <t>09-10-2023 Payments</t>
  </si>
  <si>
    <t>4309002918</t>
  </si>
  <si>
    <t>Paiement perdiem pour 4 Nuits dans le cadre de l'atelier de sensibilisation effectue du 01 au 05 Oct 2023 aux Cayes et a Jeremie</t>
  </si>
  <si>
    <t>2049038</t>
  </si>
  <si>
    <t>Ernst Theodore</t>
  </si>
  <si>
    <t>Supplier: Ernst Theodore |Supplier #: 2049038 |Transaction #: DSA-26 sept 2023 |Payment # : 4309002918 |Payment Method : TRF |</t>
  </si>
  <si>
    <t>4309002916</t>
  </si>
  <si>
    <t>Paiement Perdiem pour 4 Nuits dans le cadre de l'atelier du 01 au 05 Oct 2023 effectue aux Cayes &amp; a Jeremie</t>
  </si>
  <si>
    <t>DSA-26 sept 2023A</t>
  </si>
  <si>
    <t>2048715</t>
  </si>
  <si>
    <t>Henrio Toussaint</t>
  </si>
  <si>
    <t>Supplier: Henrio Toussaint |Supplier #: 2048715 |Transaction #: DSA-26 sept 2023A |Payment # : 4309002916 |Payment Method : TRF |</t>
  </si>
  <si>
    <t>4309002914</t>
  </si>
  <si>
    <t>2023-05350/05352/05425/05426 JUIL&amp;AOUT*</t>
  </si>
  <si>
    <t>1033386</t>
  </si>
  <si>
    <t>CLEAN EXPERTS</t>
  </si>
  <si>
    <t>Supplier: CLEAN EXPERTS |Supplier #: 1033386 |Transaction #: 2023-05350/05352/05425/05426 JUIL&amp;AOUT* |Payment # : 4309002914 |Payment Method : TRF |</t>
  </si>
  <si>
    <t xml:space="preserve">9/4/2023 </t>
  </si>
  <si>
    <t>10100192</t>
  </si>
  <si>
    <t>4309002923</t>
  </si>
  <si>
    <t>23SFSAE9021</t>
  </si>
  <si>
    <t>1033333</t>
  </si>
  <si>
    <t>SECURITY FORCE SA</t>
  </si>
  <si>
    <t>Journal Import 18056199:</t>
  </si>
  <si>
    <t>Supplier: SECURITY FORCE SA |Supplier #: 1033333 |Transaction #: 23SFSAE9021 |Payment # : 4309002923 |Payment Method : TRF |</t>
  </si>
  <si>
    <t>Payables A 18055085000001 18056199 N</t>
  </si>
  <si>
    <t>10-10-2023 Payments</t>
  </si>
  <si>
    <t xml:space="preserve">9/8/2023 </t>
  </si>
  <si>
    <t>10103102</t>
  </si>
  <si>
    <t>4309003123</t>
  </si>
  <si>
    <t>Paiement de 4 jours/Location d'un vehicule Jeep 4x4 Tour Terrain</t>
  </si>
  <si>
    <t>facture du 02 oct. 2023</t>
  </si>
  <si>
    <t>1033347</t>
  </si>
  <si>
    <t>IMAGE PLUS</t>
  </si>
  <si>
    <t>Journal Import 18964786:</t>
  </si>
  <si>
    <t>Supplier: IMAGE PLUS |Supplier #: 1033347 |Transaction #: facture du 02 oct. 2023 |Payment # : 4309003123 |Payment Method : TRF |</t>
  </si>
  <si>
    <t>Payables A 18964442000002 18964786 N</t>
  </si>
  <si>
    <t>25-10-2023 Payments</t>
  </si>
  <si>
    <t>4309003036</t>
  </si>
  <si>
    <t>Paiement de restauration pour 25 personnes/Atelier du 04 oct. 2023/HCDH-Jeremie</t>
  </si>
  <si>
    <t>Facture du 04 oct. 2023</t>
  </si>
  <si>
    <t>1254959</t>
  </si>
  <si>
    <t>FEDO RESTO MULTI SERVICES</t>
  </si>
  <si>
    <t>Journal Import 18438657:</t>
  </si>
  <si>
    <t>Supplier: FEDO RESTO MULTI SERVICES |Supplier #: 1254959 |Transaction #: Facture du 04 oct. 2023 |Payment # : 4309003036 |Payment Method : TRF |</t>
  </si>
  <si>
    <t>Payables A 18437597000002 18438657 2 N</t>
  </si>
  <si>
    <t>17-10-2023 Payments</t>
  </si>
  <si>
    <t>4309003038</t>
  </si>
  <si>
    <t>Paiement livrable 2 contrat cartographie des acteurs</t>
  </si>
  <si>
    <t>Livrable 2-PC</t>
  </si>
  <si>
    <t>Supplier: Philippe Raymond Cantave |Supplier #: 1193969 |Transaction #: Livrable 2-PC |Payment # : 4309003038 |Payment Method : TRF |</t>
  </si>
  <si>
    <t>4309003031</t>
  </si>
  <si>
    <t>Paiement connection internet pour la période de sept à dec 2023</t>
  </si>
  <si>
    <t>252-Jehu Pierre-</t>
  </si>
  <si>
    <t>Supplier: NATCOM S.A |Supplier #: 1033305 |Transaction #: 252-Jehu Pierre- |Payment # : 4309003031 |Payment Method : TRF |</t>
  </si>
  <si>
    <t>4309003030</t>
  </si>
  <si>
    <t>Impression materiels de visibilite por le forum du 12 octobre 2023</t>
  </si>
  <si>
    <t>B-14407.</t>
  </si>
  <si>
    <t>Supplier: DIGIPUB &amp; PROMOTIONS YSABELLE ROY |Supplier #: 1033290 |Transaction #: B-14407. |Payment # : 4309003030 |Payment Method : TRF |</t>
  </si>
  <si>
    <t xml:space="preserve">10/9/2023 </t>
  </si>
  <si>
    <t>10119760</t>
  </si>
  <si>
    <t>Eau potable – Bureau Pinchinat (13-Octobre 2023).(coût partagé entre les différents projets logeant le bureau de Pinchinat)</t>
  </si>
  <si>
    <t>2023-05690</t>
  </si>
  <si>
    <t>Paiement de restauration pour 25 personnes dans le cadre de la Campagne de sensibilisation sur la corruption, effetuee par HCDH aux Cayes, pour les Agents de IGPHN en date du 02 oct. 2023</t>
  </si>
  <si>
    <t>facture du 13 oct. 2023</t>
  </si>
  <si>
    <t>1033313</t>
  </si>
  <si>
    <t>LALILINE CATERING</t>
  </si>
  <si>
    <t>4309003100</t>
  </si>
  <si>
    <t>Paiement des 30 Centres de Table + Frais de transport dans le cadre du Forum sur la Corruption et la Paix, en date du 12 Oct 2023 a Karibe Hotel</t>
  </si>
  <si>
    <t>PNUD2324-00201</t>
  </si>
  <si>
    <t>1033340</t>
  </si>
  <si>
    <t>KAY KARINE TRAITEUR</t>
  </si>
  <si>
    <t>Journal Import 29184176:</t>
  </si>
  <si>
    <t>Supplier: KAY KARINE TRAITEUR |Supplier #: 1033340 |Transaction #: PNUD2324-00201 |Payment # : 4309003100 |Payment Method : TRF |</t>
  </si>
  <si>
    <t>Payables A 29182948000002 29184176 2 N</t>
  </si>
  <si>
    <t>01-04-2024 Payments</t>
  </si>
  <si>
    <t>Journal Import 18639007:</t>
  </si>
  <si>
    <t>Payables A 18638692000002 18639007 3 N</t>
  </si>
  <si>
    <t>20-10-2023 Payments</t>
  </si>
  <si>
    <t>Connexion internet activité 12 octobre 2023</t>
  </si>
  <si>
    <t>115-Connexion forum 12 oct 23</t>
  </si>
  <si>
    <t>4309003229</t>
  </si>
  <si>
    <t>Impression de Badge pour les agents de protocole</t>
  </si>
  <si>
    <t>B-14409</t>
  </si>
  <si>
    <t>Journal Import 19304103:</t>
  </si>
  <si>
    <t>Supplier: DIGIPUB &amp; PROMOTIONS YSABELLE ROY |Supplier #: 1033290 |Transaction #: B-14409 |Payment # : 4309003229 |Payment Method : TRF |</t>
  </si>
  <si>
    <t>Payables A 19303691000002 19304103 N</t>
  </si>
  <si>
    <t>01-11-2023 Payments</t>
  </si>
  <si>
    <t>157864</t>
  </si>
  <si>
    <t>50 gallons d'eau batteries Inverter (Bureau Pinchinat; en coût partagé)</t>
  </si>
  <si>
    <t>259178</t>
  </si>
  <si>
    <t>2017053</t>
  </si>
  <si>
    <t>EKO DEPOT S.A.</t>
  </si>
  <si>
    <t>Journal Import 19807144:</t>
  </si>
  <si>
    <t>Supplier: EKO DEPOT S.A. |Supplier #: 2017053 |Transaction #: 259178 |Payment # : 157864 |Payment Method : CHECK |</t>
  </si>
  <si>
    <t>Payables A 19806986000002 19807144 3 N</t>
  </si>
  <si>
    <t>10-11-2023 Payments</t>
  </si>
  <si>
    <t xml:space="preserve">10/20/2023 </t>
  </si>
  <si>
    <t>10126659</t>
  </si>
  <si>
    <t>157869</t>
  </si>
  <si>
    <t>890654</t>
  </si>
  <si>
    <t>1033255</t>
  </si>
  <si>
    <t>MATELEC S.A.</t>
  </si>
  <si>
    <t>Journal Import 20077768:</t>
  </si>
  <si>
    <t>Supplier: MATELEC S.A. |Supplier #: 1033255 |Transaction #: 890654 |Payment # : 157869 |Payment Method : CHECK |</t>
  </si>
  <si>
    <t>Payables A 20077551000002 20077768 N</t>
  </si>
  <si>
    <t>15-11-2023 Payments</t>
  </si>
  <si>
    <t>10126688</t>
  </si>
  <si>
    <t>4309003386</t>
  </si>
  <si>
    <t>Paiement final facture consultant en communication</t>
  </si>
  <si>
    <t>VB23HTPNUD02.</t>
  </si>
  <si>
    <t>Journal Import 29218043:</t>
  </si>
  <si>
    <t>Supplier: VANTZ BRUTUS |Supplier #: 1067406 |Transaction #: VB23HTPNUD02. |Payment # : 4309003386 |Payment Method : TRF |</t>
  </si>
  <si>
    <t>Payables A 29217975000001 29218043 N</t>
  </si>
  <si>
    <t>Luis CHAVEZ PIERCE</t>
  </si>
  <si>
    <t>4309003578</t>
  </si>
  <si>
    <t>Retraite Annuelle de PBF pour la periode du 21 au 25 Nov. 2023 au Cap-Haitien.</t>
  </si>
  <si>
    <t>Perdiem du 21 au 25 Nov. 2023</t>
  </si>
  <si>
    <t>1964914</t>
  </si>
  <si>
    <t>Gassendy Calice</t>
  </si>
  <si>
    <t>Journal Import 20650041:</t>
  </si>
  <si>
    <t>Supplier: Gassendy Calice |Supplier #: 1964914 |Transaction #: Perdiem du 21 au 25 Nov. 2023 |Payment # : 4309003578 |Payment Method : TRF |</t>
  </si>
  <si>
    <t>Payables A 20649924000001 20650041 2 N</t>
  </si>
  <si>
    <t>24-11-2023 Payments</t>
  </si>
  <si>
    <t>4309003636</t>
  </si>
  <si>
    <t>Couverture Multimedia forum de lutte contre la corruption</t>
  </si>
  <si>
    <t>Facture 001-TCA</t>
  </si>
  <si>
    <t>1193413</t>
  </si>
  <si>
    <t>The Catch Agency</t>
  </si>
  <si>
    <t>Journal Import 20893997:</t>
  </si>
  <si>
    <t>Supplier: The Catch Agency |Supplier #: 1193413 |Transaction #: Facture 001-TCA |Payment # : 4309003636 |Payment Method : TRF |</t>
  </si>
  <si>
    <t>Payables A 20893854000002 20893997 N</t>
  </si>
  <si>
    <t>29-11-2023 Payments</t>
  </si>
  <si>
    <t>4309004623</t>
  </si>
  <si>
    <t>Paiement livrable 2</t>
  </si>
  <si>
    <t>FEG-01-2</t>
  </si>
  <si>
    <t>Journal Import 23460615:</t>
  </si>
  <si>
    <t>Supplier: MARIE JOSEPH ALAIN GUILLAUME |Supplier #: 1194526 |Transaction #: FEG-01-2 |Payment # : 4309004623 |Payment Method : TRF |</t>
  </si>
  <si>
    <t>Payables A 23460510000001 23460615 2 N</t>
  </si>
  <si>
    <t>17-01-2024 Payments</t>
  </si>
  <si>
    <t>4309004142</t>
  </si>
  <si>
    <t>Paiement livrable 3</t>
  </si>
  <si>
    <t>Facture3-PRC</t>
  </si>
  <si>
    <t>Journal Import 22186820:</t>
  </si>
  <si>
    <t>Supplier: Philippe Raymond Cantave |Supplier #: 1193969 |Transaction #: Facture3-PRC |Payment # : 4309004142 |Payment Method : TRF |</t>
  </si>
  <si>
    <t>Payables A 22186054000003 22186820 N</t>
  </si>
  <si>
    <t>22-12-2023 Payments</t>
  </si>
  <si>
    <t>4309003919</t>
  </si>
  <si>
    <t>Paiement d'un Stand TV et d'un Cable HDMI pour la Salle de conference du Projet Corruption en date du 06 Sept. 2023</t>
  </si>
  <si>
    <t>395797</t>
  </si>
  <si>
    <t>1033269</t>
  </si>
  <si>
    <t>PC HAITI SA</t>
  </si>
  <si>
    <t>Journal Import 21755649:</t>
  </si>
  <si>
    <t>Supplier: PC HAITI SA |Supplier #: 1033269 |Transaction #: 395797 |Payment # : 4309003919 |Payment Method : TRF |</t>
  </si>
  <si>
    <t>Payables A 21755049000002 21755649 2 N</t>
  </si>
  <si>
    <t>15-12-2023 Payments</t>
  </si>
  <si>
    <t>4309004497</t>
  </si>
  <si>
    <t>Paiement des Bag solid -Brochures-Impression de Revue 3eme Edition-Cartables avec logo et Agenda dans le cadre de la Journee Internationale de la Corruption, en date du 12 dec. 2023</t>
  </si>
  <si>
    <t>10283</t>
  </si>
  <si>
    <t>1033315</t>
  </si>
  <si>
    <t>GRAPHIC PLUS</t>
  </si>
  <si>
    <t>Journal Import 23108399:</t>
  </si>
  <si>
    <t>Supplier: GRAPHIC PLUS |Supplier #: 1033315 |Transaction #: 10283 |Payment # : 4309004497 |Payment Method : TRF |</t>
  </si>
  <si>
    <t>Payables A 23108264000001 23108399 2 N</t>
  </si>
  <si>
    <t>10-01-2024 Payments</t>
  </si>
  <si>
    <t xml:space="preserve">11/20/2023 </t>
  </si>
  <si>
    <t>10144422</t>
  </si>
  <si>
    <t>Remboursement Carburant dans le cadre de la Retrai</t>
  </si>
  <si>
    <t>HCM-71325117</t>
  </si>
  <si>
    <t>Patrice LAVENTURE[[71325117]]</t>
  </si>
  <si>
    <t>4309004822</t>
  </si>
  <si>
    <t>Eau potable – Bureau Pinchinat (3/11; 21/11; 6/12/2023). (coût partagé entre les différents projets logeant le bureau de Pinchinat)</t>
  </si>
  <si>
    <t>2023-05629; 2023-05820</t>
  </si>
  <si>
    <t>Journal Import 24422468:</t>
  </si>
  <si>
    <t>Supplier: CLEAN EXPERTS |Supplier #: 1033386 |Transaction #: 2023-05629; 2023-05820 |Payment # : 4309004822 |Payment Method : TRF |</t>
  </si>
  <si>
    <t>Payables A 24422272000001 24422468 2 N</t>
  </si>
  <si>
    <t>02-02-2024 Payments</t>
  </si>
  <si>
    <t>4309005173</t>
  </si>
  <si>
    <t>Abonnement internent Janvier-Juin 2024_Chef de Projet PBF Anti-Corruption.</t>
  </si>
  <si>
    <t>N_HA 000000033456</t>
  </si>
  <si>
    <t>Journal Import 27297477:</t>
  </si>
  <si>
    <t>Supplier: UNIGESTION HOLDING S.A. |Supplier #: 1033267 |Transaction #: N_HA 000000033456 |Payment # : 4309005173 |Payment Method : TRF |</t>
  </si>
  <si>
    <t>Payables A 27296176000001 27297477 N</t>
  </si>
  <si>
    <t>22-03-2024 Payments</t>
  </si>
  <si>
    <t>4309005260</t>
  </si>
  <si>
    <t>Paiement facture d'achat_Petits materiels_Atelier 20-22 fev 2024</t>
  </si>
  <si>
    <t>2061311</t>
  </si>
  <si>
    <t>Supplier: OFFICE STAR SA |Supplier #: 1935441 |Transaction #: 2061311 |Payment # : 4309005260 |Payment Method : TRF |</t>
  </si>
  <si>
    <t>4309005187</t>
  </si>
  <si>
    <t>Impression 2 Roll Up et 50 cartables avec stickers</t>
  </si>
  <si>
    <t>B-14698</t>
  </si>
  <si>
    <t>Supplier: DIGIPUB &amp; PROMOTIONS YSABELLE ROY |Supplier #: 1033290 |Transaction #: B-14698 |Payment # : 4309005187 |Payment Method : TRF |</t>
  </si>
  <si>
    <t>4309005171</t>
  </si>
  <si>
    <t>Uniforme pour le chauffeur du projet PBF Anti-Corruption</t>
  </si>
  <si>
    <t>20-2-2024</t>
  </si>
  <si>
    <t>1033249</t>
  </si>
  <si>
    <t>GAGOUTE STORE</t>
  </si>
  <si>
    <t>Supplier: GAGOUTE STORE |Supplier #: 1033249 |Transaction #: 20-2-2024 |Payment # : 4309005171 |Payment Method : TRF |</t>
  </si>
  <si>
    <t>4309005518</t>
  </si>
  <si>
    <t>Paiement 2eme tranche</t>
  </si>
  <si>
    <t>4-4-24</t>
  </si>
  <si>
    <t>Journal Import 28836244:</t>
  </si>
  <si>
    <t>Supplier: ACADEMIE DE FORMATION ET DE PERFECTIONNEMENT DES CADRES (AFPEC) |Supplier #: 1988608 |Transaction #: 4-4-24 |Payment # : 4309005518 |Payment Method : TRF |</t>
  </si>
  <si>
    <t>Payables A 28834224000001 28836244 N</t>
  </si>
  <si>
    <t>19-04-2024 Payments</t>
  </si>
  <si>
    <t>4309005564</t>
  </si>
  <si>
    <t>Paiement facture Air Express International pour le dedouanement &amp; livraison au PNUD de la Toyota Land Cruiser Prado TXL Diesel VIN: 321129 pour le projet PBF Anti-Corruption</t>
  </si>
  <si>
    <t>7731</t>
  </si>
  <si>
    <t>Journal Import 29277534:</t>
  </si>
  <si>
    <t>Supplier: AIR EXPRESS INTERNATIONAL |Supplier #: 1033324 |Transaction #: 7731 |Payment # : 4309005564 |Payment Method : TRF |</t>
  </si>
  <si>
    <t>Payables A 29275971000001 29277534 N</t>
  </si>
  <si>
    <t>26-04-2024 Payments</t>
  </si>
  <si>
    <t>4309005638</t>
  </si>
  <si>
    <t>Paiement frais d'intervention_Atelier sur l'Anti-Corruption</t>
  </si>
  <si>
    <t>Ernst T._22-3-24</t>
  </si>
  <si>
    <t>Journal Import 29660927:</t>
  </si>
  <si>
    <t>Supplier: Ernst Theodore |Supplier #: 2049038 |Transaction #: Ernst T._22-3-24 |Payment # : 4309005638 |Payment Method : TRF |</t>
  </si>
  <si>
    <t>Payables A 29659332000001 29660927 N</t>
  </si>
  <si>
    <t>03-05-2024 Payments</t>
  </si>
  <si>
    <t>4309005636</t>
  </si>
  <si>
    <t>Paiement frais de d'intervention_Atelier Anti-Corrruption</t>
  </si>
  <si>
    <t>Henrio T._22_3_24</t>
  </si>
  <si>
    <t>Supplier: Henrio Toussaint |Supplier #: 2048715 |Transaction #: Henrio T._22_3_24 |Payment # : 4309005636 |Payment Method : TRF |</t>
  </si>
  <si>
    <t>4309005637</t>
  </si>
  <si>
    <t>Paiement frais d'invervention_Atelier sur Anti-Corruption</t>
  </si>
  <si>
    <t>JGO_22-3-24</t>
  </si>
  <si>
    <t>Supplier: John Games OLIVIER |Supplier #: 2048716 |Transaction #: JGO_22-3-24 |Payment # : 4309005637 |Payment Method : TRF |</t>
  </si>
  <si>
    <t>4309005897</t>
  </si>
  <si>
    <t>Un laptop pour l'Assistant au Projet et un pointer</t>
  </si>
  <si>
    <t>PC HAITI 409798</t>
  </si>
  <si>
    <t>Journal Import 31232156:</t>
  </si>
  <si>
    <t>Supplier: PC HAITI SA |Supplier #: 1033269 |Transaction #: PC HAITI 409798 |Payment # : 4309005897 |Payment Method : TRF |</t>
  </si>
  <si>
    <t>Payables A 31230559000001 31232156 2 N</t>
  </si>
  <si>
    <t>05-06-2024 Payments</t>
  </si>
  <si>
    <t>4309006023</t>
  </si>
  <si>
    <t>Impression 50 chemises en support au cabinet Patrick Laurent et Associes pour la realisation de la 11 eme edition du Salon du Droit le 21 juin 2024.</t>
  </si>
  <si>
    <t>B-14721</t>
  </si>
  <si>
    <t>Journal Import 32005457:</t>
  </si>
  <si>
    <t>Supplier: DIGIPUB &amp; PROMOTIONS YSABELLE ROY |Supplier #: 1033290 |Transaction #: B-14721 |Payment # : 4309006023 |Payment Method : TRF |</t>
  </si>
  <si>
    <t>Payables A 32004539000001 32005457 N</t>
  </si>
  <si>
    <t>21-06-2024 Payments</t>
  </si>
  <si>
    <t xml:space="preserve">5/22/2024 </t>
  </si>
  <si>
    <t>10226611</t>
  </si>
  <si>
    <t>4309005987</t>
  </si>
  <si>
    <t>Impression 300 cartes d'invitation et 300 posters en support au Cabinet Laurent et Associés pour la réalisation de la 11ème édition du Salon du Droit le 21 juin 2024.</t>
  </si>
  <si>
    <t>B-14722</t>
  </si>
  <si>
    <t>Journal Import 31679509:</t>
  </si>
  <si>
    <t>Supplier: DIGIPUB &amp; PROMOTIONS YSABELLE ROY |Supplier #: 1033290 |Transaction #: B-14722 |Payment # : 4309005987 |Payment Method : TRF |</t>
  </si>
  <si>
    <t>Payables A 31677926000001 31679509 N</t>
  </si>
  <si>
    <t>14-06-2024 Payments</t>
  </si>
  <si>
    <t xml:space="preserve">5/27/2024 </t>
  </si>
  <si>
    <t>10228786</t>
  </si>
  <si>
    <t>Facture d'internet pour la Cheffe de Projet PBF Anti-Corruption de juillet a decembre 2024.</t>
  </si>
  <si>
    <t>HA000000089020</t>
  </si>
  <si>
    <t>4309006214</t>
  </si>
  <si>
    <t>Achat de 1000 (Mille) plumes ordinaires de marque Pelican en support au Cabinet Patrick Laurent &amp; Associes pour la realisation du Salon du Droit.</t>
  </si>
  <si>
    <t>CARIB-00-10.101560</t>
  </si>
  <si>
    <t>1033287</t>
  </si>
  <si>
    <t>CARIBBEAN VOICE MULTI-SERVICES</t>
  </si>
  <si>
    <t>Journal Import 33254808:</t>
  </si>
  <si>
    <t>Supplier: CARIBBEAN VOICE MULTI-SERVICES |Supplier #: 1033287 |Transaction #: CARIB-00-10.101560 |Payment # : 4309006214 |Payment Method : TRF |</t>
  </si>
  <si>
    <t>Payables A 33252719000001 33254808 2 N</t>
  </si>
  <si>
    <t>05-07-2024 Payments</t>
  </si>
  <si>
    <t xml:space="preserve">6/22/2024 </t>
  </si>
  <si>
    <t>10241432</t>
  </si>
  <si>
    <t>4309006334</t>
  </si>
  <si>
    <t>Paiement de 6 factures de JOBPAW.</t>
  </si>
  <si>
    <t>AO_3412,3480, 3500, 3501</t>
  </si>
  <si>
    <t>Journal Import 34812683:</t>
  </si>
  <si>
    <t>Supplier: JOBPAW |Supplier #: 1033303 |Transaction #: AO_3412,3480, 3500, 3501 |Payment # : 4309006334 |Payment Method : TRF |</t>
  </si>
  <si>
    <t>Payables A 34811056000001 34812683 N</t>
  </si>
  <si>
    <t>19-07-2024 Payments</t>
  </si>
  <si>
    <t>4309006272</t>
  </si>
  <si>
    <t>Resveration de deux chambres pour 2 nuits en support au Cabinet Patrick Laurent &amp; Associes pour la realisation du Salon du Droit.</t>
  </si>
  <si>
    <t>31365 - 31366</t>
  </si>
  <si>
    <t>1033257</t>
  </si>
  <si>
    <t>KARIBE HOTEL</t>
  </si>
  <si>
    <t>Journal Import 34103535:</t>
  </si>
  <si>
    <t>Supplier: KARIBE HOTEL |Supplier #: 1033257 |Transaction #: 31365 - 31366 |Payment # : 4309006272 |Payment Method : TRF |</t>
  </si>
  <si>
    <t>Payables A 34102793000001 34103535 2 N</t>
  </si>
  <si>
    <t>12-07-2024 Payments</t>
  </si>
  <si>
    <t>4309007014</t>
  </si>
  <si>
    <t>Paiement des 8 Roll Up</t>
  </si>
  <si>
    <t>Facture b14425</t>
  </si>
  <si>
    <t>Journal Import 39154390:</t>
  </si>
  <si>
    <t>Supplier: DIGIPUB &amp; PROMOTIONS YSABELLE ROY |Supplier #: 1033290 |Transaction #: Facture b14425 |Payment # : 4309007014 |Payment Method : TRF |</t>
  </si>
  <si>
    <t>Payables A 39153713000001 39154390 N</t>
  </si>
  <si>
    <t>27-09-2024 Payments</t>
  </si>
  <si>
    <t xml:space="preserve">6/18/2024 </t>
  </si>
  <si>
    <t>10239069</t>
  </si>
  <si>
    <t>4309006362</t>
  </si>
  <si>
    <t>Reparation Toyota Prado OI-00490</t>
  </si>
  <si>
    <t>N-4562</t>
  </si>
  <si>
    <t>1033273</t>
  </si>
  <si>
    <t>G &amp; T GARAGE</t>
  </si>
  <si>
    <t>Journal Import 35311509:</t>
  </si>
  <si>
    <t>Supplier: G &amp; T GARAGE |Supplier #: 1033273 |Transaction #: N-4562 |Payment # : 4309006362 |Payment Method : TRF |</t>
  </si>
  <si>
    <t>Payables A 35309677000001 35311509 N</t>
  </si>
  <si>
    <t>24-07-2024 Payments</t>
  </si>
  <si>
    <t>4309006333</t>
  </si>
  <si>
    <t>1 telephone &amp; Back Up pour le chauffeur du projet</t>
  </si>
  <si>
    <t>CARIB-00- 10.101580</t>
  </si>
  <si>
    <t>Supplier: CARIBBEAN VOICE MULTI-SERVICES |Supplier #: 1033287 |Transaction #: CARIB-00- 10.101580 |Payment # : 4309006333 |Payment Method : TRF |</t>
  </si>
  <si>
    <t>4309006469</t>
  </si>
  <si>
    <t>Un Router Natcom pour le M&amp;E du projet</t>
  </si>
  <si>
    <t>326</t>
  </si>
  <si>
    <t>Journal Import 35950503:</t>
  </si>
  <si>
    <t>Supplier: NATCOM S.A |Supplier #: 1033305 |Transaction #: 326 |Payment # : 4309006469 |Payment Method : TRF |</t>
  </si>
  <si>
    <t>Payables A 35949044000001 35950503 N</t>
  </si>
  <si>
    <t>02-08-2024 Payments</t>
  </si>
  <si>
    <t>Renouvellement assurance Toyota Prado OI-00490</t>
  </si>
  <si>
    <t>1772548_OI-00490</t>
  </si>
  <si>
    <t>4309006470</t>
  </si>
  <si>
    <t>Un router internet natcom pour le M&amp;E du projet</t>
  </si>
  <si>
    <t>258_NATCOM S.A.</t>
  </si>
  <si>
    <t>Supplier: NATCOM S.A |Supplier #: 1033305 |Transaction #: 258_NATCOM S.A. |Payment # : 4309006470 |Payment Method : TRF |</t>
  </si>
  <si>
    <t>4309007326</t>
  </si>
  <si>
    <t>Impression de 300 ouvrages intitule: Formation de lutte contre la corruption</t>
  </si>
  <si>
    <t>FP24012024-1</t>
  </si>
  <si>
    <t>Journal Import 40710736:</t>
  </si>
  <si>
    <t>Supplier: C3 GROUP SA |Supplier #: 1033318 |Transaction #: FP24012024-1 |Payment # : 4309007326 |Payment Method : TRF |</t>
  </si>
  <si>
    <t>Payables A 40709563000001 40710736 N</t>
  </si>
  <si>
    <t>25-10-2024 Payments</t>
  </si>
  <si>
    <t>4309006569</t>
  </si>
  <si>
    <t>Impression de 300 livrets intitules : Dignostiques et Cartographie des Acteurs</t>
  </si>
  <si>
    <t>F-P24012024-1-1</t>
  </si>
  <si>
    <t>Journal Import 36771806:</t>
  </si>
  <si>
    <t>Supplier: C3 GROUP SA |Supplier #: 1033318 |Transaction #: F-P24012024-1-1 |Payment # : 4309006569 |Payment Method : TRF |</t>
  </si>
  <si>
    <t>Payables A 36770383000001 36771806 2 N</t>
  </si>
  <si>
    <t>16-08-2024 Payments</t>
  </si>
  <si>
    <t>4309007052</t>
  </si>
  <si>
    <t>Balance due sur l’Impression des 300 livrets intitulé : « Diagnostiques et Cartographiedes Acteurs »</t>
  </si>
  <si>
    <t>C3 GROUP_FP24012024-1-1</t>
  </si>
  <si>
    <t>Journal Import 39408918:</t>
  </si>
  <si>
    <t>Supplier: C3 GROUP SA |Supplier #: 1033318 |Transaction #: C3 GROUP_FP24012024-1-1 |Payment # : 4309007052 |Payment Method : TRF |</t>
  </si>
  <si>
    <t>Payables A 39407956000001 39408918 2 N</t>
  </si>
  <si>
    <t>02-10-2024 Payments</t>
  </si>
  <si>
    <t>4 cartouches d'encre</t>
  </si>
  <si>
    <t>CARIB-00-10.101725</t>
  </si>
  <si>
    <t>4309007053</t>
  </si>
  <si>
    <t>Achat de 120 plumes et 120 pads pour ULCC</t>
  </si>
  <si>
    <t>2064204</t>
  </si>
  <si>
    <t>Supplier: OFFICE STAR SA |Supplier #: 1935441 |Transaction #: 2064204 |Payment # : 4309007053 |Payment Method : TRF |</t>
  </si>
  <si>
    <t>4309007138</t>
  </si>
  <si>
    <t>Gouter_Rencontre sur la Task-Force a Pinchinat</t>
  </si>
  <si>
    <t>Facture 10-09-24</t>
  </si>
  <si>
    <t>Journal Import 39779747:</t>
  </si>
  <si>
    <t>Supplier: BAMBOO RESTO |Supplier #: 1225940 |Transaction #: Facture 10-09-24 |Payment # : 4309007138 |Payment Method : TRF |</t>
  </si>
  <si>
    <t>Payables A 39778160000001 39779747 2 N</t>
  </si>
  <si>
    <t>09-10-2024 Payments</t>
  </si>
  <si>
    <t>4309007144</t>
  </si>
  <si>
    <t>Paiement dernier livrable</t>
  </si>
  <si>
    <t>FEG- 01-3</t>
  </si>
  <si>
    <t>Supplier: MARIE JOSEPH ALAIN GUILLAUME |Supplier #: 1194526 |Transaction #: FEG- 01-3 |Payment # : 4309007144 |Payment Method : TRF |</t>
  </si>
  <si>
    <t>4309007209</t>
  </si>
  <si>
    <t>pression banner en support a ULCC pou la commemoration des ses 20 ans</t>
  </si>
  <si>
    <t>B 14898</t>
  </si>
  <si>
    <t>Journal Import 40159008:</t>
  </si>
  <si>
    <t>Supplier: DIGIPUB &amp; PROMOTIONS YSABELLE ROY |Supplier #: 1033290 |Transaction #: B 14898 |Payment # : 4309007209 |Payment Method : TRF |</t>
  </si>
  <si>
    <t>Payables A 40158934000001 40159008 N</t>
  </si>
  <si>
    <t>16-10-2024 Payments</t>
  </si>
  <si>
    <t xml:space="preserve">8/27/2024 </t>
  </si>
  <si>
    <t>10270464</t>
  </si>
  <si>
    <t>4309007212</t>
  </si>
  <si>
    <t>24SFSAE0923 - 24SFSAE0824 &amp; 24SFSA07127</t>
  </si>
  <si>
    <t>Supplier: SECURITY FORCE SA |Supplier #: 1033333 |Transaction #: 24SFSAE0923 - 24SFSAE0824 &amp; 24SFSA07127 |Payment # : 4309007212 |Payment Method : TRF |</t>
  </si>
  <si>
    <t xml:space="preserve">10/3/2024 </t>
  </si>
  <si>
    <t>10289162</t>
  </si>
  <si>
    <t>ACTIVITY5.1</t>
  </si>
  <si>
    <t>4309007217</t>
  </si>
  <si>
    <t>2eme versement</t>
  </si>
  <si>
    <t>2eme-versement du budget</t>
  </si>
  <si>
    <t>Supplier: INSTITUT HAITIEN DES DROITS DE L’HOMME (IHDH) |Supplier #: 1988428 |Transaction #: 2eme-versement du budget |Payment # : 4309007217 |Payment Method : TRF |</t>
  </si>
  <si>
    <t>Activity5.3</t>
  </si>
  <si>
    <t>4309007236</t>
  </si>
  <si>
    <t>2eme versement du budget selon l'accord.</t>
  </si>
  <si>
    <t>OCNH_2eme versement du budget</t>
  </si>
  <si>
    <t>Journal Import 41300529:</t>
  </si>
  <si>
    <t>Supplier: ORGANISATION DES CITOYENS POUR UNE NOUVELLE HAITI |Supplier #: 1989015 |Transaction #: OCNH_2eme versement du budget |Payment # : 4309007236 |Payment Method : TRF |</t>
  </si>
  <si>
    <t>Payables A 41299406000001 41300529 N</t>
  </si>
  <si>
    <t>21-10-2024 Payments</t>
  </si>
  <si>
    <t>4309007453</t>
  </si>
  <si>
    <t>Journal Import 41352194:</t>
  </si>
  <si>
    <t>Supplier: ORGANISATION DES CITOYENS POUR UNE NOUVELLE HAITI |Supplier #: 1989015 |Transaction #: OCNH_2eme versement du budget |Payment # : 4309007453 |Payment Method : TRF |</t>
  </si>
  <si>
    <t>Payables A 41351710000001 41352194 2 N</t>
  </si>
  <si>
    <t>06-11-2024 Payments</t>
  </si>
  <si>
    <t>Journal Import 40202263:</t>
  </si>
  <si>
    <t>Payables A 40200760000002 40202263 N</t>
  </si>
  <si>
    <t>4309007546</t>
  </si>
  <si>
    <t>Petits materiels pour atelier</t>
  </si>
  <si>
    <t>2064823</t>
  </si>
  <si>
    <t>Journal Import 41872936:</t>
  </si>
  <si>
    <t>Supplier: OFFICE STAR SA |Supplier #: 1935441 |Transaction #: 2064823 |Payment # : 4309007546 |Payment Method : TRF |</t>
  </si>
  <si>
    <t>Payables A 41872192000001 41872936 2 N</t>
  </si>
  <si>
    <t>15-11-2024 Payments</t>
  </si>
  <si>
    <t xml:space="preserve">9/13/2024 </t>
  </si>
  <si>
    <t>10279142</t>
  </si>
  <si>
    <t>4309007633</t>
  </si>
  <si>
    <t>Impression Backdrop UNDAY 24 octobre 2024</t>
  </si>
  <si>
    <t>B-14962</t>
  </si>
  <si>
    <t>Journal Import 42586080:</t>
  </si>
  <si>
    <t>Supplier: DIGIPUB &amp; PROMOTIONS YSABELLE ROY |Supplier #: 1033290 |Transaction #: B-14962 |Payment # : 4309007633 |Payment Method : TRF |</t>
  </si>
  <si>
    <t>Payables A 42585317000001 42586080 N</t>
  </si>
  <si>
    <t>27-11-2024 Payments</t>
  </si>
  <si>
    <t>4309007524</t>
  </si>
  <si>
    <t>Un telephone et un sac a dos</t>
  </si>
  <si>
    <t>29102024</t>
  </si>
  <si>
    <t>2030342</t>
  </si>
  <si>
    <t>Ayititek</t>
  </si>
  <si>
    <t>Journal Import 41745815:</t>
  </si>
  <si>
    <t>Supplier: Ayititek |Supplier #: 2030342 |Transaction #: 29102024 |Payment # : 4309007524 |Payment Method : TRF |</t>
  </si>
  <si>
    <t>Payables A 41745232000001 41745815 N</t>
  </si>
  <si>
    <t>13-11-2024 Payments</t>
  </si>
  <si>
    <t>4309007472</t>
  </si>
  <si>
    <t>2 Roll up_Forum des jeunes</t>
  </si>
  <si>
    <t>IN15670</t>
  </si>
  <si>
    <t>1977092</t>
  </si>
  <si>
    <t>ASSORTED PRODUCTS &amp; SERVICES</t>
  </si>
  <si>
    <t>Journal Import 41477906:</t>
  </si>
  <si>
    <t>Supplier: ASSORTED PRODUCTS &amp; SERVICES |Supplier #: 1977092 |Transaction #: IN15670 |Payment # : 4309007472 |Payment Method : TRF |</t>
  </si>
  <si>
    <t>Payables A 41477296000001 41477906 N</t>
  </si>
  <si>
    <t>08-11-2024 Payments</t>
  </si>
  <si>
    <t xml:space="preserve">10/24/2024 </t>
  </si>
  <si>
    <t>10301270</t>
  </si>
  <si>
    <t>4309007455</t>
  </si>
  <si>
    <t>2 Roll up pour la journee des NU</t>
  </si>
  <si>
    <t>B-14973</t>
  </si>
  <si>
    <t>Supplier: DIGIPUB &amp; PROMOTIONS YSABELLE ROY |Supplier #: 1033290 |Transaction #: B-14973 |Payment # : 4309007455 |Payment Method : TRF |</t>
  </si>
  <si>
    <t>10301269</t>
  </si>
  <si>
    <t>Achat de 8 carnets de 50 coupons de carburant chacun.</t>
  </si>
  <si>
    <t>Bandari SA_4-11-2024</t>
  </si>
  <si>
    <t>2027096</t>
  </si>
  <si>
    <t>BANDARI HAITI S.A.</t>
  </si>
  <si>
    <t>9091000935</t>
  </si>
  <si>
    <t>Paiement facture hotel Montana pour location de salle et restauration les 17, 18 et 19 septmbre 2024.</t>
  </si>
  <si>
    <t>IN 000003266</t>
  </si>
  <si>
    <t>Journal Import 47857129:</t>
  </si>
  <si>
    <t>Supplier: KARIBE HOTEL |Supplier #: 1033257 |Transaction #: IN 000003266 |Payment # : 9091000935 |Payment Method : TRF |</t>
  </si>
  <si>
    <t>Payables A 47856626000001 47857129 N</t>
  </si>
  <si>
    <t>25-02-2025 Payments</t>
  </si>
  <si>
    <t xml:space="preserve">9/16/2024 </t>
  </si>
  <si>
    <t>10279700</t>
  </si>
  <si>
    <t>9091000027</t>
  </si>
  <si>
    <t>Paiement de la balance due 800,000.00HTG qui était retenu dans le rapport intermédiaire pour des justificatifs non conformes mais validé dans le rapport final, plus les 4,500,000.00HTG mentionné dans l'accord pour la 3ème tranche du budget.</t>
  </si>
  <si>
    <t>AFPEC_30-09-24</t>
  </si>
  <si>
    <t>Journal Import 43522721:</t>
  </si>
  <si>
    <t>Supplier: ACADEMIE DE FORMATION ET DE PERFECTIONNEMENT DES CADRES (AFPEC) |Supplier #: 1988608 |Transaction #: AFPEC_30-09-24 |Payment # : 9091000027 |Payment Method : TRF |</t>
  </si>
  <si>
    <t>Payables A 43522134000002 43522721 N</t>
  </si>
  <si>
    <t>12-12-2024 Payments</t>
  </si>
  <si>
    <t>9091000113</t>
  </si>
  <si>
    <t>Achat de 500 cles USB</t>
  </si>
  <si>
    <t>CARIB-00-10.101950</t>
  </si>
  <si>
    <t>Journal Import 43867039:</t>
  </si>
  <si>
    <t>Supplier: CARIBBEAN VOICE MULTI-SERVICES |Supplier #: 1033287 |Transaction #: CARIB-00-10.101950 |Payment # : 9091000113 |Payment Method : TRF |</t>
  </si>
  <si>
    <t>Payables A 43865435000003 43867039 N</t>
  </si>
  <si>
    <t>18-12-2024 Payments</t>
  </si>
  <si>
    <t xml:space="preserve">11/13/2024 </t>
  </si>
  <si>
    <t>10312447</t>
  </si>
  <si>
    <t>9091000610</t>
  </si>
  <si>
    <t>B-15033</t>
  </si>
  <si>
    <t>Journal Import 45910600:</t>
  </si>
  <si>
    <t>Supplier: DIGIPUB &amp; PROMOTIONS YSABELLE ROY |Supplier #: 1033290 |Transaction #: B-15033 |Payment # : 9091000610 |Payment Method : TRF |</t>
  </si>
  <si>
    <t>Payables A 45910040000001 45910600 N</t>
  </si>
  <si>
    <t>23-01-2025 Payments</t>
  </si>
  <si>
    <t xml:space="preserve">12/10/2024 </t>
  </si>
  <si>
    <t>10330006</t>
  </si>
  <si>
    <t>9091000110</t>
  </si>
  <si>
    <t>Abonnement telephonique des projets pour novembre et decembre 2024</t>
  </si>
  <si>
    <t>Nov et dec 2024</t>
  </si>
  <si>
    <t>Supplier: UNIGESTION HOLDING S.A. |Supplier #: 1033267 |Transaction #: Nov et dec 2024 |Payment # : 9091000110 |Payment Method : TRF |</t>
  </si>
  <si>
    <t xml:space="preserve">12/11/2024 </t>
  </si>
  <si>
    <t>10330936</t>
  </si>
  <si>
    <t>9091000150</t>
  </si>
  <si>
    <t>Impression 2 Roll Up pour les atelier du Cap-Haitien et des Cayes</t>
  </si>
  <si>
    <t>B-15025</t>
  </si>
  <si>
    <t>Journal Import 43995171:</t>
  </si>
  <si>
    <t>Supplier: DIGIPUB &amp; PROMOTIONS YSABELLE ROY |Supplier #: 1033290 |Transaction #: B-15025 |Payment # : 9091000150 |Payment Method : TRF |</t>
  </si>
  <si>
    <t>Payables A 43994547000001 43995171 N</t>
  </si>
  <si>
    <t>20-12-2024 Payments</t>
  </si>
  <si>
    <t xml:space="preserve">11/5/2024 </t>
  </si>
  <si>
    <t>10307898</t>
  </si>
  <si>
    <t>9091000219</t>
  </si>
  <si>
    <t>Achat de petits materiels de bureau en support au CNMP</t>
  </si>
  <si>
    <t>2066362 &amp; 230436</t>
  </si>
  <si>
    <t>Journal Import 44185447:</t>
  </si>
  <si>
    <t>Supplier: OFFICE STAR SA |Supplier #: 1935441 |Transaction #: 2066362 &amp; 230436 |Payment # : 9091000219 |Payment Method : TRF |</t>
  </si>
  <si>
    <t>Payables A 44184430000003 44185447 N</t>
  </si>
  <si>
    <t>23-12-2024 Payments</t>
  </si>
  <si>
    <t>9091001066</t>
  </si>
  <si>
    <t>Impression 16 Roll Up &amp; 4 Back Drop en support a ULCC a Hotel Karibe le 9 decembre 2024</t>
  </si>
  <si>
    <t>2765</t>
  </si>
  <si>
    <t>2190499</t>
  </si>
  <si>
    <t>IDEAL IMPRESSION</t>
  </si>
  <si>
    <t>Journal Import 48271474:</t>
  </si>
  <si>
    <t>Supplier: IDEAL IMPRESSION |Supplier #: 2190499 |Transaction #: 2765 |Payment # : 9091001066 |Payment Method : TRF |</t>
  </si>
  <si>
    <t>Payables A 48270557000001 48271474 N</t>
  </si>
  <si>
    <t>04-03-2025 Payments</t>
  </si>
  <si>
    <t xml:space="preserve">12/4/2024 </t>
  </si>
  <si>
    <t>10326085</t>
  </si>
  <si>
    <t>Impression de 7 Roll Up &amp; 2 Bac Drop en support au CNMP_Hotel Karibe_10-11 decembre2024</t>
  </si>
  <si>
    <t>2766</t>
  </si>
  <si>
    <t xml:space="preserve">12/5/2024 </t>
  </si>
  <si>
    <t>10327327</t>
  </si>
  <si>
    <t>24SFSAE1283-24SFSAE1118&amp;24SFSAE1021</t>
  </si>
  <si>
    <t xml:space="preserve">12/9/2024 </t>
  </si>
  <si>
    <t>10329083</t>
  </si>
  <si>
    <t>9091000578</t>
  </si>
  <si>
    <t>Achat de produits d'entretien pour le bureau a Pinchinat</t>
  </si>
  <si>
    <t>Invoice number 9</t>
  </si>
  <si>
    <t>Journal Import 45575398:</t>
  </si>
  <si>
    <t>Supplier: KAY PWOP |Supplier #: 1196991 |Transaction #: Invoice number 9 |Payment # : 9091000578 |Payment Method : TRF |</t>
  </si>
  <si>
    <t>Payables A 45575238000001 45575398 N</t>
  </si>
  <si>
    <t>17-01-2025 Payments</t>
  </si>
  <si>
    <t xml:space="preserve">12/12/2024 </t>
  </si>
  <si>
    <t>10331785</t>
  </si>
  <si>
    <t>9091000824</t>
  </si>
  <si>
    <t>Achat de plumes, pads jaune, et cartables pour ULCC</t>
  </si>
  <si>
    <t>N-2066295</t>
  </si>
  <si>
    <t>Journal Import 47001657:</t>
  </si>
  <si>
    <t>Supplier: OFFICE STAR SA |Supplier #: 1935441 |Transaction #: N-2066295 |Payment # : 9091000824 |Payment Method : TRF |</t>
  </si>
  <si>
    <t>Payables A 47001317000001 47001657 N</t>
  </si>
  <si>
    <t>11-02-2025 Payments</t>
  </si>
  <si>
    <t>LAVAGE VEHICULE - NOV. 2024</t>
  </si>
  <si>
    <t>1033342</t>
  </si>
  <si>
    <t>LAFONTANT JUNIOR JOSEPH</t>
  </si>
  <si>
    <t>9091001168</t>
  </si>
  <si>
    <t>Impression de 17 Roll Up et 2 back Drop pour les ateliers du 12 et 24 février 2025 à l’HotelKaribe.</t>
  </si>
  <si>
    <t>B-15095</t>
  </si>
  <si>
    <t>Journal Import 49134582:</t>
  </si>
  <si>
    <t>Supplier: DIGIPUB &amp; PROMOTIONS YSABELLE ROY |Supplier #: 1033290 |Transaction #: B-15095 |Payment # : 9091001168 |Payment Method : TRF |</t>
  </si>
  <si>
    <t>Payables A 49132467000001 49134582 2 N</t>
  </si>
  <si>
    <t>18-03-2025 Payments</t>
  </si>
  <si>
    <t xml:space="preserve">2/10/2025 </t>
  </si>
  <si>
    <t>10352632</t>
  </si>
  <si>
    <t>Impression 1 Back Drop pour la journée des Nations Unis pour une activité à l’Hotel Karibe.</t>
  </si>
  <si>
    <t>AB-433</t>
  </si>
  <si>
    <t>2147235</t>
  </si>
  <si>
    <t>CONTACT PLUS</t>
  </si>
  <si>
    <t>Journal Import 47990741:</t>
  </si>
  <si>
    <t>Payables A 47990222000001 47990741 N</t>
  </si>
  <si>
    <t>27-02-2025 Payments</t>
  </si>
  <si>
    <t>9091000968</t>
  </si>
  <si>
    <t>Connexion internet Natcom – Bureau Pinchinat (Janvier 2025)</t>
  </si>
  <si>
    <t>20250205 362211699</t>
  </si>
  <si>
    <t>Supplier: NATCOM S.A |Supplier #: 1033305 |Transaction #: 20250205 362211699 |Payment # : 9091000968 |Payment Method : TRF |</t>
  </si>
  <si>
    <t>9091000958</t>
  </si>
  <si>
    <t>Connexion Internet Digicel bureau Pinchinat (Janvier 2025).Coûts partagés - Programmes/Projets : AGLDT, ISDE, Global Fund,  Renf. Dialogue, Etat de droit, Lutte contre la Corruption et</t>
  </si>
  <si>
    <t>1814474 (Pinchinat)</t>
  </si>
  <si>
    <t>Supplier: UNIGESTION HOLDING S.A. |Supplier #: 1033267 |Transaction #: 1814474 (Pinchinat) |Payment # : 9091000958 |Payment Method : TRF |</t>
  </si>
  <si>
    <t>9091001072</t>
  </si>
  <si>
    <t>Frais de communication des projets de janvier à mars 2025</t>
  </si>
  <si>
    <t>Facture 012025 &amp; 12025</t>
  </si>
  <si>
    <t>Journal Import 48407254:</t>
  </si>
  <si>
    <t>Supplier: UNIGESTION HOLDING S.A. |Supplier #: 1033267 |Transaction #: Facture 012025 &amp; 12025 |Payment # : 9091001072 |Payment Method : TRF |</t>
  </si>
  <si>
    <t>Payables A 48406922000001 48407254 N</t>
  </si>
  <si>
    <t>06-03-2025 Payments</t>
  </si>
  <si>
    <t xml:space="preserve">2/20/2025 </t>
  </si>
  <si>
    <t>10356786</t>
  </si>
  <si>
    <t>9091001172</t>
  </si>
  <si>
    <t>Gouter pour 25 personnes pour une rencontre de planification de la Task Force</t>
  </si>
  <si>
    <t>06092024-02285</t>
  </si>
  <si>
    <t>Supplier: KAY KARINE TRAITEUR |Supplier #: 1033340 |Transaction #: 06092024-02285 |Payment # : 9091001172 |Payment Method : TRF |</t>
  </si>
  <si>
    <t>9091001071</t>
  </si>
  <si>
    <t>Abonnement Net Lakay_Cheffe de Projet Anti-Corruption</t>
  </si>
  <si>
    <t>HA000000089965-HA000000089999</t>
  </si>
  <si>
    <t>Supplier: UNIGESTION HOLDING S.A. |Supplier #: 1033267 |Transaction #: HA000000089965-HA000000089999 |Payment # : 9091001071 |Payment Method : TRF |</t>
  </si>
  <si>
    <t>9091001233</t>
  </si>
  <si>
    <t>Paiement facture a Hinoto SA pour les service de routine et de reparation du nouveau vehicule OI-01118</t>
  </si>
  <si>
    <t>2032</t>
  </si>
  <si>
    <t>1062150</t>
  </si>
  <si>
    <t>HINOTO S.A.</t>
  </si>
  <si>
    <t>Journal Import 49596331:</t>
  </si>
  <si>
    <t>Supplier: HINOTO S.A. |Supplier #: 1062150 |Transaction #: 2032 |Payment # : 9091001233 |Payment Method : TRF |</t>
  </si>
  <si>
    <t>Payables A 49594177000001 49596331 N</t>
  </si>
  <si>
    <t>25-03-2025 Payments</t>
  </si>
  <si>
    <t>9091001146</t>
  </si>
  <si>
    <t>Achat de plumes, crayons, pads et glue en support a OPC pour la realisation d'ateliers.</t>
  </si>
  <si>
    <t>2067988</t>
  </si>
  <si>
    <t>Supplier: OFFICE STAR SA |Supplier #: 1935441 |Transaction #: 2067988 |Payment # : 9091001146 |Payment Method : TRF |</t>
  </si>
  <si>
    <t>9091001145</t>
  </si>
  <si>
    <t>Un sac a dos pour le M&amp;E</t>
  </si>
  <si>
    <t>233844</t>
  </si>
  <si>
    <t>Supplier: OFFICE STAR SA |Supplier #: 1935441 |Transaction #: 233844 |Payment # : 9091001145 |Payment Method : TRF |</t>
  </si>
  <si>
    <t xml:space="preserve">2/24/2025 </t>
  </si>
  <si>
    <t>10358439</t>
  </si>
  <si>
    <t>9091001222</t>
  </si>
  <si>
    <t>Facture additionnelle pour restauration_Aletier du 16 au 19 sept 2024_Hotel Karibe</t>
  </si>
  <si>
    <t>3266</t>
  </si>
  <si>
    <t>Supplier: KARIBE HOTEL |Supplier #: 1033257 |Transaction #: 3266 |Payment # : 9091001222 |Payment Method : TRF |</t>
  </si>
  <si>
    <t>FACTURE JANV. &amp; FEV. 2025</t>
  </si>
  <si>
    <t>25SFSAE135 &amp; 25SFSAE0219</t>
  </si>
  <si>
    <t xml:space="preserve">3/14/2025 </t>
  </si>
  <si>
    <t>10365928</t>
  </si>
  <si>
    <t>Connexion Internet Digicel bureau Pinchinat (Février, Mars et Avril 2025).</t>
  </si>
  <si>
    <t>11026 / Pinchinat</t>
  </si>
  <si>
    <t xml:space="preserve">3/17/2025 </t>
  </si>
  <si>
    <t>10366589</t>
  </si>
  <si>
    <t>TR00181517_660-2415667173_Lionel Constant BOURGOIN</t>
  </si>
  <si>
    <t>PAP/INV/0001450</t>
  </si>
  <si>
    <t>1254859</t>
  </si>
  <si>
    <t>Royal Star Travel and Tour services</t>
  </si>
  <si>
    <t xml:space="preserve">8/11/2023 </t>
  </si>
  <si>
    <t>10089725</t>
  </si>
  <si>
    <t>TR00201308_660-2415705145_ Henrio TOUSSAINT</t>
  </si>
  <si>
    <t>PAP/INV/0001684_Henrio Toussaint</t>
  </si>
  <si>
    <t xml:space="preserve">9/26/2023 </t>
  </si>
  <si>
    <t>10112483</t>
  </si>
  <si>
    <t>TR00201299_660-2415705146_ John Games OLIVIER</t>
  </si>
  <si>
    <t>PAP/INV/0001684_John Games OLIVIER</t>
  </si>
  <si>
    <t>10112480</t>
  </si>
  <si>
    <t>TR00201305_660-2415705147_ Ernst THEODORE</t>
  </si>
  <si>
    <t>PAP/INV/0001684_Ernst Theodore</t>
  </si>
  <si>
    <t>10112482</t>
  </si>
  <si>
    <t>TR00201310_660-2415705148_ Lionel Constant BOURGOIN</t>
  </si>
  <si>
    <t>PAP/INV/0001684_Lionel Bourgouin</t>
  </si>
  <si>
    <t xml:space="preserve">9/25/2023 </t>
  </si>
  <si>
    <t>10111806</t>
  </si>
  <si>
    <t>TR00226083_660-2415761534_Patrice LAVENTURE</t>
  </si>
  <si>
    <t>PAP/INV/0001831_Patrice LAVENTURE</t>
  </si>
  <si>
    <t xml:space="preserve">11/13/2023 </t>
  </si>
  <si>
    <t>10140110</t>
  </si>
  <si>
    <t>TR00226885_660-2415761533_Gassendy CALICE</t>
  </si>
  <si>
    <t>PAP/INV/0001831_Gassendy CALICE</t>
  </si>
  <si>
    <t>10140105</t>
  </si>
  <si>
    <t>TR00226875_660-2415761535_Peguy Mondesir DESROSIERS</t>
  </si>
  <si>
    <t>PAP/INV/0001831_Peguy Mondesi</t>
  </si>
  <si>
    <t>10140106</t>
  </si>
  <si>
    <t>TR00226813_660-2415761536_Morinvil HUGUENS</t>
  </si>
  <si>
    <t>PAP/INV/0001831_Morinvil HUGUENS</t>
  </si>
  <si>
    <t>10140108</t>
  </si>
  <si>
    <t>TR00238540_279-2140086600_ HIBART BELOI MARIE ROSELEY</t>
  </si>
  <si>
    <t>PAP/INV/0001907_HIBART BELOI</t>
  </si>
  <si>
    <t xml:space="preserve">12/4/2023 </t>
  </si>
  <si>
    <t>10153579</t>
  </si>
  <si>
    <t>TR00238531_279-2140086599_ CALICE GASSENDY</t>
  </si>
  <si>
    <t>PAP/INV/0001907_CALICE</t>
  </si>
  <si>
    <t>10153583</t>
  </si>
  <si>
    <t>TR00240058_660-2415782050 _Lionel Constant BOURGOIN</t>
  </si>
  <si>
    <t>PAP/INV/0001911</t>
  </si>
  <si>
    <t xml:space="preserve">12/5/2023 </t>
  </si>
  <si>
    <t>10154629</t>
  </si>
  <si>
    <t>TR00247825_660-2415802492_Lionel Bourgouin</t>
  </si>
  <si>
    <t>PAP/INV/0002001_Lionel Bourgouin</t>
  </si>
  <si>
    <t xml:space="preserve">1/30/2024 </t>
  </si>
  <si>
    <t>10176875</t>
  </si>
  <si>
    <t>TR00358836_660 2420061161_MORINVIL HUGUENS_FIN0158837</t>
  </si>
  <si>
    <t>23842</t>
  </si>
  <si>
    <t>1033233</t>
  </si>
  <si>
    <t>AGENCE CITADELLE SA</t>
  </si>
  <si>
    <t xml:space="preserve">11/4/2024 </t>
  </si>
  <si>
    <t>10307084</t>
  </si>
  <si>
    <t>TR00387868_660 2420061162_NORDEUS JEAN CARLO_FIN0158837</t>
  </si>
  <si>
    <t>23843</t>
  </si>
  <si>
    <t>10307070</t>
  </si>
  <si>
    <t>FIN0159537/TR00387832_660 2420061322_RAMEAU MAX ROBERT</t>
  </si>
  <si>
    <t>23841</t>
  </si>
  <si>
    <t>10307710</t>
  </si>
  <si>
    <t>FIN0162751/TR00397534_660-2420066652 _RAMEAU MAX ROBERT</t>
  </si>
  <si>
    <t>PAP/INV/0002800</t>
  </si>
  <si>
    <t>Journal Import 42276533:</t>
  </si>
  <si>
    <t xml:space="preserve">11/16/2024 </t>
  </si>
  <si>
    <t>10314884</t>
  </si>
  <si>
    <t>paiement materiels informatiques projet corruption</t>
  </si>
  <si>
    <t>PCHaiti-356101</t>
  </si>
  <si>
    <t xml:space="preserve">1/13/2023 </t>
  </si>
  <si>
    <t>HTI10-0000019757</t>
  </si>
  <si>
    <t>Micro evaluation FJKL et OCNH</t>
  </si>
  <si>
    <t>INV-00307976</t>
  </si>
  <si>
    <t>1107164</t>
  </si>
  <si>
    <t>BDO LLP</t>
  </si>
  <si>
    <t>HTI10-0000019640</t>
  </si>
  <si>
    <t>Paiement materiels informatique projet corruption</t>
  </si>
  <si>
    <t>INV41971-42068</t>
  </si>
  <si>
    <t>1000006</t>
  </si>
  <si>
    <t>Planson International Corporation.</t>
  </si>
  <si>
    <t xml:space="preserve">3/16/2023 </t>
  </si>
  <si>
    <t>10018714</t>
  </si>
  <si>
    <t>PAM/HTCO/BSP/SLNFI 080-2023</t>
  </si>
  <si>
    <t>1033259</t>
  </si>
  <si>
    <t>PROGRAMME ALIMENTAIRE MONDIAL HAITI</t>
  </si>
  <si>
    <t>Location bureau Pinchinat (juillet - septembre 2023) | Ref.: PROC 2018.288 / LeasePV2018-Amend9 (Bureaux no.: 3, 4, 5, 6, 7, 8, 9, 11, 12 &amp; 13)</t>
  </si>
  <si>
    <t>L093023-3/4/5/6/7/8/9/11/12/13</t>
  </si>
  <si>
    <t>1033352</t>
  </si>
  <si>
    <t>FRANTZ JOSEPH BOULOS</t>
  </si>
  <si>
    <t xml:space="preserve">8/22/2023 </t>
  </si>
  <si>
    <t>10094494</t>
  </si>
  <si>
    <t>Connexion Internet Starlink Business - Bureau Pinchinat (Oct. 2023)</t>
  </si>
  <si>
    <t>126383 - PNUD Site Petion-ville (Oct. 2023)</t>
  </si>
  <si>
    <t>1982428</t>
  </si>
  <si>
    <t>UNBROSSA (UNIQUEBROADCASTING SERVICE S.A)</t>
  </si>
  <si>
    <t>Paiement Organisatrice forum 12 octobre 2023</t>
  </si>
  <si>
    <t>Facture-MDorleans</t>
  </si>
  <si>
    <t>2048717</t>
  </si>
  <si>
    <t>Marie Michaelle Jean Louis DORLEANS</t>
  </si>
  <si>
    <t xml:space="preserve">10/5/2023 </t>
  </si>
  <si>
    <t>10118193</t>
  </si>
  <si>
    <t>Travel Entitlements</t>
  </si>
  <si>
    <t>TR00226107</t>
  </si>
  <si>
    <t>HCM-71305674</t>
  </si>
  <si>
    <t>Smith EDOUARD[[71305674]]</t>
  </si>
  <si>
    <t>TR00226083</t>
  </si>
  <si>
    <t>TR00226813</t>
  </si>
  <si>
    <t>HCM-71408939</t>
  </si>
  <si>
    <t>Huguens Morinvil[[71408939]]</t>
  </si>
  <si>
    <t>participation de Carlos hercule comme maitre de cérémonie au forum du 12 octobre 2023</t>
  </si>
  <si>
    <t>facture-CHForumCorruption</t>
  </si>
  <si>
    <t>1197779</t>
  </si>
  <si>
    <t>CARLOS HERCULE</t>
  </si>
  <si>
    <t xml:space="preserve">10/25/2023 </t>
  </si>
  <si>
    <t>10129249</t>
  </si>
  <si>
    <t>126773 - Connexion Internet Starlink Business - Bureau Pinchinat (Nov. 2023)</t>
  </si>
  <si>
    <t>126773</t>
  </si>
  <si>
    <t>TR00238531</t>
  </si>
  <si>
    <t>TR00238540</t>
  </si>
  <si>
    <t>2081708</t>
  </si>
  <si>
    <t>MARIE ROSELEY HIBART BELOI</t>
  </si>
  <si>
    <t>TR00240058</t>
  </si>
  <si>
    <t>HCM-71351704</t>
  </si>
  <si>
    <t>Lionel Constant BOURGOIN[[71351704]]</t>
  </si>
  <si>
    <t>TC00197390s_0</t>
  </si>
  <si>
    <t>Connexion Internet Starlink Business - Bureau Pinchinat (Dec 2023)</t>
  </si>
  <si>
    <t>127058</t>
  </si>
  <si>
    <t>Location bureau Pinchinat (Octobre - Décembre 2023) | Ref.: PROC 2018.288 /LeasePV2018 (Bureaux no.: 3, 4, 5, 6, 7, 8, 9, 10, 11, 12 &amp; 13)</t>
  </si>
  <si>
    <t>L123123-3/4/5/6/7/8/9/10/11/12/13</t>
  </si>
  <si>
    <t>10154567</t>
  </si>
  <si>
    <t>TC00209597s_0</t>
  </si>
  <si>
    <t>TC00214702s_0</t>
  </si>
  <si>
    <t>TR00247825_1</t>
  </si>
  <si>
    <t>Location bureau Pinchinat (Janvier - Mars 2024) | Ref.: PROC 2018.288 /LeasePV2018 (Bureaux no.: 3, 4, 5, 6, 7, 8, 9, 10, 11, 12 &amp; 13).</t>
  </si>
  <si>
    <t>L033024 - 3/4/5/6/7/8/9/10/11/12/13</t>
  </si>
  <si>
    <t xml:space="preserve">3/28/2024 </t>
  </si>
  <si>
    <t>10201537</t>
  </si>
  <si>
    <t>Recrutement d'un consultant pour laréalisation de l'étude des lignes de base pour le projet de lutte contre la corruption, 12-14-20-22 mars 2024.12-14-20-22 mars 2024</t>
  </si>
  <si>
    <t>74000</t>
  </si>
  <si>
    <t>Installation systeme biometrique a la porte du bureau du projet PBF Anti-Corruption par une firme Internationale (et non un fournisseur local)</t>
  </si>
  <si>
    <t>INV-813-2_8-12-2023</t>
  </si>
  <si>
    <t>1033335</t>
  </si>
  <si>
    <t>E TELINC CORPORATION</t>
  </si>
  <si>
    <t>Location bureau Pinchinat (Avril - Juin 2024) | Ref.: PROC 2018.288/ LeasePV2018 (Bureaux no.: 3, 4, 5, 6, 7, 8, 9, 10, 11, 12 &amp; 13).</t>
  </si>
  <si>
    <t>Location bureau Pinchinat (Avril - Juin 2024)</t>
  </si>
  <si>
    <t xml:space="preserve">5/29/2024 </t>
  </si>
  <si>
    <t>10230137</t>
  </si>
  <si>
    <t>Location bureau Pinchinat (Juillet - Septembre 2024) | Ref.: PROC 2018.288 /LeasePV2018 (Bureaux no.: 3, 4, 5, 6, 7, 8, 9, 10, 11, 12 &amp; 13).</t>
  </si>
  <si>
    <t>L093024-3/4/5/6/7/8/9/10/11/12/13</t>
  </si>
  <si>
    <t xml:space="preserve">7/3/2024 </t>
  </si>
  <si>
    <t>10246870</t>
  </si>
  <si>
    <t>Paiement livrable # 1</t>
  </si>
  <si>
    <t>Livrable 1</t>
  </si>
  <si>
    <t xml:space="preserve">8/5/2024 </t>
  </si>
  <si>
    <t>10260122</t>
  </si>
  <si>
    <t>2420100</t>
  </si>
  <si>
    <t>1970660</t>
  </si>
  <si>
    <t>GINA Software s.r.o.</t>
  </si>
  <si>
    <t xml:space="preserve">5/2/2024 </t>
  </si>
  <si>
    <t>10216344</t>
  </si>
  <si>
    <t>FACTURE NOVEMBRE 2023</t>
  </si>
  <si>
    <t>PAMIHTCOIODSIUNDP-095IFI 220-2023</t>
  </si>
  <si>
    <t>TR00357849</t>
  </si>
  <si>
    <t>PAIEMENT 2EME LIVRABLE</t>
  </si>
  <si>
    <t>Livrable #2_Philipe R Cantave</t>
  </si>
  <si>
    <t>TR00387837</t>
  </si>
  <si>
    <t>TR00387832</t>
  </si>
  <si>
    <t>HCM-71305624</t>
  </si>
  <si>
    <t>Max Robert RAMEAU[[71305624]]</t>
  </si>
  <si>
    <t>TC00325886s_0</t>
  </si>
  <si>
    <t>TC00325892s_0</t>
  </si>
  <si>
    <t>Paiement livrable # 3</t>
  </si>
  <si>
    <t>Livrable # 3</t>
  </si>
  <si>
    <t>TR00397534</t>
  </si>
  <si>
    <t>9091000046</t>
  </si>
  <si>
    <t>Paiement du livrable</t>
  </si>
  <si>
    <t>0001</t>
  </si>
  <si>
    <t>2195171</t>
  </si>
  <si>
    <t>Lionel St Felix</t>
  </si>
  <si>
    <t>Supplier: Lionel St Felix |Supplier #: 2195171 |Transaction #: 0001 |Payment # : 9091000046 |Payment Method : TRF |</t>
  </si>
  <si>
    <t xml:space="preserve">11/11/2024 </t>
  </si>
  <si>
    <t>10311279</t>
  </si>
  <si>
    <t>TC00341875s_0</t>
  </si>
  <si>
    <t>TC00342797s_0</t>
  </si>
  <si>
    <t>Location bureau Pinchinat (Octobre – Novembre 2024) | Ref.: PROC 2018.288/LeasePV2018 Amendement 9 (Bureaux no.: 3, 4, 5, 6, 7, 8, 9, 10, 11, 12 &amp; 13).</t>
  </si>
  <si>
    <t>L113024- 3/4/5/6/7/8/9/10/11 /12/13</t>
  </si>
  <si>
    <t xml:space="preserve">12/3/2024 </t>
  </si>
  <si>
    <t>10325346</t>
  </si>
  <si>
    <t>PAIEMENT LIVRABLE 1</t>
  </si>
  <si>
    <t>No. Facture: 001</t>
  </si>
  <si>
    <t>2133979</t>
  </si>
  <si>
    <t>Paulson Pierre Philippe</t>
  </si>
  <si>
    <t xml:space="preserve">11/25/2024 </t>
  </si>
  <si>
    <t>10319921</t>
  </si>
  <si>
    <t>Remboursement frais d'hotel</t>
  </si>
  <si>
    <t>F10_Jean Carlo Nordeus</t>
  </si>
  <si>
    <t>2192949</t>
  </si>
  <si>
    <t>Jean Carlo Nordeus</t>
  </si>
  <si>
    <t>TR00432471_660 2420097103_Max Robert RAMEAU</t>
  </si>
  <si>
    <t>24044_Max Robert</t>
  </si>
  <si>
    <t xml:space="preserve">1/30/2025 </t>
  </si>
  <si>
    <t>10348794</t>
  </si>
  <si>
    <t>FACTURE NOVEMBRE 2024</t>
  </si>
  <si>
    <t>PAM/HTCO/BSP/SLA/FI 065-2024 - UNDP</t>
  </si>
  <si>
    <t>Paiement de DSA du 31 janvier au 5 fevrier 2025 en faveur de Max Robert Rameau, apres avoir participe a une mission aux Cayes en passant par Cap-Haitien pour rentrer a Port au Prince.</t>
  </si>
  <si>
    <t>TR 00432471</t>
  </si>
  <si>
    <t>Paiement de la balance de 20% de DSA pour la mission de Cap-Haitien vers Port auPrince après avoir participé à un atelier d'échanges sur la transparence et laredevabilité pour l’efficacité du développement aux Cayes les 27 &amp; 28 janvier20</t>
  </si>
  <si>
    <t>TC00383141</t>
  </si>
  <si>
    <t>Location bureau Pinchinat (Décembre 2024 – Février 2025) | Ref.: PROC 2018.288/LeasePV2018 Amendement 10 (Bureaux no: 3, 4, 5, 6, 7, 8, 9, 10, 11, 12 &amp; 13).</t>
  </si>
  <si>
    <t>L022825 - 3/4/5/6/7/8/9/10/11/12/13 (Dec24 - Fev25</t>
  </si>
  <si>
    <t xml:space="preserve">3/6/2025 </t>
  </si>
  <si>
    <t>10362627</t>
  </si>
  <si>
    <t>Paiement facture #2 pour la realisation d'un atelier aux Cayes.</t>
  </si>
  <si>
    <t>0002</t>
  </si>
  <si>
    <t>10352655</t>
  </si>
  <si>
    <t>FACTURE JANVIER 2025</t>
  </si>
  <si>
    <t>PAM/HTCO/ODS/SLA/FI 003-2025 - UNDP</t>
  </si>
  <si>
    <t>Location bureau Pinchinat (Mars, Avril et Mai 2025) | Ref.: PROC 2018.288 /LeasePV2018, Amendement 10 (Bureaux no: 3, 4, 5, 6, 7, 8, 9, 10, 11, 12 &amp; 13).</t>
  </si>
  <si>
    <t>L033125- 3/4/5/6/7/8/9/10/11/1 2/13</t>
  </si>
  <si>
    <t xml:space="preserve">3/12/2025 </t>
  </si>
  <si>
    <t>10364751</t>
  </si>
  <si>
    <t>GMSERVICES</t>
  </si>
  <si>
    <t>Recouvrement de couts - matériels informatiques_Projet Cohesion Sociale</t>
  </si>
  <si>
    <t>Recouv_ICT_Coh_Sociale_23</t>
  </si>
  <si>
    <t>UNDP Project Adjustment</t>
  </si>
  <si>
    <t>Recouvrement Services ICT au Projet PBF</t>
  </si>
  <si>
    <t>RECOUV_ICT_PBF_001</t>
  </si>
  <si>
    <t>ITM/SIS 26122024 REQ0142684</t>
  </si>
  <si>
    <t>Realized Foreign Exchange Losses</t>
  </si>
  <si>
    <t>Realized Loss</t>
  </si>
  <si>
    <t>PERIOD_END_ACCRUAL</t>
  </si>
  <si>
    <t>Capacity Assessment</t>
  </si>
  <si>
    <t>Journal Import 39078680:</t>
  </si>
  <si>
    <t>Receipt Accounting A 39078618000015 39078680 N</t>
  </si>
  <si>
    <t>31-08-2024 Period End Accrual</t>
  </si>
  <si>
    <t>Shilpa PRODDUTUR</t>
  </si>
  <si>
    <t>Journal Import 35111205:</t>
  </si>
  <si>
    <t>Receipt Accounting A 35111124000012 35111205 N</t>
  </si>
  <si>
    <t>30-06-2024 Period End Accrual</t>
  </si>
  <si>
    <t>Abdul Raheem SHAIK</t>
  </si>
  <si>
    <t>Journal Import 40496552:</t>
  </si>
  <si>
    <t>Receipt Accounting A 40496390000012 40496552 N</t>
  </si>
  <si>
    <t>30-09-2024 Period End Accrual</t>
  </si>
  <si>
    <t>Gangadhar Dharani</t>
  </si>
  <si>
    <t>Journal Import 22226831:</t>
  </si>
  <si>
    <t>Receipt Accounting A 22226805000011 22226831 N</t>
  </si>
  <si>
    <t>30-11-2023 Period End Accrual</t>
  </si>
  <si>
    <t>Journal Import 33658145:</t>
  </si>
  <si>
    <t>Receipt Accounting A 33657924000011 33658145 N</t>
  </si>
  <si>
    <t>30-04-2024 Period End Accrual</t>
  </si>
  <si>
    <t>Journal Import 35111206:</t>
  </si>
  <si>
    <t>Receipt Accounting A 35111124000013 35111206 N</t>
  </si>
  <si>
    <t>Journal Import 22175325:</t>
  </si>
  <si>
    <t>Receipt Accounting A 22175286000008 22175325 N</t>
  </si>
  <si>
    <t>31-10-2023 Period End Accrual</t>
  </si>
  <si>
    <t>Journal Import 24578889:</t>
  </si>
  <si>
    <t>Receipt Accounting A 24578857000011 24578889 N</t>
  </si>
  <si>
    <t>31-12-2023 Period End Accrual</t>
  </si>
  <si>
    <t>Journal Import 24578890:</t>
  </si>
  <si>
    <t>Receipt Accounting A 24578857000012 24578890 N</t>
  </si>
  <si>
    <t>Journal Import 38006288:</t>
  </si>
  <si>
    <t>Receipt Accounting A 38006231000013 38006288 N</t>
  </si>
  <si>
    <t>31-07-2024 Period End Accrual</t>
  </si>
  <si>
    <t>Journal Import 22175331:</t>
  </si>
  <si>
    <t>Receipt Accounting A 22175286000010 22175331 N</t>
  </si>
  <si>
    <t>Journal Import 34014661:</t>
  </si>
  <si>
    <t>Receipt Accounting A 34014576000010 34014661 N</t>
  </si>
  <si>
    <t>31-05-2024 Period End Accrual</t>
  </si>
  <si>
    <t>Journal Import 42492352:</t>
  </si>
  <si>
    <t>Receipt Accounting A 42492304000012 42492352 N</t>
  </si>
  <si>
    <t>31-10-2024 Period End Accrual</t>
  </si>
  <si>
    <t>Journal Import 22226833:</t>
  </si>
  <si>
    <t>Receipt Accounting A 22226805000012 22226833 N</t>
  </si>
  <si>
    <t>Journal Import 29321189:</t>
  </si>
  <si>
    <t>Receipt Accounting A 29321140000012 29321189 N</t>
  </si>
  <si>
    <t>31-03-2024 Period End Accrual</t>
  </si>
  <si>
    <t>Journal Import 29448613:</t>
  </si>
  <si>
    <t>Receipt Accounting A 29448597000001 29448613 N</t>
  </si>
  <si>
    <t>01-04-2024 Period End Accrual</t>
  </si>
  <si>
    <t>Journal Import 33900447:</t>
  </si>
  <si>
    <t>Receipt Accounting A 33900434000001 33900447 N</t>
  </si>
  <si>
    <t>01-05-2024 Period End Accrual</t>
  </si>
  <si>
    <t>Journal Import 22177940:</t>
  </si>
  <si>
    <t>Receipt Accounting A 22177925000001 22177940 N</t>
  </si>
  <si>
    <t>01-11-2023 Period End Accrual</t>
  </si>
  <si>
    <t>Journal Import 34059012:</t>
  </si>
  <si>
    <t>Receipt Accounting A 34058982000001 34059012 N</t>
  </si>
  <si>
    <t>01-06-2024 Period End Accrual</t>
  </si>
  <si>
    <t>Journal Import 35113159:</t>
  </si>
  <si>
    <t>Receipt Accounting A 35112806000001 35113159 N</t>
  </si>
  <si>
    <t>01-07-2024 Period End Accrual</t>
  </si>
  <si>
    <t>Journal Import 38006392:</t>
  </si>
  <si>
    <t>Receipt Accounting A 38006391000001 38006392 N</t>
  </si>
  <si>
    <t>01-08-2024 Period End Accrual</t>
  </si>
  <si>
    <t>Journal Import 39079877:</t>
  </si>
  <si>
    <t>Receipt Accounting A 39079840000001 39079877 N</t>
  </si>
  <si>
    <t>01-09-2024 Period End Accrual</t>
  </si>
  <si>
    <t>Journal Import 40497618:</t>
  </si>
  <si>
    <t>Receipt Accounting A 40497615000001 40497618 N</t>
  </si>
  <si>
    <t>01-10-2024 Period End Accrual</t>
  </si>
  <si>
    <t>Journal Import 24582642:</t>
  </si>
  <si>
    <t>Receipt Accounting A 24582638000001 24582642 N</t>
  </si>
  <si>
    <t>01-01-2024 Period End Accrual</t>
  </si>
  <si>
    <t>Journal Import 42493271:</t>
  </si>
  <si>
    <t>Receipt Accounting A 42493253000001 42493271 N</t>
  </si>
  <si>
    <t>01-11-2024 Period End Accrual</t>
  </si>
  <si>
    <t>Journal Import 22227173:</t>
  </si>
  <si>
    <t>Receipt Accounting A 22227170000001 22227173 N</t>
  </si>
  <si>
    <t>01-12-2023 Period End Accrual</t>
  </si>
  <si>
    <t>Consumables - Stationery and Other Office Supplies</t>
  </si>
  <si>
    <t>Journal Import 21793904:</t>
  </si>
  <si>
    <t>Receipt Accounting A 21793836000008 21793904 N</t>
  </si>
  <si>
    <t>30-09-2023 Period End Accrual</t>
  </si>
  <si>
    <t>Journal Import 22226830:</t>
  </si>
  <si>
    <t>Receipt Accounting A 22226805000010 22226830 N</t>
  </si>
  <si>
    <t>Journal Import 21200453:</t>
  </si>
  <si>
    <t>Receipt Accounting A 21200422000011 21200453 N</t>
  </si>
  <si>
    <t>30-06-2023 Period End Accrual</t>
  </si>
  <si>
    <t>Journal Import 21202027:</t>
  </si>
  <si>
    <t>Receipt Accounting A 21201943000001 21202027 N</t>
  </si>
  <si>
    <t>01-07-2023 Period End Accrual</t>
  </si>
  <si>
    <t>Journal Import 21794422:</t>
  </si>
  <si>
    <t>Receipt Accounting A 21794372000001 21794422 N</t>
  </si>
  <si>
    <t>01-10-2023 Period End Accrual</t>
  </si>
  <si>
    <t>Journal Import 46026168:</t>
  </si>
  <si>
    <t>Receipt Accounting A 46026060000015 46026168 N</t>
  </si>
  <si>
    <t>31-12-2024 Period End Accrual</t>
  </si>
  <si>
    <t>Journal Import 44043272:</t>
  </si>
  <si>
    <t>Receipt Accounting A 44043182000014 44043272 N</t>
  </si>
  <si>
    <t>30-11-2024 Period End Accrual</t>
  </si>
  <si>
    <t>Journal Import 46026378:</t>
  </si>
  <si>
    <t>Receipt Accounting A 46026372000001 46026378 N</t>
  </si>
  <si>
    <t>01-01-2025 Period End Accrual</t>
  </si>
  <si>
    <t>Journal Import 44043739:</t>
  </si>
  <si>
    <t>Receipt Accounting A 44043705000001 44043739 N</t>
  </si>
  <si>
    <t>01-12-2024 Period End Accrual</t>
  </si>
  <si>
    <t>10302816</t>
  </si>
  <si>
    <t>Journal Import 44043260:</t>
  </si>
  <si>
    <t>Receipt Accounting A 44043182000013 44043260 N</t>
  </si>
  <si>
    <t>Service Cost - Trade and Business Services</t>
  </si>
  <si>
    <t>Utilities</t>
  </si>
  <si>
    <t>INVOICES</t>
  </si>
  <si>
    <t>AP_INVOICES</t>
  </si>
  <si>
    <t>Supplier: UNIGESTION HOLDING S.A. |Supplier #: 1033267 |Site: HTI |Transaction #: 1759727 - INT PICHINNAT FEV 23 |Transaction Line #: 6 |PO #:  |PO Line #: 0 |Contract #: 00141146 |Project #: 00129459 |Task #: ACTIVITY6 |Donor: Pe</t>
  </si>
  <si>
    <t>Payables A 7523576000001 7525311 3 Y</t>
  </si>
  <si>
    <t>03-04-2023 Purchase Invoices</t>
  </si>
  <si>
    <t>6</t>
  </si>
  <si>
    <t>Paiement abonnement internet Cheffe de Projet PBF Corruption. Jan-Juin 2024</t>
  </si>
  <si>
    <t>Journal Import 23502215:</t>
  </si>
  <si>
    <t>Supplier: UNIGESTION HOLDING S.A. |Supplier #: 1033267 |Site: HTI |Transaction #: HA000000033456 |Transaction Line #: 1 |PO #:  |PO Line #: 0 |Contract #: 00141146 |Project #: 00129459 |Task #: ACTIVITY2 |Donor: Peacebuilding Fund</t>
  </si>
  <si>
    <t>Payables A 23501181000001 23502215 Y</t>
  </si>
  <si>
    <t>10-01-2024 Purchase Invoices</t>
  </si>
  <si>
    <t>1</t>
  </si>
  <si>
    <t>Payables A 23501181000001 23502215 2 Y</t>
  </si>
  <si>
    <t>31-12-2023 Purchase Invoices</t>
  </si>
  <si>
    <t>HA 000000033456</t>
  </si>
  <si>
    <t>Paiement abonnement internet pour la Cheffe de projet PBF Corrupotion</t>
  </si>
  <si>
    <t>Journal Import 23775699:</t>
  </si>
  <si>
    <t>Supplier: UNIGESTION HOLDING S.A. |Supplier #: 1033267 |Site: HTI |Transaction #: HA 000000033456 |Transaction Line #: 1 |PO #:  |PO Line #: 0 |Contract #: 00141146 |Project #: 00129459 |Task #: ACTIVITY10 |Donor: Peacebuilding Fu</t>
  </si>
  <si>
    <t>Payables A 23775039000001 23775699 2 Y</t>
  </si>
  <si>
    <t>01-12-2023 Purchase Invoices</t>
  </si>
  <si>
    <t>Journal Import 5736124:</t>
  </si>
  <si>
    <t>Supplier: LE PELERIN HOME DECOR |Supplier #: 1033245 |Site: HTI |Transaction #: PHD-14386 |Transaction Line #: 1 |PO #:  |PO Line #: 0 |Contract #: 00141146 |Project #: 00129459 |Task #: ACTIVITY10 |Donor: Peacebuilding Fund |</t>
  </si>
  <si>
    <t>Payables A 5736045000001 5736124 Y</t>
  </si>
  <si>
    <t>01-02-2023 Purchase Invoices</t>
  </si>
  <si>
    <t>Journal Import 5818359:</t>
  </si>
  <si>
    <t>Supplier: C3 GROUP SA |Supplier #: 1033318 |Site: HTI |Transaction #: C3-livres de poches_ |Transaction Line #: 1 |PO #:  |PO Line #: 0 |Contract #: 00141146 |Project #: 00129459 |Task #: ACTIVITY10 |Donor: Peacebuilding Fund |</t>
  </si>
  <si>
    <t>Payables A 5816404000002 5818359 2 Y</t>
  </si>
  <si>
    <t>Journal Import 5828357:</t>
  </si>
  <si>
    <t>Supplier: SOCOPROSA |Supplier #: 1033330 |Site: HTI |Transaction #: INV071801. |Transaction Line #: 1 |PO #:  |PO Line #: 0 |Contract #: 00141146 |Project #: 00129459 |Task #: ACTIVITY10 |Donor: Peacebuilding Fund |</t>
  </si>
  <si>
    <t>Payables A 5828193000001 5828357 Y</t>
  </si>
  <si>
    <t>02-03-2023 Purchase Invoices</t>
  </si>
  <si>
    <t>Journal Import 5872810:</t>
  </si>
  <si>
    <t>Supplier: UNIGESTION HOLDING S.A. |Supplier #: 1033267 |Site: HTI |Transaction #: HA-01/HA-02 |Transaction Line #: 1 |PO #:  |PO Line #: 0 |Contract #: 00141146 |Project #: 00129459 |Task #: ACTIVITY10 |Donor: Peacebuilding Fund |</t>
  </si>
  <si>
    <t>Payables A 5872618000001 5872810 Y</t>
  </si>
  <si>
    <t>27-02-2023 Purchase Invoices</t>
  </si>
  <si>
    <t>Journal Import 6456432:</t>
  </si>
  <si>
    <t>Supplier: PATRICE LAVENTURE |Supplier #: 1033308 |Site: HTI |Transaction #: Remboursement Patrice |Transaction Line #: 1 |PO #:  |PO Line #: 0 |Contract #: 00141146 |Project #: 00129459 |Task #: ACTIVITY10 |Donor: Peacebuilding Fu</t>
  </si>
  <si>
    <t>Payables A 6456222000001 6456432 Y</t>
  </si>
  <si>
    <t>15-03-2023 Purchase Invoices</t>
  </si>
  <si>
    <t>Journal Import 6472523:</t>
  </si>
  <si>
    <t>Supplier: IMPRIMERIE ROLAND THEODORE S.A |Supplier #: 1033309 |Site: HTI |Transaction #: INV004613 |Transaction Line #: 1 |PO #:  |PO Line #: 0 |Contract #: 00141146 |Project #: 00129459 |Task #: ACTIVITY10 |Donor: Peacebuilding F</t>
  </si>
  <si>
    <t>Payables A 6471638000001 6472523 2 Y</t>
  </si>
  <si>
    <t>1757733 - INT PV - FEV 2023</t>
  </si>
  <si>
    <t>INTERNET PINCHINNAT FEVRIER 2023</t>
  </si>
  <si>
    <t>Journal Import 30683160:</t>
  </si>
  <si>
    <t>Supplier: UNIGESTION HOLDING S.A. |Supplier #: 1033267 |Site: HTI |Transaction #: 1757733 - INT PV - FEV 2023 |Transaction Line #: 7 |PO #:  |PO Line #: 0 |Contract #: 00141146 |Project #: 00129459 |Task #: ACTIVITY6 |Donor: Peace</t>
  </si>
  <si>
    <t>Payables A 30681975000001 30683160 2 Y</t>
  </si>
  <si>
    <t>01-04-2024 Purchase Invoices</t>
  </si>
  <si>
    <t>7</t>
  </si>
  <si>
    <t>Journal Import 7508497:</t>
  </si>
  <si>
    <t>Supplier: UNIGESTION HOLDING S.A. |Supplier #: 1033267 |Site: HTI |Transaction #: 1757733 - INT PINCHINNAT JAN 23 |Transaction Line #: 6 |PO #:  |PO Line #: 0 |Contract #: 00141146 |Project #: 00129459 |Task #: ACTIVITY6 |Donor: P</t>
  </si>
  <si>
    <t>Payables A 7507465000001 7508497 Y</t>
  </si>
  <si>
    <t>Supplier: NATCOM S.A |Supplier #: 1033305 |Site: HTI |Transaction #: 402-Natcom |Transaction Line #: 1 |PO #:  |PO Line #: 0 |Contract #: 00141146 |Project #: 00129459 |Task #: ACTIVITY10 |Donor: Peacebuilding Fund |</t>
  </si>
  <si>
    <t>Payables A 7507465000001 7508497 2 Y</t>
  </si>
  <si>
    <t>06-03-2023 Purchase Invoices</t>
  </si>
  <si>
    <t>Journal Import 7741923:</t>
  </si>
  <si>
    <t>Supplier: NATCOM S.A |Supplier #: 1033305 |Site: HTI |Transaction #: 20230210284502696 / PINCHINAT |Transaction Line #: 6 |PO #:  |PO Line #: 0 |Contract #: 00141146 |Project #: 00129459 |Task #: ACTIVITY6 |Donor: Peacebuilding Fu</t>
  </si>
  <si>
    <t>Payables A 7741772000001 7741923 3 Y</t>
  </si>
  <si>
    <t>02-02-2023 Purchase Invoices</t>
  </si>
  <si>
    <t>Journal Import 7922353:</t>
  </si>
  <si>
    <t>Supplier: NATCOM S.A |Supplier #: 1033305 |Site: HTI |Transaction #: 20230314290698324 / PV FEV 23 |Transaction Line #: 6 |PO #:  |PO Line #: 0 |Contract #: 00141146 |Project #: 00129459 |Task #: ACTIVITY6 |Donor: Peacebuilding Fu</t>
  </si>
  <si>
    <t>Payables A 7922072000001 7922353 3 Y</t>
  </si>
  <si>
    <t>Journal Import 7995888:</t>
  </si>
  <si>
    <t>Supplier: UNIGESTION HOLDING S.A. |Supplier #: 1033267 |Site: HTI |Transaction #: 1762728 / INT PINCH MARS 23 |Transaction Line #: 6 |PO #:  |PO Line #: 0 |Contract #: 00141146 |Project #: 00129459 |Task #: ACTIVITY6 |Donor: Peace</t>
  </si>
  <si>
    <t>Payables A 7994866000001 7995888 3 Y</t>
  </si>
  <si>
    <t>01-03-2023 Purchase Invoices</t>
  </si>
  <si>
    <t>Journal Import 8038428:</t>
  </si>
  <si>
    <t>Supplier: RDS Technologies |Supplier #: 1011857 |Site: RDST |Transaction #: RDST-FACT-000019 |Transaction Line #: 1 |PO #: 10029406 |PO Line #: 1 |Contract #: 00141146 |Project #: 00129459 |Task #: ACTIVITY10 |Donor: Peacebuilding</t>
  </si>
  <si>
    <t>Payables A 8038197000001 8038428 N</t>
  </si>
  <si>
    <t>31-03-2023 Purchase Invoices</t>
  </si>
  <si>
    <t>Payables A 8038197000001 8038428 3 Y</t>
  </si>
  <si>
    <t>Journal Import 8148340:</t>
  </si>
  <si>
    <t>Supplier: UNIGESTION HOLDING S.A. |Supplier #: 1033267 |Site: HTI |Transaction #: 1766723 |Transaction Line #: 6 |PO #:  |PO Line #: 0 |Contract #: 00141146 |Project #: 00129459 |Task #: ACTIVITY6 |Donor: Peacebuilding Fund |</t>
  </si>
  <si>
    <t>Payables A 8148125000001 8148340 Y</t>
  </si>
  <si>
    <t>01-04-2023 Purchase Invoices</t>
  </si>
  <si>
    <t>Journal Import 8419136:</t>
  </si>
  <si>
    <t>Supplier: THOMPSON ELECTRONICS S.A. |Supplier #: 1033329 |Site: HTI |Transaction #: PV 100677 |Transaction Line #: 6 |PO #: 10031290 |PO Line #: 6 |Contract #: 00141146 |Project #: 00129459 |Task #: ACTIVITY10 |Donor: Peacebuildin</t>
  </si>
  <si>
    <t>Payables A 8418187000001 8419136 Y</t>
  </si>
  <si>
    <t>05-04-2023 Purchase Invoices</t>
  </si>
  <si>
    <t>Journal Import 9794076:</t>
  </si>
  <si>
    <t>Supplier: JOBPAW |Supplier #: 1033303 |Site: HTI |Transaction #: AO030050,AO-3018,AO-3059,AO-3050,AO-3041 |Transaction Line #: 2 |PO #:  |PO Line #: 0 |Contract #: 00141146 |Project #: 00129459 |Task #: ACTIVITY10 |Donor: Peacebui</t>
  </si>
  <si>
    <t>Payables A 9793100000006 9794076 Y</t>
  </si>
  <si>
    <t>05-05-2023 Purchase Invoices</t>
  </si>
  <si>
    <t>2</t>
  </si>
  <si>
    <t>Supplier: JOBPAW |Supplier #: 1033303 |Site: HTI |Transaction #: AO030050,AO-3018,AO-3059,AO-3050,AO-3041 |Transaction Line #: 4 |PO #:  |PO Line #: 0 |Contract #: 00141146 |Project #: 00129459 |Task #: ACTIVITY10 |Donor: Peacebui</t>
  </si>
  <si>
    <t>4</t>
  </si>
  <si>
    <t>Journal Import 9794258:</t>
  </si>
  <si>
    <t>Supplier: KAY PWOP |Supplier #: 1196991 |Site: MAIN |Transaction #: INVOICE 7 |Transaction Line #: 1 |PO #: 10024389 |PO Line #: 1 |Contract #: 00141146 |Project #: 00129459 |Task #: ACTIVITY10 |Donor: Peacebuilding Fund |</t>
  </si>
  <si>
    <t>Payables A 9793100000015 9794258 Y</t>
  </si>
  <si>
    <t>10-04-2023 Purchase Invoices</t>
  </si>
  <si>
    <t>Payables A 9793100000015 9794258 3 N</t>
  </si>
  <si>
    <t>Journal Import 9842748:</t>
  </si>
  <si>
    <t>Supplier: ACADEMIE DE FORMATION ET DE PERFECTIONNEMENT DES CADRES (AFPEC) |Supplier #: 1988608 |Site: PACOT |Transaction #: LVG-Versement1-AFPEC |Transaction Line #: 1 |PO #:  |PO Line #: 0 |Contract #: 00141146 |Project #: 00129459</t>
  </si>
  <si>
    <t>Payables A 9842527000001 9842748 Y</t>
  </si>
  <si>
    <t>12-05-2023 Purchase Invoices</t>
  </si>
  <si>
    <t>FJKL Versement Tranche 1</t>
  </si>
  <si>
    <t>LVG FJKL tranche 1</t>
  </si>
  <si>
    <t>Journal Import 11170877:</t>
  </si>
  <si>
    <t>Supplier: FONDASYON JE KLERE |Supplier #: 1988636 |Site: JOHN BROWN |Transaction #: FJKL Versement Tranche 1 |Transaction Line #: 1 |PO #:  |PO Line #: 0 |Contract #: 00141146 |Project #: 00129459 |Task #: ACTIVITY3 |Donor: Peaceb</t>
  </si>
  <si>
    <t>Payables A 11170330000001 11170877 5 Y</t>
  </si>
  <si>
    <t>15-05-2023 Purchase Invoices</t>
  </si>
  <si>
    <t>Journal Import 9911687:</t>
  </si>
  <si>
    <t>Payables A 9911525000001 9911687 Y</t>
  </si>
  <si>
    <t>Journal Import 9835110:</t>
  </si>
  <si>
    <t>Supplier: NATCOM S.A |Supplier #: 1033305 |Site: HTI |Transaction #: 20230504293779680 - PV - AVR |Transaction Line #: 6 |PO #:  |PO Line #: 0 |Contract #: 00141146 |Project #: 00129459 |Task #: ACTIVITY6 |Donor: Peacebuilding Fun</t>
  </si>
  <si>
    <t>Payables A 9832654000001 9835110 Y</t>
  </si>
  <si>
    <t>02-05-2023 Purchase Invoices</t>
  </si>
  <si>
    <t>Supplier: UNIGESTION HOLDING S.A. |Supplier #: 1033267 |Site: HTI |Transaction #: 1774691 - REIMBOLD - MAI 23 |Transaction Line #: 6 |PO #:  |PO Line #: 0 |Contract #: 00141146 |Project #: 00129459 |Task #: ACTIVITY6 |Donor: Peace</t>
  </si>
  <si>
    <t>01-05-2023 Purchase Invoices</t>
  </si>
  <si>
    <t>Journal Import 10034236:</t>
  </si>
  <si>
    <t>Supplier: NATCOM S.A |Supplier #: 1033305 |Site: HTI |Transaction #: 20230414292853131 - PV /MARS |Transaction Line #: 6 |PO #:  |PO Line #: 0 |Contract #: 00141146 |Project #: 00129459 |Task #: ACTIVITY6 |Donor: Peacebuilding Fun</t>
  </si>
  <si>
    <t>Payables A 10033203000001 10034236 2 Y</t>
  </si>
  <si>
    <t>02-04-2023 Purchase Invoices</t>
  </si>
  <si>
    <t>Livrable1-PRC</t>
  </si>
  <si>
    <t>Paiement Livrable 1 contrat Philippe Raymond Cantave. Production de la méthodologie</t>
  </si>
  <si>
    <t>Journal Import 10300745:</t>
  </si>
  <si>
    <t>Supplier: Philippe-Raymond Cantave |Supplier #: 1193969 |Site: Miami |Transaction #: Livrable1-PRC |Transaction Line #: 1 |PO #: 10050006 |PO Line #: 1 |Contract #: 00141146 |Project #: 00129459 |Task #: ACTIVITY1 |Donor: Peacebui</t>
  </si>
  <si>
    <t>Payables A 10299503000001 10300745 Y</t>
  </si>
  <si>
    <t>23-05-2023 Purchase Invoices</t>
  </si>
  <si>
    <t>Journal Import 10345731:</t>
  </si>
  <si>
    <t>Supplier: Philippe-Raymond Cantave |Supplier #: 1193969 |Site: Miami |Transaction #: Livrable 1-PRC(b) |Transaction Line #: 1 |PO #: 10050006 |PO Line #: 1 |Contract #: 00141146 |Project #: 00129459 |Task #: ACTIVITY1 |Donor: Peac</t>
  </si>
  <si>
    <t>Payables A 10345425000001 10345731 Y</t>
  </si>
  <si>
    <t>Journal Import 10831635:</t>
  </si>
  <si>
    <t>Supplier: OFFICE STAR S.A |Supplier #: 1015806 |Site: HTI |Transaction #: 2056231-office star |Transaction Line #: 1 |PO #: 10017105 |PO Line #: 1 |Contract #: 00141146 |Project #: 00129459 |Task #: ACTIVITY10 |Donor: Peacebuildin</t>
  </si>
  <si>
    <t>Payables A 10830489000001 10831635 5 N</t>
  </si>
  <si>
    <t>Payables A 10830489000001 10831635 5 Y</t>
  </si>
  <si>
    <t>Journal Import 11079781:</t>
  </si>
  <si>
    <t>Supplier: LE NOUVELLISTE |Supplier #: 1033235 |Site: HTI |Transaction #: 73391,73399,73363,73377 |Transaction Line #: 2 |PO #:  |PO Line #: 0 |Contract #: 00141146 |Project #: 00129459 |Task #: ACTIVITY10 |Donor: Peacebuilding Fun</t>
  </si>
  <si>
    <t>Payables A 11079113000001 11079781 2 Y</t>
  </si>
  <si>
    <t>06-06-2023 Purchase Invoices</t>
  </si>
  <si>
    <t>Supplier: UNIGESTION HOLDING S.A. |Supplier #: 1033267 |Site: HTI |Transaction #: 1772688 - INT PV - JUIN 2023 |Transaction Line #: 6 |PO #:  |PO Line #: 0 |Contract #: 00141146 |Project #: 00129459 |Task #: ACTIVITY6 |Donor: Peac</t>
  </si>
  <si>
    <t>Payables A 11170330000001 11170877 Y</t>
  </si>
  <si>
    <t>01-06-2023 Purchase Invoices</t>
  </si>
  <si>
    <t>Journal Import 12428063:</t>
  </si>
  <si>
    <t>Supplier: MARIE JOSEPH ALAIN GUILLAUME |Supplier #: 1194526 |Site: Alain Guillaume |Transaction #: FEG-01-1 |Transaction Line #: 1 |PO #: 10052692 |PO Line #: 1 |Contract #: 00141146 |Project #: 00129459 |Task #: ACTIVITY3 |Donor:</t>
  </si>
  <si>
    <t>Payables A 12427868000001 12428063 N</t>
  </si>
  <si>
    <t>28-06-2023 Purchase Invoices</t>
  </si>
  <si>
    <t>Payables A 12427868000001 12428063 Y</t>
  </si>
  <si>
    <t>Journal Import 12840790:</t>
  </si>
  <si>
    <t>Supplier: IMPRIMERIE ROLAND THEODORE S.A |Supplier #: 1033309 |Site: HTI |Transaction #: 004680 |Transaction Line #: 1 |PO #:  |PO Line #: 0 |Contract #: 00141146 |Project #: 00129459 |Task #: ACTIVITY10 |Donor: Peacebuilding Fund</t>
  </si>
  <si>
    <t>Payables A 12840585000001 12840790 3 Y</t>
  </si>
  <si>
    <t>03-07-2023 Purchase Invoices</t>
  </si>
  <si>
    <t>Journal Import 12980199:</t>
  </si>
  <si>
    <t>Supplier: NATCOM S.A |Supplier #: 1033305 |Site: HTI |Transaction #: 20230706302858819 - INT PV JUIN 23 |Transaction Line #: 6 |PO #:  |PO Line #: 0 |Contract #: 00141146 |Project #: 00129459 |Task #: ACTIVITY6 |Donor: Peacebuildi</t>
  </si>
  <si>
    <t>Payables A 12978834000001 12980199 2 Y</t>
  </si>
  <si>
    <t>02-07-2023 Purchase Invoices</t>
  </si>
  <si>
    <t>Journal Import 13047906:</t>
  </si>
  <si>
    <t>Supplier: UNIGESTION HOLDING S.A. |Supplier #: 1033267 |Site: HTI |Transaction #: 1775681 - INT PV JUILL 23 |Transaction Line #: 6 |PO #:  |PO Line #: 0 |Contract #: 00141146 |Project #: 00129459 |Task #: ACTIVITY6 |Donor: Peacebu</t>
  </si>
  <si>
    <t>Payables A 13047656000001 13047906 Y</t>
  </si>
  <si>
    <t>01-07-2023 Purchase Invoices</t>
  </si>
  <si>
    <t>Journal Import 13165741:</t>
  </si>
  <si>
    <t>Supplier: DIGIPUB &amp; PROMOTIONS YSABELLE ROY |Supplier #: 1033290 |Site: HTI |Transaction #: B-14400 |Transaction Line #: 1 |PO #:  |PO Line #: 0 |Contract #: 00141146 |Project #: 00129459 |Task #: ACTIVITY10 |Donor: Peacebuilding</t>
  </si>
  <si>
    <t>Payables A 13164681000001 13165741 7 Y</t>
  </si>
  <si>
    <t>10-07-2023 Purchase Invoices</t>
  </si>
  <si>
    <t>Supplier: VANTZ BRUTUS |Supplier #: 1067406 |Site: HTI |Transaction #: VB23HTPNUD01 |Transaction Line #: 1 |PO #: 10063622 |PO Line #: 2 |Contract #: 00141146 |Project #: 00129459 |Task #: ACTIVITY4 |Donor: Peacebuilding Fund |</t>
  </si>
  <si>
    <t>12-07-2023 Purchase Invoices</t>
  </si>
  <si>
    <t>Payables A 13230254000002 13230727 Y</t>
  </si>
  <si>
    <t>Journal Import 13553175:</t>
  </si>
  <si>
    <t>Supplier: Philippe Raymond Cantave |Supplier #: 1193969 |Site: Miami |Transaction #: facture du 7 juillet 2023 |Transaction Line #: 1 |PO #:  |PO Line #: 0 |Contract #: 00141146 |Project #: 00129459 |Task #: ACTIVITY1 |Donor: Peac</t>
  </si>
  <si>
    <t>Payables A 13552898000001 13553175 Y</t>
  </si>
  <si>
    <t>17-07-2023 Purchase Invoices</t>
  </si>
  <si>
    <t>Journal Import 13755395:</t>
  </si>
  <si>
    <t>Supplier: NATCOM S.A |Supplier #: 1033305 |Site: HTI |Transaction #: 20230601294877689 |Transaction Line #: 6 |PO #:  |PO Line #: 0 |Contract #: 00141146 |Project #: 00129459 |Task #: ACTIVITY6 |Donor: Peacebuilding Fund |</t>
  </si>
  <si>
    <t>Payables A 13754940000001 13755395 3 Y</t>
  </si>
  <si>
    <t>02-06-2023 Purchase Invoices</t>
  </si>
  <si>
    <t>Journal Import 13931567:</t>
  </si>
  <si>
    <t>Supplier: SOGEBANK |Supplier #: 1033241 |Site: HTI |Transaction #: Perdiem UNODC |Transaction Line #: 1 |PO #: 10079985 |PO Line #: 1 |Contract #: 00141146 |Project #: 00129459 |Task #: ACTIVITY8 |Donor: Peacebuilding Fund |</t>
  </si>
  <si>
    <t>Payables A 13930675000001 13931567 Y</t>
  </si>
  <si>
    <t>24-07-2023 Purchase Invoices</t>
  </si>
  <si>
    <t>Journal Import 14221552:</t>
  </si>
  <si>
    <t>Supplier: AIR EXPRESS INTERNATIONAL |Supplier #: 1033324 |Site: HTI |Transaction #: 7558/7564 |Transaction Line #: 1 |PO #:  |PO Line #: 0 |Contract #: 00141146 |Project #: 00129459 |Task #: ACTIVITY10 |Donor: Peacebuilding Fund |</t>
  </si>
  <si>
    <t>Payables A 14221358000001 14221552 2 Y</t>
  </si>
  <si>
    <t>26-06-2023 Purchase Invoices</t>
  </si>
  <si>
    <t>Journal Import 14427426:</t>
  </si>
  <si>
    <t>Supplier: OFFICE STAR SA |Supplier #: 1935441 |Site: Primary address |Transaction #: 2057899 |Transaction Line #: 1 |PO #:  |PO Line #: 0 |Contract #:  |Project #:  |Task #:  |Donor:  |</t>
  </si>
  <si>
    <t>Payables A 14426495000001 14427426 Y</t>
  </si>
  <si>
    <t>Journal Import 14614212:</t>
  </si>
  <si>
    <t>Supplier: O.A.V.C.T. |Supplier #: 1033234 |Site: HTI |Transaction #: Assurance 2023-2024 |Transaction Line #: 1 |PO #:  |PO Line #: 0 |Contract #: 00141146 |Project #: 00129459 |Task #: ACTIVITY10 |Donor: Peacebuilding Fund |</t>
  </si>
  <si>
    <t>Payables A 14614030000001 14614212 Y</t>
  </si>
  <si>
    <t>07-08-2023 Purchase Invoices</t>
  </si>
  <si>
    <t>Journal Import 14681495:</t>
  </si>
  <si>
    <t>Supplier: UNIGESTION HOLDING S.A. |Supplier #: 1033267 |Site: HTI |Transaction #: 1779667 - INT PV AOUT 23 |Transaction Line #: 6 |PO #:  |PO Line #: 0 |Contract #: 00141146 |Project #: 00129459 |Task #: ACTIVITY6 |Donor: Peacebui</t>
  </si>
  <si>
    <t>Payables A 14680781000001 14681495 Y</t>
  </si>
  <si>
    <t>01-08-2023 Purchase Invoices</t>
  </si>
  <si>
    <t>Supplier: NATCOM S.A |Supplier #: 1033305 |Site: HTI |Transaction #: 20230706302858819 - INT PV JUIL 23 |Transaction Line #: 6 |PO #:  |PO Line #: 0 |Contract #: 00141146 |Project #: 00129459 |Task #: ACTIVITY6 |Donor: Peacebuildi</t>
  </si>
  <si>
    <t>Payables A 14680781000001 14681495 2 Y</t>
  </si>
  <si>
    <t>Journal Import 15035288:</t>
  </si>
  <si>
    <t>Supplier: UNIGESTION HOLDING S.A. |Supplier #: 1033267 |Site: HTI |Transaction #: 0923-1223 / PV SEPT@DEC 2023 |Transaction Line #: 1 |PO #: 10090436 |PO Line #: 1 |Contract #: 00141146 |Project #: 00129459 |Task #: ACTIVITY6 |Don</t>
  </si>
  <si>
    <t>Payables A 15035093000001 15035288 N</t>
  </si>
  <si>
    <t>15-08-2023 Purchase Invoices</t>
  </si>
  <si>
    <t>Payables A 15035093000001 15035288 Y</t>
  </si>
  <si>
    <t>Journal Import 15106317:</t>
  </si>
  <si>
    <t>Supplier: UNIGESTION HOLDING S.A. |Supplier #: 1033267 |Site: HTI |Transaction #: 32010 &amp; 33040 |Transaction Line #: 1 |PO #:  |PO Line #: 0 |Contract #: 00141146 |Project #: 00129459 |Task #: ACTIVITY10 |Donor: Peacebuilding Fund</t>
  </si>
  <si>
    <t>Payables A 15105763000002 15106317 2 Y</t>
  </si>
  <si>
    <t>Journal Import 15525546:</t>
  </si>
  <si>
    <t>Supplier: NATCOM S.A |Supplier #: 1033305 |Site: HTI |Transaction #: 20230706302858819 - INT PV AOUT@DEC 23 |Transaction Line #: 1 |PO #: 10093743 |PO Line #: 1 |Contract #: 00141146 |Project #: 00129459 |Task #: ACTIVITY6 |Donor:</t>
  </si>
  <si>
    <t>Payables A 15525415000001 15525546 Y</t>
  </si>
  <si>
    <t>22-08-2023 Purchase Invoices</t>
  </si>
  <si>
    <t>Journal Import 15649435:</t>
  </si>
  <si>
    <t>Supplier: OFFICE STAR SA |Supplier #: 1935441 |Site: Primary address |Transaction #: 2058278 |Transaction Line #: 1 |PO #:  |PO Line #: 0 |Contract #: 00141146 |Project #: 00129459 |Task #: ACTIVITY6.Q1 |Donor: Peacebuilding Fund</t>
  </si>
  <si>
    <t>Payables A 15648715000001 15649435 Y</t>
  </si>
  <si>
    <t>25-08-2023 Purchase Invoices</t>
  </si>
  <si>
    <t>Journal Import 18149674:</t>
  </si>
  <si>
    <t>Supplier: LE NOUVELLISTE |Supplier #: 1033235 |Site: HTI |Transaction #: 73273,73391,73399,73410,73427,73428 |Transaction Line #: 1 |PO #:  |PO Line #: 0 |Contract #: 00141146 |Project #: 00129459 |Task #: ACTIVITY10 |Donor: Peace</t>
  </si>
  <si>
    <t>Payables A 18148621000001 18149674 2 Y</t>
  </si>
  <si>
    <t>01-09-2023 Purchase Invoices</t>
  </si>
  <si>
    <t>Journal Import 17015357:</t>
  </si>
  <si>
    <t>Supplier: BAMBOO RESTO |Supplier #: 1225940 |Site: Haiti |Transaction #: Facture du 19 sept 2023 |Transaction Line #: 1 |PO #:  |PO Line #: 0 |Contract #: 00141146 |Project #: 00129459 |Task #: ACTIVITY4.Q1 |Donor: Peacebuilding F</t>
  </si>
  <si>
    <t>Payables A 17014337000001 17015357 2 Y</t>
  </si>
  <si>
    <t>19-09-2023 Purchase Invoices</t>
  </si>
  <si>
    <t>Journal Import 16978739:</t>
  </si>
  <si>
    <t>Supplier: KAY PWOP |Supplier #: 1196991 |Site: MAIN |Transaction #: Invoice 7-KP |Transaction Line #: 1 |PO #: 10097996 |PO Line #: 1 |Contract #: 00141146 |Project #: 00129459 |Task #: ACTIVITY10 |Donor: Peacebuilding Fund |</t>
  </si>
  <si>
    <t>Payables A 16978165000001 16978739 4 Y</t>
  </si>
  <si>
    <t>31-08-2023 Purchase Invoices</t>
  </si>
  <si>
    <t>Paiement de Perdiem pour 4 Nuits, dans le cadre de l'atelier de sensibilisation du 01 au 05 Oct 2023 au Cayes &amp; a Jeremie</t>
  </si>
  <si>
    <t>Journal Import 17323510:</t>
  </si>
  <si>
    <t>Supplier: Henrio Toussaint |Supplier #: 2048715 |Site: Petionville |Transaction #: DSA-26 sept 2023 |Transaction Line #: 1 |PO #:  |PO Line #: 0 |Contract #:  |Project #:  |Task #:  |Donor:  |</t>
  </si>
  <si>
    <t>Payables A 17323260000001 17323510 Y</t>
  </si>
  <si>
    <t>26-09-2023 Purchase Invoices</t>
  </si>
  <si>
    <t>Supplier: John Games OLIVIER |Supplier #: 2048716 |Site: Tabarre |Transaction #: DSA-26 sept 2023 |Transaction Line #: 1 |PO #:  |PO Line #: 0 |Contract #: 00141146 |Project #: 00129459 |Task #: ACTIVITY4.Q1 |Donor: Peacebuilding</t>
  </si>
  <si>
    <t>Supplier: Ernst Theodore |Supplier #: 2049038 |Site: Ernst Theodore |Transaction #: DSA-26 sept 2023 |Transaction Line #: 1 |PO #:  |PO Line #: 0 |Contract #: 00141146 |Project #: 00129459 |Task #: ACTIVITY4.Q1 |Donor: Peacebuildi</t>
  </si>
  <si>
    <t>Supplier: Henrio Toussaint |Supplier #: 2048715 |Site: Petionville |Transaction #: DSA-26 sept 2023A |Transaction Line #: 1 |PO #:  |PO Line #: 0 |Contract #: 00141146 |Project #: 00129459 |Task #: ACTIVITY4.Q1 |Donor: Peacebuildi</t>
  </si>
  <si>
    <t>2023-05350/05352/05425/05426</t>
  </si>
  <si>
    <t>Journal Import 17692483:</t>
  </si>
  <si>
    <t>Supplier: CLEAN EXPERTS |Supplier #: 1033386 |Site: HTI |Transaction #: 2023-05350/05352/05425/05426 |Transaction Line #: 2 |PO #: 10100192 |PO Line #: 2 |Contract #: 00141146 |Project #: 00129459 |Task #: ACTIVITY6 |Donor: Peaceb</t>
  </si>
  <si>
    <t>Payables A 17691815000001 17692483 Y</t>
  </si>
  <si>
    <t>06-09-2023 Purchase Invoices</t>
  </si>
  <si>
    <t>2023-05350/05352/05425/05426 JUIL&amp;AOUT</t>
  </si>
  <si>
    <t>Journal Import 17866641:</t>
  </si>
  <si>
    <t>Supplier: CLEAN EXPERTS |Supplier #: 1033386 |Site: HTI |Transaction #: 2023-05350/05352/05425/05426 JUIL&amp;AOUT |Transaction Line #: 2 |PO #: 10100192 |PO Line #: 2 |Contract #: 00141146 |Project #: 00129459 |Task #: ACTIVITY6 |Don</t>
  </si>
  <si>
    <t>Payables A 17866004000001 17866641 2 Y</t>
  </si>
  <si>
    <t>Journal Import 17877346:</t>
  </si>
  <si>
    <t>Supplier: CLEAN EXPERTS |Supplier #: 1033386 |Site: HTI |Transaction #: 2023-05350/05352/05425/05426 JUIL&amp;AOUT* |Transaction Line #: 2 |PO #: 10100192 |PO Line #: 2 |Contract #: 00141146 |Project #: 00129459 |Task #: ACTIVITY6 |Do</t>
  </si>
  <si>
    <t>Payables A 17877276000001 17877346 Y</t>
  </si>
  <si>
    <t>Supplier: SECURITY FORCE SA |Supplier #: 1033333 |Site: HTI |Transaction #: 23SFSAE9021 |Transaction Line #: 1 |PO #: 10103102 |PO Line #: 1 |Contract #: 00141146 |Project #: 00129459 |Task #: ACTIVITY6 |Donor: Peacebuilding Fund</t>
  </si>
  <si>
    <t>Payables A 17962934000001 17963406 Y</t>
  </si>
  <si>
    <t>23-09-2023 Purchase Invoices</t>
  </si>
  <si>
    <t>Payables A 17962934000001 17963406 2 N</t>
  </si>
  <si>
    <t>Journal Import 18226924:</t>
  </si>
  <si>
    <t>Supplier: IMAGE PLUS |Supplier #: 1033347 |Site: HTI |Transaction #: facture du 02 oct. 2023 |Transaction Line #: 1 |PO #:  |PO Line #: 0 |Contract #: 00141146 |Project #: 00129459 |Task #: ACTIVITY4.Q1 |Donor: Peacebuilding Fund</t>
  </si>
  <si>
    <t>Payables A 18226701000001 18226924 2 Y</t>
  </si>
  <si>
    <t>02-10-2023 Purchase Invoices</t>
  </si>
  <si>
    <t>Supplier: FEDO RESTO MULTI SERVICES |Supplier #: 1254959 |Site: HTI |Transaction #: Facture du 04 oct. 2023 |Transaction Line #: 1 |PO #:  |PO Line #: 0 |Contract #: 00141146 |Project #: 00129459 |Task #: ACTIVITY4.Q1 |Donor: Peac</t>
  </si>
  <si>
    <t>04-10-2023 Purchase Invoices</t>
  </si>
  <si>
    <t>Journal Import 18277298:</t>
  </si>
  <si>
    <t>Supplier: Philippe Raymond Cantave |Supplier #: 1193969 |Site: Miami |Transaction #: Livrable 2-PC |Transaction Line #: 1 |PO #: 10050006 |PO Line #: 2 |Contract #: 00141146 |Project #: 00129459 |Task #: ACTIVITY1 |Donor: Peacebui</t>
  </si>
  <si>
    <t>Payables A 18277088000001 18277298 N</t>
  </si>
  <si>
    <t>09-10-2023 Purchase Invoices</t>
  </si>
  <si>
    <t>Payables A 18277088000001 18277298 2 Y</t>
  </si>
  <si>
    <t>Journal Import 18235917:</t>
  </si>
  <si>
    <t>Supplier: NATCOM S.A |Supplier #: 1033305 |Site: HTI |Transaction #: 252-Jehu Pierre- |Transaction Line #: 1 |PO #:  |PO Line #: 0 |Contract #: 00141146 |Project #: 00129459 |Task #: ACTIVITY10 |Donor: Peacebuilding Fund |</t>
  </si>
  <si>
    <t>Payables A 18235751000001 18235917 Y</t>
  </si>
  <si>
    <t>10-10-2023 Purchase Invoices</t>
  </si>
  <si>
    <t>B-14407</t>
  </si>
  <si>
    <t>Impression des maillots, rollup et backdrop pour le forum du 12 octobre 2023</t>
  </si>
  <si>
    <t>Journal Import 18288416:</t>
  </si>
  <si>
    <t>Supplier: DIGIPUB &amp; PROMOTIONS YSABELLE ROY |Supplier #: 1033290 |Site: HTI |Transaction #: B-14407 |Transaction Line #: 1 |PO #: 10119760 |PO Line #: 1 |Contract #: 00141146 |Project #: 00129459 |Task #: ACTIVITY1 |Donor: Peacebu</t>
  </si>
  <si>
    <t>Payables A 18288259000001 18288416 Y</t>
  </si>
  <si>
    <t>11-10-2023 Purchase Invoices</t>
  </si>
  <si>
    <t>Supplier: DIGIPUB &amp; PROMOTIONS YSABELLE ROY |Supplier #: 1033290 |Site: HTI |Transaction #: B-14407. |Transaction Line #: 1 |PO #: 10119760 |PO Line #: 1 |Contract #: 00141146 |Project #: 00129459 |Task #: ACTIVITY1 |Donor: Peaceb</t>
  </si>
  <si>
    <t>Journal Import 18487232:</t>
  </si>
  <si>
    <t>Supplier: CLEAN EXPERTS |Supplier #: 1033386 |Site: HTI |Transaction #: 2023-05690 |Transaction Line #: 7 |PO #:  |PO Line #: 0 |Contract #: 00141146 |Project #: 00129459 |Task #: ACTIVITY10 |Donor: Peacebuilding Fund |</t>
  </si>
  <si>
    <t>Payables A 18486392000001 18487232 Y</t>
  </si>
  <si>
    <t>13-10-2023 Purchase Invoices</t>
  </si>
  <si>
    <t>Supplier: LALILINE CATERING |Supplier #: 1033313 |Site: HTI |Transaction #: facture du 13 oct. 2023 |Transaction Line #: 1 |PO #:  |PO Line #: 0 |Contract #: 00141146 |Project #: 00129459 |Task #: ACTIVITY4.Q1 |Donor: Peacebuildin</t>
  </si>
  <si>
    <t>Journal Import 18473972:</t>
  </si>
  <si>
    <t>Supplier: KAY KARINE TRAITEUR |Supplier #: 1033340 |Site: HTI |Transaction #: PNUD2324-00201 |Transaction Line #: 1 |PO #:  |PO Line #: 0 |Contract #: 00141146 |Project #: 00129459 |Task #: ACTIVITY1 |Donor: Peacebuilding Fund |</t>
  </si>
  <si>
    <t>Payables A 18473313000002 18473972 Y</t>
  </si>
  <si>
    <t>12-10-2023 Purchase Invoices</t>
  </si>
  <si>
    <t>Journal Import 29184140:</t>
  </si>
  <si>
    <t>Payables A 29182948000001 29184140 Y</t>
  </si>
  <si>
    <t>Journal Import 18609603:</t>
  </si>
  <si>
    <t>Supplier: NATCOM S.A |Supplier #: 1033305 |Site: HTI |Transaction #: 115-Connexion forum 12 oct 23 |Transaction Line #: 1 |PO #:  |PO Line #: 0 |Contract #: 00141146 |Project #: 00129459 |Task #: ACTIVITY1 |Donor: Peacebuilding Fu</t>
  </si>
  <si>
    <t>Payables A 18609314000001 18609603 Y</t>
  </si>
  <si>
    <t>Journal Import 18839409:</t>
  </si>
  <si>
    <t>Supplier: DIGIPUB &amp; PROMOTIONS YSABELLE ROY |Supplier #: 1033290 |Site: HTI |Transaction #: B-14409 |Transaction Line #: 1 |PO #:  |PO Line #: 0 |Contract #: 00141146 |Project #: 00129459 |Task #: ACTIVITY1 |Donor: Peacebuilding F</t>
  </si>
  <si>
    <t>Payables A 18834951000001 18839409 3 Y</t>
  </si>
  <si>
    <t>Journal Import 19043611:</t>
  </si>
  <si>
    <t>Supplier: EKO DEPOT S.A. |Supplier #: 2017053 |Site: Haiti |Transaction #: 259178 |Transaction Line #: 1 |PO #: 10126659 |PO Line #: 1 |Contract #: 00141146 |Project #: 00129459 |Task #: ACTIVITY10 |Donor: Peacebuilding Fund |</t>
  </si>
  <si>
    <t>Payables A 19042579000002 19043611 Y</t>
  </si>
  <si>
    <t>26-10-2023 Purchase Invoices</t>
  </si>
  <si>
    <t>Supplier: MATELEC S.A. |Supplier #: 1033255 |Site: HTI |Transaction #: 890654 |Transaction Line #: 1 |PO #: 10126688 |PO Line #: 1 |Contract #: 00141146 |Project #: 00129459 |Task #: ACTIVITY10 |Donor: Peacebuilding Fund |</t>
  </si>
  <si>
    <t>VB23HTPNUD02</t>
  </si>
  <si>
    <t>Paiement final contrat consultant en communication</t>
  </si>
  <si>
    <t>Journal Import 19191907:</t>
  </si>
  <si>
    <t>Supplier: VANTZ BRUTUS |Supplier #: 1067406 |Site: HTI |Transaction #: VB23HTPNUD02 |Transaction Line #: 1 |PO #: 10063622 |PO Line #: 1 |Contract #: 00141146 |Project #: 00129459 |Task #: ACTIVITY4 |Donor: Peacebuilding Fund |</t>
  </si>
  <si>
    <t>Payables A 19190979000001 19191907 2 N</t>
  </si>
  <si>
    <t>24-10-2023 Purchase Invoices</t>
  </si>
  <si>
    <t>Payables A 19190979000001 19191907 Y</t>
  </si>
  <si>
    <t>Supplier: VANTZ BRUTUS |Supplier #: 1067406 |Site: HTI |Transaction #: VB23HTPNUD02 |Transaction Line #: 2 |PO #: 10063622 |PO Line #: 3 |Contract #: 00141146 |Project #: 00129459 |Task #: ACTIVITY4 |Donor: Peacebuilding Fund |</t>
  </si>
  <si>
    <t>Supplier: VANTZ BRUTUS |Supplier #: 1067406 |Site: HTI |Transaction #: VB23HTPNUD02. |Transaction Line #: 4 |PO #:  |PO Line #: 0 |Contract #: 00141146 |Project #: 00129459 |Task #: ACTIVITY4 |Donor: Peacebuilding Fund |</t>
  </si>
  <si>
    <t>Payables A 29217975000001 29218043 Y</t>
  </si>
  <si>
    <t>Journal Import 19275033:</t>
  </si>
  <si>
    <t>Supplier: VANTZ BRUTUS |Supplier #: 1067406 |Site: HTI |Transaction #: VB23HTPNUD02. |Transaction Line #: 2 |PO #: 10063622 |PO Line #: 3 |Contract #: 00141146 |Project #: 00129459 |Task #: ACTIVITY4 |Donor: Peacebuilding Fund |</t>
  </si>
  <si>
    <t>Payables A 19274864000001 19275033 N</t>
  </si>
  <si>
    <t>Payables A 19274864000001 19275033 2 Y</t>
  </si>
  <si>
    <t>Supplier: VANTZ BRUTUS |Supplier #: 1067406 |Site: HTI |Transaction #: VB23HTPNUD02. |Transaction Line #: 1 |PO #: 10063622 |PO Line #: 1 |Contract #: 00141146 |Project #: 00129459 |Task #: ACTIVITY4 |Donor: Peacebuilding Fund |</t>
  </si>
  <si>
    <t>Journal Import 19993928:</t>
  </si>
  <si>
    <t>Supplier: Gassendy Calice |Supplier #: 1964914 |Site: Pacot  |Transaction #: Perdiem du 21 au 25 Nov. 2023 |Transaction Line #: 1 |PO #:  |PO Line #: 0 |Contract #: 00141146 |Project #: 00129459 |Task #: ACTIVITY10 |Donor: Peacebu</t>
  </si>
  <si>
    <t>Payables A 19993606000001 19993928 Y</t>
  </si>
  <si>
    <t>13-11-2023 Purchase Invoices</t>
  </si>
  <si>
    <t>Journal Import 20053195:</t>
  </si>
  <si>
    <t>Supplier: The Catch Agency |Supplier #: 1193413 |Site: Petion-Ville |Transaction #: Facture 001-TCA |Transaction Line #: 1 |PO #:  |PO Line #: 0 |Contract #: 00141146 |Project #: 00129459 |Task #: ACTIVITY1 |Donor: Peacebuilding F</t>
  </si>
  <si>
    <t>Payables A 20052409000001 20053195 2 Y</t>
  </si>
  <si>
    <t>01-11-2023 Purchase Invoices</t>
  </si>
  <si>
    <t>Journal Import 20140781:</t>
  </si>
  <si>
    <t>Supplier: MARIE JOSEPH ALAIN GUILLAUME |Supplier #: 1194526 |Site: Alain Guillaume |Transaction #: FEG-01-2 |Transaction Line #: 1 |PO #: 10052692 |PO Line #: 1 |Contract #: 00141146 |Project #: 00129459 |Task #: ACTIVITY3 |Donor:</t>
  </si>
  <si>
    <t>Payables A 20140537000001 20140781 2 Y</t>
  </si>
  <si>
    <t>06-11-2023 Purchase Invoices</t>
  </si>
  <si>
    <t>Payables A 20140537000001 20140781 N</t>
  </si>
  <si>
    <t>INVOICE 2023-05820</t>
  </si>
  <si>
    <t>Eau potable – Bureau Pinchinat (3-Novembre 2023).(coût partagé entre les différents projetslogeant le bureau de Pinchinat)</t>
  </si>
  <si>
    <t>Journal Import 22591282:</t>
  </si>
  <si>
    <t>Supplier: CLEAN EXPERTS |Supplier #: 1033386 |Site: HTI |Transaction #: INVOICE 2023-05820 |Transaction Line #: 7 |PO #:  |PO Line #: 0 |Contract #: 00141146 |Project #: 00129459 |Task #: ACTIVITY10 |Donor: Peacebuilding Fund |</t>
  </si>
  <si>
    <t>Payables A 22591129000001 22591282 Y</t>
  </si>
  <si>
    <t>Journal Import 21038240:</t>
  </si>
  <si>
    <t>Supplier: Philippe Raymond Cantave |Supplier #: 1193969 |Site: Miami |Transaction #: Facture3-PRC |Transaction Line #: 1 |PO #: 10050006 |PO Line #: 3 |Contract #: 00141146 |Project #: 00129459 |Task #: ACTIVITY1 |Donor: Peacebuil</t>
  </si>
  <si>
    <t>Payables A 21037575000001 21038240 N</t>
  </si>
  <si>
    <t>05-11-2023 Purchase Invoices</t>
  </si>
  <si>
    <t>Payables A 21037575000001 21038240 3 Y</t>
  </si>
  <si>
    <t>Journal Import 21443831:</t>
  </si>
  <si>
    <t>Supplier: PC HAITI SA |Supplier #: 1033269 |Site: HTI |Transaction #: 395797 |Transaction Line #: 1 |PO #:  |PO Line #: 0 |Contract #: 00141146 |Project #: 00129459 |Task #: ACTIVITY10 |Donor: Peacebuilding Fund |</t>
  </si>
  <si>
    <t>Payables A 21443567000001 21443831 4 Y</t>
  </si>
  <si>
    <t>Facture du 06 sept. 2023</t>
  </si>
  <si>
    <t>Paieemnt d'un Stand TV et d'un cable HDMI pour la salle de conference du Projet Corruption</t>
  </si>
  <si>
    <t>Journal Import 21435310:</t>
  </si>
  <si>
    <t>Supplier: PC HAITI SA |Supplier #: 1033269 |Site: HTI |Transaction #: Facture du 06 sept. 2023 |Transaction Line #: 1 |PO #:  |PO Line #: 0 |Contract #: 00141146 |Project #: 00129459 |Task #: ACTIVITY10 |Donor: Peacebuilding Fund</t>
  </si>
  <si>
    <t>Payables A 21434940000001 21435310 Y</t>
  </si>
  <si>
    <t>Journal Import 21892349:</t>
  </si>
  <si>
    <t>Supplier: GRAPHIC PLUS |Supplier #: 1033315 |Site: HTI |Transaction #: 10283 |Transaction Line #: 1 |PO #:  |PO Line #: 0 |Contract #: 00141146 |Project #: 00129459 |Task #: ACTIVITY10 |Donor: Peacebuilding Fund |</t>
  </si>
  <si>
    <t>Payables A 21891124000001 21892349 2 Y</t>
  </si>
  <si>
    <t>21-11-2023 Purchase Invoices</t>
  </si>
  <si>
    <t>Journal Import 22237276:</t>
  </si>
  <si>
    <t>Payables A 22236512000001 22237276 Y</t>
  </si>
  <si>
    <t>Supplier: GRAPHIC PLUS |Supplier #: 1033315 |Site: HTI |Transaction #: 10283 |Transaction Line #: 2 |PO #: 10144422 |PO Line #: 1 |Contract #: 00141146 |Project #: 00129459 |Task #: ACTIVITY10 |Donor: Peacebuilding Fund |</t>
  </si>
  <si>
    <t>Journal Import 21850195:</t>
  </si>
  <si>
    <t>Supplier: Patrice LAVENTURE[[71325117]] |Supplier #: HCM-71325117 |Site: Primary |Transaction #: Remboursement Carburant dans le cadre de la Retrai |Transaction Line #: 1 |PO #:  |PO Line #: 0 |Contract #: 00141146 |Project #: 00129</t>
  </si>
  <si>
    <t>Payables A 21849736000001 21850195 Y</t>
  </si>
  <si>
    <t>15-12-2023 Purchase Invoices</t>
  </si>
  <si>
    <t>Journal Import 22218365:</t>
  </si>
  <si>
    <t>Supplier: CLEAN EXPERTS |Supplier #: 1033386 |Site: HTI |Transaction #: 2023-05629; 2023-05820 |Transaction Line #: 7 |PO #:  |PO Line #: 0 |Contract #: 00141146 |Project #: 00129459 |Task #: ACTIVITY10 |Donor: Peacebuilding Fund</t>
  </si>
  <si>
    <t>Payables A 22218165000001 22218365 Y</t>
  </si>
  <si>
    <t>22-12-2023 Purchase Invoices</t>
  </si>
  <si>
    <t>LIQ_PETTY_2023</t>
  </si>
  <si>
    <t>LIQUIDATION PETTY CASH_ JULY_2023</t>
  </si>
  <si>
    <t>HCM-21064</t>
  </si>
  <si>
    <t>Florence Therese DESMANGLES LALANNE[[21064]]</t>
  </si>
  <si>
    <t>Journal Import 32262903:</t>
  </si>
  <si>
    <t>Supplier: Florence Therese DESMANGLES LALANNE[[21064]] |Supplier #: HCM-21064 |Site: Primary |Transaction #: LIQ_PETTY_2023 |Transaction Line #: 6 |PO #:  |PO Line #: 0 |Contract #: 00141146 |Project #: 00129459 |Task #: ACTIVITY10</t>
  </si>
  <si>
    <t>Payables A 32261006000001 32262903 Y</t>
  </si>
  <si>
    <t>01-06-2024 Purchase Invoices</t>
  </si>
  <si>
    <t>LIQ_PETTY_2023_</t>
  </si>
  <si>
    <t>Journal Import 22531102:</t>
  </si>
  <si>
    <t>Supplier: Florence Therese DESMANGLES LALANNE[[21064]] |Supplier #: HCM-21064 |Site: HTI |Transaction #: LIQ_PETTY_2023_ |Transaction Line #: 8 |PO #:  |PO Line #: 0 |Contract #: 00141146 |Project #: 00129459 |Task #: ACTIVITY10 |</t>
  </si>
  <si>
    <t>Payables A 22530870000001 22531102 Y</t>
  </si>
  <si>
    <t>13-12-2023 Purchase Invoices</t>
  </si>
  <si>
    <t>8</t>
  </si>
  <si>
    <t>Journal Import 26014322:</t>
  </si>
  <si>
    <t>Supplier: UNIGESTION HOLDING S.A. |Supplier #: 1033267 |Site: HTI |Transaction #: N_HA 000000033456 |Transaction Line #: 1 |PO #:  |PO Line #: 0 |Contract #: 00141146 |Project #: 00129459 |Task #: ACTIVITY10 |Donor: Peacebuilding</t>
  </si>
  <si>
    <t>Payables A 26013763000001 26014322 2 Y</t>
  </si>
  <si>
    <t>01-01-2024 Purchase Invoices</t>
  </si>
  <si>
    <t>Journal Import 26064933:</t>
  </si>
  <si>
    <t>Supplier: OFFICE STAR SA |Supplier #: 1935441 |Site: Primary address |Transaction #: 2061311 |Transaction Line #: 1 |PO #:  |PO Line #: 0 |Contract #: 00141146 |Project #: 00129459 |Task #: ACTIVITY10 |Donor: Peacebuilding Fund |</t>
  </si>
  <si>
    <t>Payables A 26064356000001 26064933 Y</t>
  </si>
  <si>
    <t>28-02-2024 Purchase Invoices</t>
  </si>
  <si>
    <t>Supplier: DIGIPUB &amp; PROMOTIONS YSABELLE ROY |Supplier #: 1033290 |Site: HTI |Transaction #: B-14698 |Transaction Line #: 1 |PO #:  |PO Line #: 0 |Contract #: 00141146 |Project #: 00129459 |Task #: ACTIVITY1 |Donor: Peacebuilding F</t>
  </si>
  <si>
    <t>16-02-2024 Purchase Invoices</t>
  </si>
  <si>
    <t>Journal Import 26137052:</t>
  </si>
  <si>
    <t>Supplier: GAGOUTE STORE |Supplier #: 1033249 |Site: HTI |Transaction #: 20-2-2024 |Transaction Line #: 1 |PO #:  |PO Line #: 0 |Contract #: 00141146 |Project #: 00129459 |Task #: ACTIVITY10 |Donor: Peacebuilding Fund |</t>
  </si>
  <si>
    <t>Payables A 26136711000001 26137052 2 Y</t>
  </si>
  <si>
    <t>20-02-2024 Purchase Invoices</t>
  </si>
  <si>
    <t>INV-813-2</t>
  </si>
  <si>
    <t>Installation systeme de controle d'acces biometrique</t>
  </si>
  <si>
    <t>Journal Import 26399974:</t>
  </si>
  <si>
    <t>Supplier: E TELINC CORPORATION |Supplier #: 1033335 |Site: HTI |Transaction #: INV-813-2 |Transaction Line #: 1 |PO #:  |PO Line #: 0 |Contract #: 00141146 |Project #: 00129459 |Task #: ACTIVITY10 |Donor: Peacebuilding Fund |</t>
  </si>
  <si>
    <t>Payables A 26399806000001 26399974 2 Y</t>
  </si>
  <si>
    <t>01-02-2024 Purchase Invoices</t>
  </si>
  <si>
    <t>Journal Import 27887794:</t>
  </si>
  <si>
    <t>Payables A 27885869000001 27887794 2 Y</t>
  </si>
  <si>
    <t>01-03-2024 Purchase Invoices</t>
  </si>
  <si>
    <t>AFPEC 2</t>
  </si>
  <si>
    <t>Versement de la 2eme tranche de l'Accord de subvention</t>
  </si>
  <si>
    <t>Journal Import 26878600:</t>
  </si>
  <si>
    <t>Supplier: ACADEMIE DE FORMATION ET DE PERFECTIONNEMENT DES CADRES (AFPEC) |Supplier #: 1988608 |Site: PACOT |Transaction #: AFPEC 2 |Transaction Line #: 1 |PO #:  |PO Line #: 0 |Contract #: 00141146 |Project #: 00129459 |Task #: AC</t>
  </si>
  <si>
    <t>Payables A 26877149000001 26878600 2 Y</t>
  </si>
  <si>
    <t>9-10-23</t>
  </si>
  <si>
    <t>Journal Import 29702337:</t>
  </si>
  <si>
    <t>Supplier: ACADEMIE DE FORMATION ET DE PERFECTIONNEMENT DES CADRES (AFPEC) |Supplier #: 1988608 |Site: PACOT |Transaction #: 9-10-23 |Transaction Line #: 1 |PO #:  |PO Line #: 0 |Contract #: 00141146 |Project #: 00129459 |Task #: AC</t>
  </si>
  <si>
    <t>Payables A 29701198000001 29702337 2 Y</t>
  </si>
  <si>
    <t>Journal Import 28447144:</t>
  </si>
  <si>
    <t>Supplier: ACADEMIE DE FORMATION ET DE PERFECTIONNEMENT DES CADRES (AFPEC) |Supplier #: 1988608 |Site: PACOT |Transaction #: 4-4-24 |Transaction Line #: 1 |PO #:  |PO Line #: 0 |Contract #: 00141146 |Project #: 00129459 |Task #: ACT</t>
  </si>
  <si>
    <t>Payables A 28445009000001 28447144 Y</t>
  </si>
  <si>
    <t>04-04-2024 Purchase Invoices</t>
  </si>
  <si>
    <t>22-3-24</t>
  </si>
  <si>
    <t>Paiement offre financiere</t>
  </si>
  <si>
    <t>Journal Import 29027523:</t>
  </si>
  <si>
    <t>Supplier: John Games OLIVIER |Supplier #: 2048716 |Site: Tabarre |Transaction #: 22-3-24 |Transaction Line #: 1 |PO #:  |PO Line #: 0 |Contract #: 00141146 |Project #: 00129459 |Task #: ACTIVITY2 |Donor: Peacebuilding Fund |</t>
  </si>
  <si>
    <t>Payables A 29025954000001 29027523 2 Y</t>
  </si>
  <si>
    <t>22-03-2024 Purchase Invoices</t>
  </si>
  <si>
    <t>Journal Import 28772220:</t>
  </si>
  <si>
    <t>Supplier: AIR EXPRESS INTERNATIONAL |Supplier #: 1033324 |Site: Primary |Transaction #: 7731 |Transaction Line #: 1 |PO #:  |PO Line #: 0 |Contract #: 00141146 |Project #: 00129459 |Task #: ACTIVITY10 |Donor: Peacebuilding Fund |</t>
  </si>
  <si>
    <t>Payables A 28770733000001 28772220 2 Y</t>
  </si>
  <si>
    <t>Henrio Toussaint_22-3-24</t>
  </si>
  <si>
    <t>Paiement offre financière_Atelier de formation aux Cayes le 18-19 sept 2023 et à Jérémie du 1 au 4 oct. 2023.</t>
  </si>
  <si>
    <t>Journal Import 29463656:</t>
  </si>
  <si>
    <t>Supplier: Henrio Toussaint |Supplier #: 2048715 |Site: Petionville |Transaction #: Henrio Toussaint_22-3-24 |Transaction Line #: 1 |PO #:  |PO Line #: 0 |Contract #: 00141146 |Project #: 00129459 |Task #: ACTIVITY4.1 |Donor: Peace</t>
  </si>
  <si>
    <t>Payables A 29462459000001 29463656 Y</t>
  </si>
  <si>
    <t>Journal Import 29319851:</t>
  </si>
  <si>
    <t>Payables A 29317994000001 29319851 Y</t>
  </si>
  <si>
    <t>Ernst Theodore_22-3-24</t>
  </si>
  <si>
    <t>Supplier: Ernst Theodore |Supplier #: 2049038 |Site: Ernst Theodore |Transaction #: Ernst Theodore_22-3-24 |Transaction Line #: 1 |PO #:  |PO Line #: 0 |Contract #: 00141146 |Project #: 00129459 |Task #: ACTIVITY4.1 |Donor: Peaceb</t>
  </si>
  <si>
    <t>25-04-2024 Purchase Invoices</t>
  </si>
  <si>
    <t>JohnGamesOlivier_22-3-24</t>
  </si>
  <si>
    <t>Journal Import 37233507:</t>
  </si>
  <si>
    <t>Supplier: John Games OLIVIER |Supplier #: 2048716 |Site: Tabarre |Transaction #: JohnGamesOlivier_22-3-24 |Transaction Line #: 1 |PO #:  |PO Line #: 0 |Contract #:  |Project #:  |Task #:  |Donor:  |</t>
  </si>
  <si>
    <t>Payables A 37231849000001 37233507 2 Y</t>
  </si>
  <si>
    <t>01-07-2024 Purchase Invoices</t>
  </si>
  <si>
    <t>Journal Import 29474995:</t>
  </si>
  <si>
    <t>Supplier: Ernst Theodore |Supplier #: 2049038 |Site: Ernst Theodore |Transaction #: Ernst T._22-3-24 |Transaction Line #: 1 |PO #:  |PO Line #: 0 |Contract #: 00141146 |Project #: 00129459 |Task #: ACTIVITY4.1 |Donor: Peacebuildin</t>
  </si>
  <si>
    <t>Payables A 29472795000001 29474995 Y</t>
  </si>
  <si>
    <t>29-04-2024 Purchase Invoices</t>
  </si>
  <si>
    <t>Supplier: Henrio Toussaint |Supplier #: 2048715 |Site: Petionville |Transaction #: Henrio T._22_3_24 |Transaction Line #: 1 |PO #:  |PO Line #: 0 |Contract #: 00141146 |Project #: 00129459 |Task #: ACTIVITY4.1 |Donor: Peacebuildin</t>
  </si>
  <si>
    <t>Supplier: John Games OLIVIER |Supplier #: 2048716 |Site: Tabarre |Transaction #: JGO_22-3-24 |Transaction Line #: 1 |PO #:  |PO Line #: 0 |Contract #:  |Project #:  |Task #:  |Donor:  |</t>
  </si>
  <si>
    <t>INV-813-2_8-4-24</t>
  </si>
  <si>
    <t>Installation systeme biometrique a la porte du bureau du projet PBF Anti-Corruption</t>
  </si>
  <si>
    <t>Journal Import 29712806:</t>
  </si>
  <si>
    <t>Supplier: E TELINC CORPORATION |Supplier #: 1033335 |Site: HTI |Transaction #: INV-813-2_8-4-24 |Transaction Line #: 1 |PO #:  |PO Line #: 0 |Contract #:  |Project #:  |Task #:  |Donor:  |</t>
  </si>
  <si>
    <t>Payables A 29711434000001 29712806 Y</t>
  </si>
  <si>
    <t>08-04-2024 Purchase Invoices</t>
  </si>
  <si>
    <t>Journal Import 29892014:</t>
  </si>
  <si>
    <t>Supplier: PC HAITI SA |Supplier #: 1033269 |Site: HTI |Transaction #: PC HAITI 409798 |Transaction Line #: 1 |PO #:  |PO Line #: 0 |Contract #: 00141146 |Project #: 00129459 |Task #: ACTIVITY10 |Donor: Peacebuilding Fund |</t>
  </si>
  <si>
    <t>Payables A 29890587000001 29892014 2 Y</t>
  </si>
  <si>
    <t>Journal Import 31395766:</t>
  </si>
  <si>
    <t>Supplier: DIGIPUB &amp; PROMOTIONS YSABELLE ROY |Supplier #: 1033290 |Site: HTI |Transaction #: B-14721 |Transaction Line #: 1 |PO #: 10226611 |PO Line #: 1 |Contract #: 00141146 |Project #: 00129459 |Task #: ACTIVITY2 |Donor: Peacebu</t>
  </si>
  <si>
    <t>Payables A 31394214000001 31395766 N</t>
  </si>
  <si>
    <t>05-06-2024 Purchase Invoices</t>
  </si>
  <si>
    <t>Payables A 31394214000001 31395766 Y</t>
  </si>
  <si>
    <t>Journal Import 31500089:</t>
  </si>
  <si>
    <t>Supplier: DIGIPUB &amp; PROMOTIONS YSABELLE ROY |Supplier #: 1033290 |Site: HTI |Transaction #: B-14722 |Transaction Line #: 1 |PO #: 10228786 |PO Line #: 1 |Contract #: 00141146 |Project #: 00129459 |Task #: ACTIVITY2 |Donor: Peacebu</t>
  </si>
  <si>
    <t>Payables A 31499192000001 31500089 2 N</t>
  </si>
  <si>
    <t>Payables A 31499192000001 31500089 2 Y</t>
  </si>
  <si>
    <t>Journal Import 31889378:</t>
  </si>
  <si>
    <t>Supplier: UNIGESTION HOLDING S.A. |Supplier #: 1033267 |Site: HTI |Transaction #: HA000000089020 |Transaction Line #: 1 |PO #:  |PO Line #: 0 |Contract #: 00141146 |Project #: 00129459 |Task #: ACTIVITY10 |Donor: Peacebuilding Fun</t>
  </si>
  <si>
    <t>Payables A 31889226000001 31889378 Y</t>
  </si>
  <si>
    <t>18-06-2024 Purchase Invoices</t>
  </si>
  <si>
    <t>B-14425</t>
  </si>
  <si>
    <t>Impression 8 Roll Up 33"X80" et 1 Banner 80"X80" en support au Cabinet Patrick Laurent &amp; Associes pour la realisation du Salon du Droit.</t>
  </si>
  <si>
    <t>Journal Import 33894965:</t>
  </si>
  <si>
    <t>Supplier: DIGIPUB &amp; PROMOTIONS YSABELLE ROY |Supplier #: 1033290 |Site: HTI |Transaction #: B-14425 |Transaction Line #: 1 |PO #:  |PO Line #: 0 |Contract #: 00141146 |Project #: 00129459 |Task #: ACTIVITY2 |Donor: Peacebuilding F</t>
  </si>
  <si>
    <t>Payables A 33892846000001 33894965 2 Y</t>
  </si>
  <si>
    <t>19-06-2024 Purchase Invoices</t>
  </si>
  <si>
    <t>Supplier: DIGIPUB &amp; PROMOTIONS YSABELLE ROY |Supplier #: 1033290 |Site: HTI |Transaction #: B-14425 |Transaction Line #: 2 |PO #: 10239069 |PO Line #: 1 |Contract #: 00141146 |Project #: 00129459 |Task #: ACTIVITY2 |Donor: Peacebu</t>
  </si>
  <si>
    <t>Journal Import 32382546:</t>
  </si>
  <si>
    <t>Supplier: CARIBBEAN VOICE MULTI-SERVICES |Supplier #: 1033287 |Site: Primary |Transaction #: CARIB-00-10.101560 |Transaction Line #: 1 |PO #: 10241432 |PO Line #: 1 |Contract #: 00141146 |Project #: 00129459 |Task #: ACTIVITY2 |Do</t>
  </si>
  <si>
    <t>Payables A 32381293000001 32382546 2 Y</t>
  </si>
  <si>
    <t>20-06-2024 Purchase Invoices</t>
  </si>
  <si>
    <t>Journal Import 34674045:</t>
  </si>
  <si>
    <t>Supplier: JOBPAW |Supplier #: 1033303 |Site: HTI |Transaction #: AO_3412,3480, 3500, 3501 |Transaction Line #: 1 |PO #:  |PO Line #: 0 |Contract #: 00141146 |Project #: 00129459 |Task #: ACTIVITY1 |Donor: Peacebuilding Fund |</t>
  </si>
  <si>
    <t>Payables A 34672286000001 34674045 Y</t>
  </si>
  <si>
    <t>Journal Import 33350619:</t>
  </si>
  <si>
    <t>Supplier: KARIBE HOTEL |Supplier #: 1033257 |Site: HTI |Transaction #: 31365 - 31366 |Transaction Line #: 1 |PO #:  |PO Line #: 0 |Contract #:  |Project #:  |Task #:  |Donor:  |</t>
  </si>
  <si>
    <t>Payables A 33348661000001 33350619 3 Y</t>
  </si>
  <si>
    <t>23-06-2024 Purchase Invoices</t>
  </si>
  <si>
    <t>Supplier: DIGIPUB &amp; PROMOTIONS YSABELLE ROY |Supplier #: 1033290 |Site: HTI |Transaction #: Facture b14425 |Transaction Line #: 1 |PO #: 10239069 |PO Line #: 1 |Contract #: 00141146 |Project #: 00129459 |Task #: ACTIVITY2 |Donor:</t>
  </si>
  <si>
    <t>Journal Import 34462238:</t>
  </si>
  <si>
    <t>Supplier: G &amp; T GARAGE |Supplier #: 1033273 |Site: HTI |Transaction #: N-4562 |Transaction Line #: 1 |PO #:  |PO Line #: 0 |Contract #: 00141146 |Project #: 00129459 |Task #: ACTIVITY10 |Donor: Peacebuilding Fund |</t>
  </si>
  <si>
    <t>Payables A 34460731000001 34462238 Y</t>
  </si>
  <si>
    <t>10-07-2024 Purchase Invoices</t>
  </si>
  <si>
    <t>Journal Import 34381322:</t>
  </si>
  <si>
    <t>Supplier: CARIBBEAN VOICE MULTI-SERVICES |Supplier #: 1033287 |Site: Primary |Transaction #: CARIB-00- 10.101580 |Transaction Line #: 1 |PO #:  |PO Line #: 0 |Contract #: 00141146 |Project #: 00129459 |Task #: ACTIVITY10 |Donor: P</t>
  </si>
  <si>
    <t>Payables A 34379820000001 34381322 Y</t>
  </si>
  <si>
    <t>09-07-2024 Purchase Invoices</t>
  </si>
  <si>
    <t>Journal Import 34480826:</t>
  </si>
  <si>
    <t>Supplier: NATCOM S.A |Supplier #: 1033305 |Site: HTI |Transaction #: 326 |Transaction Line #: 1 |PO #:  |PO Line #: 0 |Contract #: 00141146 |Project #: 00129459 |Task #: ACTIVITY10 |Donor: Peacebuilding Fund |</t>
  </si>
  <si>
    <t>Payables A 34478946000001 34480826 Y</t>
  </si>
  <si>
    <t>12-07-2024 Purchase Invoices</t>
  </si>
  <si>
    <t>1672548-OAVCT_OI-00490</t>
  </si>
  <si>
    <t>Journal Import 35284276:</t>
  </si>
  <si>
    <t>Supplier: O.A.V.C.T. |Supplier #: 1033234 |Site: HTI |Transaction #: 1672548-OAVCT_OI-00490 |Transaction Line #: 1 |PO #:  |PO Line #: 0 |Contract #: 00141146 |Project #: 00129459 |Task #: ACTIVITY10 |Donor: Peacebuilding Fund |</t>
  </si>
  <si>
    <t>Payables A 35282536000001 35284276 Y</t>
  </si>
  <si>
    <t>23-07-2024 Purchase Invoices</t>
  </si>
  <si>
    <t>1772548-OI-00490</t>
  </si>
  <si>
    <t>Renouvellement assurance Toyota Prado OI-00490 au mois d'Aout 2025.</t>
  </si>
  <si>
    <t>Journal Import 35299605:</t>
  </si>
  <si>
    <t>Supplier: O.A.V.C.T. |Supplier #: 1033234 |Site: HTI |Transaction #: 1772548-OI-00490 |Transaction Line #: 1 |PO #:  |PO Line #: 0 |Contract #: 00141146 |Project #: 00129459 |Task #: ACTIVITY10 |Donor: Peacebuilding Fund |</t>
  </si>
  <si>
    <t>Payables A 35297817000001 35299605 Y</t>
  </si>
  <si>
    <t>Journal Import 35373357:</t>
  </si>
  <si>
    <t>Payables A 35371879000001 35373357 Y</t>
  </si>
  <si>
    <t>Journal Import 35402285:</t>
  </si>
  <si>
    <t>Supplier: O.A.V.C.T. |Supplier #: 1033234 |Site: HTI |Transaction #: 1772548_OI-00490 |Transaction Line #: 1 |PO #:  |PO Line #: 0 |Contract #: 00141146 |Project #: 00129459 |Task #: ACTIVITY10 |Donor: Peacebuilding Fund |</t>
  </si>
  <si>
    <t>Payables A 35401403000001 35402285 Y</t>
  </si>
  <si>
    <t>24-07-2024 Purchase Invoices</t>
  </si>
  <si>
    <t>Journal Import 35856915:</t>
  </si>
  <si>
    <t>Supplier: NATCOM S.A |Supplier #: 1033305 |Site: HTI |Transaction #: 258_NATCOM S.A. |Transaction Line #: 1 |PO #:  |PO Line #: 0 |Contract #: 00141146 |Project #: 00129459 |Task #: ACTIVITY10 |Donor: Peacebuilding Fund |</t>
  </si>
  <si>
    <t>Payables A 35855098000001 35856915 Y</t>
  </si>
  <si>
    <t>16-07-2024 Purchase Invoices</t>
  </si>
  <si>
    <t>Journal Import 35870047:</t>
  </si>
  <si>
    <t>Supplier: C3 GROUP SA |Supplier #: 1033318 |Site: HTI |Transaction #: FP24012024-1 |Transaction Line #: 1 |PO #:  |PO Line #: 0 |Contract #: 00141146 |Project #: 00129459 |Task #: ACTIVITY1 |Donor: Peacebuilding Fund |</t>
  </si>
  <si>
    <t>Payables A 35868980000001 35870047 Y</t>
  </si>
  <si>
    <t>30-07-2024 Purchase Invoices</t>
  </si>
  <si>
    <t>Journal Import 36313792:</t>
  </si>
  <si>
    <t>Supplier: C3 GROUP SA |Supplier #: 1033318 |Site: HTI |Transaction #: F-P24012024-1-1 |Transaction Line #: 1 |PO #:  |PO Line #: 0 |Contract #:  |Project #:  |Task #:  |Donor:  |</t>
  </si>
  <si>
    <t>Payables A 36312465000001 36313792 Y</t>
  </si>
  <si>
    <t>06-08-2024 Purchase Invoices</t>
  </si>
  <si>
    <t>OAVCT_9</t>
  </si>
  <si>
    <t>Premiere assurance OAVCT pour un nouveau vehicule Toyota Prado affecte au projet PBF Anti-Corruption.</t>
  </si>
  <si>
    <t>Journal Import 40650830:</t>
  </si>
  <si>
    <t>Supplier: O.A.V.C.T. |Supplier #: 1033234 |Site: HTI |Transaction #: OAVCT_9 |Transaction Line #: 1 |PO #:  |PO Line #: 0 |Contract #: 00141146 |Project #: 00129459 |Task #: ACTIVITY10 |Donor: Peacebuilding Fund |</t>
  </si>
  <si>
    <t>Payables A 40649255000001 40650830 Y</t>
  </si>
  <si>
    <t>01-10-2024 Purchase Invoices</t>
  </si>
  <si>
    <t>Journal Import 37503189:</t>
  </si>
  <si>
    <t>Payables A 37502645000001 37503189 Y</t>
  </si>
  <si>
    <t>28-08-2024 Purchase Invoices</t>
  </si>
  <si>
    <t>B-14898</t>
  </si>
  <si>
    <t>Impression banner en support a ULCC pou la commemoration des ses 20 ans</t>
  </si>
  <si>
    <t>Journal Import 39832598:</t>
  </si>
  <si>
    <t>Supplier: DIGIPUB &amp; PROMOTIONS YSABELLE ROY |Supplier #: 1033290 |Site: HTI |Transaction #: B-14898 |Transaction Line #: 1 |PO #: 10270464 |PO Line #: 1 |Contract #: 00141146 |Project #: 00129459 |Task #: ACTIVITY2 |Donor: Peacebu</t>
  </si>
  <si>
    <t>Payables A 39830932000001 39832598 N</t>
  </si>
  <si>
    <t>04-09-2024 Purchase Invoices</t>
  </si>
  <si>
    <t>Payables A 39830932000001 39832598 2 Y</t>
  </si>
  <si>
    <t>Journal Import 37880129:</t>
  </si>
  <si>
    <t>Payables A 37878794000001 37880129 N</t>
  </si>
  <si>
    <t>Payables A 37878794000001 37880129 2 Y</t>
  </si>
  <si>
    <t>C3-FP24012024-1-1</t>
  </si>
  <si>
    <t>Banlance due sur impression des 300 livrets intitules Diagnostique et Cartographie des Acteurs</t>
  </si>
  <si>
    <t>Journal Import 38326145:</t>
  </si>
  <si>
    <t>Supplier: C3 GROUP SA |Supplier #: 1033318 |Site: HTI |Transaction #: C3-FP24012024-1-1 |Transaction Line #: 1 |PO #:  |PO Line #: 0 |Contract #: 00141146 |Project #: 00129459 |Task #: ACTIVITY1 |Donor: Peacebuilding Fund |</t>
  </si>
  <si>
    <t>Payables A 38325006000001 38326145 2 Y</t>
  </si>
  <si>
    <t>05-09-2024 Purchase Invoices</t>
  </si>
  <si>
    <t>Journal Import 38127253:</t>
  </si>
  <si>
    <t>Payables A 38125417000001 38127253 Y</t>
  </si>
  <si>
    <t>Supplier: C3 GROUP SA |Supplier #: 1033318 |Site: HTI |Transaction #: C3 GROUP_FP24012024-1-1 |Transaction Line #: 1 |PO #:  |PO Line #: 0 |Contract #: 00141146 |Project #: 00129459 |Task #: ACTIVITY1 |Donor: Peacebuilding Fund |</t>
  </si>
  <si>
    <t>LIQ_1er_Tranche_OCNH</t>
  </si>
  <si>
    <t>LIQ_1er_Tranche_Avance/OCNH</t>
  </si>
  <si>
    <t>Journal Import 38709921:</t>
  </si>
  <si>
    <t>Supplier: ORGANISATION DES CITOYENS POUR UNE NOUVELLE HAITI |Supplier #: 1989015 |Site: Primary |Transaction #: LIQ_1er_Tranche_OCNH |Transaction Line #: 12 |PO #:  |PO Line #: 0 |Contract #: 00141146 |Project #: 00129459 |Task #:</t>
  </si>
  <si>
    <t>Payables A 38707902000001 38709921 Y</t>
  </si>
  <si>
    <t>01-09-2024 Purchase Invoices</t>
  </si>
  <si>
    <t>Supplier: ORGANISATION DES CITOYENS POUR UNE NOUVELLE HAITI |Supplier #: 1989015 |Site: Primary |Transaction #: LIQ_1er_Tranche_OCNH |Transaction Line #: 14 |PO #:  |PO Line #: 0 |Contract #: 00141146 |Project #: 00129459 |Task #:</t>
  </si>
  <si>
    <t>14</t>
  </si>
  <si>
    <t>Supplier: ORGANISATION DES CITOYENS POUR UNE NOUVELLE HAITI |Supplier #: 1989015 |Site: Primary |Transaction #: LIQ_1er_Tranche_OCNH |Transaction Line #: 10 |PO #:  |PO Line #: 0 |Contract #: 00141146 |Project #: 00129459 |Task #:</t>
  </si>
  <si>
    <t>10</t>
  </si>
  <si>
    <t>Supplier: ORGANISATION DES CITOYENS POUR UNE NOUVELLE HAITI |Supplier #: 1989015 |Site: Primary |Transaction #: LIQ_1er_Tranche_OCNH |Transaction Line #: 7 |PO #:  |PO Line #: 0 |Contract #: 00141146 |Project #: 00129459 |Task #: A</t>
  </si>
  <si>
    <t>Supplier: ORGANISATION DES CITOYENS POUR UNE NOUVELLE HAITI |Supplier #: 1989015 |Site: Primary |Transaction #: LIQ_1er_Tranche_OCNH |Transaction Line #: 4 |PO #:  |PO Line #: 0 |Contract #: 00141146 |Project #: 00129459 |Task #: A</t>
  </si>
  <si>
    <t>Supplier: ORGANISATION DES CITOYENS POUR UNE NOUVELLE HAITI |Supplier #: 1989015 |Site: Primary |Transaction #: LIQ_1er_Tranche_OCNH |Transaction Line #: 11 |PO #:  |PO Line #: 0 |Contract #: 00141146 |Project #: 00129459 |Task #:</t>
  </si>
  <si>
    <t>11</t>
  </si>
  <si>
    <t>Supplier: ORGANISATION DES CITOYENS POUR UNE NOUVELLE HAITI |Supplier #: 1989015 |Site: Primary |Transaction #: LIQ_1er_Tranche_OCNH |Transaction Line #: 5 |PO #:  |PO Line #: 0 |Contract #: 00141146 |Project #: 00129459 |Task #: A</t>
  </si>
  <si>
    <t>Supplier: ORGANISATION DES CITOYENS POUR UNE NOUVELLE HAITI |Supplier #: 1989015 |Site: Primary |Transaction #: LIQ_1er_Tranche_OCNH |Transaction Line #: 1 |PO #:  |PO Line #: 0 |Contract #: 00141146 |Project #: 00129459 |Task #: A</t>
  </si>
  <si>
    <t>Supplier: ORGANISATION DES CITOYENS POUR UNE NOUVELLE HAITI |Supplier #: 1989015 |Site: Primary |Transaction #: LIQ_1er_Tranche_OCNH |Transaction Line #: 8 |PO #:  |PO Line #: 0 |Contract #: 00141146 |Project #: 00129459 |Task #: A</t>
  </si>
  <si>
    <t>Supplier: ORGANISATION DES CITOYENS POUR UNE NOUVELLE HAITI |Supplier #: 1989015 |Site: Primary |Transaction #: LIQ_1er_Tranche_OCNH |Transaction Line #: 13 |PO #:  |PO Line #: 0 |Contract #: 00141146 |Project #: 00129459 |Task #:</t>
  </si>
  <si>
    <t>Supplier: ORGANISATION DES CITOYENS POUR UNE NOUVELLE HAITI |Supplier #: 1989015 |Site: Primary |Transaction #: LIQ_1er_Tranche_OCNH |Transaction Line #: 3 |PO #:  |PO Line #: 0 |Contract #: 00141146 |Project #: 00129459 |Task #: A</t>
  </si>
  <si>
    <t>3</t>
  </si>
  <si>
    <t>Supplier: ORGANISATION DES CITOYENS POUR UNE NOUVELLE HAITI |Supplier #: 1989015 |Site: Primary |Transaction #: LIQ_1er_Tranche_OCNH |Transaction Line #: 2 |PO #:  |PO Line #: 0 |Contract #: 00141146 |Project #: 00129459 |Task #: A</t>
  </si>
  <si>
    <t>Supplier: ORGANISATION DES CITOYENS POUR UNE NOUVELLE HAITI |Supplier #: 1989015 |Site: Primary |Transaction #: LIQ_1er_Tranche_OCNH |Transaction Line #: 6 |PO #:  |PO Line #: 0 |Contract #: 00141146 |Project #: 00129459 |Task #: A</t>
  </si>
  <si>
    <t>Supplier: ORGANISATION DES CITOYENS POUR UNE NOUVELLE HAITI |Supplier #: 1989015 |Site: Primary |Transaction #: LIQ_1er_Tranche_OCNH |Transaction Line #: 9 |PO #:  |PO Line #: 0 |Contract #: 00141146 |Project #: 00129459 |Task #: A</t>
  </si>
  <si>
    <t>9</t>
  </si>
  <si>
    <t>LIQ_1er Tranche_IHDH</t>
  </si>
  <si>
    <t>LIQUIDATION 1ER TRANCHE AVANCE IHDH</t>
  </si>
  <si>
    <t>Journal Import 38933147:</t>
  </si>
  <si>
    <t>Supplier: INSTITUT HAITIEN DES DROITS DE L’HOMME (IHDH) |Supplier #: 1988428 |Site: HTI |Transaction #: LIQ_1er Tranche_IHDH |Transaction Line #: 10 |PO #:  |PO Line #: 0 |Contract #: 00141146 |Project #: 00129459 |Task #: ACTIVITY</t>
  </si>
  <si>
    <t>Payables A 38931273000001 38933147 Y</t>
  </si>
  <si>
    <t>19-09-2024 Purchase Invoices</t>
  </si>
  <si>
    <t>nagaraju vallala</t>
  </si>
  <si>
    <t>Supplier: INSTITUT HAITIEN DES DROITS DE L’HOMME (IHDH) |Supplier #: 1988428 |Site: HTI |Transaction #: LIQ_1er Tranche_IHDH |Transaction Line #: 14 |PO #:  |PO Line #: 0 |Contract #: 00141146 |Project #: 00129459 |Task #: ACTIVITY</t>
  </si>
  <si>
    <t>Supplier: INSTITUT HAITIEN DES DROITS DE L’HOMME (IHDH) |Supplier #: 1988428 |Site: HTI |Transaction #: LIQ_1er Tranche_IHDH |Transaction Line #: 11 |PO #:  |PO Line #: 0 |Contract #: 00141146 |Project #: 00129459 |Task #: ACTIVITY</t>
  </si>
  <si>
    <t>Supplier: INSTITUT HAITIEN DES DROITS DE L’HOMME (IHDH) |Supplier #: 1988428 |Site: HTI |Transaction #: LIQ_1er Tranche_IHDH |Transaction Line #: 9 |PO #:  |PO Line #: 0 |Contract #: 00141146 |Project #: 00129459 |Task #: ACTIVITY4</t>
  </si>
  <si>
    <t>Supplier: INSTITUT HAITIEN DES DROITS DE L’HOMME (IHDH) |Supplier #: 1988428 |Site: HTI |Transaction #: LIQ_1er Tranche_IHDH |Transaction Line #: 3 |PO #:  |PO Line #: 0 |Contract #: 00141146 |Project #: 00129459 |Task #: ACTIVITY4</t>
  </si>
  <si>
    <t>Supplier: INSTITUT HAITIEN DES DROITS DE L’HOMME (IHDH) |Supplier #: 1988428 |Site: HTI |Transaction #: LIQ_1er Tranche_IHDH |Transaction Line #: 6 |PO #:  |PO Line #: 0 |Contract #: 00141146 |Project #: 00129459 |Task #: ACTIVITY4</t>
  </si>
  <si>
    <t>Supplier: INSTITUT HAITIEN DES DROITS DE L’HOMME (IHDH) |Supplier #: 1988428 |Site: HTI |Transaction #: LIQ_1er Tranche_IHDH |Transaction Line #: 12 |PO #:  |PO Line #: 0 |Contract #: 00141146 |Project #: 00129459 |Task #: ACTIVITY</t>
  </si>
  <si>
    <t>Supplier: INSTITUT HAITIEN DES DROITS DE L’HOMME (IHDH) |Supplier #: 1988428 |Site: HTI |Transaction #: LIQ_1er Tranche_IHDH |Transaction Line #: 7 |PO #:  |PO Line #: 0 |Contract #: 00141146 |Project #: 00129459 |Task #: ACTIVITY4</t>
  </si>
  <si>
    <t>Supplier: INSTITUT HAITIEN DES DROITS DE L’HOMME (IHDH) |Supplier #: 1988428 |Site: HTI |Transaction #: LIQ_1er Tranche_IHDH |Transaction Line #: 5 |PO #:  |PO Line #: 0 |Contract #: 00141146 |Project #: 00129459 |Task #: ACTIVITY4</t>
  </si>
  <si>
    <t>Supplier: INSTITUT HAITIEN DES DROITS DE L’HOMME (IHDH) |Supplier #: 1988428 |Site: HTI |Transaction #: LIQ_1er Tranche_IHDH |Transaction Line #: 1 |PO #:  |PO Line #: 0 |Contract #: 00141146 |Project #: 00129459 |Task #: ACTIVITY4</t>
  </si>
  <si>
    <t>Supplier: INSTITUT HAITIEN DES DROITS DE L’HOMME (IHDH) |Supplier #: 1988428 |Site: HTI |Transaction #: LIQ_1er Tranche_IHDH |Transaction Line #: 2 |PO #:  |PO Line #: 0 |Contract #: 00141146 |Project #: 00129459 |Task #: ACTIVITY4</t>
  </si>
  <si>
    <t>Supplier: INSTITUT HAITIEN DES DROITS DE L’HOMME (IHDH) |Supplier #: 1988428 |Site: HTI |Transaction #: LIQ_1er Tranche_IHDH |Transaction Line #: 8 |PO #:  |PO Line #: 0 |Contract #: 00141146 |Project #: 00129459 |Task #: ACTIVITY4</t>
  </si>
  <si>
    <t>Supplier: INSTITUT HAITIEN DES DROITS DE L’HOMME (IHDH) |Supplier #: 1988428 |Site: HTI |Transaction #: LIQ_1er Tranche_IHDH |Transaction Line #: 13 |PO #:  |PO Line #: 0 |Contract #: 00141146 |Project #: 00129459 |Task #: ACTIVITY</t>
  </si>
  <si>
    <t>Supplier: INSTITUT HAITIEN DES DROITS DE L’HOMME (IHDH) |Supplier #: 1988428 |Site: HTI |Transaction #: LIQ_1er Tranche_IHDH |Transaction Line #: 4 |PO #:  |PO Line #: 0 |Contract #: 00141146 |Project #: 00129459 |Task #: ACTIVITY4</t>
  </si>
  <si>
    <t>Journal Import 39028569:</t>
  </si>
  <si>
    <t>Payables A 39027286000001 39028569 Y</t>
  </si>
  <si>
    <t>Supplier: CARIBBEAN VOICE MULTI-SERVICES |Supplier #: 1033287 |Site: Primary |Transaction #: CARIB-00-10.101725 |Transaction Line #: 1 |PO #:  |PO Line #: 0 |Contract #: 00141146 |Project #: 00129459 |Task #: ACTIVITY10 |Donor: Pe</t>
  </si>
  <si>
    <t>17-09-2024 Purchase Invoices</t>
  </si>
  <si>
    <t>Journal Import 39077922:</t>
  </si>
  <si>
    <t>Supplier: OFFICE STAR SA |Supplier #: 1935441 |Site: Primary address |Transaction #: 2064204 |Transaction Line #: 1 |PO #:  |PO Line #: 0 |Contract #: 00141146 |Project #: 00129459 |Task #: ACTIVITY3 |Donor: Peacebuilding Fund |</t>
  </si>
  <si>
    <t>Payables A 39076634000001 39077922 Y</t>
  </si>
  <si>
    <t>Supplier: BAMBOO RESTO |Supplier #: 1225940 |Site: Haiti |Transaction #: Facture 10-09-24 |Transaction Line #: 1 |PO #:  |PO Line #: 0 |Contract #: 00141146 |Project #: 00129459 |Task #: ACTIVITY3 |Donor: Peacebuilding Fund |</t>
  </si>
  <si>
    <t>Payables A 39153713000001 39154390 Y</t>
  </si>
  <si>
    <t>10-09-2024 Purchase Invoices</t>
  </si>
  <si>
    <t>Journal Import 39587847:</t>
  </si>
  <si>
    <t>Supplier: MARIE JOSEPH ALAIN GUILLAUME |Supplier #: 1194526 |Site: Alain Guillaume |Transaction #: FEG- 01-3 |Transaction Line #: 1 |PO #: 10052692 |PO Line #: 1 |Contract #: 00141146 |Project #: 00129459 |Task #: ACTIVITY3 |Donor</t>
  </si>
  <si>
    <t>Payables A 39586167000001 39587847 2 N</t>
  </si>
  <si>
    <t>24-09-2024 Purchase Invoices</t>
  </si>
  <si>
    <t>Payables A 39586167000001 39587847 Y</t>
  </si>
  <si>
    <t>Supplier: DIGIPUB &amp; PROMOTIONS YSABELLE ROY |Supplier #: 1033290 |Site: HTI |Transaction #: B 14898 |Transaction Line #: 1 |PO #: 10270464 |PO Line #: 1 |Contract #: 00141146 |Project #: 00129459 |Task #: ACTIVITY2 |Donor: Peacebu</t>
  </si>
  <si>
    <t>03-09-2024 Purchase Invoices</t>
  </si>
  <si>
    <t>Journal Import 39895046:</t>
  </si>
  <si>
    <t>Supplier: SECURITY FORCE SA |Supplier #: 1033333 |Site: HTI |Transaction #: 24SFSAE0923 - 24SFSAE0824 &amp; 24SFSA07127 |Transaction Line #: 2 |PO #: 10289162 |PO Line #: 2 |Contract #: 00141146 |Project #: 00129459 |Task #: ACTIVITY10</t>
  </si>
  <si>
    <t>Payables A 39894953000001 39895046 2 Y</t>
  </si>
  <si>
    <t>10-10-2024 Purchase Invoices</t>
  </si>
  <si>
    <t>Journal Import 41100605:</t>
  </si>
  <si>
    <t>Supplier: OFFICE STAR SA |Supplier #: 1935441 |Site: Primary address |Transaction #: 2064823 |Transaction Line #: 1 |PO #: 10279142 |PO Line #: 1 |Contract #: 00141146 |Project #: 00129459 |Task #: ACTIVITY1 |Donor: Peacebuilding</t>
  </si>
  <si>
    <t>Payables A 41098901000001 41100605 2 N</t>
  </si>
  <si>
    <t>Payables A 41098901000001 41100605 Y</t>
  </si>
  <si>
    <t>Journal Import 41109260:</t>
  </si>
  <si>
    <t>Supplier: DIGIPUB &amp; PROMOTIONS YSABELLE ROY |Supplier #: 1033290 |Site: HTI |Transaction #: B-14962 |Transaction Line #: 1 |PO #:  |PO Line #: 0 |Contract #: 00141146 |Project #: 00129459 |Task #: ACTIVITY2 |Donor: Peacebuilding F</t>
  </si>
  <si>
    <t>Payables A 41107556000001 41109260 Y</t>
  </si>
  <si>
    <t>31-10-2024 Purchase Invoices</t>
  </si>
  <si>
    <t>Supplier: Ayititek |Supplier #: 2030342 |Site: Ayititek |Transaction #: 29102024 |Transaction Line #: 1 |PO #:  |PO Line #: 0 |Contract #: 00141146 |Project #: 00129459 |Task #: ACTIVITY10 |Donor: Peacebuilding Fund |</t>
  </si>
  <si>
    <t>29-10-2024 Purchase Invoices</t>
  </si>
  <si>
    <t>Journal Import 41188100:</t>
  </si>
  <si>
    <t>Supplier: ASSORTED PRODUCTS &amp; SERVICES |Supplier #: 1977092 |Site: primary |Transaction #: IN15670 |Transaction Line #: 1 |PO #: 10301270 |PO Line #: 1 |Contract #: 00141146 |Project #: 00129459 |Task #: ACTIVITY1 |Donor: Peacebui</t>
  </si>
  <si>
    <t>Payables A 41186787000001 41188100 Y</t>
  </si>
  <si>
    <t>23-10-2024 Purchase Invoices</t>
  </si>
  <si>
    <t>Supplier: DIGIPUB &amp; PROMOTIONS YSABELLE ROY |Supplier #: 1033290 |Site: HTI |Transaction #: B-14973 |Transaction Line #: 1 |PO #: 10301269 |PO Line #: 1 |Contract #: 00141146 |Project #: 00129459 |Task #: ACTIVITY1 |Donor: Peacebu</t>
  </si>
  <si>
    <t>26-10-2024 Purchase Invoices</t>
  </si>
  <si>
    <t>Journal Import 41285410:</t>
  </si>
  <si>
    <t>Supplier: BANDARI HAITI S.A. |Supplier #: 2027096 |Site: Primary |Transaction #: Bandari SA_4-11-2024 |Transaction Line #: 1 |PO #:  |PO Line #: 0 |Contract #: 00141146 |Project #: 00129459 |Task #: ACTIVITY10 |Donor: Peacebuildin</t>
  </si>
  <si>
    <t>Payables A 41284747000001 41285410 Y</t>
  </si>
  <si>
    <t>04-11-2024 Purchase Invoices</t>
  </si>
  <si>
    <t>Supplier: BANDARI HAITI S.A. |Supplier #: 2027096 |Site: Primary |Transaction #: Bandari SA_4-11-2024 |Transaction Line #: 2 |PO #:  |PO Line #: 0 |Contract #: 00141146 |Project #: 00129459 |Task #: ACTIVITY3 |Donor: Peacebuilding</t>
  </si>
  <si>
    <t>IN000003266</t>
  </si>
  <si>
    <t>Paiement facture Hotel Karibe_Atelier du 16-19 septembre sur la repressoin des actes de corruption.</t>
  </si>
  <si>
    <t>Supplier: KARIBE HOTEL |Supplier #: 1033257 |Site: HTI |Transaction #: IN000003266 |Transaction Line #: 1 |PO #: 10279700 |PO Line #: 1 |Contract #: 00141146 |Project #: 00129459 |Task #: ACTIVITY4 |Donor: Peacebuilding Fund |</t>
  </si>
  <si>
    <t>Payables A 42276166000001 42276533 2 N</t>
  </si>
  <si>
    <t>Payables A 42276166000001 42276533 2 Y</t>
  </si>
  <si>
    <t>Supplier: KARIBE HOTEL |Supplier #: 1033257 |Site: HTI |Transaction #: IN 000003266 |Transaction Line #: 1 |PO #: 10279700 |PO Line #: 1 |Contract #: 00141146 |Project #: 00129459 |Task #: ACTIVITY4 |Donor: Peacebuilding Fund |</t>
  </si>
  <si>
    <t>30-09-24</t>
  </si>
  <si>
    <t>Paiement balance due sur le rapport intermediaire (800,000.00 HTG) plus le montant de la 3eme tranche de l'accord (4,500,000.00 HTG) totalisant 5,300,000.00 HTG.</t>
  </si>
  <si>
    <t>Journal Import 42759213:</t>
  </si>
  <si>
    <t>Supplier: ACADEMIE DE FORMATION ET DE PERFECTIONNEMENT DES CADRES (AFPEC) |Supplier #: 1988608 |Site: PACOT |Transaction #: 30-09-24 |Transaction Line #: 1 |PO #:  |PO Line #: 0 |Contract #: 00141146 |Project #: 00129459 |Task #: A</t>
  </si>
  <si>
    <t>Payables A 42758233000001 42759213 Y</t>
  </si>
  <si>
    <t>01-11-2024 Purchase Invoices</t>
  </si>
  <si>
    <t>Journal Import 42946793:</t>
  </si>
  <si>
    <t>Supplier: ACADEMIE DE FORMATION ET DE PERFECTIONNEMENT DES CADRES (AFPEC) |Supplier #: 1988608 |Site: PACOT |Transaction #: AFPEC_30-09-24 |Transaction Line #: 1 |PO #:  |PO Line #: 0 |Contract #: 00141146 |Project #: 00129459 |Tas</t>
  </si>
  <si>
    <t>Payables A 42946271000001 42946793 Y</t>
  </si>
  <si>
    <t>Journal Import 42968909:</t>
  </si>
  <si>
    <t>Supplier: CARIBBEAN VOICE MULTI-SERVICES |Supplier #: 1033287 |Site: Primary |Transaction #: CARIB-00-10.101950 |Transaction Line #: 1 |PO #: 10312447 |PO Line #: 1 |Contract #: 00141146 |Project #: 00129459 |Task #: ACTIVITY1 |Do</t>
  </si>
  <si>
    <t>Payables A 42968027000001 42968909 2 N</t>
  </si>
  <si>
    <t>26-11-2024 Purchase Invoices</t>
  </si>
  <si>
    <t>Payables A 42968027000001 42968909 Y</t>
  </si>
  <si>
    <t>Supplier: CARIBBEAN VOICE MULTI-SERVICES |Supplier #: 1033287 |Site: Primary |Transaction #: CARIB-00-10.101950 |Transaction Line #: 2 |PO #: 10312447 |PO Line #: 2 |Contract #: 00141146 |Project #: 00129459 |Task #: ACTIVITY2 |Do</t>
  </si>
  <si>
    <t>Supplier: CARIBBEAN VOICE MULTI-SERVICES |Supplier #: 1033287 |Site: Primary |Transaction #: CARIB-00-10.101950 |Transaction Line #: 3 |PO #: 10312447 |PO Line #: 3 |Contract #: 00141146 |Project #: 00129459 |Task #: ACTIVITY3 |Do</t>
  </si>
  <si>
    <t>F10</t>
  </si>
  <si>
    <t>Perdiem_Après avoir participé à un atelier d'échanges sur la transparence et la redevabilité pour l’efficacité du développement au Cap-Haitien du 6 au 10 novembre 2024.</t>
  </si>
  <si>
    <t>Journal Import 50058135:</t>
  </si>
  <si>
    <t>Supplier: Jean Carlo Nordeus |Supplier #: 2192949 |Site: Primary |Transaction #: F10 |Transaction Line #: 1 |PO #:  |PO Line #: 0 |Contract #: 00141146 |Project #: 00129459 |Task #: ACTIVITY2 |Donor: Peacebuilding Fund |</t>
  </si>
  <si>
    <t>Payables A 50056353000001 50058135 Y</t>
  </si>
  <si>
    <t>01-03-2025 Purchase Invoices</t>
  </si>
  <si>
    <t>Journal Import 43453298:</t>
  </si>
  <si>
    <t>Payables A 43452970000001 43453298 Y</t>
  </si>
  <si>
    <t>11-12-2024 Purchase Invoices</t>
  </si>
  <si>
    <t>Supplier: DIGIPUB &amp; PROMOTIONS YSABELLE ROY |Supplier #: 1033290 |Site: HTI |Transaction #: B-15033 |Transaction Line #: 1 |PO #: 10330006 |PO Line #: 1 |Contract #: 00141146 |Project #: 00129459 |Task #: ACTIVITY2 |Donor: Peacebu</t>
  </si>
  <si>
    <t>09-12-2024 Purchase Invoices</t>
  </si>
  <si>
    <t>Supplier: UNIGESTION HOLDING S.A. |Supplier #: 1033267 |Site: HTI |Transaction #: Nov et dec 2024 |Transaction Line #: 15 |PO #: 10330936 |PO Line #: 5 |Contract #: 00141146 |Project #: 00129459 |Task #: ACTIVITY10 |Donor: Peacebu</t>
  </si>
  <si>
    <t>Payables A 43522134000002 43522721 Y</t>
  </si>
  <si>
    <t>12-12-2024 Purchase Invoices</t>
  </si>
  <si>
    <t>15</t>
  </si>
  <si>
    <t>Supplier: DIGIPUB &amp; PROMOTIONS YSABELLE ROY |Supplier #: 1033290 |Site: HTI |Transaction #: B-15025 |Transaction Line #: 1 |PO #: 10307898 |PO Line #: 1 |Contract #: 00141146 |Project #: 00129459 |Task #: ACTIVITY2 |Donor: Peacebu</t>
  </si>
  <si>
    <t>Payables A 43522134000002 43522721 2 Y</t>
  </si>
  <si>
    <t>09-11-2024 Purchase Invoices</t>
  </si>
  <si>
    <t>Journal Import 43597347:</t>
  </si>
  <si>
    <t>Supplier: OFFICE STAR SA |Supplier #: 1935441 |Site: Primary address |Transaction #: 2066362 &amp; 230436 |Transaction Line #: 1 |PO #:  |PO Line #: 0 |Contract #: 00141146 |Project #: 00129459 |Task #: ACTIVITY2 |Donor: Peacebuilding</t>
  </si>
  <si>
    <t>Payables A 43596604000001 43597347 2 Y</t>
  </si>
  <si>
    <t>10-12-2024 Purchase Invoices</t>
  </si>
  <si>
    <t>Journal Import 43626306:</t>
  </si>
  <si>
    <t>Supplier: IDEAL IMPRESSION |Supplier #: 2190499 |Site: Primary |Transaction #: 2765 |Transaction Line #: 1 |PO #: 10326085 |PO Line #: 1 |Contract #: 00141146 |Project #: 00129459 |Task #: ACTIVITY2 |Donor: Peacebuilding Fund |</t>
  </si>
  <si>
    <t>Payables A 43626057000001 43626306 N</t>
  </si>
  <si>
    <t>13-12-2024 Purchase Invoices</t>
  </si>
  <si>
    <t>Payables A 43626057000001 43626306 2 Y</t>
  </si>
  <si>
    <t>2066295</t>
  </si>
  <si>
    <t>Achat de fournitures de bureau en support a ULCC</t>
  </si>
  <si>
    <t>Journal Import 43976446:</t>
  </si>
  <si>
    <t>Supplier: OFFICE STAR SA |Supplier #: 1935441 |Site: Primary address |Transaction #: 2066295 |Transaction Line #: 1 |PO #:  |PO Line #: 0 |Contract #: 00141146 |Project #: 00129459 |Task #: ACTIVITY2 |Donor: Peacebuilding Fund |</t>
  </si>
  <si>
    <t>Payables A 43975870000001 43976446 Y</t>
  </si>
  <si>
    <t>06-12-2024 Purchase Invoices</t>
  </si>
  <si>
    <t>Journal Import 43737813:</t>
  </si>
  <si>
    <t>Supplier: IDEAL IMPRESSION |Supplier #: 2190499 |Site: Primary |Transaction #: 2766 |Transaction Line #: 1 |PO #: 10327327 |PO Line #: 1 |Contract #: 00141146 |Project #: 00129459 |Task #: ACTIVITY2 |Donor: Peacebuilding Fund |</t>
  </si>
  <si>
    <t>Payables A 43736866000001 43737813 N</t>
  </si>
  <si>
    <t>Payables A 43736866000001 43737813 Y</t>
  </si>
  <si>
    <t>N_2066295</t>
  </si>
  <si>
    <t>Achat de petits materiels en support a ULCC pour l'activite du 9 dec 2024 a l'hotel Karibe</t>
  </si>
  <si>
    <t>Journal Import 45490718:</t>
  </si>
  <si>
    <t>Supplier: OFFICE STAR SA |Supplier #: 1935441 |Site: Primary address |Transaction #: N_2066295 |Transaction Line #: 1 |PO #:  |PO Line #: 0 |Contract #: 00141146 |Project #: 00129459 |Task #: ACTIVITY2 |Donor: Peacebuilding Fund |</t>
  </si>
  <si>
    <t>Payables A 45490378000001 45490718 2 Y</t>
  </si>
  <si>
    <t>24SFSAE1021-24SFSAE1118 &amp; 24SFSAE1283</t>
  </si>
  <si>
    <t>Journal Import 44139921:</t>
  </si>
  <si>
    <t>Supplier: SECURITY FORCE SA |Supplier #: 1033333 |Site: HTI |Transaction #: 24SFSAE1021-24SFSAE1118 &amp; 24SFSAE1283 |Transaction Line #: 2 |PO #: 10329083 |PO Line #: 2 |Contract #: 00141146 |Project #: 00129459 |Task #: ACTIVITY10 |</t>
  </si>
  <si>
    <t>Payables A 44139743000001 44139921 N</t>
  </si>
  <si>
    <t>18-12-2024 Purchase Invoices</t>
  </si>
  <si>
    <t>Payables A 44139743000001 44139921 Y</t>
  </si>
  <si>
    <t>24SFSAE1021/24SFSAE1118 &amp; 24SFSAE1283</t>
  </si>
  <si>
    <t>Journal Import 44574098:</t>
  </si>
  <si>
    <t>Supplier: SECURITY FORCE SA |Supplier #: 1033333 |Site: HTI |Transaction #: 24SFSAE1021/24SFSAE1118 &amp; 24SFSAE1283 |Transaction Line #: 2 |PO #: 10329083 |PO Line #: 2 |Contract #: 00141146 |Project #: 00129459 |Task #: ACTIVITY10 |</t>
  </si>
  <si>
    <t>Payables A 44573309000001 44574098 N</t>
  </si>
  <si>
    <t>Payables A 44573309000001 44574098 Y</t>
  </si>
  <si>
    <t>Journal Import 44653363:</t>
  </si>
  <si>
    <t>Supplier: SECURITY FORCE SA |Supplier #: 1033333 |Site: HTI |Transaction #: 24SFSAE1283-24SFSAE1118&amp;24SFSAE1021 |Transaction Line #: 2 |PO #: 10329083 |PO Line #: 2 |Contract #: 00141146 |Project #: 00129459 |Task #: ACTIVITY10 |D</t>
  </si>
  <si>
    <t>Payables A 44653175000001 44653363 N</t>
  </si>
  <si>
    <t>Payables A 44653175000001 44653363 Y</t>
  </si>
  <si>
    <t>LIQ_PETTY_2024</t>
  </si>
  <si>
    <t>LIQUIDATION PETTY CASH_ JULY_2024</t>
  </si>
  <si>
    <t>Journal Import 44694160:</t>
  </si>
  <si>
    <t>Supplier: Florence Therese DESMANGLES LALANNE[[21064]] |Supplier #: HCM-21064 |Site: Primary |Transaction #: LIQ_PETTY_2024 |Transaction Line #: 5 |PO #:  |PO Line #: 0 |Contract #: 00141146 |Project #: 00129459 |Task #: ACTIVITY10</t>
  </si>
  <si>
    <t>Payables A 44693842000001 44694160 Y</t>
  </si>
  <si>
    <t>31-12-2024 Purchase Invoices</t>
  </si>
  <si>
    <t>Journal Import 45087488:</t>
  </si>
  <si>
    <t>Supplier: KAY PWOP |Supplier #: 1196991 |Site: MAIN |Transaction #: Invoice number 9 |Transaction Line #: 1 |PO #: 10331785 |PO Line #: 1 |Contract #: 00141146 |Project #: 00129459 |Task #: ACTIVITY10 |Donor: Peacebuilding Fund |</t>
  </si>
  <si>
    <t>Payables A 45087025000001 45087488 N</t>
  </si>
  <si>
    <t>19-12-2024 Purchase Invoices</t>
  </si>
  <si>
    <t>Payables A 45087025000001 45087488 Y</t>
  </si>
  <si>
    <t>FAC 00011</t>
  </si>
  <si>
    <t>Impression un Roll up pour l'atelier sur atelier d'échanges sur la   transparence et la redevabilité pour l’efficacité du développement.</t>
  </si>
  <si>
    <t>1033415</t>
  </si>
  <si>
    <t>JOHN DESIGN SERVICES</t>
  </si>
  <si>
    <t>Journal Import 46642965:</t>
  </si>
  <si>
    <t>Supplier: JOHN DESIGN SERVICES |Supplier #: 1033415 |Site: HTI |Transaction #: FAC 00011 |Transaction Line #: 1 |PO #:  |PO Line #: 0 |Contract #: 00141146 |Project #: 00129459 |Task #: ACTIVITY2 |Donor: Peacebuilding Fund |</t>
  </si>
  <si>
    <t>Payables A 46642707000001 46642965 2 Y</t>
  </si>
  <si>
    <t>27-01-2025 Purchase Invoices</t>
  </si>
  <si>
    <t>Journal Import 46793526:</t>
  </si>
  <si>
    <t>Supplier: OFFICE STAR SA |Supplier #: 1935441 |Site: Primary address |Transaction #: N-2066295 |Transaction Line #: 1 |PO #:  |PO Line #: 0 |Contract #: 00141146 |Project #: 00129459 |Task #: ACTIVITY2 |Donor: Peacebuilding Fund |</t>
  </si>
  <si>
    <t>Payables A 46792404000001 46793526 2 Y</t>
  </si>
  <si>
    <t>17-01-2025 Purchase Invoices</t>
  </si>
  <si>
    <t>20250205362211699 / Pinchinat</t>
  </si>
  <si>
    <t>Journal Import 47250872:</t>
  </si>
  <si>
    <t>Supplier: NATCOM S.A |Supplier #: 1033305 |Site: HTI |Transaction #: 20250205362211699 / Pinchinat |Transaction Line #: 9 |PO #:  |PO Line #: 0 |Contract #: 00141146 |Project #: 00129459 |Task #: ACTIVITY10 |Donor: Peacebuilding F</t>
  </si>
  <si>
    <t>Payables A 47250362000001 47250872 Y</t>
  </si>
  <si>
    <t>10-02-2025 Purchase Invoices</t>
  </si>
  <si>
    <t>1814474 / Pinchinat</t>
  </si>
  <si>
    <t>Connexion Internet Digicel bureau Pinchinat (Janvier 2025).Coûts partagés - Programmes/Projets : AGLDT, ISDE, Global Fund, Renf. Dialogue, Etat de droit, Lutte contre la Corruption et PAJLI.</t>
  </si>
  <si>
    <t>Supplier: UNIGESTION HOLDING S.A. |Supplier #: 1033267 |Site: HTI |Transaction #: 1814474 / Pinchinat |Transaction Line #: 9 |PO #:  |PO Line #: 0 |Contract #: 00141146 |Project #: 00129459 |Task #: ACTIVITY10 |Donor: Peacebuildin</t>
  </si>
  <si>
    <t>Journal Import 47062595:</t>
  </si>
  <si>
    <t>Supplier: LAFONTANT JUNIOR JOSEPH |Supplier #: 1033342 |Site: HTI |Transaction #: LAVAGE VEHICULE - NOV. 2024 |Transaction Line #: 3 |PO #:  |PO Line #: 0 |Contract #: 00141146 |Project #: 00129459 |Task #: ACTIVITY10 |Donor: Peac</t>
  </si>
  <si>
    <t>Payables A 47062248000001 47062595 Y</t>
  </si>
  <si>
    <t>Journal Import 47132262:</t>
  </si>
  <si>
    <t>Supplier: DIGIPUB &amp; PROMOTIONS YSABELLE ROY |Supplier #: 1033290 |Site: HTI |Transaction #: B-15095 |Transaction Line #: 1 |PO #: 10352632 |PO Line #: 1 |Contract #: 00141146 |Project #: 00129459 |Task #: ACTIVITY8 |Donor: Peacebu</t>
  </si>
  <si>
    <t>Payables A 47132061000001 47132262 Y</t>
  </si>
  <si>
    <t>11-02-2025 Purchase Invoices</t>
  </si>
  <si>
    <t>Journal Import 47186793:</t>
  </si>
  <si>
    <t>Supplier: CONTACT PLUS |Supplier #: 2147235 |Site: Contact Plus |Transaction #: AB-433 |Transaction Line #: 1 |PO #:  |PO Line #: 0 |Contract #: 00141146 |Project #: 00129459 |Task #: ACTIVITY8 |Donor: Peacebuilding Fund |</t>
  </si>
  <si>
    <t>Payables A 47185948000001 47186793 2 Y</t>
  </si>
  <si>
    <t>24-01-2025 Purchase Invoices</t>
  </si>
  <si>
    <t>AB-43</t>
  </si>
  <si>
    <t>Impression 800 livrets et 3 Back Drop en support au Cabinet Patrick Laurent &amp;Associes pour la réalisation du Salon du Droit du 18 au 21 juin 2024.</t>
  </si>
  <si>
    <t>Supplier: CONTACT PLUS |Supplier #: 2147235 |Site: Contact Plus |Transaction #: AB-43 |Transaction Line #: 1 |PO #:  |PO Line #: 0 |Contract #: 00141146 |Project #: 00129459 |Task #: ACTIVITY8 |Donor: Peacebuilding Fund |</t>
  </si>
  <si>
    <t>Journal Import 47916264:</t>
  </si>
  <si>
    <t>Supplier: NATCOM S.A |Supplier #: 1033305 |Site: HTI |Transaction #: 20250205 362211699 |Transaction Line #: 8 |PO #:  |PO Line #: 0 |Contract #: 00141146 |Project #: 00129459 |Task #: ACTIVITY10 |Donor: Peacebuilding Fund |</t>
  </si>
  <si>
    <t>Payables A 47916072000001 47916264 Y</t>
  </si>
  <si>
    <t>02-02-2025 Purchase Invoices</t>
  </si>
  <si>
    <t>Supplier: UNIGESTION HOLDING S.A. |Supplier #: 1033267 |Site: HTI |Transaction #: 1814474 (Pinchinat) |Transaction Line #: 8 |PO #:  |PO Line #: 0 |Contract #: 00141146 |Project #: 00129459 |Task #: ACTIVITY10 |Donor: Peacebuildin</t>
  </si>
  <si>
    <t>01-02-2025 Purchase Invoices</t>
  </si>
  <si>
    <t>Journal Import 47849636:</t>
  </si>
  <si>
    <t>Supplier: UNIGESTION HOLDING S.A. |Supplier #: 1033267 |Site: HTI |Transaction #: Facture 012025 &amp; 12025 |Transaction Line #: 11 |PO #: 10356786 |PO Line #: 12 |Contract #: 00141146 |Project #: 00129459 |Task #: ACTIVITY10 |Donor:</t>
  </si>
  <si>
    <t>Payables A 47849264000001 47849636 Y</t>
  </si>
  <si>
    <t>21-02-2025 Purchase Invoices</t>
  </si>
  <si>
    <t>Supplier: KAY KARINE TRAITEUR |Supplier #: 1033340 |Site: HTI |Transaction #: 06092024-02285 |Transaction Line #: 1 |PO #:  |PO Line #: 0 |Contract #: 00141146 |Project #: 00129459 |Task #: ACTIVITY3 |Donor: Peacebuilding Fund |</t>
  </si>
  <si>
    <t>24-02-2025 Purchase Invoices</t>
  </si>
  <si>
    <t>Supplier: UNIGESTION HOLDING S.A. |Supplier #: 1033267 |Site: HTI |Transaction #: HA000000089965-HA000000089999 |Transaction Line #: 1 |PO #:  |PO Line #: 0 |Contract #: 00141146 |Project #: 00129459 |Task #: ACTIVITY10 |Donor: Pe</t>
  </si>
  <si>
    <t>facture # 1</t>
  </si>
  <si>
    <t>Paiement 1er livrable</t>
  </si>
  <si>
    <t>2224508</t>
  </si>
  <si>
    <t>Ensemble Contre la Corruption (ECC)</t>
  </si>
  <si>
    <t>Supplier: Ensemble Contre la Corruption (ECC) |Supplier #: 2224508 |Site: Primary |Transaction #: Facture # 1 |Transaction Line #: 1 |PO #:  |PO Line #: 0 |Contract #: 00141146 |Project #: 00129459 |Task #: ACTIVITY8 |Donor: Peace</t>
  </si>
  <si>
    <t>17-02-2025 Purchase Invoices</t>
  </si>
  <si>
    <t>ECC - Facture #1</t>
  </si>
  <si>
    <t>Journal Import 48264033:</t>
  </si>
  <si>
    <t>Supplier: Ensemble Contre la Corruption (ECC) |Supplier #: 2224508 |Site: Primary |Transaction #: ECC - Facture #1 |Transaction Line #: 1 |PO #:  |PO Line #: 0 |Contract #: 00141146 |Project #: 00129459 |Task #: ACTIVITY1 |Donor:</t>
  </si>
  <si>
    <t>Payables A 48263672000001 48264033 2 Y</t>
  </si>
  <si>
    <t>Supplier: Ensemble Contre la Corruption (ECC) |Supplier #: 2224508 |Site: Primary |Transaction #: ECC - Facture #1 |Transaction Line #: 2 |PO #:  |PO Line #: 0 |Contract #: 00141146 |Project #: 00129459 |Task #: ACTIVITY8 |Donor:</t>
  </si>
  <si>
    <t>ACTIVITY7</t>
  </si>
  <si>
    <t>Supplier: Ensemble Contre la Corruption (ECC) |Supplier #: 2224508 |Site: Primary |Transaction #: ECC - Facture #1 |Transaction Line #: 3 |PO #:  |PO Line #: 0 |Contract #: 00141146 |Project #: 00129459 |Task #: ACTIVITY7 |Donor:</t>
  </si>
  <si>
    <t>ECC-Facture # 1</t>
  </si>
  <si>
    <t>Paiement tranche 1 en reference a l'Accord LVG</t>
  </si>
  <si>
    <t>Journal Import 48523181:</t>
  </si>
  <si>
    <t>Supplier: Ensemble Contre la Corruption (ECC) |Supplier #: 2224508 |Site: Primary |Transaction #: ECC-Facture # 1 |Transaction Line #: 1 |PO #:  |PO Line #: 0 |Contract #: 00141146 |Project #: 00129459 |Task #: ACTIVITY4 |Donor: P</t>
  </si>
  <si>
    <t>Payables A 48522908000001 48523181 2 Y</t>
  </si>
  <si>
    <t>Supplier: Ensemble Contre la Corruption (ECC) |Supplier #: 2224508 |Site: Primary |Transaction #: ECC-Facture # 1 |Transaction Line #: 2 |PO #:  |PO Line #: 0 |Contract #: 00141146 |Project #: 00129459 |Task #: ACTIVITY7 |Donor: P</t>
  </si>
  <si>
    <t>Supplier: Ensemble Contre la Corruption (ECC) |Supplier #: 2224508 |Site: Primary |Transaction #: ECC-Facture # 1 |Transaction Line #: 3 |PO #:  |PO Line #: 0 |Contract #: 00141146 |Project #: 00129459 |Task #: ACTIVITY8 |Donor: P</t>
  </si>
  <si>
    <t>Facture #1_</t>
  </si>
  <si>
    <t>Journal Import 49143779:</t>
  </si>
  <si>
    <t>Supplier: Ensemble Contre la Corruption (ECC) |Supplier #: 2224508 |Site: Primary |Transaction #: Facture #1_ |Transaction Line #: 2 |PO #:  |PO Line #: 0 |Contract #: 00141146 |Project #: 00129459 |Task #: ACTIVITY4 |Donor: Peace</t>
  </si>
  <si>
    <t>Payables A 49141975000001 49143779 2 Y</t>
  </si>
  <si>
    <t>F10-Jean Carlo Nordeus</t>
  </si>
  <si>
    <t>Perdiem pour la mission au Cap-Haitien du 6 au 10 novembre 2024.</t>
  </si>
  <si>
    <t>Journal Import 48921577:</t>
  </si>
  <si>
    <t>Supplier: Jean Carlo Nordeus |Supplier #: 2192949 |Site: Primary |Transaction #: F10-Jean Carlo Nordeus |Transaction Line #: 1 |PO #:  |PO Line #: 0 |Contract #: 00141146 |Project #: 00129459 |Task #: ACTIVITY2 |Donor: Peacebuildi</t>
  </si>
  <si>
    <t>Payables A 48920007000001 48921577 Y</t>
  </si>
  <si>
    <t>11-03-2025 Purchase Invoices</t>
  </si>
  <si>
    <t>Journal Import 49118707:</t>
  </si>
  <si>
    <t>Supplier: HINOTO S.A. |Supplier #: 1062150 |Site: primary |Transaction #: 2032 |Transaction Line #: 1 |PO #:  |PO Line #: 0 |Contract #: 00141146 |Project #: 00129459 |Task #: ACTIVITY10 |Donor: Peacebuilding Fund |</t>
  </si>
  <si>
    <t>Payables A 49116739000001 49118707 2 Y</t>
  </si>
  <si>
    <t>Journal Import 48808444:</t>
  </si>
  <si>
    <t>Supplier: OFFICE STAR SA |Supplier #: 1935441 |Site: Primary address |Transaction #: 2067988 |Transaction Line #: 1 |PO #:  |PO Line #: 0 |Contract #: 00141146 |Project #: 00129459 |Task #: ACTIVITY4 |Donor: Peacebuilding Fund |</t>
  </si>
  <si>
    <t>Payables A 48806319000001 48808444 2 Y</t>
  </si>
  <si>
    <t>25-02-2025 Purchase Invoices</t>
  </si>
  <si>
    <t>Journal Import 48761520:</t>
  </si>
  <si>
    <t>Supplier: OFFICE STAR SA |Supplier #: 1935441 |Site: Primary address |Transaction #: 233844 |Transaction Line #: 1 |PO #: 10358439 |PO Line #: 1 |Contract #: 00141146 |Project #: 00129459 |Task #: ACTIVITY10 |Donor: Peacebuilding</t>
  </si>
  <si>
    <t>Payables A 48760001000001 48761520 2 Y</t>
  </si>
  <si>
    <t>Supplier: KARIBE HOTEL |Supplier #: 1033257 |Site: HTI |Transaction #: 3266 |Transaction Line #: 1 |PO #:  |PO Line #: 0 |Contract #: 00141146 |Project #: 00129459 |Task #: ACTIVITY4 |Donor: Peacebuilding Fund |</t>
  </si>
  <si>
    <t>Payables A 49116739000001 49118707 Y</t>
  </si>
  <si>
    <t>19-02-2025 Purchase Invoices</t>
  </si>
  <si>
    <t>Journal Import 49554003:</t>
  </si>
  <si>
    <t>Supplier: SECURITY FORCE SA |Supplier #: 1033333 |Site: HTI |Transaction #: 25SFSAE135 &amp; 25SFSAE0219 |Transaction Line #: 2 |PO #: 10365928 |PO Line #: 2 |Contract #: 00141146 |Project #: 00129459 |Task #: ACTIVITY10 |Donor: Peace</t>
  </si>
  <si>
    <t>Payables A 49551831000001 49554003 Y</t>
  </si>
  <si>
    <t>15-03-2025 Purchase Invoices</t>
  </si>
  <si>
    <t>Journal Import 49578374:</t>
  </si>
  <si>
    <t>Supplier: UNIGESTION HOLDING S.A. |Supplier #: 1033267 |Site: HTI |Transaction #: 11026 / Pinchinat |Transaction Line #: 8 |PO #: 10366589 |PO Line #: 8 |Contract #: 00141146 |Project #: 00129459 |Task #: ACTIVITY10 |Donor: Peaceb</t>
  </si>
  <si>
    <t>Payables A 49575461000002 49578374 Y</t>
  </si>
  <si>
    <t>19-03-2025 Purchase Invoices</t>
  </si>
  <si>
    <t>3-4-2024</t>
  </si>
  <si>
    <t>Installation du systeme biometrique a la porte d'entree du bureau du projet PBF ANti-Corruption.</t>
  </si>
  <si>
    <t>Supplier: E TELINC CORPORATION |Supplier #: 1033335 |Site: HTI |Transaction #: 3-4-2024 |Transaction Line #: 1 |PO #:  |PO Line #: 0 |Contract #: 00141146 |Project #: 00129459 |Task #: ACTIVITY10 |Donor: Peacebuilding Fund |</t>
  </si>
  <si>
    <t>Journal Import 15326818:</t>
  </si>
  <si>
    <t>Supplier: Royal Star Travel and Tour services |Supplier #: 1254859 |Site: Royal Star PAP |Transaction #: PAP/INV/0001450 |Transaction Line #: 1 |PO #: 10089725 |PO Line #: 1 |Contract #: 00141146 |Project #: 00129459 |Task #: ACTIV</t>
  </si>
  <si>
    <t>Payables A 15325960000001 15326818 2 Y</t>
  </si>
  <si>
    <t>11-08-2023 Purchase Invoices</t>
  </si>
  <si>
    <t>Journal Import 17743124:</t>
  </si>
  <si>
    <t>Supplier: Royal Star Travel and Tour services |Supplier #: 1254859 |Site: Royal Star PAP |Transaction #: PAP/INV/0001684_Henrio Toussaint |Transaction Line #: 1 |PO #: 10112483 |PO Line #: 1 |Contract #: 00141146 |Project #: 0012945</t>
  </si>
  <si>
    <t>Payables A 17742089000001 17743124 3 Y</t>
  </si>
  <si>
    <t>25-09-2023 Purchase Invoices</t>
  </si>
  <si>
    <t>Supplier: Royal Star Travel and Tour services |Supplier #: 1254859 |Site: Royal Star PAP |Transaction #: PAP/INV/0001684_John Games OLIVIER |Transaction Line #: 1 |PO #: 10112480 |PO Line #: 1 |Contract #: 00141146 |Project #: 00129</t>
  </si>
  <si>
    <t>Supplier: Royal Star Travel and Tour services |Supplier #: 1254859 |Site: Royal Star PAP |Transaction #: PAP/INV/0001684_Ernst Theodore |Transaction Line #: 1 |PO #: 10112482 |PO Line #: 1 |Contract #: 00141146 |Project #: 00129459</t>
  </si>
  <si>
    <t>Supplier: Royal Star Travel and Tour services |Supplier #: 1254859 |Site: Royal Star PAP |Transaction #: PAP/INV/0001684_Lionel Bourgouin |Transaction Line #: 1 |PO #: 10111806 |PO Line #: 1 |Contract #: 00141146 |Project #: 0012945</t>
  </si>
  <si>
    <t>Journal Import 20865813:</t>
  </si>
  <si>
    <t>Supplier: Royal Star Travel and Tour services |Supplier #: 1254859 |Site: Royal Star PAP |Transaction #: PAP/INV/0001831_Patrice LAVENTURE |Transaction Line #: 1 |PO #: 10140110 |PO Line #: 1 |Contract #: 00141146 |Project #: 001294</t>
  </si>
  <si>
    <t>Payables A 20865666000001 20865813 2 Y</t>
  </si>
  <si>
    <t>Supplier: Royal Star Travel and Tour services |Supplier #: 1254859 |Site: Royal Star PAP |Transaction #: PAP/INV/0001831_Gassendy CALICE |Transaction Line #: 1 |PO #: 10140105 |PO Line #: 1 |Contract #: 00141146 |Project #: 00129459</t>
  </si>
  <si>
    <t>Supplier: Royal Star Travel and Tour services |Supplier #: 1254859 |Site: Royal Star PAP |Transaction #: PAP/INV/0001831_Peguy Mondesi |Transaction Line #: 1 |PO #: 10140106 |PO Line #: 1 |Contract #: 00141146 |Project #: 00129459 |</t>
  </si>
  <si>
    <t>Supplier: Royal Star Travel and Tour services |Supplier #: 1254859 |Site: Royal Star PAP |Transaction #: PAP/INV/0001831_Morinvil HUGUENS |Transaction Line #: 1 |PO #: 10140108 |PO Line #: 1 |Contract #: 00141146 |Project #: 0012945</t>
  </si>
  <si>
    <t>Journal Import 21926911:</t>
  </si>
  <si>
    <t>Supplier: Royal Star Travel and Tour services |Supplier #: 1254859 |Site: Royal Star PAP |Transaction #: PAP/INV/0001907_HIBART BELOI |Transaction Line #: 1 |PO #: 10153579 |PO Line #: 1 |Contract #: 00141146 |Project #: 00129459 |</t>
  </si>
  <si>
    <t>Payables A 21926613000001 21926911 2 Y</t>
  </si>
  <si>
    <t>04-12-2023 Purchase Invoices</t>
  </si>
  <si>
    <t>Supplier: Royal Star Travel and Tour services |Supplier #: 1254859 |Site: Royal Star PAP |Transaction #: PAP/INV/0001907_CALICE |Transaction Line #: 1 |PO #: 10153583 |PO Line #: 1 |Contract #: 00141146 |Project #: 00129459 |Task #</t>
  </si>
  <si>
    <t>Supplier: Royal Star Travel and Tour services |Supplier #: 1254859 |Site: Royal Star PAP |Transaction #: PAP/INV/0001911 |Transaction Line #: 1 |PO #: 10154629 |PO Line #: 1 |Contract #: 00141146 |Project #: 00129459 |Task #: ACTIV</t>
  </si>
  <si>
    <t>05-12-2023 Purchase Invoices</t>
  </si>
  <si>
    <t>Journal Import 24591061:</t>
  </si>
  <si>
    <t>Supplier: Royal Star Travel and Tour services |Supplier #: 1254859 |Site: Royal Star PAP |Transaction #: PAP/INV/0002001_Lionel Bourgouin |Transaction Line #: 1 |PO #: 10176875 |PO Line #: 1 |Contract #: 00141146 |Project #: 0012945</t>
  </si>
  <si>
    <t>Payables A 24590927000001 24591061 2 Y</t>
  </si>
  <si>
    <t>04-01-2024 Purchase Invoices</t>
  </si>
  <si>
    <t>Journal Import 41437173:</t>
  </si>
  <si>
    <t>Supplier: AGENCE CITADELLE SA |Supplier #: 1033233 |Site: HTI |Transaction #: 23842 |Transaction Line #: 1 |PO #: 10307084 |PO Line #: 1 |Contract #: 00141146 |Project #: 00129459 |Task #: ACTIVITY2 |Donor: Peacebuilding Fund |</t>
  </si>
  <si>
    <t>Payables A 41436791000002 41437173 Y</t>
  </si>
  <si>
    <t>Supplier: AGENCE CITADELLE SA |Supplier #: 1033233 |Site: HTI |Transaction #: 23843 |Transaction Line #: 1 |PO #: 10307070 |PO Line #: 1 |Contract #: 00141146 |Project #: 00129459 |Task #: ACTIVITY2 |Donor: Peacebuilding Fund |</t>
  </si>
  <si>
    <t>Journal Import 41714198:</t>
  </si>
  <si>
    <t>Supplier: AGENCE CITADELLE SA |Supplier #: 1033233 |Site: HTI |Transaction #: 23841 |Transaction Line #: 1 |PO #: 10307710 |PO Line #: 1 |Contract #: 00141146 |Project #: 00129459 |Task #: ACTIVITY2 |Donor: Peacebuilding Fund |</t>
  </si>
  <si>
    <t>Payables A 41712896000001 41714198 Y</t>
  </si>
  <si>
    <t>05-11-2024 Purchase Invoices</t>
  </si>
  <si>
    <t>Journal Import 42235650:</t>
  </si>
  <si>
    <t>Supplier: Royal Star Travel and Tour services |Supplier #: 1254859 |Site: Royal Star PAP |Transaction #: PAP/INV/0002800 |Transaction Line #: 1 |PO #: 10314884 |PO Line #: 1 |Contract #: 00141146 |Project #: 00129459 |Task #: ACTIV</t>
  </si>
  <si>
    <t>Payables A 42234952000001 42235650 Y</t>
  </si>
  <si>
    <t>16-11-2024 Purchase Invoices</t>
  </si>
  <si>
    <t>Journal Import 7137767:</t>
  </si>
  <si>
    <t>Supplier: PC HAITI SA |Supplier #: 1033269 |Site: HTI |Transaction #: PCHaiti-356101 |Transaction Line #: 2 |PO #: HTI10-0000019757 |PO Line #: 2 |Contract #: 00141146 |Project #: 00129459 |Task #: ACTIVITY10.Q1 |Donor: Peacebuild</t>
  </si>
  <si>
    <t>Payables A 7137653000001 7137767 Y</t>
  </si>
  <si>
    <t>Supplier: PC HAITI SA |Supplier #: 1033269 |Site: HTI |Transaction #: PCHaiti-356101 |Transaction Line #: 3 |PO #: HTI10-0000019757 |PO Line #: 3 |Contract #: 00141146 |Project #: 00129459 |Task #: ACTIVITY10.Q1 |Donor: Peacebuild</t>
  </si>
  <si>
    <t>Supplier: PC HAITI SA |Supplier #: 1033269 |Site: HTI |Transaction #: PCHaiti-356101 |Transaction Line #: 1 |PO #: HTI10-0000019757 |PO Line #: 1 |Contract #: 00141146 |Project #: 00129459 |Task #: ACTIVITY10.Q1 |Donor: Peacebuild</t>
  </si>
  <si>
    <t>Journal Import 8047030:</t>
  </si>
  <si>
    <t>Supplier: BDO LLP  |Supplier #: 1107164 |Site: GBR |Transaction #: INV-00307976 |Transaction Line #: 1 |PO #: HTI10-0000019640 |PO Line #: 1 |Contract #: 00141146 |Project #: 00129459 |Task #: ACTIVITY10 |Donor: Peacebuilding Fund</t>
  </si>
  <si>
    <t>Payables A 8045996000001 8047030 3 Y</t>
  </si>
  <si>
    <t>Journal Import 12724903:</t>
  </si>
  <si>
    <t>Supplier: PLANSON INTERNATIONAL CORPORATION |Supplier #: 1013902 |Site: USA |Transaction #: INV41971-42068 |Transaction Line #: 6 |PO #: 10018714 |PO Line #: 6 |Contract #: 00141146 |Project #: 00129459 |Task #: ACTIVITY10 |Donor:</t>
  </si>
  <si>
    <t>Payables A 12724663000001 12724903 4 Y</t>
  </si>
  <si>
    <t>17-04-2023 Purchase Invoices</t>
  </si>
  <si>
    <t>Supplier: PLANSON INTERNATIONAL CORPORATION |Supplier #: 1013902 |Site: USA |Transaction #: INV41971-42068 |Transaction Line #: 8 |PO #: 10018714 |PO Line #: 8 |Contract #: 00141146 |Project #: 00129459 |Task #: ACTIVITY10 |Donor:</t>
  </si>
  <si>
    <t>Supplier: PLANSON INTERNATIONAL CORPORATION |Supplier #: 1013902 |Site: USA |Transaction #: INV41971-42068 |Transaction Line #: 10 |PO #: 10018714 |PO Line #: 10 |Contract #: 00141146 |Project #: 00129459 |Task #: ACTIVITY10 |Dono</t>
  </si>
  <si>
    <t>Supplier: PLANSON INTERNATIONAL CORPORATION |Supplier #: 1013902 |Site: USA |Transaction #: INV41971-42068 |Transaction Line #: 9 |PO #: 10018714 |PO Line #: 9 |Contract #: 00141146 |Project #: 00129459 |Task #: ACTIVITY10 |Donor:</t>
  </si>
  <si>
    <t>Supplier: PLANSON INTERNATIONAL CORPORATION |Supplier #: 1013902 |Site: USA |Transaction #: INV41971-42068 |Transaction Line #: 16 |PO #: 10018714 |PO Line #: 16 |Contract #: 00141146 |Project #: 00129459 |Task #: ACTIVITY10 |Dono</t>
  </si>
  <si>
    <t>16</t>
  </si>
  <si>
    <t>Supplier: PLANSON INTERNATIONAL CORPORATION |Supplier #: 1013902 |Site: USA |Transaction #: INV41971-42068 |Transaction Line #: 14 |PO #: 10018714 |PO Line #: 14 |Contract #: 00141146 |Project #: 00129459 |Task #: ACTIVITY10 |Dono</t>
  </si>
  <si>
    <t>Supplier: PLANSON INTERNATIONAL CORPORATION |Supplier #: 1013902 |Site: USA |Transaction #: INV41971-42068 |Transaction Line #: 15 |PO #: 10018714 |PO Line #: 15 |Contract #: 00141146 |Project #: 00129459 |Task #: ACTIVITY10 |Dono</t>
  </si>
  <si>
    <t>Supplier: PLANSON INTERNATIONAL CORPORATION |Supplier #: 1013902 |Site: USA |Transaction #: INV41971-42068 |Transaction Line #: 11 |PO #: 10018714 |PO Line #: 11 |Contract #: 00141146 |Project #: 00129459 |Task #: ACTIVITY10 |Dono</t>
  </si>
  <si>
    <t>Supplier: PLANSON INTERNATIONAL CORPORATION |Supplier #: 1013902 |Site: USA |Transaction #: INV41971-42068 |Transaction Line #: 13 |PO #: 10018714 |PO Line #: 13 |Contract #: 00141146 |Project #: 00129459 |Task #: ACTIVITY10 |Dono</t>
  </si>
  <si>
    <t>Supplier: PLANSON INTERNATIONAL CORPORATION |Supplier #: 1013902 |Site: USA |Transaction #: INV41971-42068 |Transaction Line #: 3 |PO #: 10018714 |PO Line #: 3 |Contract #: 00141146 |Project #: 00129459 |Task #: ACTIVITY10 |Donor:</t>
  </si>
  <si>
    <t>Supplier: PLANSON INTERNATIONAL CORPORATION |Supplier #: 1013902 |Site: USA |Transaction #: INV41971-42068 |Transaction Line #: 7 |PO #: 10018714 |PO Line #: 7 |Contract #: 00141146 |Project #: 00129459 |Task #: ACTIVITY10 |Donor:</t>
  </si>
  <si>
    <t>Supplier: PLANSON INTERNATIONAL CORPORATION |Supplier #: 1013902 |Site: USA |Transaction #: INV41971-42068 |Transaction Line #: 5 |PO #: 10018714 |PO Line #: 5 |Contract #: 00141146 |Project #: 00129459 |Task #: ACTIVITY10 |Donor:</t>
  </si>
  <si>
    <t>Supplier: PLANSON INTERNATIONAL CORPORATION |Supplier #: 1013902 |Site: USA |Transaction #: INV41971-42068 |Transaction Line #: 2 |PO #: 10018714 |PO Line #: 2 |Contract #: 00141146 |Project #: 00129459 |Task #: ACTIVITY10 |Donor:</t>
  </si>
  <si>
    <t>Supplier: PLANSON INTERNATIONAL CORPORATION |Supplier #: 1013902 |Site: USA |Transaction #: INV41971-42068 |Transaction Line #: 17 |PO #: 10018714 |PO Line #: 17 |Contract #: 00141146 |Project #: 00129459 |Task #: ACTIVITY10 |Dono</t>
  </si>
  <si>
    <t>17</t>
  </si>
  <si>
    <t>Supplier: PROGRAMME ALIMENTAIRE MONDIAL HAITI |Supplier #: 1033259 |Site: HTI |Transaction #: PAM/HTCO/BSP/SLNFI 080-2023 |Transaction Line #: 3 |PO #:  |PO Line #: 0 |Contract #: 00141146 |Project #: 00129459 |Task #: ACTIVITY10 |</t>
  </si>
  <si>
    <t>Payables A 13930675000001 13931567 2 Y</t>
  </si>
  <si>
    <t>TR00181517</t>
  </si>
  <si>
    <t>Journal Import 18818810:</t>
  </si>
  <si>
    <t>Supplier: Lionel Constant BOURGOIN[[71351704]] |Supplier #: HCM-71351704 |Site: Primary |Transaction #: TR00181517 |Transaction Line #: 1 |PO #:  |PO Line #: 0 |Contract #: 00141146 |Project #: 00129459 |Task #: ACTIVITY4.Q1 |Dono</t>
  </si>
  <si>
    <t>Payables A 18818160000001 18818810 4 Y</t>
  </si>
  <si>
    <t>Journal Import 14853792:</t>
  </si>
  <si>
    <t>Payables A 14853172000001 14853792 Y</t>
  </si>
  <si>
    <t>L093023-3/4/5/6/7/8/9/11/12/ 13</t>
  </si>
  <si>
    <t>Location bureau Pinchinat (juillet - septembre 2023) | Ref.: PROC 2018.288 / LeasePV2018-Amend9 (Bureaux no.: 3, 4, 5, 6, 7, 8, 9, 11, 12 &amp; 13).</t>
  </si>
  <si>
    <t>Supplier: FRANTZ JOSEPH BOULOS |Supplier #: 1033352 |Site: HTI |Transaction #: L093023-3/4/5/6/7/8/9/11/12/ 13 |Transaction Line #: 8 |PO #: 10094494 |PO Line #: 8 |Contract #: 00141146 |Project #: 00129459 |Task #: ACTIVITY10 |Do</t>
  </si>
  <si>
    <t>Journal Import 15758064:</t>
  </si>
  <si>
    <t>Supplier: FRANTZ JOSEPH BOULOS |Supplier #: 1033352 |Site: HTI |Transaction #: L093023-3/4/5/6/7/8/9/11/12/13 |Transaction Line #: 8 |PO #: 10094494 |PO Line #: 8 |Contract #: 00141146 |Project #: 00129459 |Task #: ACTIVITY10 |Don</t>
  </si>
  <si>
    <t>Payables A 15757740000001 15758064 2 Y</t>
  </si>
  <si>
    <t>TR00201310</t>
  </si>
  <si>
    <t>Journal Import 19114418:</t>
  </si>
  <si>
    <t>Supplier: Lionel Constant BOURGOIN[[71351704]] |Supplier #: HCM-71351704 |Site: Primary |Transaction #: TR00201310 |Transaction Line #: 1 |PO #:  |PO Line #: 0 |Contract #: 00141146 |Project #: 00129459 |Task #: ACTIVITY4.Q1 |Dono</t>
  </si>
  <si>
    <t>Payables A 19113994000001 19114418 4 Y</t>
  </si>
  <si>
    <t>Journal Import 17312411:</t>
  </si>
  <si>
    <t>Payables A 17312202000001 17312411 Y</t>
  </si>
  <si>
    <t>Supplier: UNBROSSA (UNIQUEBROADCASTING SERVICE S.A) |Supplier #: 1982428 |Site: PEGUY-VILLE |Transaction #: 126383 - PNUD Site Petion-ville (Oct. 2023) |Transaction Line #: 7 |PO #:  |PO Line #: 0 |Contract #: 00141146 |Project #: 0</t>
  </si>
  <si>
    <t>TC00174913s_0</t>
  </si>
  <si>
    <t>Supplier: Lionel Constant BOURGOIN[[71351704]] |Supplier #: HCM-71351704 |Site: Primary |Transaction #: TC00174913s_0 |Transaction Line #: 1 |PO #:  |PO Line #: 0 |Contract #: 00141146 |Project #: 00129459 |Task #: ACTIVITY4.Q1 |D</t>
  </si>
  <si>
    <t>Payables A 19113994000001 19114418 Y</t>
  </si>
  <si>
    <t>Supplier: Marie Michaelle Jean Louis DORLEANS |Supplier #: 2048717 |Site: Port-au-Prince |Transaction #: Facture-MDorleans |Transaction Line #: 1 |PO #: 10118193 |PO Line #: 1 |Contract #: 00141146 |Project #: 00129459 |Task #: ACT</t>
  </si>
  <si>
    <t>Supplier: Smith EDOUARD[[71305674]] |Supplier #: HCM-71305674 |Site: Primary |Transaction #: TR00226107 |Transaction Line #: 1 |PO #:  |PO Line #: 0 |Contract #: 00141146 |Project #: 00129459 |Task #: ACTIVITY10 |Donor: Peacebuild</t>
  </si>
  <si>
    <t>Supplier: Patrice LAVENTURE[[71325117]] |Supplier #: HCM-71325117 |Site: Primary |Transaction #: TR00226083 |Transaction Line #: 1 |PO #:  |PO Line #: 0 |Contract #: 00141146 |Project #: 00129459 |Task #: ACTIVITY10 |Donor: Peaceb</t>
  </si>
  <si>
    <t>Supplier: Huguens Morinvil[[71408939]] |Supplier #: HCM-71408939 |Site: Primary |Transaction #: TR00226813 |Transaction Line #: 1 |PO #:  |PO Line #: 0 |Contract #: 00141146 |Project #: 00129459 |Task #: ACTIVITY10 |Donor: Peacebu</t>
  </si>
  <si>
    <t>DSA du 14 Nov. 2023</t>
  </si>
  <si>
    <t>Paiement de DSA/4 Nuits pour la mission du Cap-Haitien, datee du 21 au 25 Nov. 2023</t>
  </si>
  <si>
    <t>Supplier: Huguens Morinvil[[71408939]] |Supplier #: HCM-71408939 |Site: Primary |Transaction #: DSA du 14 Nov. 2023 |Transaction Line #: 1 |PO #:  |PO Line #: 0 |Contract #: 00141146 |Project #: 00129459 |Task #: ACTIVITY10 |Donor</t>
  </si>
  <si>
    <t>14-11-2023 Purchase Invoices</t>
  </si>
  <si>
    <t>Journal Import 20066473:</t>
  </si>
  <si>
    <t>Payables A 20065726000001 20066473 Y</t>
  </si>
  <si>
    <t>Paieement de 4 Nuits pour la mission du Cap-Haitien, pour la periode du 21 au 25 Nov. 2023</t>
  </si>
  <si>
    <t>Supplier: PATRICE LAVENTURE |Supplier #: 1033308 |Site: HTI |Transaction #: DSA du 14 Nov. 2023 |Transaction Line #: 1 |PO #:  |PO Line #: 0 |Contract #: 00141146 |Project #: 00129459 |Task #: ACTIVITY10 |Donor: Peacebuilding Fund</t>
  </si>
  <si>
    <t>Paiement de 4 Nuits pour la mission du Cap-Haitien pour la periode du 21 au 25 Nov. 2023</t>
  </si>
  <si>
    <t>Supplier: Smith EDOUARD[[71305674]] |Supplier #: HCM-71305674 |Site: Primary |Transaction #: DSA du 14 Nov. 2023 |Transaction Line #: 1 |PO #:  |PO Line #: 0 |Contract #: 00141146 |Project #: 00129459 |Task #: ACTIVITY10 |Donor: P</t>
  </si>
  <si>
    <t>Journal Import 20128855:</t>
  </si>
  <si>
    <t>Supplier: CARLOS HERCULE |Supplier #: 1197779 |Site: MAIN |Transaction #: facture-CHForumCorruption |Transaction Line #: 1 |PO #: 10129249 |PO Line #: 1 |Contract #: 00141146 |Project #: 00129459 |Task #: ACTIVITY1 |Donor: Peacebu</t>
  </si>
  <si>
    <t>Payables A 20128613000001 20128855 2 Y</t>
  </si>
  <si>
    <t>23-10-2023 Purchase Invoices</t>
  </si>
  <si>
    <t>Journal Import 20401655:</t>
  </si>
  <si>
    <t>Supplier: UNBROSSA (UNIQUEBROADCASTING SERVICE S.A) |Supplier #: 1982428 |Site: PEGUY-VILLE |Transaction #: 126773 |Transaction Line #: 7 |PO #:  |PO Line #: 0 |Contract #:  |Project #:  |Task #:  |Donor:  |</t>
  </si>
  <si>
    <t>Payables A 20401466000001 20401655 2 Y</t>
  </si>
  <si>
    <t>Journal Import 21194689:</t>
  </si>
  <si>
    <t>Supplier: Gassendy Calice |Supplier #: 1964914 |Site: Primary |Transaction #: TR00238531 |Transaction Line #: 2 |PO #:  |PO Line #: 0 |Contract #: 00141146 |Project #: 00129459 |Task #: ACTIVITY1 |Donor: Peacebuilding Fund |</t>
  </si>
  <si>
    <t>Payables A 21194034000001 21194689 2 Y</t>
  </si>
  <si>
    <t>Supplier: Gassendy Calice |Supplier #: 1964914 |Site: Primary |Transaction #: TR00238531 |Transaction Line #: 1 |PO #:  |PO Line #: 0 |Contract #: 00141146 |Project #: 00129459 |Task #: ACTIVITY1 |Donor: Peacebuilding Fund |</t>
  </si>
  <si>
    <t>Supplier: MARIE ROSELEY HIBART BELOI |Supplier #: 2081708 |Site: HTI |Transaction #: TR00238540 |Transaction Line #: 1 |PO #:  |PO Line #: 0 |Contract #: 00141146 |Project #: 00129459 |Task #: ACTIVITY1 |Donor: Peacebuilding Fund</t>
  </si>
  <si>
    <t>Supplier: MARIE ROSELEY HIBART BELOI |Supplier #: 2081708 |Site: HTI |Transaction #: TR00238540 |Transaction Line #: 2 |PO #:  |PO Line #: 0 |Contract #: 00141146 |Project #: 00129459 |Task #: ACTIVITY1 |Donor: Peacebuilding Fund</t>
  </si>
  <si>
    <t>Journal Import 21252351:</t>
  </si>
  <si>
    <t>Supplier: Lionel Constant BOURGOIN[[71351704]] |Supplier #: HCM-71351704 |Site: Primary |Transaction #: TR00240058 |Transaction Line #: 1 |PO #:  |PO Line #: 0 |Contract #: 00141146 |Project #: 00129459 |Task #: ACTIVITY 10.Q1 |Do</t>
  </si>
  <si>
    <t>Payables A 21252086000001 21252351 Y</t>
  </si>
  <si>
    <t>TC00197413s_0</t>
  </si>
  <si>
    <t>Supplier: Huguens Morinvil[[71408939]] |Supplier #: HCM-71408939 |Site: Primary |Transaction #: TC00197413s_0 |Transaction Line #: 1 |PO #:  |PO Line #: 0 |Contract #: 00141146 |Project #: 00129459 |Task #: ACTIVITY10 |Donor: Peac</t>
  </si>
  <si>
    <t>Journal Import 21726281:</t>
  </si>
  <si>
    <t>Payables A 21726040000001 21726281 Y</t>
  </si>
  <si>
    <t>Journal Import 21716243:</t>
  </si>
  <si>
    <t>Supplier: Patrice LAVENTURE[[71325117]] |Supplier #: HCM-71325117 |Site: Primary |Transaction #: TC00197390s_0 |Transaction Line #: 1 |PO #:  |PO Line #: 0 |Contract #: 00141146 |Project #: 00129459 |Task #: ACTIVITY10 |Donor: Pea</t>
  </si>
  <si>
    <t>Payables A 21715433000001 21716243 Y</t>
  </si>
  <si>
    <t>Journal Import 21777903:</t>
  </si>
  <si>
    <t>Supplier: UNBROSSA (UNIQUEBROADCASTING SERVICE S.A) |Supplier #: 1982428 |Site: PEGUY-VILLE |Transaction #: 127058 |Transaction Line #: 7 |PO #:  |PO Line #: 0 |Contract #: 00141146 |Project #: 00129459 |Task #: ACTIVITY10 |Donor:</t>
  </si>
  <si>
    <t>Payables A 21777143000001 21777903 2 Y</t>
  </si>
  <si>
    <t>14-12-2023 Purchase Invoices</t>
  </si>
  <si>
    <t>Journal Import 22115666:</t>
  </si>
  <si>
    <t>Supplier: FRANTZ JOSEPH BOULOS |Supplier #: 1033352 |Site: HTI |Transaction #: L123123-3/4/5/6/7/8/9/10/11/12/13 |Transaction Line #: 8 |PO #: 10154567 |PO Line #: 8 |Contract #: 00141146 |Project #: 00129459 |Task #: ACTIVITY10 |</t>
  </si>
  <si>
    <t>Payables A 22115457000001 22115666 Y</t>
  </si>
  <si>
    <t>TC00197390</t>
  </si>
  <si>
    <t>Remboursement des 20% de DSA dans le cadre de la Retraite PBF effectuee dans le Nord pour la periode du 21 au 25 Nov. 2023</t>
  </si>
  <si>
    <t>Supplier: PATRICE LAVENTURE |Supplier #: 1033308 |Site: HTI |Transaction #: TC00197390 |Transaction Line #: 1 |PO #:  |PO Line #: 0 |Contract #: 00141146 |Project #: 00129459 |Task #: ACTIVITY10 |Donor: Peacebuilding Fund |</t>
  </si>
  <si>
    <t>TC00197413-A</t>
  </si>
  <si>
    <t>Supplier: Huguens Morinvil[[71408939]] |Supplier #: HCM-71408939 |Site: Primary |Transaction #: TC00197413-A |Transaction Line #: 1 |PO #:  |PO Line #: 0 |Contract #:  |Project #:  |Task #:  |Donor:  |</t>
  </si>
  <si>
    <t>Journal Import 22797200:</t>
  </si>
  <si>
    <t>Supplier: Smith EDOUARD[[71305674]] |Supplier #: HCM-71305674 |Site: Primary |Transaction #: TC00209597s_0 |Transaction Line #: 1 |PO #:  |PO Line #: 0 |Contract #: 00141146 |Project #: 00129459 |Task #: ACTIVITY10 |Donor: Peacebu</t>
  </si>
  <si>
    <t>Payables A 22796460000001 22797200 Y</t>
  </si>
  <si>
    <t>Journal Import 24279057:</t>
  </si>
  <si>
    <t>Supplier: Huguens Morinvil[[71408939]] |Supplier #: HCM-71408939 |Site: Primary |Transaction #: TC00214702s_0 |Transaction Line #: 1 |PO #:  |PO Line #: 0 |Contract #: 00141146 |Project #: 00129459 |Task #: ACTIVITY10 |Donor: Peac</t>
  </si>
  <si>
    <t>Payables A 24278924000001 24279057 Y</t>
  </si>
  <si>
    <t>30-01-2024 Purchase Invoices</t>
  </si>
  <si>
    <t>Journal Import 24297497:</t>
  </si>
  <si>
    <t>Supplier: Lionel Constant BOURGOIN[[71351704]] |Supplier #: HCM-71351704 |Site: Primary |Transaction #: TR00247825_1 |Transaction Line #: 1 |PO #:  |PO Line #: 0 |Contract #: 00141146 |Project #: 00129459 |Task #: ACTIVITY10 |Dono</t>
  </si>
  <si>
    <t>Payables A 24296083000001 24297497 2 Y</t>
  </si>
  <si>
    <t>409798</t>
  </si>
  <si>
    <t>Achat d'un laptop et un laser pointer pen</t>
  </si>
  <si>
    <t>Supplier: PC HAITI SA |Supplier #: 1033269 |Site: HTI |Transaction #: 409798 |Transaction Line #: 1 |PO #:  |PO Line #: 0 |Contract #: 00141146 |Project #: 00129459 |Task #: ACTIVITY10 |Donor: Peacebuilding Fund |</t>
  </si>
  <si>
    <t>23-02-2024 Purchase Invoices</t>
  </si>
  <si>
    <t>Journal Import 29833995:</t>
  </si>
  <si>
    <t>Payables A 29832654000001 29833995 2 Y</t>
  </si>
  <si>
    <t>TC00234030s_0</t>
  </si>
  <si>
    <t>Journal Import 30955119:</t>
  </si>
  <si>
    <t>Supplier: Lionel Constant BOURGOIN[[71351704]] |Supplier #: HCM-71351704 |Site: Primary |Transaction #: TC00234030s_0 |Transaction Line #: 1 |PO #:  |PO Line #: 0 |Contract #: 00141146 |Project #: 00129459 |Task #: ACTIVITY10 |Don</t>
  </si>
  <si>
    <t>Payables A 30954469000001 30955119 2 Y</t>
  </si>
  <si>
    <t>Journal Import 27151978:</t>
  </si>
  <si>
    <t>Payables A 27149973000002 27151978 Y</t>
  </si>
  <si>
    <t>19-03-2024 Purchase Invoices</t>
  </si>
  <si>
    <t>INV_813_2</t>
  </si>
  <si>
    <t>Installation systeme biometrique a la porte d'entre du bureau de la coordination du projet PBF Anti-Corruption a la rue Pinchinat.</t>
  </si>
  <si>
    <t>Supplier: E TELINC CORPORATION |Supplier #: 1033335 |Site: HTI |Transaction #: INV_813_2 |Transaction Line #: 1 |PO #:  |PO Line #: 0 |Contract #: 00141146 |Project #: 00129459 |Task #: ACTIVITY10 |Donor: Peacebuilding Fund |</t>
  </si>
  <si>
    <t>L033024-3/4/5/6/7/8/9/10/11/12/13</t>
  </si>
  <si>
    <t>Location bureau Pinchinat (Janvier - Mars 2024) | Ref.: PROC 2018.288 /LeasePV2018 (Bureaux no.: 3, 4, 5, 6, 7, 8, 9, 10, 11, 12 &amp; 13).Commom Premises at 13-15, rue Pinchinat.-</t>
  </si>
  <si>
    <t>Supplier: FRANTZ JOSEPH BOULOS |Supplier #: 1033352 |Site: HTI |Transaction #: L033024-3/4/5/6/7/8/9/10/11/12/13 |Transaction Line #: 8 |PO #: 10201537 |PO Line #: 8 |Contract #: 00141146 |Project #: 00129459 |Task #: ACTIVITY10 |</t>
  </si>
  <si>
    <t>Payables A 28770733000001 28772220 Y</t>
  </si>
  <si>
    <t>03-04-2024 Purchase Invoices</t>
  </si>
  <si>
    <t>Ernts-22-3-24</t>
  </si>
  <si>
    <t>Journal Import 28340691:</t>
  </si>
  <si>
    <t>Supplier: Ernst Theodore |Supplier #: 2049038 |Site: Ernst Theodore |Transaction #: Ernts-22-3-24 |Transaction Line #: 1 |PO #:  |PO Line #: 0 |Contract #: 00141146 |Project #: 00129459 |Task #: ACTIVITY2 |Donor: Peacebuilding Fun</t>
  </si>
  <si>
    <t>Payables A 28338633000001 28340691 2 Y</t>
  </si>
  <si>
    <t>ERNST-22-03-24</t>
  </si>
  <si>
    <t>Supplier: Ernst Theodore |Supplier #: 2049038 |Site: Ernst Theodore |Transaction #: ERNST-22-03-24 |Transaction Line #: 1 |PO #:  |PO Line #: 0 |Contract #: 00141146 |Project #: 00129459 |Task #: ACTIVITY2 |Donor: Peacebuilding Fu</t>
  </si>
  <si>
    <t>Journal Import 28781545:</t>
  </si>
  <si>
    <t>Supplier: FRANTZ JOSEPH BOULOS |Supplier #: 1033352 |Site: HTI |Transaction #: L033024 - 3/4/5/6/7/8/9/10/11/12/13 |Transaction Line #: 8 |PO #: 10201537 |PO Line #: 8 |Contract #: 00141146 |Project #: 00129459 |Task #: ACTIVITY10</t>
  </si>
  <si>
    <t>Payables A 28779888000001 28781545 Y</t>
  </si>
  <si>
    <t>Journal Import 29535550:</t>
  </si>
  <si>
    <t>Supplier: LE NOUVELLISTE |Supplier #: 1033235 |Site: HTI |Transaction #: 74000 |Transaction Line #: 1 |PO #:  |PO Line #: 0 |Contract #: 00141146 |Project #: 00129459 |Task #: ACTIVITY1 |Donor: Peacebuilding Fund |</t>
  </si>
  <si>
    <t>Payables A 29533717000001 29535550 Y</t>
  </si>
  <si>
    <t>Supplier: E TELINC CORPORATION |Supplier #: 1033335 |Site: HTI |Transaction #: INV-813-2_8-12-2023 |Transaction Line #: 1 |PO #:  |PO Line #: 0 |Contract #: 00141146 |Project #: 00129459 |Task #: ACTIVITY10 |Donor: Peacebuilding F</t>
  </si>
  <si>
    <t>Journal Import 31216138:</t>
  </si>
  <si>
    <t>Supplier: FRANTZ JOSEPH BOULOS |Supplier #: 1033352 |Site: HTI |Transaction #: Location bureau Pinchinat (Avril - Juin 2024) |Transaction Line #: 8 |PO #: 10230137 |PO Line #: 8 |Contract #: 00141146 |Project #: 00129459 |Task #: A</t>
  </si>
  <si>
    <t>Payables A 31214717000001 31216138 Y</t>
  </si>
  <si>
    <t>30-05-2024 Purchase Invoices</t>
  </si>
  <si>
    <t>Journal Import 34547022:</t>
  </si>
  <si>
    <t>Supplier: FRANTZ JOSEPH BOULOS |Supplier #: 1033352 |Site: HTI |Transaction #: L093024-3/4/5/6/7/8/9/10/11/12/13 |Transaction Line #: 8 |PO #: 10246870 |PO Line #: 8 |Contract #: 00141146 |Project #: 00129459 |Task #: ACTIVITY10 |</t>
  </si>
  <si>
    <t>Payables A 34545272000001 34547022 Y</t>
  </si>
  <si>
    <t>Journal Import 36516711:</t>
  </si>
  <si>
    <t>Supplier: Philippe Raymond Cantave |Supplier #: 1193969 |Site: Miami |Transaction #: Livrable 1 |Transaction Line #: 1 |PO #: 10260122 |PO Line #: 1 |Contract #: 00141146 |Project #: 00129459 |Task #: ACTIVITY3 |Donor: Peacebuildi</t>
  </si>
  <si>
    <t>Payables A 36516466000001 36516711 Y</t>
  </si>
  <si>
    <t>11-08-2024 Purchase Invoices</t>
  </si>
  <si>
    <t>Journal Import 36971447:</t>
  </si>
  <si>
    <t>Supplier: GINA Software s.r.o. |Supplier #: 1970660 |Site: HQ |Transaction #: 2420100 |Transaction Line #: 1 |PO #: 10216344 |PO Line #: 1 |Contract #: 00141146 |Project #: 00129459 |Task #: ACTIVITY10 |Donor: Peacebuilding Fund |</t>
  </si>
  <si>
    <t>Payables A 36970062000001 36971447 2 Y</t>
  </si>
  <si>
    <t>Supplier: PROGRAMME ALIMENTAIRE MONDIAL HAITI |Supplier #: 1033259 |Site: HTI |Transaction #: PAMIHTCOIODSIUNDP-095IFI 220-2023 |Transaction Line #: 1 |PO #:  |PO Line #: 0 |Contract #: 00141146 |Project #: 00129459 |Task #: ACTIVI</t>
  </si>
  <si>
    <t>18-09-2024 Purchase Invoices</t>
  </si>
  <si>
    <t>Supplier: Lionel Constant BOURGOIN[[71351704]] |Supplier #: HCM-71351704 |Site: Primary |Transaction #: TR00357849 |Transaction Line #: 1 |PO #:  |PO Line #: 0 |Contract #: 00141146 |Project #: 00129459 |Task #: ACTIVITY4.1 |Donor</t>
  </si>
  <si>
    <t>Supplier: Lionel Constant BOURGOIN[[71351704]] |Supplier #: HCM-71351704 |Site: Primary |Transaction #: TR00357849 |Transaction Line #: 2 |PO #:  |PO Line #: 0 |Contract #: 00141146 |Project #: 00129459 |Task #: ACTIVITY4.1 |Donor</t>
  </si>
  <si>
    <t>Livrable # 2</t>
  </si>
  <si>
    <t>Journal Import 40202212:</t>
  </si>
  <si>
    <t>Supplier: Philippe Raymond Cantave |Supplier #: 1193969 |Site: Miami |Transaction #: Livrable # 2 |Transaction Line #: 1 |PO #: 10260122 |PO Line #: 2 |Contract #: 00141146 |Project #: 00129459 |Task #: ACTIVITY3 |Donor: Peacebuil</t>
  </si>
  <si>
    <t>Payables A 40200760000001 40202212 Y</t>
  </si>
  <si>
    <t>Livrable # 2_Philippe R Cantave</t>
  </si>
  <si>
    <t>Paiement Livrable # 2</t>
  </si>
  <si>
    <t>Journal Import 40273315:</t>
  </si>
  <si>
    <t>Supplier: Philippe Raymond Cantave |Supplier #: 1193969 |Site: Miami |Transaction #: Livrable # 2_Philippe R Cantave |Transaction Line #: 1 |PO #: 10260122 |PO Line #: 2 |Contract #: 00141146 |Project #: 00129459 |Task #: ACTIVITY3</t>
  </si>
  <si>
    <t>Payables A 40271514000001 40273315 Y</t>
  </si>
  <si>
    <t>Livrable # 2_P.R.C.</t>
  </si>
  <si>
    <t>Supplier: Philippe Raymond Cantave |Supplier #: 1193969 |Site: Miami |Transaction #: Livrable # 2_P.R.C. |Transaction Line #: 1 |PO #: 10260122 |PO Line #: 2 |Contract #: 00141146 |Project #: 00129459 |Task #: ACTIVITY3 |Donor: Pe</t>
  </si>
  <si>
    <t>Livrable No 2_PRC</t>
  </si>
  <si>
    <t>Paiement 2eme versement</t>
  </si>
  <si>
    <t>Journal Import 40326117:</t>
  </si>
  <si>
    <t>Supplier: Philippe Raymond Cantave |Supplier #: 1193969 |Site: Miami |Transaction #: Livrable No 2_PRC |Transaction Line #: 1 |PO #: 10260122 |PO Line #: 2 |Contract #: 00141146 |Project #: 00129459 |Task #: ACTIVITY3 |Donor: Peac</t>
  </si>
  <si>
    <t>Payables A 40325096000001 40326117 2 Y</t>
  </si>
  <si>
    <t>Supplier: Philippe Raymond Cantave |Supplier #: 1193969 |Site: Miami |Transaction #: Livrable #2_Philipe R Cantave |Transaction Line #: 1 |PO #: 10260122 |PO Line #: 2 |Contract #: 00141146 |Project #: 00129459 |Task #: ACTIVITY3 |</t>
  </si>
  <si>
    <t>Journal Import 41406546:</t>
  </si>
  <si>
    <t>Supplier: Huguens Morinvil[[71408939]] |Supplier #: HCM-71408939 |Site: Primary |Transaction #: TR00387837 |Transaction Line #: 1 |PO #:  |PO Line #: 0 |Contract #: 00141146 |Project #: 00129459 |Task #: ACTIVITY2 |Donor: Peacebui</t>
  </si>
  <si>
    <t>Payables A 41406372000001 41406546 Y</t>
  </si>
  <si>
    <t>Supplier: Max Robert RAMEAU[[71305624]] |Supplier #: HCM-71305624 |Site: Primary |Transaction #: TR00387832 |Transaction Line #: 1 |PO #:  |PO Line #: 0 |Contract #: 00141146 |Project #: 00129459 |Task #: ACTIVITY2 |Donor: Peacebu</t>
  </si>
  <si>
    <t>Supplier: MARIE ROSELEY HIBART BELOI |Supplier #: 2081708 |Site: HTI |Transaction #: TC00325886s_0 |Transaction Line #: 1 |PO #:  |PO Line #: 0 |Contract #: 00141146 |Project #: 00129459 |Task #: ACTIVITY1 |Donor: Peacebuilding Fu</t>
  </si>
  <si>
    <t>06-11-2024 Purchase Invoices</t>
  </si>
  <si>
    <t>Supplier: Gassendy Calice |Supplier #: 1964914 |Site: Primary |Transaction #: TC00325892s_0 |Transaction Line #: 1 |PO #:  |PO Line #: 0 |Contract #: 00141146 |Project #: 00129459 |Task #: ACTIVITY1 |Donor: Peacebuilding Fund |</t>
  </si>
  <si>
    <t>Journal Import 41896707:</t>
  </si>
  <si>
    <t>Supplier: Philippe Raymond Cantave |Supplier #: 1193969 |Site: Miami |Transaction #: Livrable # 3 |Transaction Line #: 1 |PO #:  |PO Line #: 0 |Contract #:  |Project #:  |Task #:  |Donor:  |</t>
  </si>
  <si>
    <t>Payables A 41895829000001 41896707 Y</t>
  </si>
  <si>
    <t>30-10-2024 Purchase Invoices</t>
  </si>
  <si>
    <t>Journal Import 42069691:</t>
  </si>
  <si>
    <t>Supplier: Max Robert RAMEAU[[71305624]] |Supplier #: HCM-71305624 |Site: Primary |Transaction #: TR00397534 |Transaction Line #: 1 |PO #:  |PO Line #: 0 |Contract #: 00141146 |Project #: 00129459 |Task #: ACTIVITY3 |Donor: Peacebu</t>
  </si>
  <si>
    <t>Payables A 42069448000001 42069691 Y</t>
  </si>
  <si>
    <t>Journal Import 42384653:</t>
  </si>
  <si>
    <t>Supplier: Lionel St Felix |Supplier #: 2195171 |Site: Primary |Transaction #: 0001 |Transaction Line #: 1 |PO #: 10311279 |PO Line #: 1 |Contract #: 00141146 |Project #: 00129459 |Task #: ACTIVITY2 |Donor: Peacebuilding Fund |</t>
  </si>
  <si>
    <t>Payables A 42384068000001 42384653 Y</t>
  </si>
  <si>
    <t>21-11-2024 Purchase Invoices</t>
  </si>
  <si>
    <t>Journal Import 42567454:</t>
  </si>
  <si>
    <t>Supplier: Huguens Morinvil[[71408939]] |Supplier #: HCM-71408939 |Site: Primary |Transaction #: TC00341875s_0 |Transaction Line #: 1 |PO #:  |PO Line #: 0 |Contract #: 00141146 |Project #: 00129459 |Task #: ACTIVITY2 |Donor: Peace</t>
  </si>
  <si>
    <t>Payables A 42566723000001 42567454 Y</t>
  </si>
  <si>
    <t>25-11-2024 Purchase Invoices</t>
  </si>
  <si>
    <t>Journal Import 42661158:</t>
  </si>
  <si>
    <t>Supplier: Max Robert RAMEAU[[71305624]] |Supplier #: HCM-71305624 |Site: Primary |Transaction #: TC00342797s_0 |Transaction Line #: 1 |PO #:  |PO Line #: 0 |Contract #: 00141146 |Project #: 00129459 |Task #: ACTIVITY2 |Donor: Peac</t>
  </si>
  <si>
    <t>Payables A 42660682000001 42661158 Y</t>
  </si>
  <si>
    <t>27-11-2024 Purchase Invoices</t>
  </si>
  <si>
    <t>Journal Import 43062833:</t>
  </si>
  <si>
    <t>Supplier: FRANTZ JOSEPH BOULOS |Supplier #: 1033352 |Site: HTI |Transaction #: L113024- 3/4/5/6/7/8/9/10/11 /12/13 |Transaction Line #: 8 |PO #: 10325346 |PO Line #: 8 |Contract #: 00141146 |Project #: 00129459 |Task #: ACTIVITY10</t>
  </si>
  <si>
    <t>Payables A 43062377000001 43062833 2 Y</t>
  </si>
  <si>
    <t>03-12-2024 Purchase Invoices</t>
  </si>
  <si>
    <t>Supplier: Paulson Pierre Philippe |Supplier #: 2133979 |Site: Paulson Pierre-Philippe |Transaction #: No. Facture: 001 |Transaction Line #: 1 |PO #: 10319921 |PO Line #: 1 |Contract #: 00141146 |Project #: 00129459 |Task #: ACTIVIT</t>
  </si>
  <si>
    <t>Journal Import 43878247:</t>
  </si>
  <si>
    <t>Supplier: Jean Carlo Nordeus |Supplier #: 2192949 |Site: Primary |Transaction #: F10_Jean Carlo Nordeus |Transaction Line #: 1 |PO #:  |PO Line #: 0 |Contract #: 00141146 |Project #: 00129459 |Task #: ACTIVITY2 |Donor: Peacebuildi</t>
  </si>
  <si>
    <t>Payables A 43877841000001 43878247 Y</t>
  </si>
  <si>
    <t>TR00432471</t>
  </si>
  <si>
    <t>Rentre a PauP après avoir participer à un atelier d'échanges</t>
  </si>
  <si>
    <t>Journal Import 46437561:</t>
  </si>
  <si>
    <t>Supplier: Max Robert RAMEAU[[71305624]] |Supplier #: HCM-71305624 |Site: Primary |Transaction #: TR00432471 |Transaction Line #: 1 |PO #:  |PO Line #: 0 |Contract #: 00141146 |Project #: 00129459 |Task #: ACTIVITY2 |Donor: Peacebu</t>
  </si>
  <si>
    <t>Payables A 46436958000001 46437561 Y</t>
  </si>
  <si>
    <t>30-01-2025 Purchase Invoices</t>
  </si>
  <si>
    <t>Journal Import 46454525:</t>
  </si>
  <si>
    <t>Supplier: AGENCE CITADELLE SA |Supplier #: 1033233 |Site: HTI |Transaction #: 24044_Max Robert |Transaction Line #: 1 |PO #: 10348794 |PO Line #: 1 |Contract #: 00141146 |Project #: 00129459 |Task #: ACTIVITY2 |Donor: Peacebuildin</t>
  </si>
  <si>
    <t>Payables A 46454033000001 46454525 Y</t>
  </si>
  <si>
    <t>31-01-2025 Purchase Invoices</t>
  </si>
  <si>
    <t>Journal Import 46881415:</t>
  </si>
  <si>
    <t>Supplier: PROGRAMME ALIMENTAIRE MONDIAL HAITI |Supplier #: 1033259 |Site: HTI |Transaction #: PAM/HTCO/BSP/SLA/FI 065-2024 - UNDP |Transaction Line #: 4 |PO #:  |PO Line #: 0 |Contract #: 00141146 |Project #: 00129459 |Task #: ACTI</t>
  </si>
  <si>
    <t>Payables A 46881182000001 46881415 2 Y</t>
  </si>
  <si>
    <t>03-01-2025 Purchase Invoices</t>
  </si>
  <si>
    <t>Journal Import 47070175:</t>
  </si>
  <si>
    <t>Supplier: Max Robert RAMEAU[[71305624]] |Supplier #: HCM-71305624 |Site: Primary |Transaction #: TR 00432471 |Transaction Line #: 1 |PO #:  |PO Line #: 0 |Contract #: 00141146 |Project #: 00129459 |Task #: ACTIVITY8 |Donor: Peaceb</t>
  </si>
  <si>
    <t>Payables A 47069519000001 47070175 Y</t>
  </si>
  <si>
    <t>06-02-2025 Purchase Invoices</t>
  </si>
  <si>
    <t>TC00383141s_0</t>
  </si>
  <si>
    <t>Journal Import 47652441:</t>
  </si>
  <si>
    <t>Supplier: Max Robert RAMEAU[[71305624]] |Supplier #: HCM-71305624 |Site: Primary |Transaction #: TC00383141s_0 |Transaction Line #: 1 |PO #:  |PO Line #: 0 |Contract #: 00141146 |Project #: 00129459 |Task #: ACTIVITY8 |Donor: Peac</t>
  </si>
  <si>
    <t>Payables A 47651317000001 47652441 Y</t>
  </si>
  <si>
    <t>12-02-2025 Purchase Invoices</t>
  </si>
  <si>
    <t>Payables A 47185948000001 47186793 Y</t>
  </si>
  <si>
    <t>Journal Import 47471162:</t>
  </si>
  <si>
    <t>Supplier: Max Robert RAMEAU[[71305624]] |Supplier #: HCM-71305624 |Site: Primary |Transaction #: TC00383141 |Transaction Line #: 1 |PO #:  |PO Line #: 0 |Contract #: 00141146 |Project #: 00129459 |Task #: ACTIVITY8 |Donor: Peacebu</t>
  </si>
  <si>
    <t>Payables A 47470865000001 47471162 Y</t>
  </si>
  <si>
    <t>Journal Import 48713367:</t>
  </si>
  <si>
    <t>Supplier: FRANTZ JOSEPH BOULOS |Supplier #: 1033352 |Site: HTI |Transaction #: L022825 - 3/4/5/6/7/8/9/10/11/12/13 (Dec24 - Fev25 |Transaction Line #: 8 |PO #: 10362627 |PO Line #: 8 |Contract #: 00141146 |Project #: 00129459 |Task</t>
  </si>
  <si>
    <t>Payables A 48711472000001 48713367 Y</t>
  </si>
  <si>
    <t>07-03-2025 Purchase Invoices</t>
  </si>
  <si>
    <t>Journal Import 48753281:</t>
  </si>
  <si>
    <t>Supplier: Lionel St Felix |Supplier #: 2195171 |Site: Primary |Transaction #: 0002 |Transaction Line #: 1 |PO #: 10352655 |PO Line #: 1 |Contract #: 00141146 |Project #: 00129459 |Task #: ACTIVITY8 |Donor: Peacebuilding Fund |</t>
  </si>
  <si>
    <t>Payables A 48752130000001 48753281 2 Y</t>
  </si>
  <si>
    <t>Journal Import 49154477:</t>
  </si>
  <si>
    <t>Supplier: PROGRAMME ALIMENTAIRE MONDIAL HAITI |Supplier #: 1033259 |Site: HTI |Transaction #: PAM/HTCO/ODS/SLA/FI 003-2025 - UNDP |Transaction Line #: 4 |PO #:  |PO Line #: 0 |Contract #: 00141146 |Project #: 00129459 |Task #: ACTI</t>
  </si>
  <si>
    <t>Payables A 49152521000001 49154477 2 Y</t>
  </si>
  <si>
    <t>Journal Import 49364466:</t>
  </si>
  <si>
    <t>Supplier: FRANTZ JOSEPH BOULOS |Supplier #: 1033352 |Site: HTI |Transaction #: L033125- 3/4/5/6/7/8/9/10/11/1 2/13 |Transaction Line #: 8 |PO #: 10364751 |PO Line #: 8 |Contract #: 00141146 |Project #: 00129459 |Task #: ACTIVITY10</t>
  </si>
  <si>
    <t>Payables A 49361394000001 49364466 2 Y</t>
  </si>
  <si>
    <t>14-03-2025 Purchase Invoices</t>
  </si>
  <si>
    <t>0</t>
  </si>
  <si>
    <t>C3-Livres de poches</t>
  </si>
  <si>
    <t>Impression des libres de poche</t>
  </si>
  <si>
    <t>Journal Import 5725907:</t>
  </si>
  <si>
    <t>Supplier: C3 GROUP SA |Supplier #: 1033318 |Site: HTI |Transaction #: C3-Livres de poches |Transaction Line #: 1 |PO #:  |PO Line #: 0 |Contract #: 00141146 |Project #: 00129459 |Task #: ACTIVITY10 |Donor: Peacebuilding Fund |</t>
  </si>
  <si>
    <t>Payables A 5725470000001 5725907 Y</t>
  </si>
  <si>
    <t>06-02-2023 Purchase Invoices</t>
  </si>
  <si>
    <t>PH_-14386.</t>
  </si>
  <si>
    <t>paiement des verticals blids</t>
  </si>
  <si>
    <t>Journal Import 5719685:</t>
  </si>
  <si>
    <t>Supplier: LE PELERIN HOME DECOR |Supplier #: 1033245 |Site: HTI |Transaction #: PH_-14386. |Transaction Line #: 1 |PO #:  |PO Line #: 0 |Contract #: 00141146 |Project #: 00129459 |Task #: ACTIVITY10 |Donor: Peacebuilding Fund |</t>
  </si>
  <si>
    <t>Payables A 5715810000001 5719685 2 Y</t>
  </si>
  <si>
    <t>INV071801</t>
  </si>
  <si>
    <t>Réparation véhicule OI00490</t>
  </si>
  <si>
    <t>Journal Import 5818347:</t>
  </si>
  <si>
    <t>Supplier: SOCOPROSA |Supplier #: 1033330 |Site: HTI |Transaction #: INV071801 |Transaction Line #: 1 |PO #:  |PO Line #: 0 |Contract #:  |Project #:  |Task #:  |Donor:  |</t>
  </si>
  <si>
    <t>Payables A 5816404000001 5818347 Y</t>
  </si>
  <si>
    <t>PREPAYMENT APPLICATIONS</t>
  </si>
  <si>
    <t>Journal Import 38709930:</t>
  </si>
  <si>
    <t>Supplier Name: ORGANISATION DES CITOYENS POUR UNE NOUVELLE HAITI |Supplier #: 1989015 |Supplier Site: Primary |Transaction #: LIQ_1er_Tranche_OCNH |Prepayment Invoice #: 1ere tranche LOA-OCNH-b |</t>
  </si>
  <si>
    <t>Payables A 38707902000002 38709930 Y</t>
  </si>
  <si>
    <t>Journal Import 38933148:</t>
  </si>
  <si>
    <t>Supplier Name: INSTITUT HAITIEN DES DROITS DE L’HOMME (IHDH) |Supplier #: 1988428 |Supplier Site: HTI |Transaction #: LIQ_1er Tranche_IHDH |Prepayment Invoice #: 1ere tranche LOA-IHDH |</t>
  </si>
  <si>
    <t>Payables A 38931273000002 38933148 Y</t>
  </si>
  <si>
    <t>12-04-2023 Purchase Invoices</t>
  </si>
  <si>
    <t>Journal Import 8121261:</t>
  </si>
  <si>
    <t>Supplier: UNDP Project Adjustment |Supplier #: UNDP Project Adjustment |Site: PROJ_ADJ |Transaction #: Recouv_ICT_Coh_Sociale_23 |Transaction Line #: 1 |PO #:  |PO Line #: 0 |Contract #: 00048043.21 |Project #: 00048043 |Task #: GM</t>
  </si>
  <si>
    <t>Payables A 8121054000001 8121261 Y</t>
  </si>
  <si>
    <t>Supplier: UNDP Project Adjustment |Supplier #: UNDP Project Adjustment |Site: PROJ_ADJ |Transaction #: RECOUV_ICT_PBF_001 |Transaction Line #: 1 |PO #:  |PO Line #: 0 |Contract #: 00141146 |Project #: 00129459 |Task #: ACTIVITY1 |</t>
  </si>
  <si>
    <t>12-12-2023 Purchase Invoices</t>
  </si>
  <si>
    <t>Journal Import 44354509:</t>
  </si>
  <si>
    <t>Supplier: UNDP Project Adjustment |Supplier #: UNDP Project Adjustment |Site: PROJ_ADJ |Transaction #: ITM/SIS 26122024 REQ0142684 |Transaction Line #: 6 |PO #:  |PO Line #: 0 |Contract #: 00141146 |Project #: 00129459 |Task #: ACT</t>
  </si>
  <si>
    <t>Payables A 44353806000001 44354509 Y</t>
  </si>
  <si>
    <t>26-12-2024 Purchase Invoices</t>
  </si>
  <si>
    <t>Audio Visual Productions</t>
  </si>
  <si>
    <t>Common Services - Communications</t>
  </si>
  <si>
    <t>Common Services - Premises</t>
  </si>
  <si>
    <t>Connectivity Charges</t>
  </si>
  <si>
    <t>Consumables - Food and Textile Products</t>
  </si>
  <si>
    <t>Consumables - Fuel, Petroleum and Other Oils</t>
  </si>
  <si>
    <t>Consumables - Medical Kits</t>
  </si>
  <si>
    <t>Consumables - Security-related Supplies and Materials</t>
  </si>
  <si>
    <t>Daily Subsistence Allowance - International</t>
  </si>
  <si>
    <t>Daily Subsistence Allowance - Local</t>
  </si>
  <si>
    <t>Daily Subsistence Allowance - Meeting Participants (Non-Staff)</t>
  </si>
  <si>
    <t>Furniture</t>
  </si>
  <si>
    <t>Grants to Institutions and Other Benefactors</t>
  </si>
  <si>
    <t>Information and Communications Technology (ICT) Supplies</t>
  </si>
  <si>
    <t>Learning Costs - Participation of Counterparts</t>
  </si>
  <si>
    <t>Learning Costs - Stipends for Training, Workshop, Conference</t>
  </si>
  <si>
    <t>Learning Costs - Subcontractors (non staff)</t>
  </si>
  <si>
    <t>Lease Expense - Building</t>
  </si>
  <si>
    <t>Lease Expense - Vehicles</t>
  </si>
  <si>
    <t>Machinery and Equipment</t>
  </si>
  <si>
    <t>Maintenance Cost - Transportation Equipment</t>
  </si>
  <si>
    <t>Micro Capital Grants - Other</t>
  </si>
  <si>
    <t>Mobile Telephone Charges</t>
  </si>
  <si>
    <t>Non-Credit Capital Grants - Financial Service</t>
  </si>
  <si>
    <t>Office Equipment</t>
  </si>
  <si>
    <t>Other Building Maintenance</t>
  </si>
  <si>
    <t>Other Logistics Expenses</t>
  </si>
  <si>
    <t>Other Materials and Goods</t>
  </si>
  <si>
    <t>Print Media</t>
  </si>
  <si>
    <t>Promotional Materials and Distribution</t>
  </si>
  <si>
    <t>Security Equipment</t>
  </si>
  <si>
    <t>Service Cost - Agricultural Management</t>
  </si>
  <si>
    <t>Service Cost - Public Admin and Politics</t>
  </si>
  <si>
    <t>Service Cost - Security Blast Assessment</t>
  </si>
  <si>
    <t>Services to Projects - General Opex</t>
  </si>
  <si>
    <t>Travel Cost - Other</t>
  </si>
  <si>
    <t>Travel Tickets - International</t>
  </si>
  <si>
    <t>Travel Tickets - Local</t>
  </si>
  <si>
    <t>Receipt Accrual Reversal for FY24 Part2 - Reversing excess accrual as per the calculated mismatch report and CO certifications</t>
  </si>
  <si>
    <t>Spreadsheet A 300000683796592 49172486 N</t>
  </si>
  <si>
    <t>Part-2 Error Log Adjustment for Receipt Accrual - Dec'24 19-MAR-2025 03:18:07</t>
  </si>
  <si>
    <t>Part-2 Error Log Adjustment for Receipt Accrual - Dec'24</t>
  </si>
  <si>
    <t>Reverses journal  Adjustment of journal batch Spreadsheet A 300000683796592 49172486 N from period FEB-2025.</t>
  </si>
  <si>
    <t>Reverses  Adjustment 19-03-25 00:47:37 49199331</t>
  </si>
  <si>
    <t>Reverses  Adjustment 19-03-25 00:47:38</t>
  </si>
  <si>
    <t>Reverses journal  Part-2 Error Log Adjustment for Receipt Accrual - Dec'24 of journal batch Part-2 Error Log Adjustment for Receipt Accrual - Dec'24 19-MAR-2025 03:18:07 from period DEC-2024.</t>
  </si>
  <si>
    <t>Reverses  Part-2 Error Log Adjustment for Receipt Accrual - Dec'24 24-03-25 04:02:13 49492880</t>
  </si>
  <si>
    <t>Reverses  Part-2 Error Log Adjustment for Receipt Accrual - Dec'24 24-03-25 04:02:14</t>
  </si>
  <si>
    <t>RECONCILED PAYMENTS</t>
  </si>
  <si>
    <t>Journal Import 45125401:</t>
  </si>
  <si>
    <t>Payables A 45122240000002 45125401 N</t>
  </si>
  <si>
    <t>16-12-2024 Reconciled Payments</t>
  </si>
  <si>
    <t>Journal Import 47355981:</t>
  </si>
  <si>
    <t>Payables A 47355251000002 47355981 N</t>
  </si>
  <si>
    <t>15-01-2025 Reconciled Payments</t>
  </si>
  <si>
    <t>Spreadsheet A 300000683796592 21712383 N 14-DEC-2023 02:49:23 04-JAN-2024 01:46:53</t>
  </si>
  <si>
    <t>Total</t>
  </si>
  <si>
    <t>Renforcer la cohésion sociale en Haiti au travers de mécanisme de redevabilité et de transparence opérationnels</t>
  </si>
  <si>
    <t>Nombre de resultat/ produit</t>
  </si>
  <si>
    <t>Formulation du resultat/ produit/activite</t>
  </si>
  <si>
    <t>PNUD (budget en USD)</t>
  </si>
  <si>
    <t>Dépenses PNUD</t>
  </si>
  <si>
    <t>Engagement 
PNUD</t>
  </si>
  <si>
    <t>Contrats signés PNUD</t>
  </si>
  <si>
    <t>OHCHR (budget en USD)</t>
  </si>
  <si>
    <t>Dépenses OHCHR</t>
  </si>
  <si>
    <t>Engagements OHCHR</t>
  </si>
  <si>
    <t>Avances  OHCHR</t>
  </si>
  <si>
    <t>Contrats signés OHCHR</t>
  </si>
  <si>
    <t>UNODC (budget en USD)</t>
  </si>
  <si>
    <t>Dépenses ONODC</t>
  </si>
  <si>
    <t>Engagements UNODC</t>
  </si>
  <si>
    <t>Total Budget</t>
  </si>
  <si>
    <t xml:space="preserve">Pourcentage du budget pour chaque produit ou activite reserve pour action directe sur égalité des sexes et autonomisation des femmes (GEWE) (cas echeant) </t>
  </si>
  <si>
    <t>Niveau de depense/ engagement actuel 
(a remplir au moment des rapports de projet)</t>
  </si>
  <si>
    <r>
      <t>Justification du montant à GEWE</t>
    </r>
    <r>
      <rPr>
        <sz val="12"/>
        <color theme="1"/>
        <rFont val="Aptos Narrow"/>
        <family val="2"/>
        <scheme val="minor"/>
      </rPr>
      <t xml:space="preserve"> (par exemple, la formation comprend une session sur l'égalité des sexes, des efforts spécifiques déployés pour assurer une représentation égale des femmes et des hommes, etc.)</t>
    </r>
  </si>
  <si>
    <r>
      <t>Notes quelconque le cas echeant</t>
    </r>
    <r>
      <rPr>
        <sz val="12"/>
        <color theme="1"/>
        <rFont val="Aptos Narrow"/>
        <family val="2"/>
        <scheme val="minor"/>
      </rPr>
      <t xml:space="preserve"> (e.g sur types des entrants ou justification du budget)</t>
    </r>
  </si>
  <si>
    <t xml:space="preserve">RESULTAT 1: </t>
  </si>
  <si>
    <t xml:space="preserve">Un dialogue national sur la lutte contre la corruption est établi à travers de larges consultations multi-niveaux et permet de faire émerger un consensus sur les actions à mener </t>
  </si>
  <si>
    <t>Produit 1.1:</t>
  </si>
  <si>
    <t xml:space="preserve">Une plateforme de dialogue multi-acteurs autour de la lutte contre la corruption est mise en place </t>
  </si>
  <si>
    <t>Activite 1.1.1:</t>
  </si>
  <si>
    <t>Établir un diagnostic et cartographie des acteurs à l’échelle nationale (institutions de contrôle, société civile, secteur privé, milieu académique, etc.), de leur mandat, interventions, et localisation géographique.</t>
  </si>
  <si>
    <t>Le diagnostic portera une attention particulière à l'identification des acteurs et organisations de femmes ou à noter leur absence pour une meilleure compréhension des besoins dans ce secteur</t>
  </si>
  <si>
    <t>Consultant, questionnaires, missions sur le terrain</t>
  </si>
  <si>
    <t>Activite 1.1.2:</t>
  </si>
  <si>
    <t>Élaborer et valider des termes de références et établissement des structures de gouvernance de la plateforme (comité de suivi, présidence, secrétariat technique).</t>
  </si>
  <si>
    <t>Restauration, café</t>
  </si>
  <si>
    <t>Activite 1.1.3:</t>
  </si>
  <si>
    <t>Tenir de réunions fréquentes et documentées de la plateforme (prise de décision, actions conjointes).</t>
  </si>
  <si>
    <t>Location de salle, fournitures, frais de déplacement, restauration, matériels de visibilité</t>
  </si>
  <si>
    <t>Activite 1.1.4</t>
  </si>
  <si>
    <t>Organiser des évènements thématiques (conférence, débats) impliquant des secteurs larges (universitaires, échanges sud-sud, régionaux, internationaux, etc.).</t>
  </si>
  <si>
    <t>Inclusion de thématiques sur la dimension genre et l'égalité des sexes, efforts pour une représentation d'au moins 30% de femmes, inclusion du Ministère de la condition féminine aux évènements qui a identifié la corruption en tant que priorité</t>
  </si>
  <si>
    <t>Incluant les activités sous le lead d'UNOPS. Déplacements, location de salles, fournitures, restauration, matériels de visibilité, impression et distribution de rapports</t>
  </si>
  <si>
    <t>Activite 1.1.5</t>
  </si>
  <si>
    <t>Activite 1.1.6</t>
  </si>
  <si>
    <t>Activite 1.1.7</t>
  </si>
  <si>
    <t>Activite 1.1.8</t>
  </si>
  <si>
    <t>Produit total</t>
  </si>
  <si>
    <t>Produit 1.2:</t>
  </si>
  <si>
    <t>Une feuille de route inclusive est développée par la plateforme multi-acteurs sur la lutte contre la corruption</t>
  </si>
  <si>
    <t>Activite 1.2.1</t>
  </si>
  <si>
    <t>Organiser de sessions de consultations thématiques en province sur la base du diagnostic réalisé (1.1.1).</t>
  </si>
  <si>
    <t xml:space="preserve">Efforts spécifiques pour l'inclusion des organisations et/ou la représentation de femmes dans les sessions de consultation </t>
  </si>
  <si>
    <t>Consultant, équipement électronique pour l'équipe, déplacements, fournitures, location de salle, restauration, matériels de visibilité, matériels de communication</t>
  </si>
  <si>
    <t>Activite 1.2.2</t>
  </si>
  <si>
    <t>Réaliser un atelier national de rédaction de la feuille de route, sous le leadership de la plateforme de dialogue sur la lutte contre la corruption.</t>
  </si>
  <si>
    <t>Efforts spécifiques pour l'inclusion des organisations et/ou la repreésentation de femmes à l'atelier</t>
  </si>
  <si>
    <t>Frais de déplacements, DSA, location de salle, restauration, matériels de visibilité, impression, fournitures, matériels de visibilité</t>
  </si>
  <si>
    <t>Activite 1.2.3</t>
  </si>
  <si>
    <t>Organiser les consultations finales, validation et dissémination de la feuille de route.</t>
  </si>
  <si>
    <t>Efforts spécifiques pour l'inclusion des organisations et/ou la repreésentation de femmes dans les consultations finales</t>
  </si>
  <si>
    <t>Édition, impression, dissémination de la feuille de route</t>
  </si>
  <si>
    <t>Activite 1.2.4</t>
  </si>
  <si>
    <t>Sensibiliser, vulgariser et former sur les objectifs et grands axes de la feuille de route ciblant l'ensemble des acteurs identifiés dans le diagnostic réalisé (1.1.1)</t>
  </si>
  <si>
    <t>Efforts spécifiques pour l'inclusion des organisations et/ou la repreésentation de femmes dans l'équipe de sensibilisation, vulgarisation et formations, dans le ciblage, et de la dimension genre dans les thématiques abordées</t>
  </si>
  <si>
    <t>Activite 1.2.5</t>
  </si>
  <si>
    <t>Activite 1.2.6</t>
  </si>
  <si>
    <t>Activite 1.2.7</t>
  </si>
  <si>
    <t>Activite 1.2.8</t>
  </si>
  <si>
    <t>Produit 1.3:</t>
  </si>
  <si>
    <t xml:space="preserve">Les capacités de la plateforme multi-acteurs sont renforcées pour élaborer d'une nouvelle stratégie nationale de lutte contre la corruption  </t>
  </si>
  <si>
    <t>Activite 1.3.1</t>
  </si>
  <si>
    <t>Établir un diagnostic des besoins différenciés des membres de la plateforme pour un renforcement ciblé des capacités, selon le type et le rôle de chaque acteur.</t>
  </si>
  <si>
    <t>Consultant, questionnaires</t>
  </si>
  <si>
    <t>Activite 1.3.2</t>
  </si>
  <si>
    <t>Organiser des sessions de formation.</t>
  </si>
  <si>
    <t>Efforts spécifiques pour l'inclusion des organisations et/ou la repreésentation de femmes dans les sessions de formation et pour l'inclusion de thématiques liées à la dimension genre</t>
  </si>
  <si>
    <t>Formations sur différentes thématiques donc besoin d'expertise spécifique, consultants, déplacements, fournitures, location de salle, restauration, matériels de visibilité, matériels de communication</t>
  </si>
  <si>
    <t>Activite 1.3.3</t>
  </si>
  <si>
    <t>Établir un partenariat avec une organisation de recherche, de formation ou universitaire pour le transfert de connaissance, et la formation de formateurs (y compris modules de formation pour l’ENA/ École Nationale d’Administration et autres facultés).</t>
  </si>
  <si>
    <t>30% des activités seront liées à des actions spécifiques sur la dimension genre dans le contexte de lutte contre la corruption</t>
  </si>
  <si>
    <t>Accord de subvention</t>
  </si>
  <si>
    <t>Activite 1.3.4</t>
  </si>
  <si>
    <t>Activite 1.3.5</t>
  </si>
  <si>
    <t>Activite 1.3.6</t>
  </si>
  <si>
    <t>Activite 1.3.7</t>
  </si>
  <si>
    <t>Activite 1.3.8</t>
  </si>
  <si>
    <t xml:space="preserve">RESULTAT 2: </t>
  </si>
  <si>
    <t xml:space="preserve">La population, et notamment les femmes et les jeunes, est mieux à même d’exercer ses droits et ses devoirs en matière de lutte contre la corruption et dispose de moyens pacifiques pour exprimer ses revendications </t>
  </si>
  <si>
    <t>Produit 2.1</t>
  </si>
  <si>
    <t>Les citoyens, notamment grâce aux organisations de la société civile, ont un meilleur accès à l’information sur leurs droits et leurs devoirs</t>
  </si>
  <si>
    <t>Activite 2.1.1</t>
  </si>
  <si>
    <t>Commémorer la journée internationale contre la corruption (9 décembre) à travers une journée de réflexion sur les défis liés à la corruption, le cadre légal existant (loi sur la corruption ainsi que sur les mécanismes et organes étatiques de lutte contre la corruption).</t>
  </si>
  <si>
    <t>Inclusion de thématiques liées à la dimension genre dans le contexte de lutte contre la corruption</t>
  </si>
  <si>
    <t>Location de salle, fournitures, restauration, frais de déplacement, matériels de visibilité</t>
  </si>
  <si>
    <t>Activite 2.1.2</t>
  </si>
  <si>
    <t>Organiser une campagne publique de sensibilisation à l’échelle nationale en appui aux institutions de contrôle dans les milieux scolaire, secteur public et privé (émissions radio, TV et spots), avec des sessions de vulgarisation sur les enjeux et les défis locaux relatifs à la corruption.</t>
  </si>
  <si>
    <t>Efforts spécifiques pour l'inclusion des organisations et/ou la représentation de femmes pour le renforcement de capacités et pour l'inclusion de thématiques spécifiques sur la dimension genre</t>
  </si>
  <si>
    <t>Incluant service contractuel avec une firme d'évènementiel pour l'organisation d'activités diversifiées à travers le pays</t>
  </si>
  <si>
    <t>Activite 2.1.3</t>
  </si>
  <si>
    <t>Organiser des sessions de formation sur les mécanismes d’examen et le rôle des organisations de la société civile, y compris au profit de journalistes.</t>
  </si>
  <si>
    <t>Efforts spécifiques pour l'inclusion des organisations et/ou la représentation de femmes pour le renforcement de capacités et pour l'inclusion de modules spécifiques sur la dimension genre</t>
  </si>
  <si>
    <t>Location de salle, fournitures, restauration</t>
  </si>
  <si>
    <t>Activite 2.1.4</t>
  </si>
  <si>
    <t>Organisation d’un forum d’associations de jeunes (afin de faire entendre les perspectives, échanger des idées de solution entre eux et avec des intervenants d’autres pays/régions du monde).</t>
  </si>
  <si>
    <t>Efforts spécifiques pour l'inclusion des organisations et/ou la représentation de femmes et de filles et de thématiques liées à la dimension genre</t>
  </si>
  <si>
    <t>Location de salle, déplacements, restauration, fournitures, impression, matériels de visibilité</t>
  </si>
  <si>
    <t>Activite 2.1.5</t>
  </si>
  <si>
    <t>Activite 2.1.6</t>
  </si>
  <si>
    <t>Activite 2.1.7</t>
  </si>
  <si>
    <t>Activite 2.1.8</t>
  </si>
  <si>
    <t>Produit 2.2</t>
  </si>
  <si>
    <t>Les mécanismes d'observation de la société civile sont renforcés</t>
  </si>
  <si>
    <t>Activite 2.2.1</t>
  </si>
  <si>
    <t>Soutenir la mise en place d’un observatoire national de la corruption de la société civile, qui inclut les organisations de femmes et de jeunes.</t>
  </si>
  <si>
    <t>Inclusion spécifique des organisations de femmes</t>
  </si>
  <si>
    <t>Restauration, fournitures, frais de déplacement</t>
  </si>
  <si>
    <t>Activite' 2.2.2</t>
  </si>
  <si>
    <t>Appuyer les organisations de la société civile, membres du nouvel observatoire national, pour le suivi des allégations de corruption.</t>
  </si>
  <si>
    <t>Activite 2.2.3</t>
  </si>
  <si>
    <t>Renforcer les capacités des organisations de la société civile à faire le plaidoyer visant à remédier aux défis et blocages rencontrés dans leur engagement avec les institutions de régulation.</t>
  </si>
  <si>
    <t>Activite 2.2.4</t>
  </si>
  <si>
    <t>Activite 2.2.5</t>
  </si>
  <si>
    <t>Activite 2.2.6</t>
  </si>
  <si>
    <t>Activite 2.2.7</t>
  </si>
  <si>
    <t>Activite 2.2.8</t>
  </si>
  <si>
    <t>Produit 2.3</t>
  </si>
  <si>
    <t xml:space="preserve">  </t>
  </si>
  <si>
    <t>Activite 2.3.1</t>
  </si>
  <si>
    <t xml:space="preserve">Appuyer l’EMA, l’ENA et l’Académie de Police (commissaires et inspecteurs) pour l’organisation de sessions de formation sur la lutte contre la corruption. </t>
  </si>
  <si>
    <t>Efforts spécifiques pour  la représentation de femmes pour le renforcement de capacités et pour l'inclusion de modules spécifiques sur la dimension genre</t>
  </si>
  <si>
    <t>Consultant, élaboration de modules, frais de déplacement, location de salle, restauration, impression</t>
  </si>
  <si>
    <t>Activite 2.3.2</t>
  </si>
  <si>
    <t>Appuyer l'ULCC pour l'élaboration et la production des manuels éducatifs d'éthique à destination des jeunes et des mécanismes de dissémination adaptés à la jeunesse en partenariat avec le MENFP.</t>
  </si>
  <si>
    <t>Efforts spécifiques pour l'inclusion  de femmes et de filles dans les activités de sensibilisation et dissémination et la représentation de femmes et de filles dans les manuels éducatifs</t>
  </si>
  <si>
    <t>Consultant pour l'élaboration des manuels éducatifs, impression, dissémination</t>
  </si>
  <si>
    <t>Activite 2.3.3</t>
  </si>
  <si>
    <t>Apporter un appui technique et financier à l’Université d’État d’Haïti pour le développement des modules de cours sur la lutte contre la corruption en collaboration avec ULCC.</t>
  </si>
  <si>
    <t>Activite 2.3.4</t>
  </si>
  <si>
    <t>Activite 2.3.5</t>
  </si>
  <si>
    <t>Activite 2.3.6</t>
  </si>
  <si>
    <t>Activite 2.3.7</t>
  </si>
  <si>
    <t>Activite 2.3.8</t>
  </si>
  <si>
    <t xml:space="preserve">RESULTAT 3: </t>
  </si>
  <si>
    <t>Les capacités des institutions nationales pour lutter contre la corruption sont renforcées en mettant l’accent sur la prévention et une coordination interinstitutionnelle renforcée.</t>
  </si>
  <si>
    <t>Produit 3.1</t>
  </si>
  <si>
    <t>Une task-force inter-institutionnelle sur la lutte contre la corruption est mise en place et fonctionnelle</t>
  </si>
  <si>
    <t>Activite 3.1.1</t>
  </si>
  <si>
    <t>Soutenir la création de la task-force et son fonctionnement régulier.</t>
  </si>
  <si>
    <t>Efforts spécifiques pour la réalisation d'un quota d'au moins 30% dans la désignation de point focaux</t>
  </si>
  <si>
    <t>Déplacements, coordination</t>
  </si>
  <si>
    <t>Activite 3.1.2</t>
  </si>
  <si>
    <t>Appuyer la task-force dans l’identification, l’élaboration, l’adoption et la diffusion des recommandations pour l’élaboration d’une stratégie de lutte contre la corruption (en lien avec le résultat 1, produit 1.3).</t>
  </si>
  <si>
    <t>Efforts spécifiques pour l'inclusion des organisations et/ou la représentation de femmes et de thématiques liées à la dimension genre</t>
  </si>
  <si>
    <t>Location de salle, déplacements, restauration, fournitures, impression</t>
  </si>
  <si>
    <t>Activite 3.1.3</t>
  </si>
  <si>
    <t>Activite 3.1.4</t>
  </si>
  <si>
    <t>Activite 3.1.5</t>
  </si>
  <si>
    <t>Activite 3.1.6</t>
  </si>
  <si>
    <t>Activite 3.1.7</t>
  </si>
  <si>
    <t>Activite 3.1.8</t>
  </si>
  <si>
    <t>Produit 3.2:</t>
  </si>
  <si>
    <t>Les cadres des institutions sont plus à même de prévenir les actes de corruption grâce à meilleure connaissance des conséquences et des risques de la corruption dans le secteur public ainsi que du mandat des institutions de contrôle</t>
  </si>
  <si>
    <t>Activite 3.2.1</t>
  </si>
  <si>
    <t>Organisation d’ateliers d’évaluation des risques de corruption dans le secteur public.</t>
  </si>
  <si>
    <t>Location de salle, déplacements, restauration, fournitures, matériels de communication</t>
  </si>
  <si>
    <t>Activite 3.2.2</t>
  </si>
  <si>
    <t>Organisation de conférences thématiques interinstitutionnelles de sensibilisation et/ou de formation (ex. intégrité judiciaire).</t>
  </si>
  <si>
    <t>Activite 3.2.3</t>
  </si>
  <si>
    <t>Organiser des séances d’information et d’échange avec des responsables politiques, en compagnie des représentants du secteur privé sur l’impact de la corruption et leur responsabilité respectives.</t>
  </si>
  <si>
    <t>Activite 3.2.4</t>
  </si>
  <si>
    <t>Activite 3.2.5</t>
  </si>
  <si>
    <t>Activite 3.2.6</t>
  </si>
  <si>
    <t>Activite 3.2.7</t>
  </si>
  <si>
    <t>Activite 3.2.8</t>
  </si>
  <si>
    <t>Produit 3.3</t>
  </si>
  <si>
    <t>Les capacités des institutions de contrôle, de prévention et de répression sont renforcées pour mettre en œuvre leur mandat de défense des droits des citoyens y compris des femmes et des jeunes</t>
  </si>
  <si>
    <t>Activite 3.3.1</t>
  </si>
  <si>
    <t>Renforcer les capacités des OPJ en matière d’investigation et analyse des rapports financiers et administratifs au profit des institutions de contrôle (IGPNH, Bureau d’inspection des services, de vérification et d’audit (BISVA de la PNH), Inspection judiciaire du MJSP et du CSPJ ainsi que ULCC).</t>
  </si>
  <si>
    <t>Formations ciblant différentes institutions donc besoin d'expertise spécifique, consultants, frais de déplacements, fournitures, location de salle, restauration, matériels de visibilité, matériels de communication</t>
  </si>
  <si>
    <t>Activite 3.3.2</t>
  </si>
  <si>
    <t>Appuyer les inspections judiciaires du CSPJ et du MJSP pour l’élaboration des lignes directrices anticorruption et un code de déontologie et d'éthique judiciaire.</t>
  </si>
  <si>
    <t>Consultant, élaboration de modules et du code de conduite, location de salle, restauration, impression</t>
  </si>
  <si>
    <t>Activite 3.3.3</t>
  </si>
  <si>
    <t>Appuyer l’OPC dans l’organisation d’un atelier de formation sur la documentation des cas de corruption et plaidoyer pour la lutte contre la corruption.</t>
  </si>
  <si>
    <t>Cout de personnel du projet si pas inclus dans les activites si-dessus</t>
  </si>
  <si>
    <t>PNUD: 1 assistant administratif (100%) + 1 assistant administratif/procurement (50%) + 2 chauffeurs (100%) UNODC: NOD staff</t>
  </si>
  <si>
    <t>Couts operationnels si pas inclus dans les activites si-dessus</t>
  </si>
  <si>
    <t>1 véhicule pour le projet</t>
  </si>
  <si>
    <t>Budget de suivi</t>
  </si>
  <si>
    <t>1 officier M&amp;E (100%) + missions de suivi + matériels de communication et de visibilité</t>
  </si>
  <si>
    <t>Budget pour l'évaluation finale indépendante</t>
  </si>
  <si>
    <t>Coûts supplémentaires total</t>
  </si>
  <si>
    <t>Totaux</t>
  </si>
  <si>
    <t>Engagements PNUD</t>
  </si>
  <si>
    <t>Avances OHCHR</t>
  </si>
  <si>
    <t>Contrats Signés</t>
  </si>
  <si>
    <t xml:space="preserve">Total Budgets </t>
  </si>
  <si>
    <t>Total Depenses/Engagements/Avance/contrats</t>
  </si>
  <si>
    <t>Sous-budget total du projet</t>
  </si>
  <si>
    <t>Coûts indirects (7%):</t>
  </si>
  <si>
    <t>Répartition des tranches basée sur la performance</t>
  </si>
  <si>
    <t>Tranche %</t>
  </si>
  <si>
    <t>Première tranche</t>
  </si>
  <si>
    <t>Deuxième tranche</t>
  </si>
  <si>
    <t>Troisième tranche (le cas échéant)</t>
  </si>
  <si>
    <r>
      <t xml:space="preserve">$ alloué à GEWE </t>
    </r>
    <r>
      <rPr>
        <sz val="12"/>
        <color theme="0"/>
        <rFont val="Aptos Narrow"/>
        <family val="2"/>
        <scheme val="minor"/>
      </rPr>
      <t>(inclut coûts indirects)</t>
    </r>
  </si>
  <si>
    <t>Total des dépenses</t>
  </si>
  <si>
    <t xml:space="preserve">Certifié par: </t>
  </si>
  <si>
    <t xml:space="preserve">Xavier Michon </t>
  </si>
  <si>
    <t>Représentant Résident/PNUD</t>
  </si>
  <si>
    <t>-</t>
  </si>
  <si>
    <t xml:space="preserve">Taux d'exécution
</t>
  </si>
  <si>
    <r>
      <t xml:space="preserve">$ alloué à GEWE </t>
    </r>
    <r>
      <rPr>
        <sz val="12"/>
        <color theme="1"/>
        <rFont val="Aptos Narrow"/>
        <family val="2"/>
        <scheme val="minor"/>
      </rPr>
      <t>(inclut coûts indirects)</t>
    </r>
  </si>
  <si>
    <t>% alloué à GEWE</t>
  </si>
  <si>
    <r>
      <t xml:space="preserve">$ alloué à S&amp;E </t>
    </r>
    <r>
      <rPr>
        <sz val="12"/>
        <color theme="1"/>
        <rFont val="Aptos Narrow"/>
        <family val="2"/>
        <scheme val="minor"/>
      </rPr>
      <t>(inclut coûts indirects)</t>
    </r>
  </si>
  <si>
    <t>% alloué à S&amp;E</t>
  </si>
  <si>
    <r>
      <t xml:space="preserve">Note: Le PBF n'accepte pas les projets avec moins de 5% pour le S&amp;E et moins 15% pour le GEWE. Ces chiffres apparaîtront </t>
    </r>
    <r>
      <rPr>
        <sz val="12"/>
        <color rgb="FFFF0000"/>
        <rFont val="Aptos Narrow"/>
        <family val="2"/>
        <scheme val="minor"/>
      </rPr>
      <t>en</t>
    </r>
    <r>
      <rPr>
        <sz val="12"/>
        <color theme="1"/>
        <rFont val="Aptos Narrow"/>
        <family val="2"/>
        <scheme val="minor"/>
      </rPr>
      <t xml:space="preserve"> </t>
    </r>
    <r>
      <rPr>
        <sz val="12"/>
        <color rgb="FFFF0000"/>
        <rFont val="Aptos Narrow"/>
        <family val="2"/>
        <scheme val="minor"/>
      </rPr>
      <t>rouge</t>
    </r>
    <r>
      <rPr>
        <sz val="12"/>
        <color theme="1"/>
        <rFont val="Aptos Narrow"/>
        <family val="2"/>
        <scheme val="minor"/>
      </rPr>
      <t xml:space="preserve"> si ce seuil minimum n'est pas atteint.</t>
    </r>
  </si>
  <si>
    <t>Rapport financier au 31 octobre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</si>
</sst>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mm/dd/yyyy"/>
    <numFmt numFmtId="165" formatCode="\$#,##0.00;\(\$#,##0.00\);\$#,##0.00"/>
    <numFmt numFmtId="166" formatCode="#,##0.00;[Red]#,##0.00"/>
  </numFmts>
  <fonts count="18" x14ac:knownFonts="1">
    <font>
      <sz val="11"/>
      <name val="Aptos Narrow"/>
    </font>
    <font>
      <b/>
      <sz val="11"/>
      <name val="Aptos Narrow"/>
      <family val="2"/>
    </font>
    <font>
      <sz val="11"/>
      <name val="Aptos Narrow"/>
      <family val="2"/>
    </font>
    <font>
      <b/>
      <sz val="11"/>
      <color theme="1"/>
      <name val="Aptos Narrow"/>
      <family val="2"/>
      <scheme val="minor"/>
    </font>
    <font>
      <sz val="12"/>
      <color theme="1"/>
      <name val="Aptos Narrow"/>
      <family val="2"/>
      <scheme val="minor"/>
    </font>
    <font>
      <sz val="12"/>
      <name val="Aptos Narrow"/>
      <family val="2"/>
      <scheme val="minor"/>
    </font>
    <font>
      <b/>
      <sz val="12"/>
      <color theme="1"/>
      <name val="Aptos Narrow"/>
      <family val="2"/>
      <scheme val="minor"/>
    </font>
    <font>
      <b/>
      <sz val="16"/>
      <color theme="1"/>
      <name val="Aptos Narrow"/>
      <family val="2"/>
      <scheme val="minor"/>
    </font>
    <font>
      <b/>
      <sz val="12"/>
      <color rgb="FFFF0000"/>
      <name val="Aptos Narrow"/>
      <family val="2"/>
      <scheme val="minor"/>
    </font>
    <font>
      <sz val="12"/>
      <color rgb="FFFF0000"/>
      <name val="Aptos Narrow"/>
      <family val="2"/>
      <scheme val="minor"/>
    </font>
    <font>
      <sz val="12"/>
      <color theme="0"/>
      <name val="Aptos Narrow"/>
      <family val="2"/>
      <scheme val="minor"/>
    </font>
    <font>
      <b/>
      <sz val="12"/>
      <name val="Aptos Narrow"/>
      <family val="2"/>
      <scheme val="minor"/>
    </font>
    <font>
      <b/>
      <sz val="12"/>
      <color theme="0"/>
      <name val="Aptos Narrow"/>
      <family val="2"/>
      <scheme val="minor"/>
    </font>
    <font>
      <b/>
      <sz val="14"/>
      <color theme="1"/>
      <name val="Aptos Narrow"/>
      <family val="2"/>
      <scheme val="minor"/>
    </font>
    <font>
      <b/>
      <sz val="18"/>
      <color theme="1"/>
      <name val="Aptos Narrow"/>
      <family val="2"/>
      <scheme val="minor"/>
    </font>
    <font>
      <b/>
      <sz val="18"/>
      <color rgb="FF00B0F0"/>
      <name val="Aptos Narrow"/>
      <family val="2"/>
      <scheme val="minor"/>
    </font>
    <font>
      <sz val="12"/>
      <color rgb="FF343D47"/>
      <name val="Aptos Display"/>
      <family val="2"/>
      <scheme val="major"/>
    </font>
    <font>
      <b/>
      <sz val="12"/>
      <color theme="0"/>
      <name val="Aptos Display"/>
      <family val="2"/>
      <scheme val="major"/>
    </font>
  </fonts>
  <fills count="12">
    <fill>
      <patternFill patternType="none"/>
    </fill>
    <fill>
      <patternFill patternType="gray125"/>
    </fill>
    <fill>
      <patternFill patternType="solid">
        <fgColor theme="3" tint="0.749992370372631"/>
        <bgColor indexed="64"/>
      </patternFill>
    </fill>
    <fill>
      <patternFill patternType="solid">
        <fgColor rgb="FF00B050"/>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2"/>
        <bgColor indexed="64"/>
      </patternFill>
    </fill>
    <fill>
      <patternFill patternType="solid">
        <fgColor theme="0" tint="-4.9989318521683403E-2"/>
        <bgColor indexed="64"/>
      </patternFill>
    </fill>
    <fill>
      <patternFill patternType="solid">
        <fgColor theme="7" tint="0.39997558519241921"/>
        <bgColor indexed="64"/>
      </patternFill>
    </fill>
  </fills>
  <borders count="31">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218">
    <xf numFmtId="0" fontId="0" fillId="0" borderId="0" xfId="0"/>
    <xf numFmtId="0" fontId="1" fillId="0" borderId="0" xfId="0" applyFont="1"/>
    <xf numFmtId="0" fontId="0" fillId="0" borderId="1" xfId="0" applyBorder="1"/>
    <xf numFmtId="1" fontId="0" fillId="0" borderId="0" xfId="0" applyNumberFormat="1"/>
    <xf numFmtId="14" fontId="0" fillId="0" borderId="0" xfId="0" applyNumberFormat="1"/>
    <xf numFmtId="164" fontId="0" fillId="0" borderId="0" xfId="0" applyNumberFormat="1"/>
    <xf numFmtId="165" fontId="0" fillId="0" borderId="0" xfId="0" applyNumberFormat="1"/>
    <xf numFmtId="1" fontId="1" fillId="0" borderId="0" xfId="0" applyNumberFormat="1" applyFont="1"/>
    <xf numFmtId="14" fontId="1" fillId="0" borderId="0" xfId="0" applyNumberFormat="1" applyFont="1"/>
    <xf numFmtId="164" fontId="1" fillId="0" borderId="0" xfId="0" applyNumberFormat="1" applyFont="1"/>
    <xf numFmtId="165" fontId="1" fillId="0" borderId="0" xfId="0" applyNumberFormat="1" applyFont="1"/>
    <xf numFmtId="43" fontId="1" fillId="0" borderId="0" xfId="1" applyFont="1"/>
    <xf numFmtId="0" fontId="4" fillId="0" borderId="0" xfId="0" applyFont="1" applyAlignment="1">
      <alignment wrapText="1"/>
    </xf>
    <xf numFmtId="0" fontId="4" fillId="4" borderId="0" xfId="0" applyFont="1" applyFill="1" applyAlignment="1">
      <alignment wrapText="1"/>
    </xf>
    <xf numFmtId="44" fontId="4" fillId="0" borderId="0" xfId="2" applyFont="1" applyBorder="1" applyAlignment="1">
      <alignment wrapText="1"/>
    </xf>
    <xf numFmtId="44" fontId="4" fillId="0" borderId="0" xfId="2" applyFont="1" applyFill="1" applyBorder="1" applyAlignment="1">
      <alignment wrapText="1"/>
    </xf>
    <xf numFmtId="0" fontId="7" fillId="0" borderId="0" xfId="0" applyFont="1" applyAlignment="1">
      <alignment wrapText="1"/>
    </xf>
    <xf numFmtId="0" fontId="6" fillId="5" borderId="2" xfId="0" applyFont="1" applyFill="1" applyBorder="1" applyAlignment="1">
      <alignment horizontal="center" vertical="center" wrapText="1"/>
    </xf>
    <xf numFmtId="0" fontId="6" fillId="2" borderId="2" xfId="0" applyFont="1" applyFill="1" applyBorder="1" applyAlignment="1" applyProtection="1">
      <alignment horizontal="center" vertical="center" wrapText="1"/>
      <protection locked="0"/>
    </xf>
    <xf numFmtId="0" fontId="6" fillId="6" borderId="2"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7" borderId="2"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8" fillId="0" borderId="0" xfId="0" applyFont="1" applyAlignment="1">
      <alignment horizontal="center" vertical="center" wrapText="1"/>
    </xf>
    <xf numFmtId="0" fontId="6" fillId="9" borderId="2" xfId="0" applyFont="1" applyFill="1" applyBorder="1" applyAlignment="1">
      <alignment vertical="center" wrapText="1"/>
    </xf>
    <xf numFmtId="44" fontId="9" fillId="0" borderId="0" xfId="2" applyFont="1" applyFill="1" applyBorder="1" applyAlignment="1" applyProtection="1">
      <alignment vertical="center" wrapText="1"/>
    </xf>
    <xf numFmtId="44" fontId="6" fillId="0" borderId="0" xfId="2" applyFont="1" applyFill="1" applyBorder="1" applyAlignment="1" applyProtection="1">
      <alignment vertical="center" wrapText="1"/>
    </xf>
    <xf numFmtId="0" fontId="4" fillId="9" borderId="2" xfId="0" applyFont="1" applyFill="1" applyBorder="1" applyAlignment="1">
      <alignment vertical="center" wrapText="1"/>
    </xf>
    <xf numFmtId="0" fontId="4" fillId="0" borderId="2" xfId="0" applyFont="1" applyBorder="1" applyAlignment="1" applyProtection="1">
      <alignment horizontal="left" vertical="center" wrapText="1"/>
      <protection locked="0"/>
    </xf>
    <xf numFmtId="44" fontId="4" fillId="0" borderId="2" xfId="2" applyFont="1" applyBorder="1" applyAlignment="1" applyProtection="1">
      <alignment horizontal="center" vertical="center" wrapText="1"/>
      <protection locked="0"/>
    </xf>
    <xf numFmtId="44" fontId="4" fillId="0" borderId="2" xfId="2" applyFont="1" applyFill="1" applyBorder="1" applyAlignment="1" applyProtection="1">
      <alignment horizontal="center" vertical="center" wrapText="1"/>
      <protection locked="0"/>
    </xf>
    <xf numFmtId="44" fontId="4" fillId="4" borderId="2" xfId="2" applyFont="1" applyFill="1" applyBorder="1" applyAlignment="1" applyProtection="1">
      <alignment horizontal="center" vertical="center" wrapText="1"/>
    </xf>
    <xf numFmtId="9" fontId="4" fillId="0" borderId="2" xfId="3" applyFont="1" applyBorder="1" applyAlignment="1" applyProtection="1">
      <alignment horizontal="center" vertical="center" wrapText="1"/>
      <protection locked="0"/>
    </xf>
    <xf numFmtId="44" fontId="4" fillId="0" borderId="2" xfId="2" applyFont="1" applyFill="1" applyBorder="1" applyAlignment="1" applyProtection="1">
      <alignment horizontal="left" vertical="center" wrapText="1"/>
      <protection locked="0"/>
    </xf>
    <xf numFmtId="49" fontId="4" fillId="0" borderId="2" xfId="2" applyNumberFormat="1" applyFont="1" applyBorder="1" applyAlignment="1" applyProtection="1">
      <alignment horizontal="left" vertical="top" wrapText="1"/>
      <protection locked="0"/>
    </xf>
    <xf numFmtId="44" fontId="4" fillId="0" borderId="0" xfId="2" applyFont="1" applyFill="1" applyBorder="1" applyAlignment="1" applyProtection="1">
      <alignment horizontal="center" vertical="center" wrapText="1"/>
    </xf>
    <xf numFmtId="49" fontId="4" fillId="0" borderId="2" xfId="2" applyNumberFormat="1" applyFont="1" applyBorder="1" applyAlignment="1" applyProtection="1">
      <alignment horizontal="left" wrapText="1"/>
      <protection locked="0"/>
    </xf>
    <xf numFmtId="43" fontId="0" fillId="0" borderId="0" xfId="0" applyNumberFormat="1" applyAlignment="1">
      <alignment vertical="center"/>
    </xf>
    <xf numFmtId="0" fontId="4" fillId="0" borderId="2" xfId="0" applyFont="1" applyBorder="1" applyAlignment="1" applyProtection="1">
      <alignment horizontal="left" vertical="top" wrapText="1"/>
      <protection locked="0"/>
    </xf>
    <xf numFmtId="0" fontId="4" fillId="4" borderId="2" xfId="0" applyFont="1" applyFill="1" applyBorder="1" applyAlignment="1" applyProtection="1">
      <alignment horizontal="left" vertical="top" wrapText="1"/>
      <protection locked="0"/>
    </xf>
    <xf numFmtId="44" fontId="4" fillId="4" borderId="2" xfId="2" applyFont="1" applyFill="1" applyBorder="1" applyAlignment="1" applyProtection="1">
      <alignment horizontal="center" vertical="center" wrapText="1"/>
      <protection locked="0"/>
    </xf>
    <xf numFmtId="9" fontId="4" fillId="4" borderId="2" xfId="3" applyFont="1" applyFill="1" applyBorder="1" applyAlignment="1" applyProtection="1">
      <alignment horizontal="center" vertical="center" wrapText="1"/>
      <protection locked="0"/>
    </xf>
    <xf numFmtId="49" fontId="4" fillId="4" borderId="2" xfId="2" applyNumberFormat="1" applyFont="1" applyFill="1" applyBorder="1" applyAlignment="1" applyProtection="1">
      <alignment horizontal="left" wrapText="1"/>
      <protection locked="0"/>
    </xf>
    <xf numFmtId="0" fontId="6" fillId="5" borderId="2" xfId="0" applyFont="1" applyFill="1" applyBorder="1" applyAlignment="1">
      <alignment vertical="center" wrapText="1"/>
    </xf>
    <xf numFmtId="44" fontId="6" fillId="5" borderId="2" xfId="2" applyFont="1" applyFill="1" applyBorder="1" applyAlignment="1" applyProtection="1">
      <alignment horizontal="center" vertical="center" wrapText="1"/>
    </xf>
    <xf numFmtId="44" fontId="6" fillId="7" borderId="2" xfId="2" applyFont="1" applyFill="1" applyBorder="1" applyAlignment="1" applyProtection="1">
      <alignment horizontal="center" vertical="center" wrapText="1"/>
    </xf>
    <xf numFmtId="44" fontId="6" fillId="0" borderId="2" xfId="2" applyFont="1" applyFill="1" applyBorder="1" applyAlignment="1" applyProtection="1">
      <alignment horizontal="center" vertical="center" wrapText="1"/>
    </xf>
    <xf numFmtId="44" fontId="6" fillId="0" borderId="0" xfId="2" applyFont="1" applyFill="1" applyBorder="1" applyAlignment="1" applyProtection="1">
      <alignment horizontal="center" vertical="center" wrapText="1"/>
    </xf>
    <xf numFmtId="44" fontId="6" fillId="5" borderId="3" xfId="2" applyFont="1" applyFill="1" applyBorder="1" applyAlignment="1" applyProtection="1">
      <alignment horizontal="center" vertical="center" wrapText="1"/>
    </xf>
    <xf numFmtId="44" fontId="6" fillId="7" borderId="3" xfId="2" applyFont="1" applyFill="1" applyBorder="1" applyAlignment="1" applyProtection="1">
      <alignment horizontal="center" vertical="center" wrapText="1"/>
    </xf>
    <xf numFmtId="44" fontId="4" fillId="0" borderId="2" xfId="2" applyFont="1" applyFill="1" applyBorder="1" applyAlignment="1" applyProtection="1">
      <alignment horizontal="left" vertical="top" wrapText="1"/>
      <protection locked="0"/>
    </xf>
    <xf numFmtId="0" fontId="4" fillId="4" borderId="0" xfId="0" applyFont="1" applyFill="1" applyAlignment="1" applyProtection="1">
      <alignment vertical="center" wrapText="1"/>
      <protection locked="0"/>
    </xf>
    <xf numFmtId="0" fontId="4" fillId="4" borderId="0" xfId="0" applyFont="1" applyFill="1" applyAlignment="1" applyProtection="1">
      <alignment horizontal="left" vertical="top" wrapText="1"/>
      <protection locked="0"/>
    </xf>
    <xf numFmtId="44" fontId="4" fillId="4" borderId="0" xfId="2" applyFont="1" applyFill="1" applyBorder="1" applyAlignment="1" applyProtection="1">
      <alignment horizontal="center" vertical="center" wrapText="1"/>
      <protection locked="0"/>
    </xf>
    <xf numFmtId="44" fontId="4" fillId="0" borderId="0" xfId="2" applyFont="1" applyFill="1" applyBorder="1" applyAlignment="1" applyProtection="1">
      <alignment horizontal="center" vertical="center" wrapText="1"/>
      <protection locked="0"/>
    </xf>
    <xf numFmtId="0" fontId="6" fillId="4" borderId="0" xfId="0" applyFont="1" applyFill="1" applyAlignment="1">
      <alignment vertical="center" wrapText="1"/>
    </xf>
    <xf numFmtId="44" fontId="4" fillId="4" borderId="0" xfId="2" applyFont="1" applyFill="1" applyBorder="1" applyAlignment="1" applyProtection="1">
      <alignment vertical="center" wrapText="1"/>
      <protection locked="0"/>
    </xf>
    <xf numFmtId="44" fontId="4" fillId="0" borderId="0" xfId="2" applyFont="1" applyFill="1" applyBorder="1" applyAlignment="1" applyProtection="1">
      <alignment vertical="center" wrapText="1"/>
      <protection locked="0"/>
    </xf>
    <xf numFmtId="0" fontId="6" fillId="0" borderId="0" xfId="0" applyFont="1" applyAlignment="1" applyProtection="1">
      <alignment vertical="center" wrapText="1"/>
      <protection locked="0"/>
    </xf>
    <xf numFmtId="0" fontId="4" fillId="0" borderId="0" xfId="0" applyFont="1" applyAlignment="1" applyProtection="1">
      <alignment wrapText="1"/>
      <protection locked="0"/>
    </xf>
    <xf numFmtId="44" fontId="4" fillId="0" borderId="0" xfId="2" applyFont="1" applyBorder="1" applyAlignment="1" applyProtection="1">
      <alignment horizontal="center" vertical="center" wrapText="1"/>
      <protection locked="0"/>
    </xf>
    <xf numFmtId="0" fontId="6" fillId="10" borderId="2" xfId="0" applyFont="1" applyFill="1" applyBorder="1" applyAlignment="1">
      <alignment vertical="center" wrapText="1"/>
    </xf>
    <xf numFmtId="44" fontId="9" fillId="0" borderId="2" xfId="2" applyFont="1" applyFill="1" applyBorder="1" applyAlignment="1" applyProtection="1">
      <alignment horizontal="center" vertical="center" wrapText="1"/>
      <protection locked="0"/>
    </xf>
    <xf numFmtId="0" fontId="4" fillId="4" borderId="4" xfId="0" applyFont="1" applyFill="1" applyBorder="1" applyAlignment="1" applyProtection="1">
      <alignment vertical="center" wrapText="1"/>
      <protection locked="0"/>
    </xf>
    <xf numFmtId="44" fontId="4" fillId="0" borderId="2" xfId="0" applyNumberFormat="1" applyFont="1" applyBorder="1" applyAlignment="1" applyProtection="1">
      <alignment vertical="center" wrapText="1"/>
      <protection locked="0"/>
    </xf>
    <xf numFmtId="44" fontId="4" fillId="0" borderId="2" xfId="2" applyFont="1" applyFill="1" applyBorder="1" applyAlignment="1" applyProtection="1">
      <alignment vertical="center" wrapText="1"/>
      <protection locked="0"/>
    </xf>
    <xf numFmtId="44" fontId="4" fillId="0" borderId="2" xfId="2" applyFont="1" applyBorder="1" applyAlignment="1" applyProtection="1">
      <alignment vertical="center" wrapText="1"/>
      <protection locked="0"/>
    </xf>
    <xf numFmtId="9" fontId="4" fillId="0" borderId="2" xfId="3" applyFont="1" applyBorder="1" applyAlignment="1" applyProtection="1">
      <alignment vertical="center" wrapText="1"/>
      <protection locked="0"/>
    </xf>
    <xf numFmtId="49" fontId="4" fillId="0" borderId="2" xfId="0" applyNumberFormat="1" applyFont="1" applyBorder="1" applyAlignment="1" applyProtection="1">
      <alignment horizontal="left" wrapText="1"/>
      <protection locked="0"/>
    </xf>
    <xf numFmtId="44" fontId="4" fillId="4" borderId="2" xfId="0" applyNumberFormat="1" applyFont="1" applyFill="1" applyBorder="1" applyAlignment="1" applyProtection="1">
      <alignment vertical="center" wrapText="1"/>
      <protection locked="0"/>
    </xf>
    <xf numFmtId="43" fontId="4" fillId="0" borderId="0" xfId="1" applyFont="1" applyAlignment="1">
      <alignment vertical="center" wrapText="1"/>
    </xf>
    <xf numFmtId="49" fontId="4" fillId="0" borderId="2" xfId="0" applyNumberFormat="1" applyFont="1" applyBorder="1" applyAlignment="1" applyProtection="1">
      <alignment horizontal="left" vertical="top" wrapText="1"/>
      <protection locked="0"/>
    </xf>
    <xf numFmtId="0" fontId="4" fillId="4" borderId="5" xfId="0" applyFont="1" applyFill="1" applyBorder="1" applyAlignment="1" applyProtection="1">
      <alignment vertical="center" wrapText="1"/>
      <protection locked="0"/>
    </xf>
    <xf numFmtId="44" fontId="9" fillId="0" borderId="2" xfId="2" applyFont="1" applyFill="1" applyBorder="1" applyAlignment="1" applyProtection="1">
      <alignment vertical="center" wrapText="1"/>
      <protection locked="0"/>
    </xf>
    <xf numFmtId="0" fontId="6" fillId="5" borderId="6" xfId="0" applyFont="1" applyFill="1" applyBorder="1" applyAlignment="1">
      <alignment vertical="center" wrapText="1"/>
    </xf>
    <xf numFmtId="0" fontId="4" fillId="4" borderId="2" xfId="0" applyFont="1" applyFill="1" applyBorder="1" applyAlignment="1" applyProtection="1">
      <alignment vertical="center" wrapText="1"/>
      <protection locked="0"/>
    </xf>
    <xf numFmtId="0" fontId="6" fillId="7" borderId="2" xfId="0" applyFont="1" applyFill="1" applyBorder="1" applyAlignment="1" applyProtection="1">
      <alignment vertical="center" wrapText="1"/>
      <protection locked="0"/>
    </xf>
    <xf numFmtId="44" fontId="6" fillId="7" borderId="2" xfId="2" applyFont="1" applyFill="1" applyBorder="1" applyAlignment="1" applyProtection="1">
      <alignment vertical="center" wrapText="1"/>
    </xf>
    <xf numFmtId="0" fontId="4" fillId="7" borderId="2" xfId="0" applyFont="1" applyFill="1" applyBorder="1" applyAlignment="1" applyProtection="1">
      <alignment vertical="center" wrapText="1"/>
      <protection locked="0"/>
    </xf>
    <xf numFmtId="0" fontId="6" fillId="4" borderId="0" xfId="0" applyFont="1" applyFill="1" applyAlignment="1" applyProtection="1">
      <alignment vertical="center" wrapText="1"/>
      <protection locked="0"/>
    </xf>
    <xf numFmtId="44" fontId="10" fillId="4" borderId="0" xfId="2" applyFont="1" applyFill="1" applyBorder="1" applyAlignment="1" applyProtection="1">
      <alignment vertical="center" wrapText="1"/>
      <protection locked="0"/>
    </xf>
    <xf numFmtId="43" fontId="4" fillId="4" borderId="0" xfId="1" applyFont="1" applyFill="1" applyAlignment="1" applyProtection="1">
      <alignment vertical="center" wrapText="1"/>
      <protection locked="0"/>
    </xf>
    <xf numFmtId="166" fontId="4" fillId="4" borderId="0" xfId="2" applyNumberFormat="1" applyFont="1" applyFill="1" applyBorder="1" applyAlignment="1" applyProtection="1">
      <alignment vertical="center" wrapText="1"/>
      <protection locked="0"/>
    </xf>
    <xf numFmtId="44" fontId="6" fillId="4" borderId="0" xfId="2" applyFont="1" applyFill="1" applyBorder="1" applyAlignment="1" applyProtection="1">
      <alignment vertical="center" wrapText="1"/>
      <protection locked="0"/>
    </xf>
    <xf numFmtId="44" fontId="6" fillId="0" borderId="0" xfId="2" applyFont="1" applyFill="1" applyBorder="1" applyAlignment="1" applyProtection="1">
      <alignment vertical="center" wrapText="1"/>
      <protection locked="0"/>
    </xf>
    <xf numFmtId="0" fontId="4" fillId="5" borderId="8" xfId="0" applyFont="1" applyFill="1" applyBorder="1" applyAlignment="1">
      <alignment horizontal="center" vertical="center" wrapText="1"/>
    </xf>
    <xf numFmtId="44" fontId="6" fillId="5" borderId="2" xfId="2" applyFont="1" applyFill="1" applyBorder="1" applyAlignment="1" applyProtection="1">
      <alignment horizontal="center" vertical="center" wrapText="1"/>
      <protection locked="0"/>
    </xf>
    <xf numFmtId="44" fontId="6" fillId="7" borderId="2" xfId="2" applyFont="1" applyFill="1" applyBorder="1" applyAlignment="1" applyProtection="1">
      <alignment horizontal="center" vertical="center" wrapText="1"/>
      <protection locked="0"/>
    </xf>
    <xf numFmtId="44" fontId="6" fillId="5" borderId="9" xfId="2" applyFont="1" applyFill="1" applyBorder="1" applyAlignment="1" applyProtection="1">
      <alignment horizontal="center" vertical="center" wrapText="1"/>
      <protection locked="0"/>
    </xf>
    <xf numFmtId="44" fontId="6" fillId="4" borderId="9" xfId="2" applyFont="1" applyFill="1" applyBorder="1" applyAlignment="1" applyProtection="1">
      <alignment horizontal="center" vertical="center" wrapText="1"/>
    </xf>
    <xf numFmtId="0" fontId="6" fillId="4" borderId="2" xfId="0" applyFont="1" applyFill="1" applyBorder="1" applyAlignment="1" applyProtection="1">
      <alignment vertical="center" wrapText="1"/>
      <protection locked="0"/>
    </xf>
    <xf numFmtId="0" fontId="4" fillId="4" borderId="0" xfId="0" applyFont="1" applyFill="1" applyAlignment="1">
      <alignment vertical="center" wrapText="1"/>
    </xf>
    <xf numFmtId="0" fontId="4" fillId="5" borderId="10" xfId="0" applyFont="1" applyFill="1" applyBorder="1" applyAlignment="1">
      <alignment vertical="center" wrapText="1"/>
    </xf>
    <xf numFmtId="44" fontId="4" fillId="5" borderId="2" xfId="0" applyNumberFormat="1" applyFont="1" applyFill="1" applyBorder="1" applyAlignment="1">
      <alignment vertical="center" wrapText="1"/>
    </xf>
    <xf numFmtId="44" fontId="4" fillId="7" borderId="2" xfId="0" applyNumberFormat="1" applyFont="1" applyFill="1" applyBorder="1" applyAlignment="1">
      <alignment vertical="center" wrapText="1"/>
    </xf>
    <xf numFmtId="44" fontId="4" fillId="4" borderId="7" xfId="0" applyNumberFormat="1" applyFont="1" applyFill="1" applyBorder="1" applyAlignment="1">
      <alignment vertical="center" wrapText="1"/>
    </xf>
    <xf numFmtId="0" fontId="4" fillId="0" borderId="0" xfId="0" applyFont="1" applyAlignment="1">
      <alignment vertical="center" wrapText="1"/>
    </xf>
    <xf numFmtId="0" fontId="6" fillId="5" borderId="11" xfId="0" applyFont="1" applyFill="1" applyBorder="1" applyAlignment="1">
      <alignment wrapText="1"/>
    </xf>
    <xf numFmtId="44" fontId="6" fillId="5" borderId="12" xfId="2" applyFont="1" applyFill="1" applyBorder="1" applyAlignment="1" applyProtection="1">
      <alignment wrapText="1"/>
    </xf>
    <xf numFmtId="44" fontId="6" fillId="7" borderId="12" xfId="2" applyFont="1" applyFill="1" applyBorder="1" applyAlignment="1" applyProtection="1">
      <alignment wrapText="1"/>
    </xf>
    <xf numFmtId="44" fontId="11" fillId="5" borderId="12" xfId="2" applyFont="1" applyFill="1" applyBorder="1" applyAlignment="1" applyProtection="1">
      <alignment wrapText="1"/>
    </xf>
    <xf numFmtId="44" fontId="6" fillId="4" borderId="13" xfId="2" applyFont="1" applyFill="1" applyBorder="1" applyAlignment="1" applyProtection="1">
      <alignment wrapText="1"/>
    </xf>
    <xf numFmtId="44" fontId="4" fillId="0" borderId="0" xfId="2" applyFont="1" applyFill="1" applyBorder="1" applyAlignment="1" applyProtection="1">
      <alignment wrapText="1"/>
      <protection locked="0"/>
    </xf>
    <xf numFmtId="44" fontId="6" fillId="0" borderId="0" xfId="0" applyNumberFormat="1" applyFont="1" applyAlignment="1">
      <alignment wrapText="1"/>
    </xf>
    <xf numFmtId="43" fontId="3" fillId="0" borderId="0" xfId="1" applyFont="1" applyFill="1" applyAlignment="1"/>
    <xf numFmtId="44" fontId="6" fillId="4" borderId="0" xfId="0" applyNumberFormat="1" applyFont="1" applyFill="1" applyAlignment="1">
      <alignment vertical="center" wrapText="1"/>
    </xf>
    <xf numFmtId="44" fontId="6" fillId="4" borderId="0" xfId="2" applyFont="1" applyFill="1" applyBorder="1" applyAlignment="1">
      <alignment vertical="center" wrapText="1"/>
    </xf>
    <xf numFmtId="44" fontId="6" fillId="0" borderId="0" xfId="2" applyFont="1" applyFill="1" applyBorder="1" applyAlignment="1">
      <alignment vertical="center" wrapText="1"/>
    </xf>
    <xf numFmtId="44" fontId="6" fillId="4" borderId="0" xfId="2" applyFont="1" applyFill="1" applyBorder="1" applyAlignment="1" applyProtection="1">
      <alignment horizontal="center" vertical="center" wrapText="1"/>
    </xf>
    <xf numFmtId="0" fontId="6" fillId="5" borderId="10" xfId="0" applyFont="1" applyFill="1" applyBorder="1" applyAlignment="1">
      <alignment horizontal="center" vertical="center" wrapText="1"/>
    </xf>
    <xf numFmtId="44" fontId="6" fillId="5" borderId="4" xfId="2" applyFont="1" applyFill="1" applyBorder="1" applyAlignment="1" applyProtection="1">
      <alignment horizontal="center" vertical="center" wrapText="1"/>
      <protection locked="0"/>
    </xf>
    <xf numFmtId="0" fontId="6" fillId="4" borderId="3"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10" xfId="0" applyFont="1" applyFill="1" applyBorder="1" applyAlignment="1">
      <alignment vertical="center" wrapText="1"/>
    </xf>
    <xf numFmtId="44" fontId="6" fillId="5" borderId="4" xfId="2" applyFont="1" applyFill="1" applyBorder="1" applyAlignment="1" applyProtection="1">
      <alignment horizontal="center" vertical="center" wrapText="1"/>
    </xf>
    <xf numFmtId="44" fontId="6" fillId="5" borderId="7" xfId="2" applyFont="1" applyFill="1" applyBorder="1" applyAlignment="1" applyProtection="1">
      <alignment vertical="center" wrapText="1"/>
    </xf>
    <xf numFmtId="44" fontId="6" fillId="5" borderId="4" xfId="2" applyFont="1" applyFill="1" applyBorder="1" applyAlignment="1" applyProtection="1">
      <alignment vertical="center" wrapText="1"/>
    </xf>
    <xf numFmtId="44" fontId="6" fillId="5" borderId="5" xfId="2" applyFont="1" applyFill="1" applyBorder="1" applyAlignment="1" applyProtection="1">
      <alignment vertical="center" wrapText="1"/>
    </xf>
    <xf numFmtId="44" fontId="6" fillId="4" borderId="7" xfId="2" applyFont="1" applyFill="1" applyBorder="1" applyAlignment="1" applyProtection="1">
      <alignment vertical="center" wrapText="1"/>
    </xf>
    <xf numFmtId="9" fontId="6" fillId="4" borderId="18" xfId="3" applyFont="1" applyFill="1" applyBorder="1" applyAlignment="1" applyProtection="1">
      <alignment vertical="center" wrapText="1"/>
      <protection locked="0"/>
    </xf>
    <xf numFmtId="0" fontId="6" fillId="5" borderId="8" xfId="0" applyFont="1" applyFill="1" applyBorder="1" applyAlignment="1">
      <alignment vertical="center" wrapText="1"/>
    </xf>
    <xf numFmtId="44" fontId="6" fillId="4" borderId="9" xfId="2" applyFont="1" applyFill="1" applyBorder="1" applyAlignment="1" applyProtection="1">
      <alignment vertical="center" wrapText="1"/>
    </xf>
    <xf numFmtId="9" fontId="6" fillId="4" borderId="17" xfId="3" applyFont="1" applyFill="1" applyBorder="1" applyAlignment="1" applyProtection="1">
      <alignment vertical="center" wrapText="1"/>
      <protection locked="0"/>
    </xf>
    <xf numFmtId="44" fontId="4" fillId="0" borderId="0" xfId="0" applyNumberFormat="1" applyFont="1" applyAlignment="1">
      <alignment wrapText="1"/>
    </xf>
    <xf numFmtId="9" fontId="6" fillId="4" borderId="17" xfId="3" applyFont="1" applyFill="1" applyBorder="1" applyAlignment="1" applyProtection="1">
      <alignment horizontal="right" vertical="center" wrapText="1"/>
      <protection locked="0"/>
    </xf>
    <xf numFmtId="44" fontId="6" fillId="4" borderId="0" xfId="2" applyFont="1" applyFill="1" applyBorder="1" applyAlignment="1" applyProtection="1">
      <alignment horizontal="right" vertical="center" wrapText="1"/>
      <protection locked="0"/>
    </xf>
    <xf numFmtId="44" fontId="6" fillId="0" borderId="0" xfId="2" applyFont="1" applyFill="1" applyBorder="1" applyAlignment="1" applyProtection="1">
      <alignment horizontal="right" vertical="center" wrapText="1"/>
      <protection locked="0"/>
    </xf>
    <xf numFmtId="0" fontId="6" fillId="5" borderId="11" xfId="0" applyFont="1" applyFill="1" applyBorder="1" applyAlignment="1">
      <alignment vertical="center" wrapText="1"/>
    </xf>
    <xf numFmtId="44" fontId="6" fillId="5" borderId="19" xfId="2" applyFont="1" applyFill="1" applyBorder="1" applyAlignment="1" applyProtection="1">
      <alignment horizontal="center" vertical="center" wrapText="1"/>
    </xf>
    <xf numFmtId="44" fontId="6" fillId="5" borderId="13" xfId="2" applyFont="1" applyFill="1" applyBorder="1" applyAlignment="1" applyProtection="1">
      <alignment vertical="center" wrapText="1"/>
    </xf>
    <xf numFmtId="44" fontId="6" fillId="5" borderId="19" xfId="2" applyFont="1" applyFill="1" applyBorder="1" applyAlignment="1" applyProtection="1">
      <alignment vertical="center" wrapText="1"/>
    </xf>
    <xf numFmtId="44" fontId="6" fillId="5" borderId="20" xfId="2" applyFont="1" applyFill="1" applyBorder="1" applyAlignment="1" applyProtection="1">
      <alignment vertical="center" wrapText="1"/>
    </xf>
    <xf numFmtId="44" fontId="6" fillId="4" borderId="12" xfId="2" applyFont="1" applyFill="1" applyBorder="1" applyAlignment="1" applyProtection="1">
      <alignment vertical="center" wrapText="1"/>
    </xf>
    <xf numFmtId="9" fontId="6" fillId="5" borderId="21" xfId="3" applyFont="1" applyFill="1" applyBorder="1" applyAlignment="1" applyProtection="1">
      <alignment vertical="center" wrapText="1"/>
    </xf>
    <xf numFmtId="44" fontId="6" fillId="4" borderId="0" xfId="2" applyFont="1" applyFill="1" applyBorder="1" applyAlignment="1" applyProtection="1">
      <alignment vertical="center" wrapText="1"/>
    </xf>
    <xf numFmtId="0" fontId="6" fillId="0" borderId="0" xfId="0" applyFont="1" applyAlignment="1">
      <alignment vertical="center" wrapText="1"/>
    </xf>
    <xf numFmtId="44" fontId="6" fillId="0" borderId="0" xfId="0" applyNumberFormat="1" applyFont="1" applyAlignment="1">
      <alignment vertical="center" wrapText="1"/>
    </xf>
    <xf numFmtId="43" fontId="4" fillId="0" borderId="0" xfId="1" applyFont="1" applyAlignment="1">
      <alignment wrapText="1"/>
    </xf>
    <xf numFmtId="0" fontId="12" fillId="4" borderId="0" xfId="0" applyFont="1" applyFill="1" applyAlignment="1">
      <alignment horizontal="left" vertical="center" wrapText="1"/>
    </xf>
    <xf numFmtId="44" fontId="12" fillId="4" borderId="0" xfId="0" applyNumberFormat="1" applyFont="1" applyFill="1" applyAlignment="1">
      <alignment vertical="center" wrapText="1"/>
    </xf>
    <xf numFmtId="44" fontId="0" fillId="0" borderId="0" xfId="2" applyFont="1"/>
    <xf numFmtId="44" fontId="6" fillId="5" borderId="22" xfId="0" applyNumberFormat="1" applyFont="1" applyFill="1" applyBorder="1" applyAlignment="1">
      <alignment vertical="center" wrapText="1"/>
    </xf>
    <xf numFmtId="44" fontId="4" fillId="5" borderId="23" xfId="2" applyFont="1" applyFill="1" applyBorder="1" applyAlignment="1">
      <alignment vertical="center" wrapText="1"/>
    </xf>
    <xf numFmtId="44" fontId="4" fillId="0" borderId="0" xfId="2" applyFont="1" applyFill="1" applyBorder="1" applyAlignment="1">
      <alignment vertical="center" wrapText="1"/>
    </xf>
    <xf numFmtId="43" fontId="4" fillId="0" borderId="0" xfId="0" applyNumberFormat="1" applyFont="1" applyAlignment="1">
      <alignment wrapText="1"/>
    </xf>
    <xf numFmtId="4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4" fillId="5" borderId="2" xfId="0" applyFont="1" applyFill="1" applyBorder="1" applyAlignment="1">
      <alignment wrapText="1"/>
    </xf>
    <xf numFmtId="0" fontId="6" fillId="0" borderId="0" xfId="0" applyFont="1" applyAlignment="1">
      <alignment horizontal="right" vertical="center" wrapText="1"/>
    </xf>
    <xf numFmtId="44" fontId="4" fillId="0" borderId="0" xfId="0" applyNumberFormat="1" applyFont="1" applyAlignment="1">
      <alignment horizontal="center" vertical="center" wrapText="1"/>
    </xf>
    <xf numFmtId="43" fontId="6" fillId="0" borderId="0" xfId="1" applyFont="1" applyAlignment="1">
      <alignment vertical="center" wrapText="1"/>
    </xf>
    <xf numFmtId="0" fontId="4" fillId="0" borderId="0" xfId="0" applyFont="1" applyAlignment="1">
      <alignment horizontal="center" vertical="center" wrapText="1"/>
    </xf>
    <xf numFmtId="44" fontId="5" fillId="0" borderId="2" xfId="2" applyFont="1" applyBorder="1" applyAlignment="1" applyProtection="1">
      <alignment horizontal="center" vertical="center" wrapText="1"/>
      <protection locked="0"/>
    </xf>
    <xf numFmtId="44" fontId="6" fillId="0" borderId="2" xfId="2" applyFont="1" applyBorder="1" applyAlignment="1" applyProtection="1">
      <alignment vertical="center" wrapText="1"/>
      <protection locked="0"/>
    </xf>
    <xf numFmtId="9" fontId="4" fillId="5" borderId="2" xfId="3" applyFont="1" applyFill="1" applyBorder="1" applyAlignment="1">
      <alignment vertical="center" wrapText="1"/>
    </xf>
    <xf numFmtId="0" fontId="14" fillId="0" borderId="0" xfId="0" applyFont="1" applyAlignment="1">
      <alignment wrapText="1"/>
    </xf>
    <xf numFmtId="0" fontId="15" fillId="0" borderId="0" xfId="0" applyFont="1" applyAlignment="1">
      <alignment horizontal="left" wrapText="1"/>
    </xf>
    <xf numFmtId="0" fontId="14" fillId="4" borderId="0" xfId="0" applyFont="1" applyFill="1" applyAlignment="1">
      <alignment wrapText="1"/>
    </xf>
    <xf numFmtId="44" fontId="14" fillId="0" borderId="0" xfId="2" applyFont="1" applyBorder="1" applyAlignment="1">
      <alignment wrapText="1"/>
    </xf>
    <xf numFmtId="44" fontId="14" fillId="0" borderId="0" xfId="2" applyFont="1" applyFill="1" applyBorder="1" applyAlignment="1">
      <alignment wrapText="1"/>
    </xf>
    <xf numFmtId="0" fontId="16" fillId="0" borderId="0" xfId="0" applyFont="1"/>
    <xf numFmtId="44" fontId="17" fillId="4" borderId="0" xfId="0" applyNumberFormat="1" applyFont="1" applyFill="1" applyAlignment="1">
      <alignment vertical="center" wrapText="1"/>
    </xf>
    <xf numFmtId="0" fontId="6" fillId="5" borderId="22" xfId="0" applyFont="1" applyFill="1" applyBorder="1" applyAlignment="1">
      <alignment horizontal="left" vertical="center" wrapText="1"/>
    </xf>
    <xf numFmtId="44" fontId="6" fillId="5" borderId="23" xfId="0" applyNumberFormat="1" applyFont="1" applyFill="1" applyBorder="1" applyAlignment="1">
      <alignment vertical="center" wrapText="1"/>
    </xf>
    <xf numFmtId="0" fontId="6" fillId="5" borderId="10" xfId="0" applyFont="1" applyFill="1" applyBorder="1" applyAlignment="1">
      <alignment horizontal="left" vertical="center" wrapText="1"/>
    </xf>
    <xf numFmtId="10" fontId="6" fillId="5" borderId="18" xfId="3" applyNumberFormat="1" applyFont="1" applyFill="1" applyBorder="1" applyAlignment="1" applyProtection="1">
      <alignment wrapText="1"/>
    </xf>
    <xf numFmtId="10" fontId="6" fillId="0" borderId="0" xfId="3" applyNumberFormat="1" applyFont="1" applyFill="1" applyBorder="1" applyAlignment="1" applyProtection="1">
      <alignment wrapText="1"/>
    </xf>
    <xf numFmtId="44" fontId="6" fillId="5" borderId="18" xfId="3" applyNumberFormat="1" applyFont="1" applyFill="1" applyBorder="1" applyAlignment="1" applyProtection="1">
      <alignment wrapText="1"/>
    </xf>
    <xf numFmtId="44" fontId="6" fillId="0" borderId="0" xfId="3" applyNumberFormat="1" applyFont="1" applyFill="1" applyBorder="1" applyAlignment="1" applyProtection="1">
      <alignment wrapText="1"/>
    </xf>
    <xf numFmtId="44" fontId="5" fillId="0" borderId="2" xfId="2" applyFont="1" applyFill="1" applyBorder="1" applyAlignment="1" applyProtection="1">
      <alignment horizontal="center" vertical="center" wrapText="1"/>
      <protection locked="0"/>
    </xf>
    <xf numFmtId="44" fontId="4" fillId="0" borderId="0" xfId="0" applyNumberFormat="1" applyFont="1" applyAlignment="1" applyProtection="1">
      <alignment vertical="center" wrapText="1"/>
      <protection locked="0"/>
    </xf>
    <xf numFmtId="44" fontId="4" fillId="4" borderId="0" xfId="0" applyNumberFormat="1" applyFont="1" applyFill="1" applyAlignment="1" applyProtection="1">
      <alignment vertical="center" wrapText="1"/>
      <protection locked="0"/>
    </xf>
    <xf numFmtId="44" fontId="4" fillId="4" borderId="0" xfId="0" applyNumberFormat="1" applyFont="1" applyFill="1" applyAlignment="1">
      <alignment wrapText="1"/>
    </xf>
    <xf numFmtId="9" fontId="4" fillId="0" borderId="24" xfId="3" applyFont="1" applyFill="1" applyBorder="1" applyAlignment="1">
      <alignment horizontal="left" wrapText="1"/>
    </xf>
    <xf numFmtId="0" fontId="4" fillId="4" borderId="0" xfId="0" applyFont="1" applyFill="1" applyAlignment="1">
      <alignment horizontal="center" vertical="center" wrapText="1"/>
    </xf>
    <xf numFmtId="0" fontId="6" fillId="0" borderId="0" xfId="0" applyFont="1" applyAlignment="1">
      <alignment horizontal="center" vertical="center" wrapText="1"/>
    </xf>
    <xf numFmtId="44" fontId="6" fillId="5" borderId="7" xfId="2" applyFont="1" applyFill="1" applyBorder="1" applyAlignment="1" applyProtection="1">
      <alignment horizontal="center" vertical="center" wrapText="1"/>
    </xf>
    <xf numFmtId="44" fontId="6" fillId="5" borderId="4" xfId="2" applyFont="1" applyFill="1" applyBorder="1" applyAlignment="1" applyProtection="1">
      <alignment horizontal="center" vertical="center" wrapText="1"/>
    </xf>
    <xf numFmtId="44" fontId="6" fillId="5" borderId="5" xfId="2" applyFont="1" applyFill="1" applyBorder="1" applyAlignment="1" applyProtection="1">
      <alignment horizontal="center" vertical="center" wrapText="1"/>
    </xf>
    <xf numFmtId="44" fontId="6" fillId="5" borderId="13" xfId="2" applyFont="1" applyFill="1" applyBorder="1" applyAlignment="1" applyProtection="1">
      <alignment horizontal="center" vertical="center" wrapText="1"/>
    </xf>
    <xf numFmtId="44" fontId="6" fillId="5" borderId="19" xfId="2" applyFont="1" applyFill="1" applyBorder="1" applyAlignment="1" applyProtection="1">
      <alignment horizontal="center" vertical="center" wrapText="1"/>
    </xf>
    <xf numFmtId="44" fontId="6" fillId="5" borderId="20" xfId="2" applyFont="1" applyFill="1" applyBorder="1" applyAlignment="1" applyProtection="1">
      <alignment horizontal="center" vertical="center" wrapText="1"/>
    </xf>
    <xf numFmtId="0" fontId="4" fillId="11" borderId="7" xfId="0" applyFont="1" applyFill="1" applyBorder="1" applyAlignment="1">
      <alignment horizontal="center" vertical="center" wrapText="1"/>
    </xf>
    <xf numFmtId="0" fontId="4" fillId="11" borderId="5"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13" fillId="0" borderId="26" xfId="0" applyFont="1" applyBorder="1" applyAlignment="1">
      <alignment horizontal="left" vertical="center" wrapText="1"/>
    </xf>
    <xf numFmtId="0" fontId="13" fillId="0" borderId="0" xfId="0" applyFont="1" applyAlignment="1">
      <alignment horizontal="left" vertical="center" wrapText="1"/>
    </xf>
    <xf numFmtId="0" fontId="13" fillId="0" borderId="27" xfId="0" applyFont="1" applyBorder="1" applyAlignment="1">
      <alignment horizontal="left" vertical="center" wrapText="1"/>
    </xf>
    <xf numFmtId="0" fontId="13" fillId="0" borderId="28" xfId="0" applyFont="1" applyBorder="1" applyAlignment="1">
      <alignment horizontal="left" vertical="top" wrapText="1"/>
    </xf>
    <xf numFmtId="0" fontId="13" fillId="0" borderId="1" xfId="0" applyFont="1" applyBorder="1" applyAlignment="1">
      <alignment horizontal="left" vertical="top" wrapText="1"/>
    </xf>
    <xf numFmtId="0" fontId="13" fillId="0" borderId="29" xfId="0" applyFont="1" applyBorder="1" applyAlignment="1">
      <alignment horizontal="left" vertical="top" wrapText="1"/>
    </xf>
    <xf numFmtId="0" fontId="13" fillId="0" borderId="3"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6" xfId="0" applyFont="1" applyBorder="1" applyAlignment="1">
      <alignment horizontal="center" vertical="center" wrapText="1"/>
    </xf>
    <xf numFmtId="0" fontId="6" fillId="5" borderId="14"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5" borderId="16" xfId="0" applyFont="1" applyFill="1" applyBorder="1" applyAlignment="1">
      <alignment horizontal="center" vertical="center" wrapText="1"/>
    </xf>
    <xf numFmtId="44" fontId="6" fillId="5" borderId="7" xfId="2" applyFont="1" applyFill="1" applyBorder="1" applyAlignment="1" applyProtection="1">
      <alignment horizontal="center" vertical="center" wrapText="1"/>
      <protection locked="0"/>
    </xf>
    <xf numFmtId="44" fontId="6" fillId="5" borderId="4" xfId="2" applyFont="1" applyFill="1" applyBorder="1" applyAlignment="1" applyProtection="1">
      <alignment horizontal="center" vertical="center" wrapText="1"/>
      <protection locked="0"/>
    </xf>
    <xf numFmtId="44" fontId="6" fillId="5" borderId="5" xfId="2" applyFont="1" applyFill="1" applyBorder="1" applyAlignment="1" applyProtection="1">
      <alignment horizontal="center" vertical="center" wrapText="1"/>
      <protection locked="0"/>
    </xf>
    <xf numFmtId="44" fontId="6" fillId="5" borderId="7" xfId="2" applyFont="1" applyFill="1" applyBorder="1" applyAlignment="1" applyProtection="1">
      <alignment horizontal="center" vertical="center"/>
    </xf>
    <xf numFmtId="44" fontId="6" fillId="5" borderId="4" xfId="2" applyFont="1" applyFill="1" applyBorder="1" applyAlignment="1" applyProtection="1">
      <alignment horizontal="center" vertical="center"/>
    </xf>
    <xf numFmtId="44" fontId="6" fillId="5" borderId="5" xfId="2" applyFont="1" applyFill="1" applyBorder="1" applyAlignment="1" applyProtection="1">
      <alignment horizontal="center" vertical="center"/>
    </xf>
    <xf numFmtId="49" fontId="6" fillId="4" borderId="2" xfId="0" applyNumberFormat="1" applyFont="1" applyFill="1" applyBorder="1" applyAlignment="1" applyProtection="1">
      <alignment horizontal="left" vertical="center" wrapText="1"/>
      <protection locked="0"/>
    </xf>
    <xf numFmtId="44" fontId="6" fillId="4" borderId="2" xfId="2" applyFont="1" applyFill="1" applyBorder="1" applyAlignment="1" applyProtection="1">
      <alignment horizontal="left" vertical="center" wrapText="1"/>
      <protection locked="0"/>
    </xf>
    <xf numFmtId="0" fontId="14" fillId="0" borderId="1" xfId="0" applyFont="1" applyBorder="1" applyAlignment="1">
      <alignment horizontal="left" wrapText="1"/>
    </xf>
    <xf numFmtId="0" fontId="7" fillId="0" borderId="0" xfId="0" applyFont="1" applyAlignment="1">
      <alignment horizontal="left" wrapText="1"/>
    </xf>
    <xf numFmtId="0" fontId="6" fillId="7" borderId="7"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5" xfId="0" applyFont="1" applyFill="1" applyBorder="1" applyAlignment="1">
      <alignment horizontal="center" vertical="center" wrapText="1"/>
    </xf>
    <xf numFmtId="49" fontId="4" fillId="4" borderId="2" xfId="0" applyNumberFormat="1" applyFont="1" applyFill="1" applyBorder="1" applyAlignment="1" applyProtection="1">
      <alignment horizontal="left" vertical="center" wrapText="1"/>
      <protection locked="0"/>
    </xf>
    <xf numFmtId="44" fontId="4" fillId="4" borderId="2" xfId="2" applyFont="1" applyFill="1" applyBorder="1" applyAlignment="1" applyProtection="1">
      <alignment horizontal="left" vertical="center" wrapText="1"/>
      <protection locked="0"/>
    </xf>
    <xf numFmtId="0" fontId="4" fillId="4" borderId="2" xfId="0" applyFont="1" applyFill="1" applyBorder="1" applyAlignment="1" applyProtection="1">
      <alignment horizontal="left" vertical="center" wrapText="1"/>
      <protection locked="0"/>
    </xf>
    <xf numFmtId="0" fontId="6" fillId="4" borderId="2" xfId="0" applyFont="1" applyFill="1" applyBorder="1" applyAlignment="1" applyProtection="1">
      <alignment horizontal="left" vertical="center" wrapText="1"/>
      <protection locked="0"/>
    </xf>
  </cellXfs>
  <cellStyles count="4">
    <cellStyle name="Comma" xfId="1" builtinId="3"/>
    <cellStyle name="Currency" xfId="2" builtinId="4"/>
    <cellStyle name="Normal" xfId="0" builtinId="0"/>
    <cellStyle name="Percent" xfId="3"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D5A72-1F81-41A2-AE26-2E65D9153ED4}">
  <dimension ref="A1:AQ1379"/>
  <sheetViews>
    <sheetView topLeftCell="AE1363" workbookViewId="0">
      <selection activeCell="AG1381" sqref="AG1381"/>
    </sheetView>
  </sheetViews>
  <sheetFormatPr defaultRowHeight="14.4" x14ac:dyDescent="0.3"/>
  <cols>
    <col min="12" max="12" width="11.33203125" customWidth="1"/>
    <col min="17" max="17" width="18.109375" customWidth="1"/>
    <col min="36" max="37" width="10.21875" customWidth="1"/>
    <col min="41" max="42" width="13.77734375" bestFit="1" customWidth="1"/>
    <col min="43" max="43" width="12.109375" customWidth="1"/>
  </cols>
  <sheetData>
    <row r="1" spans="1:43" x14ac:dyDescent="0.3">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row>
    <row r="2" spans="1:43" x14ac:dyDescent="0.3">
      <c r="B2" t="s">
        <v>71</v>
      </c>
      <c r="C2" t="s">
        <v>46</v>
      </c>
      <c r="D2" s="3">
        <v>71305</v>
      </c>
      <c r="E2" t="s">
        <v>1378</v>
      </c>
      <c r="F2" t="s">
        <v>48</v>
      </c>
      <c r="G2" t="s">
        <v>49</v>
      </c>
      <c r="H2" t="s">
        <v>50</v>
      </c>
      <c r="I2" t="s">
        <v>51</v>
      </c>
      <c r="J2" t="s">
        <v>43</v>
      </c>
      <c r="K2" t="s">
        <v>43</v>
      </c>
      <c r="L2" t="s">
        <v>43</v>
      </c>
      <c r="M2" t="s">
        <v>52</v>
      </c>
      <c r="N2" t="s">
        <v>43</v>
      </c>
      <c r="Q2" s="3"/>
      <c r="U2" s="3"/>
      <c r="W2" t="s">
        <v>43</v>
      </c>
      <c r="X2" t="s">
        <v>43</v>
      </c>
      <c r="Y2" s="3">
        <v>2300</v>
      </c>
      <c r="Z2" t="s">
        <v>1379</v>
      </c>
      <c r="AA2" t="s">
        <v>1380</v>
      </c>
      <c r="AB2" t="s">
        <v>1381</v>
      </c>
      <c r="AC2" t="s">
        <v>1382</v>
      </c>
      <c r="AD2" t="s">
        <v>1383</v>
      </c>
      <c r="AE2" t="s">
        <v>60</v>
      </c>
      <c r="AH2" s="3"/>
      <c r="AI2" s="3">
        <v>2024</v>
      </c>
      <c r="AJ2" s="4">
        <v>45657</v>
      </c>
      <c r="AK2" s="5">
        <v>45736</v>
      </c>
      <c r="AL2" t="s">
        <v>43</v>
      </c>
      <c r="AM2" t="s">
        <v>61</v>
      </c>
      <c r="AN2">
        <v>18200</v>
      </c>
      <c r="AO2">
        <v>18200</v>
      </c>
      <c r="AQ2" s="6">
        <v>18200</v>
      </c>
    </row>
    <row r="3" spans="1:43" x14ac:dyDescent="0.3">
      <c r="A3" t="s">
        <v>3386</v>
      </c>
      <c r="B3" t="s">
        <v>71</v>
      </c>
      <c r="C3" t="s">
        <v>46</v>
      </c>
      <c r="D3" s="3">
        <v>71305</v>
      </c>
      <c r="E3" t="s">
        <v>1378</v>
      </c>
      <c r="F3" t="s">
        <v>48</v>
      </c>
      <c r="G3" t="s">
        <v>49</v>
      </c>
      <c r="H3" t="s">
        <v>50</v>
      </c>
      <c r="I3" t="s">
        <v>51</v>
      </c>
      <c r="J3" t="s">
        <v>43</v>
      </c>
      <c r="K3" t="s">
        <v>43</v>
      </c>
      <c r="L3" t="s">
        <v>43</v>
      </c>
      <c r="M3" t="s">
        <v>52</v>
      </c>
      <c r="N3" t="s">
        <v>3310</v>
      </c>
      <c r="O3" t="s">
        <v>3386</v>
      </c>
      <c r="Q3" s="3"/>
      <c r="U3" s="3"/>
      <c r="W3" t="s">
        <v>43</v>
      </c>
      <c r="X3" t="s">
        <v>43</v>
      </c>
      <c r="Y3" s="3">
        <v>1124</v>
      </c>
      <c r="Z3" t="s">
        <v>3480</v>
      </c>
      <c r="AA3" t="s">
        <v>1367</v>
      </c>
      <c r="AB3" t="s">
        <v>3481</v>
      </c>
      <c r="AC3" t="s">
        <v>3482</v>
      </c>
      <c r="AD3" t="s">
        <v>3399</v>
      </c>
      <c r="AE3" t="s">
        <v>60</v>
      </c>
      <c r="AH3" s="3"/>
      <c r="AI3" s="3">
        <v>2024</v>
      </c>
      <c r="AJ3" s="4">
        <v>45657</v>
      </c>
      <c r="AK3" s="5">
        <v>45681</v>
      </c>
      <c r="AL3" t="s">
        <v>43</v>
      </c>
      <c r="AM3" t="s">
        <v>61</v>
      </c>
      <c r="AN3">
        <v>18200</v>
      </c>
      <c r="AO3">
        <v>18200</v>
      </c>
      <c r="AQ3" s="6">
        <v>18200</v>
      </c>
    </row>
    <row r="4" spans="1:43" x14ac:dyDescent="0.3">
      <c r="A4" t="s">
        <v>3386</v>
      </c>
      <c r="B4" t="s">
        <v>130</v>
      </c>
      <c r="C4" t="s">
        <v>46</v>
      </c>
      <c r="D4" s="3">
        <v>71305</v>
      </c>
      <c r="E4" t="s">
        <v>1378</v>
      </c>
      <c r="F4" t="s">
        <v>48</v>
      </c>
      <c r="G4" t="s">
        <v>49</v>
      </c>
      <c r="H4" t="s">
        <v>50</v>
      </c>
      <c r="I4" t="s">
        <v>51</v>
      </c>
      <c r="J4" t="s">
        <v>43</v>
      </c>
      <c r="K4" t="s">
        <v>43</v>
      </c>
      <c r="L4" t="s">
        <v>43</v>
      </c>
      <c r="M4" t="s">
        <v>52</v>
      </c>
      <c r="N4" t="s">
        <v>3310</v>
      </c>
      <c r="O4" t="s">
        <v>3386</v>
      </c>
      <c r="Q4" s="3"/>
      <c r="U4" s="3"/>
      <c r="W4" t="s">
        <v>43</v>
      </c>
      <c r="X4" t="s">
        <v>43</v>
      </c>
      <c r="Y4" s="3">
        <v>1201</v>
      </c>
      <c r="Z4" t="s">
        <v>3483</v>
      </c>
      <c r="AA4" t="s">
        <v>1367</v>
      </c>
      <c r="AB4" t="s">
        <v>3484</v>
      </c>
      <c r="AC4" t="s">
        <v>3485</v>
      </c>
      <c r="AD4" t="s">
        <v>3399</v>
      </c>
      <c r="AE4" t="s">
        <v>60</v>
      </c>
      <c r="AH4" s="3"/>
      <c r="AI4" s="3">
        <v>2024</v>
      </c>
      <c r="AJ4" s="4">
        <v>45626</v>
      </c>
      <c r="AK4" s="5">
        <v>45646</v>
      </c>
      <c r="AL4" t="s">
        <v>43</v>
      </c>
      <c r="AM4" t="s">
        <v>61</v>
      </c>
      <c r="AN4">
        <v>18200</v>
      </c>
      <c r="AO4">
        <v>18200</v>
      </c>
      <c r="AQ4" s="6">
        <v>18200</v>
      </c>
    </row>
    <row r="5" spans="1:43" x14ac:dyDescent="0.3">
      <c r="A5" t="s">
        <v>3386</v>
      </c>
      <c r="B5" t="s">
        <v>190</v>
      </c>
      <c r="C5" t="s">
        <v>46</v>
      </c>
      <c r="D5" s="3">
        <v>71305</v>
      </c>
      <c r="E5" t="s">
        <v>1378</v>
      </c>
      <c r="F5" t="s">
        <v>48</v>
      </c>
      <c r="G5" t="s">
        <v>49</v>
      </c>
      <c r="H5" t="s">
        <v>50</v>
      </c>
      <c r="I5" t="s">
        <v>51</v>
      </c>
      <c r="J5" t="s">
        <v>43</v>
      </c>
      <c r="K5" t="s">
        <v>43</v>
      </c>
      <c r="L5" t="s">
        <v>43</v>
      </c>
      <c r="M5" t="s">
        <v>52</v>
      </c>
      <c r="N5" t="s">
        <v>3310</v>
      </c>
      <c r="O5" t="s">
        <v>3386</v>
      </c>
      <c r="Q5" s="3"/>
      <c r="U5" s="3"/>
      <c r="W5" t="s">
        <v>43</v>
      </c>
      <c r="X5" t="s">
        <v>43</v>
      </c>
      <c r="Y5" s="3">
        <v>17167</v>
      </c>
      <c r="Z5" t="s">
        <v>3486</v>
      </c>
      <c r="AA5" t="s">
        <v>1367</v>
      </c>
      <c r="AB5" t="s">
        <v>3487</v>
      </c>
      <c r="AC5" t="s">
        <v>3488</v>
      </c>
      <c r="AD5" t="s">
        <v>3399</v>
      </c>
      <c r="AE5" t="s">
        <v>60</v>
      </c>
      <c r="AH5" s="3"/>
      <c r="AI5" s="3">
        <v>2025</v>
      </c>
      <c r="AJ5" s="4">
        <v>45658</v>
      </c>
      <c r="AK5" s="5">
        <v>45681</v>
      </c>
      <c r="AL5" t="s">
        <v>43</v>
      </c>
      <c r="AM5" t="s">
        <v>61</v>
      </c>
      <c r="AN5">
        <v>-18200</v>
      </c>
      <c r="AP5">
        <v>18200</v>
      </c>
      <c r="AQ5" s="6">
        <v>-18200</v>
      </c>
    </row>
    <row r="6" spans="1:43" x14ac:dyDescent="0.3">
      <c r="A6" t="s">
        <v>3386</v>
      </c>
      <c r="B6" t="s">
        <v>71</v>
      </c>
      <c r="C6" t="s">
        <v>46</v>
      </c>
      <c r="D6" s="3">
        <v>71305</v>
      </c>
      <c r="E6" t="s">
        <v>1378</v>
      </c>
      <c r="F6" t="s">
        <v>48</v>
      </c>
      <c r="G6" t="s">
        <v>49</v>
      </c>
      <c r="H6" t="s">
        <v>50</v>
      </c>
      <c r="I6" t="s">
        <v>51</v>
      </c>
      <c r="J6" t="s">
        <v>43</v>
      </c>
      <c r="K6" t="s">
        <v>43</v>
      </c>
      <c r="L6" t="s">
        <v>43</v>
      </c>
      <c r="M6" t="s">
        <v>52</v>
      </c>
      <c r="N6" t="s">
        <v>3310</v>
      </c>
      <c r="O6" t="s">
        <v>3386</v>
      </c>
      <c r="Q6" s="3"/>
      <c r="U6" s="3"/>
      <c r="W6" t="s">
        <v>43</v>
      </c>
      <c r="X6" t="s">
        <v>43</v>
      </c>
      <c r="Y6" s="3">
        <v>17759</v>
      </c>
      <c r="Z6" t="s">
        <v>3489</v>
      </c>
      <c r="AA6" t="s">
        <v>1367</v>
      </c>
      <c r="AB6" t="s">
        <v>3490</v>
      </c>
      <c r="AC6" t="s">
        <v>3491</v>
      </c>
      <c r="AD6" t="s">
        <v>3399</v>
      </c>
      <c r="AE6" t="s">
        <v>60</v>
      </c>
      <c r="AH6" s="3"/>
      <c r="AI6" s="3">
        <v>2024</v>
      </c>
      <c r="AJ6" s="4">
        <v>45627</v>
      </c>
      <c r="AK6" s="5">
        <v>45646</v>
      </c>
      <c r="AL6" t="s">
        <v>43</v>
      </c>
      <c r="AM6" t="s">
        <v>61</v>
      </c>
      <c r="AN6">
        <v>-18200</v>
      </c>
      <c r="AP6">
        <v>18200</v>
      </c>
      <c r="AQ6" s="6">
        <v>-18200</v>
      </c>
    </row>
    <row r="7" spans="1:43" x14ac:dyDescent="0.3">
      <c r="A7" t="s">
        <v>3497</v>
      </c>
      <c r="B7" t="s">
        <v>124</v>
      </c>
      <c r="C7" t="s">
        <v>46</v>
      </c>
      <c r="D7" s="3">
        <v>71305</v>
      </c>
      <c r="E7" t="s">
        <v>1378</v>
      </c>
      <c r="F7" t="s">
        <v>48</v>
      </c>
      <c r="G7" t="s">
        <v>49</v>
      </c>
      <c r="H7" t="s">
        <v>50</v>
      </c>
      <c r="I7" t="s">
        <v>51</v>
      </c>
      <c r="J7" t="s">
        <v>43</v>
      </c>
      <c r="K7" t="s">
        <v>43</v>
      </c>
      <c r="L7" t="s">
        <v>43</v>
      </c>
      <c r="M7" t="s">
        <v>52</v>
      </c>
      <c r="N7" t="s">
        <v>3328</v>
      </c>
      <c r="O7" t="s">
        <v>3498</v>
      </c>
      <c r="P7" t="s">
        <v>3327</v>
      </c>
      <c r="Q7" s="3">
        <v>300002174374334</v>
      </c>
      <c r="R7" t="s">
        <v>2243</v>
      </c>
      <c r="S7">
        <v>18200</v>
      </c>
      <c r="T7">
        <v>18200</v>
      </c>
      <c r="U7" s="3">
        <v>1</v>
      </c>
      <c r="V7" t="s">
        <v>3328</v>
      </c>
      <c r="W7" t="s">
        <v>2354</v>
      </c>
      <c r="X7" t="s">
        <v>2355</v>
      </c>
      <c r="Y7" s="3">
        <v>28</v>
      </c>
      <c r="Z7" t="s">
        <v>4532</v>
      </c>
      <c r="AA7" t="s">
        <v>4533</v>
      </c>
      <c r="AB7" t="s">
        <v>4534</v>
      </c>
      <c r="AC7" t="s">
        <v>4535</v>
      </c>
      <c r="AD7" t="s">
        <v>110</v>
      </c>
      <c r="AE7" t="s">
        <v>60</v>
      </c>
      <c r="AF7" t="s">
        <v>2247</v>
      </c>
      <c r="AH7" s="3">
        <v>0</v>
      </c>
      <c r="AI7" s="3">
        <v>2024</v>
      </c>
      <c r="AJ7" s="4">
        <v>45595</v>
      </c>
      <c r="AK7" s="5">
        <v>45611</v>
      </c>
      <c r="AL7" t="s">
        <v>3508</v>
      </c>
      <c r="AM7" t="s">
        <v>61</v>
      </c>
      <c r="AN7">
        <v>18200</v>
      </c>
      <c r="AO7">
        <v>18200</v>
      </c>
      <c r="AQ7" s="6">
        <v>18200</v>
      </c>
    </row>
    <row r="8" spans="1:43" x14ac:dyDescent="0.3">
      <c r="B8" t="s">
        <v>137</v>
      </c>
      <c r="C8" t="s">
        <v>46</v>
      </c>
      <c r="D8" s="3">
        <v>71305</v>
      </c>
      <c r="E8" t="s">
        <v>1378</v>
      </c>
      <c r="F8" t="s">
        <v>48</v>
      </c>
      <c r="G8" t="s">
        <v>49</v>
      </c>
      <c r="H8" t="s">
        <v>50</v>
      </c>
      <c r="I8" t="s">
        <v>51</v>
      </c>
      <c r="J8" t="s">
        <v>43</v>
      </c>
      <c r="K8" t="s">
        <v>43</v>
      </c>
      <c r="L8" t="s">
        <v>43</v>
      </c>
      <c r="M8" t="s">
        <v>52</v>
      </c>
      <c r="N8" t="s">
        <v>43</v>
      </c>
      <c r="Q8" s="3"/>
      <c r="U8" s="3"/>
      <c r="W8" t="s">
        <v>43</v>
      </c>
      <c r="X8" t="s">
        <v>43</v>
      </c>
      <c r="Y8" s="3">
        <v>2078</v>
      </c>
      <c r="Z8" t="s">
        <v>4672</v>
      </c>
      <c r="AA8" t="s">
        <v>3310</v>
      </c>
      <c r="AB8" t="s">
        <v>4673</v>
      </c>
      <c r="AC8" t="s">
        <v>79</v>
      </c>
      <c r="AD8" t="s">
        <v>84</v>
      </c>
      <c r="AE8" t="s">
        <v>60</v>
      </c>
      <c r="AH8" s="3"/>
      <c r="AI8" s="3">
        <v>2025</v>
      </c>
      <c r="AJ8" s="4">
        <v>45716</v>
      </c>
      <c r="AK8" s="5">
        <v>45734</v>
      </c>
      <c r="AL8" t="s">
        <v>43</v>
      </c>
      <c r="AM8" t="s">
        <v>61</v>
      </c>
      <c r="AN8">
        <v>-18200</v>
      </c>
      <c r="AP8">
        <v>18200</v>
      </c>
      <c r="AQ8" s="6">
        <v>-18200</v>
      </c>
    </row>
    <row r="9" spans="1:43" x14ac:dyDescent="0.3">
      <c r="B9" t="s">
        <v>71</v>
      </c>
      <c r="C9" t="s">
        <v>46</v>
      </c>
      <c r="D9" s="3">
        <v>71305</v>
      </c>
      <c r="E9" t="s">
        <v>1378</v>
      </c>
      <c r="F9" t="s">
        <v>48</v>
      </c>
      <c r="G9" t="s">
        <v>49</v>
      </c>
      <c r="H9" t="s">
        <v>50</v>
      </c>
      <c r="I9" t="s">
        <v>51</v>
      </c>
      <c r="J9" t="s">
        <v>43</v>
      </c>
      <c r="K9" t="s">
        <v>43</v>
      </c>
      <c r="L9" t="s">
        <v>43</v>
      </c>
      <c r="M9" t="s">
        <v>52</v>
      </c>
      <c r="N9" t="s">
        <v>43</v>
      </c>
      <c r="Q9" s="3"/>
      <c r="U9" s="3"/>
      <c r="W9" t="s">
        <v>43</v>
      </c>
      <c r="X9" t="s">
        <v>43</v>
      </c>
      <c r="Y9" s="3">
        <v>2078</v>
      </c>
      <c r="Z9" t="s">
        <v>4672</v>
      </c>
      <c r="AA9" t="s">
        <v>3310</v>
      </c>
      <c r="AB9" t="s">
        <v>4674</v>
      </c>
      <c r="AC9" t="s">
        <v>4675</v>
      </c>
      <c r="AD9" t="s">
        <v>84</v>
      </c>
      <c r="AE9" t="s">
        <v>60</v>
      </c>
      <c r="AH9" s="3"/>
      <c r="AI9" s="3">
        <v>2024</v>
      </c>
      <c r="AJ9" s="4">
        <v>45657</v>
      </c>
      <c r="AK9" s="5">
        <v>45735</v>
      </c>
      <c r="AL9" t="s">
        <v>43</v>
      </c>
      <c r="AM9" t="s">
        <v>61</v>
      </c>
      <c r="AN9">
        <v>-18200</v>
      </c>
      <c r="AP9">
        <v>18200</v>
      </c>
      <c r="AQ9" s="6">
        <v>-18200</v>
      </c>
    </row>
    <row r="10" spans="1:43" x14ac:dyDescent="0.3">
      <c r="B10" t="s">
        <v>137</v>
      </c>
      <c r="C10" t="s">
        <v>46</v>
      </c>
      <c r="D10" s="3">
        <v>71305</v>
      </c>
      <c r="E10" t="s">
        <v>1378</v>
      </c>
      <c r="F10" t="s">
        <v>48</v>
      </c>
      <c r="G10" t="s">
        <v>49</v>
      </c>
      <c r="H10" t="s">
        <v>50</v>
      </c>
      <c r="I10" t="s">
        <v>51</v>
      </c>
      <c r="J10" t="s">
        <v>43</v>
      </c>
      <c r="K10" t="s">
        <v>43</v>
      </c>
      <c r="L10" t="s">
        <v>43</v>
      </c>
      <c r="M10" t="s">
        <v>52</v>
      </c>
      <c r="N10" t="s">
        <v>43</v>
      </c>
      <c r="Q10" s="3"/>
      <c r="U10" s="3"/>
      <c r="W10" t="s">
        <v>43</v>
      </c>
      <c r="X10" t="s">
        <v>43</v>
      </c>
      <c r="Y10" s="3">
        <v>2078</v>
      </c>
      <c r="Z10" t="s">
        <v>4676</v>
      </c>
      <c r="AA10" t="s">
        <v>3310</v>
      </c>
      <c r="AB10" t="s">
        <v>4677</v>
      </c>
      <c r="AC10" t="s">
        <v>4678</v>
      </c>
      <c r="AD10" t="s">
        <v>84</v>
      </c>
      <c r="AE10" t="s">
        <v>60</v>
      </c>
      <c r="AH10" s="3"/>
      <c r="AI10" s="3">
        <v>2025</v>
      </c>
      <c r="AJ10" s="4">
        <v>45716</v>
      </c>
      <c r="AK10" s="5">
        <v>45735</v>
      </c>
      <c r="AL10" t="s">
        <v>43</v>
      </c>
      <c r="AM10" t="s">
        <v>61</v>
      </c>
      <c r="AN10">
        <v>18200</v>
      </c>
      <c r="AO10">
        <v>18200</v>
      </c>
      <c r="AQ10" s="6">
        <v>18200</v>
      </c>
    </row>
    <row r="11" spans="1:43" x14ac:dyDescent="0.3">
      <c r="B11" t="s">
        <v>190</v>
      </c>
      <c r="C11" t="s">
        <v>46</v>
      </c>
      <c r="D11" s="3">
        <v>71305</v>
      </c>
      <c r="E11" t="s">
        <v>1378</v>
      </c>
      <c r="F11" t="s">
        <v>48</v>
      </c>
      <c r="G11" t="s">
        <v>49</v>
      </c>
      <c r="H11" t="s">
        <v>50</v>
      </c>
      <c r="I11" t="s">
        <v>51</v>
      </c>
      <c r="J11" t="s">
        <v>43</v>
      </c>
      <c r="K11" t="s">
        <v>43</v>
      </c>
      <c r="L11" t="s">
        <v>43</v>
      </c>
      <c r="M11" t="s">
        <v>52</v>
      </c>
      <c r="N11" t="s">
        <v>43</v>
      </c>
      <c r="Q11" s="3"/>
      <c r="U11" s="3"/>
      <c r="W11" t="s">
        <v>43</v>
      </c>
      <c r="X11" t="s">
        <v>43</v>
      </c>
      <c r="Y11" s="3">
        <v>2078</v>
      </c>
      <c r="Z11" t="s">
        <v>4679</v>
      </c>
      <c r="AA11" t="s">
        <v>3310</v>
      </c>
      <c r="AB11" t="s">
        <v>4680</v>
      </c>
      <c r="AC11" t="s">
        <v>4681</v>
      </c>
      <c r="AD11" t="s">
        <v>84</v>
      </c>
      <c r="AE11" t="s">
        <v>60</v>
      </c>
      <c r="AH11" s="3"/>
      <c r="AI11" s="3">
        <v>2025</v>
      </c>
      <c r="AJ11" s="4">
        <v>45688</v>
      </c>
      <c r="AK11" s="5">
        <v>45740</v>
      </c>
      <c r="AL11" t="s">
        <v>43</v>
      </c>
      <c r="AM11" t="s">
        <v>61</v>
      </c>
      <c r="AN11">
        <v>18200</v>
      </c>
      <c r="AO11">
        <v>18200</v>
      </c>
      <c r="AQ11" s="6">
        <v>18200</v>
      </c>
    </row>
    <row r="12" spans="1:43" x14ac:dyDescent="0.3">
      <c r="A12" t="s">
        <v>3497</v>
      </c>
      <c r="B12" t="s">
        <v>289</v>
      </c>
      <c r="C12" t="s">
        <v>46</v>
      </c>
      <c r="D12" s="3">
        <v>71620</v>
      </c>
      <c r="E12" t="s">
        <v>4643</v>
      </c>
      <c r="F12" t="s">
        <v>48</v>
      </c>
      <c r="G12" t="s">
        <v>49</v>
      </c>
      <c r="H12" t="s">
        <v>50</v>
      </c>
      <c r="I12" t="s">
        <v>51</v>
      </c>
      <c r="J12" t="s">
        <v>43</v>
      </c>
      <c r="K12" t="s">
        <v>43</v>
      </c>
      <c r="L12" t="s">
        <v>43</v>
      </c>
      <c r="M12" t="s">
        <v>52</v>
      </c>
      <c r="N12" t="s">
        <v>2555</v>
      </c>
      <c r="O12" t="s">
        <v>3498</v>
      </c>
      <c r="P12" t="s">
        <v>3711</v>
      </c>
      <c r="Q12" s="3">
        <v>300001276693887</v>
      </c>
      <c r="R12" t="s">
        <v>2243</v>
      </c>
      <c r="S12">
        <v>0</v>
      </c>
      <c r="T12">
        <v>0</v>
      </c>
      <c r="U12" s="3">
        <v>1</v>
      </c>
      <c r="V12" t="s">
        <v>2555</v>
      </c>
      <c r="W12" t="s">
        <v>2570</v>
      </c>
      <c r="X12" t="s">
        <v>2571</v>
      </c>
      <c r="Y12" s="3">
        <v>724</v>
      </c>
      <c r="Z12" t="s">
        <v>3712</v>
      </c>
      <c r="AA12" t="s">
        <v>3713</v>
      </c>
      <c r="AB12" t="s">
        <v>3714</v>
      </c>
      <c r="AC12" t="s">
        <v>3715</v>
      </c>
      <c r="AD12" t="s">
        <v>110</v>
      </c>
      <c r="AE12" t="s">
        <v>60</v>
      </c>
      <c r="AF12" t="s">
        <v>2247</v>
      </c>
      <c r="AH12" s="3">
        <v>0</v>
      </c>
      <c r="AI12" s="3">
        <v>2023</v>
      </c>
      <c r="AJ12" s="4">
        <v>45195</v>
      </c>
      <c r="AK12" s="5">
        <v>45195</v>
      </c>
      <c r="AL12" t="s">
        <v>3508</v>
      </c>
      <c r="AM12" t="s">
        <v>116</v>
      </c>
      <c r="AN12">
        <v>46000</v>
      </c>
      <c r="AO12">
        <v>340.59000000000003</v>
      </c>
      <c r="AQ12" s="6">
        <v>340.59000000000003</v>
      </c>
    </row>
    <row r="13" spans="1:43" x14ac:dyDescent="0.3">
      <c r="A13" t="s">
        <v>3497</v>
      </c>
      <c r="B13" t="s">
        <v>289</v>
      </c>
      <c r="C13" t="s">
        <v>46</v>
      </c>
      <c r="D13" s="3">
        <v>71620</v>
      </c>
      <c r="E13" t="s">
        <v>4643</v>
      </c>
      <c r="F13" t="s">
        <v>48</v>
      </c>
      <c r="G13" t="s">
        <v>49</v>
      </c>
      <c r="H13" t="s">
        <v>50</v>
      </c>
      <c r="I13" t="s">
        <v>51</v>
      </c>
      <c r="J13" t="s">
        <v>43</v>
      </c>
      <c r="K13" t="s">
        <v>43</v>
      </c>
      <c r="L13" t="s">
        <v>43</v>
      </c>
      <c r="M13" t="s">
        <v>52</v>
      </c>
      <c r="N13" t="s">
        <v>2555</v>
      </c>
      <c r="O13" t="s">
        <v>3498</v>
      </c>
      <c r="P13" t="s">
        <v>3711</v>
      </c>
      <c r="Q13" s="3">
        <v>300001276693887</v>
      </c>
      <c r="R13" t="s">
        <v>2243</v>
      </c>
      <c r="S13">
        <v>0</v>
      </c>
      <c r="T13">
        <v>0</v>
      </c>
      <c r="U13" s="3">
        <v>1</v>
      </c>
      <c r="V13" t="s">
        <v>2555</v>
      </c>
      <c r="W13" t="s">
        <v>2570</v>
      </c>
      <c r="X13" t="s">
        <v>2571</v>
      </c>
      <c r="Y13" s="3">
        <v>726</v>
      </c>
      <c r="Z13" t="s">
        <v>3712</v>
      </c>
      <c r="AA13" t="s">
        <v>3713</v>
      </c>
      <c r="AB13" t="s">
        <v>3714</v>
      </c>
      <c r="AC13" t="s">
        <v>3715</v>
      </c>
      <c r="AD13" t="s">
        <v>110</v>
      </c>
      <c r="AE13" t="s">
        <v>60</v>
      </c>
      <c r="AF13" t="s">
        <v>2247</v>
      </c>
      <c r="AH13" s="3">
        <v>0</v>
      </c>
      <c r="AI13" s="3">
        <v>2023</v>
      </c>
      <c r="AJ13" s="4">
        <v>45195</v>
      </c>
      <c r="AK13" s="5">
        <v>45195</v>
      </c>
      <c r="AL13" t="s">
        <v>3508</v>
      </c>
      <c r="AM13" t="s">
        <v>116</v>
      </c>
      <c r="AN13">
        <v>-46000</v>
      </c>
      <c r="AP13">
        <v>340.59000000000003</v>
      </c>
      <c r="AQ13" s="6">
        <v>-340.59000000000003</v>
      </c>
    </row>
    <row r="14" spans="1:43" x14ac:dyDescent="0.3">
      <c r="A14" t="s">
        <v>3497</v>
      </c>
      <c r="B14" t="s">
        <v>85</v>
      </c>
      <c r="C14" t="s">
        <v>46</v>
      </c>
      <c r="D14" s="3">
        <v>71620</v>
      </c>
      <c r="E14" t="s">
        <v>4643</v>
      </c>
      <c r="F14" t="s">
        <v>48</v>
      </c>
      <c r="G14" t="s">
        <v>49</v>
      </c>
      <c r="H14" t="s">
        <v>50</v>
      </c>
      <c r="I14" t="s">
        <v>51</v>
      </c>
      <c r="J14" t="s">
        <v>43</v>
      </c>
      <c r="K14" t="s">
        <v>43</v>
      </c>
      <c r="L14" t="s">
        <v>43</v>
      </c>
      <c r="M14" t="s">
        <v>52</v>
      </c>
      <c r="N14" t="s">
        <v>4444</v>
      </c>
      <c r="O14" t="s">
        <v>3498</v>
      </c>
      <c r="P14" t="s">
        <v>4442</v>
      </c>
      <c r="Q14" s="3">
        <v>300001463626277</v>
      </c>
      <c r="R14" t="s">
        <v>2243</v>
      </c>
      <c r="S14">
        <v>0</v>
      </c>
      <c r="T14">
        <v>0</v>
      </c>
      <c r="U14" s="3">
        <v>1</v>
      </c>
      <c r="V14" t="s">
        <v>4444</v>
      </c>
      <c r="W14" t="s">
        <v>3263</v>
      </c>
      <c r="X14" t="s">
        <v>3264</v>
      </c>
      <c r="Y14" s="3">
        <v>18</v>
      </c>
      <c r="Z14" t="s">
        <v>3829</v>
      </c>
      <c r="AA14" t="s">
        <v>4445</v>
      </c>
      <c r="AB14" t="s">
        <v>3830</v>
      </c>
      <c r="AC14" t="s">
        <v>3852</v>
      </c>
      <c r="AD14" t="s">
        <v>110</v>
      </c>
      <c r="AE14" t="s">
        <v>60</v>
      </c>
      <c r="AF14" t="s">
        <v>2247</v>
      </c>
      <c r="AH14" s="3">
        <v>0</v>
      </c>
      <c r="AI14" s="3">
        <v>2023</v>
      </c>
      <c r="AJ14" s="4">
        <v>45273</v>
      </c>
      <c r="AK14" s="5">
        <v>45282</v>
      </c>
      <c r="AL14" t="s">
        <v>3508</v>
      </c>
      <c r="AM14" t="s">
        <v>61</v>
      </c>
      <c r="AN14">
        <v>178.4</v>
      </c>
      <c r="AO14">
        <v>178.4</v>
      </c>
      <c r="AQ14" s="6">
        <v>178.4</v>
      </c>
    </row>
    <row r="15" spans="1:43" x14ac:dyDescent="0.3">
      <c r="A15" t="s">
        <v>3497</v>
      </c>
      <c r="B15" t="s">
        <v>85</v>
      </c>
      <c r="C15" t="s">
        <v>46</v>
      </c>
      <c r="D15" s="3">
        <v>71620</v>
      </c>
      <c r="E15" t="s">
        <v>4643</v>
      </c>
      <c r="F15" t="s">
        <v>48</v>
      </c>
      <c r="G15" t="s">
        <v>49</v>
      </c>
      <c r="H15" t="s">
        <v>50</v>
      </c>
      <c r="I15" t="s">
        <v>51</v>
      </c>
      <c r="J15" t="s">
        <v>43</v>
      </c>
      <c r="K15" t="s">
        <v>43</v>
      </c>
      <c r="L15" t="s">
        <v>43</v>
      </c>
      <c r="M15" t="s">
        <v>52</v>
      </c>
      <c r="N15" t="s">
        <v>4444</v>
      </c>
      <c r="O15" t="s">
        <v>3498</v>
      </c>
      <c r="P15" t="s">
        <v>4442</v>
      </c>
      <c r="Q15" s="3">
        <v>300001463626277</v>
      </c>
      <c r="R15" t="s">
        <v>2243</v>
      </c>
      <c r="S15">
        <v>0</v>
      </c>
      <c r="T15">
        <v>0</v>
      </c>
      <c r="U15" s="3">
        <v>1</v>
      </c>
      <c r="V15" t="s">
        <v>4444</v>
      </c>
      <c r="W15" t="s">
        <v>3263</v>
      </c>
      <c r="X15" t="s">
        <v>3264</v>
      </c>
      <c r="Y15" s="3">
        <v>20</v>
      </c>
      <c r="Z15" t="s">
        <v>3829</v>
      </c>
      <c r="AA15" t="s">
        <v>4445</v>
      </c>
      <c r="AB15" t="s">
        <v>3830</v>
      </c>
      <c r="AC15" t="s">
        <v>3852</v>
      </c>
      <c r="AD15" t="s">
        <v>110</v>
      </c>
      <c r="AE15" t="s">
        <v>60</v>
      </c>
      <c r="AF15" t="s">
        <v>2247</v>
      </c>
      <c r="AH15" s="3">
        <v>0</v>
      </c>
      <c r="AI15" s="3">
        <v>2023</v>
      </c>
      <c r="AJ15" s="4">
        <v>45273</v>
      </c>
      <c r="AK15" s="5">
        <v>45282</v>
      </c>
      <c r="AL15" t="s">
        <v>3508</v>
      </c>
      <c r="AM15" t="s">
        <v>61</v>
      </c>
      <c r="AN15">
        <v>-178.4</v>
      </c>
      <c r="AP15">
        <v>178.4</v>
      </c>
      <c r="AQ15" s="6">
        <v>-178.4</v>
      </c>
    </row>
    <row r="16" spans="1:43" x14ac:dyDescent="0.3">
      <c r="A16" t="s">
        <v>3497</v>
      </c>
      <c r="B16" t="s">
        <v>207</v>
      </c>
      <c r="C16" t="s">
        <v>46</v>
      </c>
      <c r="D16" s="3">
        <v>71625</v>
      </c>
      <c r="E16" t="s">
        <v>4644</v>
      </c>
      <c r="F16" t="s">
        <v>48</v>
      </c>
      <c r="G16" t="s">
        <v>49</v>
      </c>
      <c r="H16" t="s">
        <v>50</v>
      </c>
      <c r="I16" t="s">
        <v>51</v>
      </c>
      <c r="J16" t="s">
        <v>43</v>
      </c>
      <c r="K16" t="s">
        <v>43</v>
      </c>
      <c r="L16" t="s">
        <v>43</v>
      </c>
      <c r="M16" t="s">
        <v>52</v>
      </c>
      <c r="N16" t="s">
        <v>3909</v>
      </c>
      <c r="O16" t="s">
        <v>3498</v>
      </c>
      <c r="P16" t="s">
        <v>3900</v>
      </c>
      <c r="Q16" s="3">
        <v>300001720041680</v>
      </c>
      <c r="R16" t="s">
        <v>2243</v>
      </c>
      <c r="S16">
        <v>0</v>
      </c>
      <c r="T16">
        <v>0</v>
      </c>
      <c r="U16" s="3">
        <v>1</v>
      </c>
      <c r="V16" t="s">
        <v>3909</v>
      </c>
      <c r="W16" t="s">
        <v>2556</v>
      </c>
      <c r="X16" t="s">
        <v>2557</v>
      </c>
      <c r="Y16" s="3">
        <v>111</v>
      </c>
      <c r="Z16" t="s">
        <v>3910</v>
      </c>
      <c r="AA16" t="s">
        <v>3911</v>
      </c>
      <c r="AB16" t="s">
        <v>3912</v>
      </c>
      <c r="AC16" t="s">
        <v>3913</v>
      </c>
      <c r="AD16" t="s">
        <v>110</v>
      </c>
      <c r="AE16" t="s">
        <v>60</v>
      </c>
      <c r="AF16" t="s">
        <v>2247</v>
      </c>
      <c r="AH16" s="3">
        <v>0</v>
      </c>
      <c r="AI16" s="3">
        <v>2024</v>
      </c>
      <c r="AJ16" s="4">
        <v>45474</v>
      </c>
      <c r="AK16" s="5">
        <v>45527</v>
      </c>
      <c r="AL16" t="s">
        <v>3508</v>
      </c>
      <c r="AM16" t="s">
        <v>116</v>
      </c>
      <c r="AN16">
        <v>-111056.40000000001</v>
      </c>
      <c r="AP16">
        <v>837.15</v>
      </c>
      <c r="AQ16" s="6">
        <v>-837.15</v>
      </c>
    </row>
    <row r="17" spans="1:43" x14ac:dyDescent="0.3">
      <c r="A17" t="s">
        <v>3497</v>
      </c>
      <c r="B17" t="s">
        <v>440</v>
      </c>
      <c r="C17" t="s">
        <v>46</v>
      </c>
      <c r="D17" s="3">
        <v>71625</v>
      </c>
      <c r="E17" t="s">
        <v>4644</v>
      </c>
      <c r="F17" t="s">
        <v>48</v>
      </c>
      <c r="G17" t="s">
        <v>49</v>
      </c>
      <c r="H17" t="s">
        <v>50</v>
      </c>
      <c r="I17" t="s">
        <v>51</v>
      </c>
      <c r="J17" t="s">
        <v>43</v>
      </c>
      <c r="K17" t="s">
        <v>43</v>
      </c>
      <c r="L17" t="s">
        <v>43</v>
      </c>
      <c r="M17" t="s">
        <v>52</v>
      </c>
      <c r="N17" t="s">
        <v>3909</v>
      </c>
      <c r="O17" t="s">
        <v>3498</v>
      </c>
      <c r="P17" t="s">
        <v>3900</v>
      </c>
      <c r="Q17" s="3">
        <v>300001720041680</v>
      </c>
      <c r="R17" t="s">
        <v>2243</v>
      </c>
      <c r="S17">
        <v>0</v>
      </c>
      <c r="T17">
        <v>0</v>
      </c>
      <c r="U17" s="3">
        <v>1</v>
      </c>
      <c r="V17" t="s">
        <v>3909</v>
      </c>
      <c r="W17" t="s">
        <v>2556</v>
      </c>
      <c r="X17" t="s">
        <v>2557</v>
      </c>
      <c r="Y17" s="3">
        <v>346</v>
      </c>
      <c r="Z17" t="s">
        <v>3904</v>
      </c>
      <c r="AA17" t="s">
        <v>3911</v>
      </c>
      <c r="AB17" t="s">
        <v>3905</v>
      </c>
      <c r="AC17" t="s">
        <v>3544</v>
      </c>
      <c r="AD17" t="s">
        <v>110</v>
      </c>
      <c r="AE17" t="s">
        <v>60</v>
      </c>
      <c r="AF17" t="s">
        <v>2247</v>
      </c>
      <c r="AH17" s="3">
        <v>0</v>
      </c>
      <c r="AI17" s="3">
        <v>2024</v>
      </c>
      <c r="AJ17" s="4">
        <v>45383</v>
      </c>
      <c r="AK17" s="5">
        <v>45408</v>
      </c>
      <c r="AL17" t="s">
        <v>3508</v>
      </c>
      <c r="AM17" t="s">
        <v>116</v>
      </c>
      <c r="AN17">
        <v>111056.40000000001</v>
      </c>
      <c r="AO17">
        <v>837.15</v>
      </c>
      <c r="AQ17" s="6">
        <v>837.15</v>
      </c>
    </row>
    <row r="18" spans="1:43" x14ac:dyDescent="0.3">
      <c r="A18" t="s">
        <v>3497</v>
      </c>
      <c r="B18" t="s">
        <v>224</v>
      </c>
      <c r="C18" t="s">
        <v>46</v>
      </c>
      <c r="D18" s="3">
        <v>71625</v>
      </c>
      <c r="E18" t="s">
        <v>4644</v>
      </c>
      <c r="F18" t="s">
        <v>48</v>
      </c>
      <c r="G18" t="s">
        <v>49</v>
      </c>
      <c r="H18" t="s">
        <v>50</v>
      </c>
      <c r="I18" t="s">
        <v>51</v>
      </c>
      <c r="J18" t="s">
        <v>43</v>
      </c>
      <c r="K18" t="s">
        <v>43</v>
      </c>
      <c r="L18" t="s">
        <v>43</v>
      </c>
      <c r="M18" t="s">
        <v>52</v>
      </c>
      <c r="N18" t="s">
        <v>2835</v>
      </c>
      <c r="O18" t="s">
        <v>3498</v>
      </c>
      <c r="P18" t="s">
        <v>2834</v>
      </c>
      <c r="Q18" s="3">
        <v>300001869305546</v>
      </c>
      <c r="R18" t="s">
        <v>2243</v>
      </c>
      <c r="S18">
        <v>77840</v>
      </c>
      <c r="T18">
        <v>77840</v>
      </c>
      <c r="U18" s="3">
        <v>1</v>
      </c>
      <c r="V18" t="s">
        <v>2835</v>
      </c>
      <c r="W18" t="s">
        <v>2836</v>
      </c>
      <c r="X18" t="s">
        <v>2837</v>
      </c>
      <c r="Y18" s="3">
        <v>2</v>
      </c>
      <c r="Z18" t="s">
        <v>3956</v>
      </c>
      <c r="AA18" t="s">
        <v>3957</v>
      </c>
      <c r="AB18" t="s">
        <v>3958</v>
      </c>
      <c r="AC18" t="s">
        <v>3959</v>
      </c>
      <c r="AD18" t="s">
        <v>110</v>
      </c>
      <c r="AE18" t="s">
        <v>60</v>
      </c>
      <c r="AF18" t="s">
        <v>2247</v>
      </c>
      <c r="AH18" s="3">
        <v>0</v>
      </c>
      <c r="AI18" s="3">
        <v>2024</v>
      </c>
      <c r="AJ18" s="4">
        <v>45466</v>
      </c>
      <c r="AK18" s="5">
        <v>45478</v>
      </c>
      <c r="AL18" t="s">
        <v>3508</v>
      </c>
      <c r="AM18" t="s">
        <v>116</v>
      </c>
      <c r="AN18">
        <v>77840</v>
      </c>
      <c r="AO18">
        <v>587.74</v>
      </c>
      <c r="AQ18" s="6">
        <v>587.74</v>
      </c>
    </row>
    <row r="19" spans="1:43" x14ac:dyDescent="0.3">
      <c r="A19" t="s">
        <v>3386</v>
      </c>
      <c r="B19" t="s">
        <v>733</v>
      </c>
      <c r="C19" t="s">
        <v>46</v>
      </c>
      <c r="D19" s="3">
        <v>72120</v>
      </c>
      <c r="E19" t="s">
        <v>3495</v>
      </c>
      <c r="F19" t="s">
        <v>48</v>
      </c>
      <c r="G19" t="s">
        <v>49</v>
      </c>
      <c r="H19" t="s">
        <v>50</v>
      </c>
      <c r="I19" t="s">
        <v>51</v>
      </c>
      <c r="J19" t="s">
        <v>43</v>
      </c>
      <c r="K19" t="s">
        <v>43</v>
      </c>
      <c r="L19" t="s">
        <v>43</v>
      </c>
      <c r="M19" t="s">
        <v>52</v>
      </c>
      <c r="N19" t="s">
        <v>2485</v>
      </c>
      <c r="O19" t="s">
        <v>3386</v>
      </c>
      <c r="Q19" s="3"/>
      <c r="U19" s="3"/>
      <c r="W19" t="s">
        <v>43</v>
      </c>
      <c r="X19" t="s">
        <v>43</v>
      </c>
      <c r="Y19" s="3">
        <v>307</v>
      </c>
      <c r="Z19" t="s">
        <v>3388</v>
      </c>
      <c r="AA19" t="s">
        <v>1367</v>
      </c>
      <c r="AB19" t="s">
        <v>3389</v>
      </c>
      <c r="AC19" t="s">
        <v>3390</v>
      </c>
      <c r="AD19" t="s">
        <v>3391</v>
      </c>
      <c r="AE19" t="s">
        <v>60</v>
      </c>
      <c r="AH19" s="3"/>
      <c r="AI19" s="3">
        <v>2024</v>
      </c>
      <c r="AJ19" s="4">
        <v>45535</v>
      </c>
      <c r="AK19" s="5">
        <v>45560</v>
      </c>
      <c r="AL19" t="s">
        <v>43</v>
      </c>
      <c r="AM19" t="s">
        <v>116</v>
      </c>
      <c r="AN19">
        <v>11500</v>
      </c>
      <c r="AO19">
        <v>83.54</v>
      </c>
      <c r="AQ19" s="6">
        <v>83.54</v>
      </c>
    </row>
    <row r="20" spans="1:43" x14ac:dyDescent="0.3">
      <c r="A20" t="s">
        <v>3386</v>
      </c>
      <c r="B20" t="s">
        <v>289</v>
      </c>
      <c r="C20" t="s">
        <v>46</v>
      </c>
      <c r="D20" s="3">
        <v>72120</v>
      </c>
      <c r="E20" t="s">
        <v>3495</v>
      </c>
      <c r="F20" t="s">
        <v>48</v>
      </c>
      <c r="G20" t="s">
        <v>49</v>
      </c>
      <c r="H20" t="s">
        <v>50</v>
      </c>
      <c r="I20" t="s">
        <v>51</v>
      </c>
      <c r="J20" t="s">
        <v>43</v>
      </c>
      <c r="K20" t="s">
        <v>43</v>
      </c>
      <c r="L20" t="s">
        <v>43</v>
      </c>
      <c r="M20" t="s">
        <v>52</v>
      </c>
      <c r="N20" t="s">
        <v>2485</v>
      </c>
      <c r="O20" t="s">
        <v>3386</v>
      </c>
      <c r="Q20" s="3"/>
      <c r="U20" s="3"/>
      <c r="W20" t="s">
        <v>43</v>
      </c>
      <c r="X20" t="s">
        <v>43</v>
      </c>
      <c r="Y20" s="3">
        <v>1220</v>
      </c>
      <c r="Z20" t="s">
        <v>3466</v>
      </c>
      <c r="AA20" t="s">
        <v>1367</v>
      </c>
      <c r="AB20" t="s">
        <v>3467</v>
      </c>
      <c r="AC20" t="s">
        <v>3468</v>
      </c>
      <c r="AE20" t="s">
        <v>60</v>
      </c>
      <c r="AH20" s="3"/>
      <c r="AI20" s="3">
        <v>2023</v>
      </c>
      <c r="AJ20" s="4">
        <v>45199</v>
      </c>
      <c r="AK20" s="5">
        <v>45275</v>
      </c>
      <c r="AL20" t="s">
        <v>43</v>
      </c>
      <c r="AM20" t="s">
        <v>116</v>
      </c>
      <c r="AN20">
        <v>11500</v>
      </c>
      <c r="AO20">
        <v>83.54</v>
      </c>
      <c r="AQ20" s="6">
        <v>83.54</v>
      </c>
    </row>
    <row r="21" spans="1:43" x14ac:dyDescent="0.3">
      <c r="A21" t="s">
        <v>3386</v>
      </c>
      <c r="B21" t="s">
        <v>207</v>
      </c>
      <c r="C21" t="s">
        <v>46</v>
      </c>
      <c r="D21" s="3">
        <v>72120</v>
      </c>
      <c r="E21" t="s">
        <v>3495</v>
      </c>
      <c r="F21" t="s">
        <v>48</v>
      </c>
      <c r="G21" t="s">
        <v>49</v>
      </c>
      <c r="H21" t="s">
        <v>50</v>
      </c>
      <c r="I21" t="s">
        <v>51</v>
      </c>
      <c r="J21" t="s">
        <v>43</v>
      </c>
      <c r="K21" t="s">
        <v>43</v>
      </c>
      <c r="L21" t="s">
        <v>43</v>
      </c>
      <c r="M21" t="s">
        <v>52</v>
      </c>
      <c r="N21" t="s">
        <v>2485</v>
      </c>
      <c r="O21" t="s">
        <v>3386</v>
      </c>
      <c r="Q21" s="3"/>
      <c r="U21" s="3"/>
      <c r="W21" t="s">
        <v>43</v>
      </c>
      <c r="X21" t="s">
        <v>43</v>
      </c>
      <c r="Y21" s="3">
        <v>1231</v>
      </c>
      <c r="Z21" t="s">
        <v>3416</v>
      </c>
      <c r="AA21" t="s">
        <v>1367</v>
      </c>
      <c r="AB21" t="s">
        <v>3417</v>
      </c>
      <c r="AC21" t="s">
        <v>3418</v>
      </c>
      <c r="AD21" t="s">
        <v>3391</v>
      </c>
      <c r="AE21" t="s">
        <v>60</v>
      </c>
      <c r="AH21" s="3"/>
      <c r="AI21" s="3">
        <v>2024</v>
      </c>
      <c r="AJ21" s="4">
        <v>45504</v>
      </c>
      <c r="AK21" s="5">
        <v>45541</v>
      </c>
      <c r="AL21" t="s">
        <v>43</v>
      </c>
      <c r="AM21" t="s">
        <v>116</v>
      </c>
      <c r="AN21">
        <v>11500</v>
      </c>
      <c r="AO21">
        <v>83.54</v>
      </c>
      <c r="AQ21" s="6">
        <v>83.54</v>
      </c>
    </row>
    <row r="22" spans="1:43" x14ac:dyDescent="0.3">
      <c r="A22" t="s">
        <v>3386</v>
      </c>
      <c r="B22" t="s">
        <v>915</v>
      </c>
      <c r="C22" t="s">
        <v>46</v>
      </c>
      <c r="D22" s="3">
        <v>72120</v>
      </c>
      <c r="E22" t="s">
        <v>3495</v>
      </c>
      <c r="F22" t="s">
        <v>48</v>
      </c>
      <c r="G22" t="s">
        <v>49</v>
      </c>
      <c r="H22" t="s">
        <v>50</v>
      </c>
      <c r="I22" t="s">
        <v>51</v>
      </c>
      <c r="J22" t="s">
        <v>43</v>
      </c>
      <c r="K22" t="s">
        <v>43</v>
      </c>
      <c r="L22" t="s">
        <v>43</v>
      </c>
      <c r="M22" t="s">
        <v>52</v>
      </c>
      <c r="N22" t="s">
        <v>2485</v>
      </c>
      <c r="O22" t="s">
        <v>3386</v>
      </c>
      <c r="Q22" s="3"/>
      <c r="U22" s="3"/>
      <c r="W22" t="s">
        <v>43</v>
      </c>
      <c r="X22" t="s">
        <v>43</v>
      </c>
      <c r="Y22" s="3">
        <v>1246</v>
      </c>
      <c r="Z22" t="s">
        <v>3421</v>
      </c>
      <c r="AA22" t="s">
        <v>1367</v>
      </c>
      <c r="AB22" t="s">
        <v>3422</v>
      </c>
      <c r="AC22" t="s">
        <v>3423</v>
      </c>
      <c r="AD22" t="s">
        <v>3395</v>
      </c>
      <c r="AE22" t="s">
        <v>60</v>
      </c>
      <c r="AH22" s="3"/>
      <c r="AI22" s="3">
        <v>2024</v>
      </c>
      <c r="AJ22" s="4">
        <v>45443</v>
      </c>
      <c r="AK22" s="5">
        <v>45484</v>
      </c>
      <c r="AL22" t="s">
        <v>43</v>
      </c>
      <c r="AM22" t="s">
        <v>116</v>
      </c>
      <c r="AN22">
        <v>11500</v>
      </c>
      <c r="AO22">
        <v>83.54</v>
      </c>
      <c r="AQ22" s="6">
        <v>83.54</v>
      </c>
    </row>
    <row r="23" spans="1:43" x14ac:dyDescent="0.3">
      <c r="A23" t="s">
        <v>3386</v>
      </c>
      <c r="B23" t="s">
        <v>440</v>
      </c>
      <c r="C23" t="s">
        <v>46</v>
      </c>
      <c r="D23" s="3">
        <v>72120</v>
      </c>
      <c r="E23" t="s">
        <v>3495</v>
      </c>
      <c r="F23" t="s">
        <v>48</v>
      </c>
      <c r="G23" t="s">
        <v>49</v>
      </c>
      <c r="H23" t="s">
        <v>50</v>
      </c>
      <c r="I23" t="s">
        <v>51</v>
      </c>
      <c r="J23" t="s">
        <v>43</v>
      </c>
      <c r="K23" t="s">
        <v>43</v>
      </c>
      <c r="L23" t="s">
        <v>43</v>
      </c>
      <c r="M23" t="s">
        <v>52</v>
      </c>
      <c r="N23" t="s">
        <v>2485</v>
      </c>
      <c r="O23" t="s">
        <v>3386</v>
      </c>
      <c r="Q23" s="3"/>
      <c r="U23" s="3"/>
      <c r="W23" t="s">
        <v>43</v>
      </c>
      <c r="X23" t="s">
        <v>43</v>
      </c>
      <c r="Y23" s="3">
        <v>1270</v>
      </c>
      <c r="Z23" t="s">
        <v>3403</v>
      </c>
      <c r="AA23" t="s">
        <v>1367</v>
      </c>
      <c r="AB23" t="s">
        <v>3404</v>
      </c>
      <c r="AC23" t="s">
        <v>3405</v>
      </c>
      <c r="AD23" t="s">
        <v>3395</v>
      </c>
      <c r="AE23" t="s">
        <v>60</v>
      </c>
      <c r="AH23" s="3"/>
      <c r="AI23" s="3">
        <v>2024</v>
      </c>
      <c r="AJ23" s="4">
        <v>45412</v>
      </c>
      <c r="AK23" s="5">
        <v>45481</v>
      </c>
      <c r="AL23" t="s">
        <v>43</v>
      </c>
      <c r="AM23" t="s">
        <v>116</v>
      </c>
      <c r="AN23">
        <v>11500</v>
      </c>
      <c r="AO23">
        <v>83.54</v>
      </c>
      <c r="AQ23" s="6">
        <v>83.54</v>
      </c>
    </row>
    <row r="24" spans="1:43" x14ac:dyDescent="0.3">
      <c r="A24" t="s">
        <v>3386</v>
      </c>
      <c r="B24" t="s">
        <v>224</v>
      </c>
      <c r="C24" t="s">
        <v>46</v>
      </c>
      <c r="D24" s="3">
        <v>72120</v>
      </c>
      <c r="E24" t="s">
        <v>3495</v>
      </c>
      <c r="F24" t="s">
        <v>48</v>
      </c>
      <c r="G24" t="s">
        <v>49</v>
      </c>
      <c r="H24" t="s">
        <v>50</v>
      </c>
      <c r="I24" t="s">
        <v>51</v>
      </c>
      <c r="J24" t="s">
        <v>43</v>
      </c>
      <c r="K24" t="s">
        <v>43</v>
      </c>
      <c r="L24" t="s">
        <v>43</v>
      </c>
      <c r="M24" t="s">
        <v>52</v>
      </c>
      <c r="N24" t="s">
        <v>2485</v>
      </c>
      <c r="O24" t="s">
        <v>3386</v>
      </c>
      <c r="Q24" s="3"/>
      <c r="U24" s="3"/>
      <c r="W24" t="s">
        <v>43</v>
      </c>
      <c r="X24" t="s">
        <v>43</v>
      </c>
      <c r="Y24" s="3">
        <v>1293</v>
      </c>
      <c r="Z24" t="s">
        <v>3406</v>
      </c>
      <c r="AA24" t="s">
        <v>1367</v>
      </c>
      <c r="AB24" t="s">
        <v>3407</v>
      </c>
      <c r="AC24" t="s">
        <v>3394</v>
      </c>
      <c r="AD24" t="s">
        <v>3395</v>
      </c>
      <c r="AE24" t="s">
        <v>60</v>
      </c>
      <c r="AH24" s="3"/>
      <c r="AI24" s="3">
        <v>2024</v>
      </c>
      <c r="AJ24" s="4">
        <v>45473</v>
      </c>
      <c r="AK24" s="5">
        <v>45495</v>
      </c>
      <c r="AL24" t="s">
        <v>43</v>
      </c>
      <c r="AM24" t="s">
        <v>116</v>
      </c>
      <c r="AN24">
        <v>11500</v>
      </c>
      <c r="AO24">
        <v>83.54</v>
      </c>
      <c r="AQ24" s="6">
        <v>83.54</v>
      </c>
    </row>
    <row r="25" spans="1:43" x14ac:dyDescent="0.3">
      <c r="A25" t="s">
        <v>3386</v>
      </c>
      <c r="B25" t="s">
        <v>117</v>
      </c>
      <c r="C25" t="s">
        <v>46</v>
      </c>
      <c r="D25" s="3">
        <v>72120</v>
      </c>
      <c r="E25" t="s">
        <v>3495</v>
      </c>
      <c r="F25" t="s">
        <v>48</v>
      </c>
      <c r="G25" t="s">
        <v>49</v>
      </c>
      <c r="H25" t="s">
        <v>50</v>
      </c>
      <c r="I25" t="s">
        <v>51</v>
      </c>
      <c r="J25" t="s">
        <v>43</v>
      </c>
      <c r="K25" t="s">
        <v>43</v>
      </c>
      <c r="L25" t="s">
        <v>43</v>
      </c>
      <c r="M25" t="s">
        <v>52</v>
      </c>
      <c r="N25" t="s">
        <v>2485</v>
      </c>
      <c r="O25" t="s">
        <v>3386</v>
      </c>
      <c r="Q25" s="3"/>
      <c r="U25" s="3"/>
      <c r="W25" t="s">
        <v>43</v>
      </c>
      <c r="X25" t="s">
        <v>43</v>
      </c>
      <c r="Y25" s="3">
        <v>1315</v>
      </c>
      <c r="Z25" t="s">
        <v>3427</v>
      </c>
      <c r="AA25" t="s">
        <v>1367</v>
      </c>
      <c r="AB25" t="s">
        <v>3428</v>
      </c>
      <c r="AC25" t="s">
        <v>3402</v>
      </c>
      <c r="AE25" t="s">
        <v>60</v>
      </c>
      <c r="AH25" s="3"/>
      <c r="AI25" s="3">
        <v>2023</v>
      </c>
      <c r="AJ25" s="4">
        <v>45260</v>
      </c>
      <c r="AK25" s="5">
        <v>45282</v>
      </c>
      <c r="AL25" t="s">
        <v>43</v>
      </c>
      <c r="AM25" t="s">
        <v>116</v>
      </c>
      <c r="AN25">
        <v>11500</v>
      </c>
      <c r="AO25">
        <v>83.54</v>
      </c>
      <c r="AQ25" s="6">
        <v>83.54</v>
      </c>
    </row>
    <row r="26" spans="1:43" x14ac:dyDescent="0.3">
      <c r="A26" t="s">
        <v>3386</v>
      </c>
      <c r="B26" t="s">
        <v>517</v>
      </c>
      <c r="C26" t="s">
        <v>46</v>
      </c>
      <c r="D26" s="3">
        <v>72120</v>
      </c>
      <c r="E26" t="s">
        <v>3495</v>
      </c>
      <c r="F26" t="s">
        <v>48</v>
      </c>
      <c r="G26" t="s">
        <v>49</v>
      </c>
      <c r="H26" t="s">
        <v>50</v>
      </c>
      <c r="I26" t="s">
        <v>51</v>
      </c>
      <c r="J26" t="s">
        <v>43</v>
      </c>
      <c r="K26" t="s">
        <v>43</v>
      </c>
      <c r="L26" t="s">
        <v>43</v>
      </c>
      <c r="M26" t="s">
        <v>52</v>
      </c>
      <c r="N26" t="s">
        <v>2485</v>
      </c>
      <c r="O26" t="s">
        <v>3386</v>
      </c>
      <c r="Q26" s="3"/>
      <c r="U26" s="3"/>
      <c r="W26" t="s">
        <v>43</v>
      </c>
      <c r="X26" t="s">
        <v>43</v>
      </c>
      <c r="Y26" s="3">
        <v>1346</v>
      </c>
      <c r="Z26" t="s">
        <v>3429</v>
      </c>
      <c r="AA26" t="s">
        <v>1367</v>
      </c>
      <c r="AB26" t="s">
        <v>3430</v>
      </c>
      <c r="AC26" t="s">
        <v>3431</v>
      </c>
      <c r="AE26" t="s">
        <v>60</v>
      </c>
      <c r="AH26" s="3"/>
      <c r="AI26" s="3">
        <v>2024</v>
      </c>
      <c r="AJ26" s="4">
        <v>45382</v>
      </c>
      <c r="AK26" s="5">
        <v>45408</v>
      </c>
      <c r="AL26" t="s">
        <v>43</v>
      </c>
      <c r="AM26" t="s">
        <v>116</v>
      </c>
      <c r="AN26">
        <v>11500</v>
      </c>
      <c r="AO26">
        <v>83.54</v>
      </c>
      <c r="AQ26" s="6">
        <v>83.54</v>
      </c>
    </row>
    <row r="27" spans="1:43" x14ac:dyDescent="0.3">
      <c r="A27" t="s">
        <v>3386</v>
      </c>
      <c r="B27" t="s">
        <v>85</v>
      </c>
      <c r="C27" t="s">
        <v>46</v>
      </c>
      <c r="D27" s="3">
        <v>72120</v>
      </c>
      <c r="E27" t="s">
        <v>3495</v>
      </c>
      <c r="F27" t="s">
        <v>48</v>
      </c>
      <c r="G27" t="s">
        <v>49</v>
      </c>
      <c r="H27" t="s">
        <v>50</v>
      </c>
      <c r="I27" t="s">
        <v>51</v>
      </c>
      <c r="J27" t="s">
        <v>43</v>
      </c>
      <c r="K27" t="s">
        <v>43</v>
      </c>
      <c r="L27" t="s">
        <v>43</v>
      </c>
      <c r="M27" t="s">
        <v>52</v>
      </c>
      <c r="N27" t="s">
        <v>2485</v>
      </c>
      <c r="O27" t="s">
        <v>3386</v>
      </c>
      <c r="Q27" s="3"/>
      <c r="U27" s="3"/>
      <c r="W27" t="s">
        <v>43</v>
      </c>
      <c r="X27" t="s">
        <v>43</v>
      </c>
      <c r="Y27" s="3">
        <v>1409</v>
      </c>
      <c r="Z27" t="s">
        <v>3414</v>
      </c>
      <c r="AA27" t="s">
        <v>1367</v>
      </c>
      <c r="AB27" t="s">
        <v>3415</v>
      </c>
      <c r="AC27" t="s">
        <v>3413</v>
      </c>
      <c r="AD27" t="s">
        <v>3391</v>
      </c>
      <c r="AE27" t="s">
        <v>60</v>
      </c>
      <c r="AH27" s="3"/>
      <c r="AI27" s="3">
        <v>2023</v>
      </c>
      <c r="AJ27" s="4">
        <v>45291</v>
      </c>
      <c r="AK27" s="5">
        <v>45327</v>
      </c>
      <c r="AL27" t="s">
        <v>43</v>
      </c>
      <c r="AM27" t="s">
        <v>116</v>
      </c>
      <c r="AN27">
        <v>11500</v>
      </c>
      <c r="AO27">
        <v>83.54</v>
      </c>
      <c r="AQ27" s="6">
        <v>83.54</v>
      </c>
    </row>
    <row r="28" spans="1:43" x14ac:dyDescent="0.3">
      <c r="A28" t="s">
        <v>3386</v>
      </c>
      <c r="B28" t="s">
        <v>247</v>
      </c>
      <c r="C28" t="s">
        <v>46</v>
      </c>
      <c r="D28" s="3">
        <v>72120</v>
      </c>
      <c r="E28" t="s">
        <v>3495</v>
      </c>
      <c r="F28" t="s">
        <v>48</v>
      </c>
      <c r="G28" t="s">
        <v>49</v>
      </c>
      <c r="H28" t="s">
        <v>50</v>
      </c>
      <c r="I28" t="s">
        <v>51</v>
      </c>
      <c r="J28" t="s">
        <v>43</v>
      </c>
      <c r="K28" t="s">
        <v>43</v>
      </c>
      <c r="L28" t="s">
        <v>43</v>
      </c>
      <c r="M28" t="s">
        <v>52</v>
      </c>
      <c r="N28" t="s">
        <v>2485</v>
      </c>
      <c r="O28" t="s">
        <v>3386</v>
      </c>
      <c r="Q28" s="3"/>
      <c r="U28" s="3"/>
      <c r="W28" t="s">
        <v>43</v>
      </c>
      <c r="X28" t="s">
        <v>43</v>
      </c>
      <c r="Y28" s="3">
        <v>1422</v>
      </c>
      <c r="Z28" t="s">
        <v>3419</v>
      </c>
      <c r="AA28" t="s">
        <v>1367</v>
      </c>
      <c r="AB28" t="s">
        <v>3420</v>
      </c>
      <c r="AC28" t="s">
        <v>3410</v>
      </c>
      <c r="AE28" t="s">
        <v>60</v>
      </c>
      <c r="AH28" s="3"/>
      <c r="AI28" s="3">
        <v>2023</v>
      </c>
      <c r="AJ28" s="4">
        <v>45230</v>
      </c>
      <c r="AK28" s="5">
        <v>45281</v>
      </c>
      <c r="AL28" t="s">
        <v>43</v>
      </c>
      <c r="AM28" t="s">
        <v>116</v>
      </c>
      <c r="AN28">
        <v>11500</v>
      </c>
      <c r="AO28">
        <v>83.54</v>
      </c>
      <c r="AQ28" s="6">
        <v>83.54</v>
      </c>
    </row>
    <row r="29" spans="1:43" x14ac:dyDescent="0.3">
      <c r="A29" t="s">
        <v>3386</v>
      </c>
      <c r="B29" t="s">
        <v>247</v>
      </c>
      <c r="C29" t="s">
        <v>46</v>
      </c>
      <c r="D29" s="3">
        <v>72120</v>
      </c>
      <c r="E29" t="s">
        <v>3495</v>
      </c>
      <c r="F29" t="s">
        <v>48</v>
      </c>
      <c r="G29" t="s">
        <v>49</v>
      </c>
      <c r="H29" t="s">
        <v>50</v>
      </c>
      <c r="I29" t="s">
        <v>51</v>
      </c>
      <c r="J29" t="s">
        <v>43</v>
      </c>
      <c r="K29" t="s">
        <v>43</v>
      </c>
      <c r="L29" t="s">
        <v>43</v>
      </c>
      <c r="M29" t="s">
        <v>52</v>
      </c>
      <c r="N29" t="s">
        <v>2485</v>
      </c>
      <c r="O29" t="s">
        <v>3386</v>
      </c>
      <c r="Q29" s="3"/>
      <c r="U29" s="3"/>
      <c r="W29" t="s">
        <v>43</v>
      </c>
      <c r="X29" t="s">
        <v>43</v>
      </c>
      <c r="Y29" s="3">
        <v>16416</v>
      </c>
      <c r="Z29" t="s">
        <v>3477</v>
      </c>
      <c r="AA29" t="s">
        <v>1367</v>
      </c>
      <c r="AB29" t="s">
        <v>3478</v>
      </c>
      <c r="AC29" t="s">
        <v>3479</v>
      </c>
      <c r="AE29" t="s">
        <v>60</v>
      </c>
      <c r="AH29" s="3"/>
      <c r="AI29" s="3">
        <v>2023</v>
      </c>
      <c r="AJ29" s="4">
        <v>45200</v>
      </c>
      <c r="AK29" s="5">
        <v>45275</v>
      </c>
      <c r="AL29" t="s">
        <v>43</v>
      </c>
      <c r="AM29" t="s">
        <v>116</v>
      </c>
      <c r="AN29">
        <v>-11500</v>
      </c>
      <c r="AP29">
        <v>83.54</v>
      </c>
      <c r="AQ29" s="6">
        <v>-83.54</v>
      </c>
    </row>
    <row r="30" spans="1:43" x14ac:dyDescent="0.3">
      <c r="A30" t="s">
        <v>3386</v>
      </c>
      <c r="B30" t="s">
        <v>440</v>
      </c>
      <c r="C30" t="s">
        <v>46</v>
      </c>
      <c r="D30" s="3">
        <v>72120</v>
      </c>
      <c r="E30" t="s">
        <v>3495</v>
      </c>
      <c r="F30" t="s">
        <v>48</v>
      </c>
      <c r="G30" t="s">
        <v>49</v>
      </c>
      <c r="H30" t="s">
        <v>50</v>
      </c>
      <c r="I30" t="s">
        <v>51</v>
      </c>
      <c r="J30" t="s">
        <v>43</v>
      </c>
      <c r="K30" t="s">
        <v>43</v>
      </c>
      <c r="L30" t="s">
        <v>43</v>
      </c>
      <c r="M30" t="s">
        <v>52</v>
      </c>
      <c r="N30" t="s">
        <v>2485</v>
      </c>
      <c r="O30" t="s">
        <v>3386</v>
      </c>
      <c r="Q30" s="3"/>
      <c r="U30" s="3"/>
      <c r="W30" t="s">
        <v>43</v>
      </c>
      <c r="X30" t="s">
        <v>43</v>
      </c>
      <c r="Y30" s="3">
        <v>16660</v>
      </c>
      <c r="Z30" t="s">
        <v>3432</v>
      </c>
      <c r="AA30" t="s">
        <v>1367</v>
      </c>
      <c r="AB30" t="s">
        <v>3433</v>
      </c>
      <c r="AC30" t="s">
        <v>3434</v>
      </c>
      <c r="AE30" t="s">
        <v>60</v>
      </c>
      <c r="AH30" s="3"/>
      <c r="AI30" s="3">
        <v>2024</v>
      </c>
      <c r="AJ30" s="4">
        <v>45383</v>
      </c>
      <c r="AK30" s="5">
        <v>45411</v>
      </c>
      <c r="AL30" t="s">
        <v>43</v>
      </c>
      <c r="AM30" t="s">
        <v>116</v>
      </c>
      <c r="AN30">
        <v>-11500</v>
      </c>
      <c r="AP30">
        <v>83.54</v>
      </c>
      <c r="AQ30" s="6">
        <v>-83.54</v>
      </c>
    </row>
    <row r="31" spans="1:43" x14ac:dyDescent="0.3">
      <c r="A31" t="s">
        <v>3386</v>
      </c>
      <c r="B31" t="s">
        <v>117</v>
      </c>
      <c r="C31" t="s">
        <v>46</v>
      </c>
      <c r="D31" s="3">
        <v>72120</v>
      </c>
      <c r="E31" t="s">
        <v>3495</v>
      </c>
      <c r="F31" t="s">
        <v>48</v>
      </c>
      <c r="G31" t="s">
        <v>49</v>
      </c>
      <c r="H31" t="s">
        <v>50</v>
      </c>
      <c r="I31" t="s">
        <v>51</v>
      </c>
      <c r="J31" t="s">
        <v>43</v>
      </c>
      <c r="K31" t="s">
        <v>43</v>
      </c>
      <c r="L31" t="s">
        <v>43</v>
      </c>
      <c r="M31" t="s">
        <v>52</v>
      </c>
      <c r="N31" t="s">
        <v>2485</v>
      </c>
      <c r="O31" t="s">
        <v>3386</v>
      </c>
      <c r="Q31" s="3"/>
      <c r="U31" s="3"/>
      <c r="W31" t="s">
        <v>43</v>
      </c>
      <c r="X31" t="s">
        <v>43</v>
      </c>
      <c r="Y31" s="3">
        <v>16736</v>
      </c>
      <c r="Z31" t="s">
        <v>3438</v>
      </c>
      <c r="AA31" t="s">
        <v>1367</v>
      </c>
      <c r="AB31" t="s">
        <v>3439</v>
      </c>
      <c r="AC31" t="s">
        <v>3440</v>
      </c>
      <c r="AE31" t="s">
        <v>60</v>
      </c>
      <c r="AH31" s="3"/>
      <c r="AI31" s="3">
        <v>2023</v>
      </c>
      <c r="AJ31" s="4">
        <v>45231</v>
      </c>
      <c r="AK31" s="5">
        <v>45281</v>
      </c>
      <c r="AL31" t="s">
        <v>43</v>
      </c>
      <c r="AM31" t="s">
        <v>116</v>
      </c>
      <c r="AN31">
        <v>-11500</v>
      </c>
      <c r="AP31">
        <v>83.54</v>
      </c>
      <c r="AQ31" s="6">
        <v>-83.54</v>
      </c>
    </row>
    <row r="32" spans="1:43" x14ac:dyDescent="0.3">
      <c r="A32" t="s">
        <v>3386</v>
      </c>
      <c r="B32" t="s">
        <v>915</v>
      </c>
      <c r="C32" t="s">
        <v>46</v>
      </c>
      <c r="D32" s="3">
        <v>72120</v>
      </c>
      <c r="E32" t="s">
        <v>3495</v>
      </c>
      <c r="F32" t="s">
        <v>48</v>
      </c>
      <c r="G32" t="s">
        <v>49</v>
      </c>
      <c r="H32" t="s">
        <v>50</v>
      </c>
      <c r="I32" t="s">
        <v>51</v>
      </c>
      <c r="J32" t="s">
        <v>43</v>
      </c>
      <c r="K32" t="s">
        <v>43</v>
      </c>
      <c r="L32" t="s">
        <v>43</v>
      </c>
      <c r="M32" t="s">
        <v>52</v>
      </c>
      <c r="N32" t="s">
        <v>2485</v>
      </c>
      <c r="O32" t="s">
        <v>3386</v>
      </c>
      <c r="Q32" s="3"/>
      <c r="U32" s="3"/>
      <c r="W32" t="s">
        <v>43</v>
      </c>
      <c r="X32" t="s">
        <v>43</v>
      </c>
      <c r="Y32" s="3">
        <v>16867</v>
      </c>
      <c r="Z32" t="s">
        <v>3435</v>
      </c>
      <c r="AA32" t="s">
        <v>1367</v>
      </c>
      <c r="AB32" t="s">
        <v>3436</v>
      </c>
      <c r="AC32" t="s">
        <v>3437</v>
      </c>
      <c r="AD32" t="s">
        <v>3395</v>
      </c>
      <c r="AE32" t="s">
        <v>60</v>
      </c>
      <c r="AH32" s="3"/>
      <c r="AI32" s="3">
        <v>2024</v>
      </c>
      <c r="AJ32" s="4">
        <v>45413</v>
      </c>
      <c r="AK32" s="5">
        <v>45483</v>
      </c>
      <c r="AL32" t="s">
        <v>43</v>
      </c>
      <c r="AM32" t="s">
        <v>116</v>
      </c>
      <c r="AN32">
        <v>-11500</v>
      </c>
      <c r="AP32">
        <v>83.54</v>
      </c>
      <c r="AQ32" s="6">
        <v>-83.54</v>
      </c>
    </row>
    <row r="33" spans="1:43" x14ac:dyDescent="0.3">
      <c r="A33" t="s">
        <v>3386</v>
      </c>
      <c r="B33" t="s">
        <v>224</v>
      </c>
      <c r="C33" t="s">
        <v>46</v>
      </c>
      <c r="D33" s="3">
        <v>72120</v>
      </c>
      <c r="E33" t="s">
        <v>3495</v>
      </c>
      <c r="F33" t="s">
        <v>48</v>
      </c>
      <c r="G33" t="s">
        <v>49</v>
      </c>
      <c r="H33" t="s">
        <v>50</v>
      </c>
      <c r="I33" t="s">
        <v>51</v>
      </c>
      <c r="J33" t="s">
        <v>43</v>
      </c>
      <c r="K33" t="s">
        <v>43</v>
      </c>
      <c r="L33" t="s">
        <v>43</v>
      </c>
      <c r="M33" t="s">
        <v>52</v>
      </c>
      <c r="N33" t="s">
        <v>2485</v>
      </c>
      <c r="O33" t="s">
        <v>3386</v>
      </c>
      <c r="Q33" s="3"/>
      <c r="U33" s="3"/>
      <c r="W33" t="s">
        <v>43</v>
      </c>
      <c r="X33" t="s">
        <v>43</v>
      </c>
      <c r="Y33" s="3">
        <v>16952</v>
      </c>
      <c r="Z33" t="s">
        <v>3441</v>
      </c>
      <c r="AA33" t="s">
        <v>1367</v>
      </c>
      <c r="AB33" t="s">
        <v>3442</v>
      </c>
      <c r="AC33" t="s">
        <v>3443</v>
      </c>
      <c r="AD33" t="s">
        <v>3395</v>
      </c>
      <c r="AE33" t="s">
        <v>60</v>
      </c>
      <c r="AH33" s="3"/>
      <c r="AI33" s="3">
        <v>2024</v>
      </c>
      <c r="AJ33" s="4">
        <v>45444</v>
      </c>
      <c r="AK33" s="5">
        <v>45484</v>
      </c>
      <c r="AL33" t="s">
        <v>43</v>
      </c>
      <c r="AM33" t="s">
        <v>116</v>
      </c>
      <c r="AN33">
        <v>-11500</v>
      </c>
      <c r="AP33">
        <v>83.54</v>
      </c>
      <c r="AQ33" s="6">
        <v>-83.54</v>
      </c>
    </row>
    <row r="34" spans="1:43" x14ac:dyDescent="0.3">
      <c r="A34" t="s">
        <v>3386</v>
      </c>
      <c r="B34" t="s">
        <v>207</v>
      </c>
      <c r="C34" t="s">
        <v>46</v>
      </c>
      <c r="D34" s="3">
        <v>72120</v>
      </c>
      <c r="E34" t="s">
        <v>3495</v>
      </c>
      <c r="F34" t="s">
        <v>48</v>
      </c>
      <c r="G34" t="s">
        <v>49</v>
      </c>
      <c r="H34" t="s">
        <v>50</v>
      </c>
      <c r="I34" t="s">
        <v>51</v>
      </c>
      <c r="J34" t="s">
        <v>43</v>
      </c>
      <c r="K34" t="s">
        <v>43</v>
      </c>
      <c r="L34" t="s">
        <v>43</v>
      </c>
      <c r="M34" t="s">
        <v>52</v>
      </c>
      <c r="N34" t="s">
        <v>2485</v>
      </c>
      <c r="O34" t="s">
        <v>3386</v>
      </c>
      <c r="Q34" s="3"/>
      <c r="U34" s="3"/>
      <c r="W34" t="s">
        <v>43</v>
      </c>
      <c r="X34" t="s">
        <v>43</v>
      </c>
      <c r="Y34" s="3">
        <v>17753</v>
      </c>
      <c r="Z34" t="s">
        <v>3444</v>
      </c>
      <c r="AA34" t="s">
        <v>1367</v>
      </c>
      <c r="AB34" t="s">
        <v>3445</v>
      </c>
      <c r="AC34" t="s">
        <v>3446</v>
      </c>
      <c r="AD34" t="s">
        <v>3395</v>
      </c>
      <c r="AE34" t="s">
        <v>60</v>
      </c>
      <c r="AH34" s="3"/>
      <c r="AI34" s="3">
        <v>2024</v>
      </c>
      <c r="AJ34" s="4">
        <v>45474</v>
      </c>
      <c r="AK34" s="5">
        <v>45495</v>
      </c>
      <c r="AL34" t="s">
        <v>43</v>
      </c>
      <c r="AM34" t="s">
        <v>116</v>
      </c>
      <c r="AN34">
        <v>-11500</v>
      </c>
      <c r="AP34">
        <v>83.54</v>
      </c>
      <c r="AQ34" s="6">
        <v>-83.54</v>
      </c>
    </row>
    <row r="35" spans="1:43" x14ac:dyDescent="0.3">
      <c r="A35" t="s">
        <v>3386</v>
      </c>
      <c r="B35" t="s">
        <v>733</v>
      </c>
      <c r="C35" t="s">
        <v>46</v>
      </c>
      <c r="D35" s="3">
        <v>72120</v>
      </c>
      <c r="E35" t="s">
        <v>3495</v>
      </c>
      <c r="F35" t="s">
        <v>48</v>
      </c>
      <c r="G35" t="s">
        <v>49</v>
      </c>
      <c r="H35" t="s">
        <v>50</v>
      </c>
      <c r="I35" t="s">
        <v>51</v>
      </c>
      <c r="J35" t="s">
        <v>43</v>
      </c>
      <c r="K35" t="s">
        <v>43</v>
      </c>
      <c r="L35" t="s">
        <v>43</v>
      </c>
      <c r="M35" t="s">
        <v>52</v>
      </c>
      <c r="N35" t="s">
        <v>2485</v>
      </c>
      <c r="O35" t="s">
        <v>3386</v>
      </c>
      <c r="Q35" s="3"/>
      <c r="U35" s="3"/>
      <c r="W35" t="s">
        <v>43</v>
      </c>
      <c r="X35" t="s">
        <v>43</v>
      </c>
      <c r="Y35" s="3">
        <v>18163</v>
      </c>
      <c r="Z35" t="s">
        <v>3447</v>
      </c>
      <c r="AA35" t="s">
        <v>1367</v>
      </c>
      <c r="AB35" t="s">
        <v>3448</v>
      </c>
      <c r="AC35" t="s">
        <v>3449</v>
      </c>
      <c r="AD35" t="s">
        <v>3391</v>
      </c>
      <c r="AE35" t="s">
        <v>60</v>
      </c>
      <c r="AH35" s="3"/>
      <c r="AI35" s="3">
        <v>2024</v>
      </c>
      <c r="AJ35" s="4">
        <v>45505</v>
      </c>
      <c r="AK35" s="5">
        <v>45541</v>
      </c>
      <c r="AL35" t="s">
        <v>43</v>
      </c>
      <c r="AM35" t="s">
        <v>116</v>
      </c>
      <c r="AN35">
        <v>-11500</v>
      </c>
      <c r="AP35">
        <v>83.54</v>
      </c>
      <c r="AQ35" s="6">
        <v>-83.54</v>
      </c>
    </row>
    <row r="36" spans="1:43" x14ac:dyDescent="0.3">
      <c r="A36" t="s">
        <v>3386</v>
      </c>
      <c r="B36" t="s">
        <v>179</v>
      </c>
      <c r="C36" t="s">
        <v>46</v>
      </c>
      <c r="D36" s="3">
        <v>72120</v>
      </c>
      <c r="E36" t="s">
        <v>3495</v>
      </c>
      <c r="F36" t="s">
        <v>48</v>
      </c>
      <c r="G36" t="s">
        <v>49</v>
      </c>
      <c r="H36" t="s">
        <v>50</v>
      </c>
      <c r="I36" t="s">
        <v>51</v>
      </c>
      <c r="J36" t="s">
        <v>43</v>
      </c>
      <c r="K36" t="s">
        <v>43</v>
      </c>
      <c r="L36" t="s">
        <v>43</v>
      </c>
      <c r="M36" t="s">
        <v>52</v>
      </c>
      <c r="N36" t="s">
        <v>2485</v>
      </c>
      <c r="O36" t="s">
        <v>3386</v>
      </c>
      <c r="Q36" s="3"/>
      <c r="U36" s="3"/>
      <c r="W36" t="s">
        <v>43</v>
      </c>
      <c r="X36" t="s">
        <v>43</v>
      </c>
      <c r="Y36" s="3">
        <v>18274</v>
      </c>
      <c r="Z36" t="s">
        <v>3450</v>
      </c>
      <c r="AA36" t="s">
        <v>1367</v>
      </c>
      <c r="AB36" t="s">
        <v>3451</v>
      </c>
      <c r="AC36" t="s">
        <v>3452</v>
      </c>
      <c r="AD36" t="s">
        <v>3391</v>
      </c>
      <c r="AE36" t="s">
        <v>60</v>
      </c>
      <c r="AH36" s="3"/>
      <c r="AI36" s="3">
        <v>2024</v>
      </c>
      <c r="AJ36" s="4">
        <v>45536</v>
      </c>
      <c r="AK36" s="5">
        <v>45560</v>
      </c>
      <c r="AL36" t="s">
        <v>43</v>
      </c>
      <c r="AM36" t="s">
        <v>116</v>
      </c>
      <c r="AN36">
        <v>-11500</v>
      </c>
      <c r="AP36">
        <v>83.54</v>
      </c>
      <c r="AQ36" s="6">
        <v>-83.54</v>
      </c>
    </row>
    <row r="37" spans="1:43" x14ac:dyDescent="0.3">
      <c r="A37" t="s">
        <v>3386</v>
      </c>
      <c r="B37" t="s">
        <v>551</v>
      </c>
      <c r="C37" t="s">
        <v>46</v>
      </c>
      <c r="D37" s="3">
        <v>72120</v>
      </c>
      <c r="E37" t="s">
        <v>3495</v>
      </c>
      <c r="F37" t="s">
        <v>48</v>
      </c>
      <c r="G37" t="s">
        <v>49</v>
      </c>
      <c r="H37" t="s">
        <v>50</v>
      </c>
      <c r="I37" t="s">
        <v>51</v>
      </c>
      <c r="J37" t="s">
        <v>43</v>
      </c>
      <c r="K37" t="s">
        <v>43</v>
      </c>
      <c r="L37" t="s">
        <v>43</v>
      </c>
      <c r="M37" t="s">
        <v>52</v>
      </c>
      <c r="N37" t="s">
        <v>2485</v>
      </c>
      <c r="O37" t="s">
        <v>3386</v>
      </c>
      <c r="Q37" s="3"/>
      <c r="U37" s="3"/>
      <c r="W37" t="s">
        <v>43</v>
      </c>
      <c r="X37" t="s">
        <v>43</v>
      </c>
      <c r="Y37" s="3">
        <v>18507</v>
      </c>
      <c r="Z37" t="s">
        <v>3456</v>
      </c>
      <c r="AA37" t="s">
        <v>1367</v>
      </c>
      <c r="AB37" t="s">
        <v>3457</v>
      </c>
      <c r="AC37" t="s">
        <v>3458</v>
      </c>
      <c r="AD37" t="s">
        <v>3391</v>
      </c>
      <c r="AE37" t="s">
        <v>60</v>
      </c>
      <c r="AH37" s="3"/>
      <c r="AI37" s="3">
        <v>2024</v>
      </c>
      <c r="AJ37" s="4">
        <v>45292</v>
      </c>
      <c r="AK37" s="5">
        <v>45327</v>
      </c>
      <c r="AL37" t="s">
        <v>43</v>
      </c>
      <c r="AM37" t="s">
        <v>116</v>
      </c>
      <c r="AN37">
        <v>-11500</v>
      </c>
      <c r="AP37">
        <v>83.54</v>
      </c>
      <c r="AQ37" s="6">
        <v>-83.54</v>
      </c>
    </row>
    <row r="38" spans="1:43" x14ac:dyDescent="0.3">
      <c r="A38" t="s">
        <v>3386</v>
      </c>
      <c r="B38" t="s">
        <v>85</v>
      </c>
      <c r="C38" t="s">
        <v>46</v>
      </c>
      <c r="D38" s="3">
        <v>72120</v>
      </c>
      <c r="E38" t="s">
        <v>3495</v>
      </c>
      <c r="F38" t="s">
        <v>48</v>
      </c>
      <c r="G38" t="s">
        <v>49</v>
      </c>
      <c r="H38" t="s">
        <v>50</v>
      </c>
      <c r="I38" t="s">
        <v>51</v>
      </c>
      <c r="J38" t="s">
        <v>43</v>
      </c>
      <c r="K38" t="s">
        <v>43</v>
      </c>
      <c r="L38" t="s">
        <v>43</v>
      </c>
      <c r="M38" t="s">
        <v>52</v>
      </c>
      <c r="N38" t="s">
        <v>2485</v>
      </c>
      <c r="O38" t="s">
        <v>3386</v>
      </c>
      <c r="Q38" s="3"/>
      <c r="U38" s="3"/>
      <c r="W38" t="s">
        <v>43</v>
      </c>
      <c r="X38" t="s">
        <v>43</v>
      </c>
      <c r="Y38" s="3">
        <v>18632</v>
      </c>
      <c r="Z38" t="s">
        <v>3462</v>
      </c>
      <c r="AA38" t="s">
        <v>1367</v>
      </c>
      <c r="AB38" t="s">
        <v>3463</v>
      </c>
      <c r="AC38" t="s">
        <v>3464</v>
      </c>
      <c r="AE38" t="s">
        <v>60</v>
      </c>
      <c r="AH38" s="3"/>
      <c r="AI38" s="3">
        <v>2023</v>
      </c>
      <c r="AJ38" s="4">
        <v>45261</v>
      </c>
      <c r="AK38" s="5">
        <v>45282</v>
      </c>
      <c r="AL38" t="s">
        <v>43</v>
      </c>
      <c r="AM38" t="s">
        <v>116</v>
      </c>
      <c r="AN38">
        <v>-11500</v>
      </c>
      <c r="AP38">
        <v>83.54</v>
      </c>
      <c r="AQ38" s="6">
        <v>-83.54</v>
      </c>
    </row>
    <row r="39" spans="1:43" x14ac:dyDescent="0.3">
      <c r="B39" t="s">
        <v>551</v>
      </c>
      <c r="C39" t="s">
        <v>46</v>
      </c>
      <c r="D39" s="3">
        <v>72135</v>
      </c>
      <c r="E39" t="s">
        <v>1385</v>
      </c>
      <c r="F39" t="s">
        <v>48</v>
      </c>
      <c r="G39" t="s">
        <v>1370</v>
      </c>
      <c r="H39" t="s">
        <v>50</v>
      </c>
      <c r="I39" t="s">
        <v>51</v>
      </c>
      <c r="J39" t="s">
        <v>43</v>
      </c>
      <c r="K39" t="s">
        <v>43</v>
      </c>
      <c r="L39" t="s">
        <v>43</v>
      </c>
      <c r="M39" t="s">
        <v>52</v>
      </c>
      <c r="N39" t="s">
        <v>43</v>
      </c>
      <c r="Q39" s="3"/>
      <c r="U39" s="3"/>
      <c r="W39" t="s">
        <v>43</v>
      </c>
      <c r="X39" t="s">
        <v>43</v>
      </c>
      <c r="Y39" s="3">
        <v>1232</v>
      </c>
      <c r="Z39" t="s">
        <v>1371</v>
      </c>
      <c r="AA39" t="s">
        <v>1372</v>
      </c>
      <c r="AB39" t="s">
        <v>1373</v>
      </c>
      <c r="AC39" t="s">
        <v>1374</v>
      </c>
      <c r="AD39" t="s">
        <v>84</v>
      </c>
      <c r="AE39" t="s">
        <v>60</v>
      </c>
      <c r="AH39" s="3"/>
      <c r="AI39" s="3">
        <v>2024</v>
      </c>
      <c r="AJ39" s="4">
        <v>45322</v>
      </c>
      <c r="AK39" s="5">
        <v>45344</v>
      </c>
      <c r="AL39" t="s">
        <v>43</v>
      </c>
      <c r="AM39" t="s">
        <v>116</v>
      </c>
      <c r="AN39">
        <v>66360</v>
      </c>
      <c r="AO39">
        <v>500.53000000000003</v>
      </c>
      <c r="AQ39" s="6">
        <v>500.53000000000003</v>
      </c>
    </row>
    <row r="40" spans="1:43" x14ac:dyDescent="0.3">
      <c r="B40" t="s">
        <v>85</v>
      </c>
      <c r="C40" t="s">
        <v>46</v>
      </c>
      <c r="D40" s="3">
        <v>72135</v>
      </c>
      <c r="E40" t="s">
        <v>1385</v>
      </c>
      <c r="F40" t="s">
        <v>48</v>
      </c>
      <c r="G40" t="s">
        <v>1370</v>
      </c>
      <c r="H40" t="s">
        <v>50</v>
      </c>
      <c r="I40" t="s">
        <v>51</v>
      </c>
      <c r="J40" t="s">
        <v>43</v>
      </c>
      <c r="K40" t="s">
        <v>43</v>
      </c>
      <c r="L40" t="s">
        <v>43</v>
      </c>
      <c r="M40" t="s">
        <v>52</v>
      </c>
      <c r="N40" t="s">
        <v>43</v>
      </c>
      <c r="Q40" s="3"/>
      <c r="U40" s="3"/>
      <c r="W40" t="s">
        <v>43</v>
      </c>
      <c r="X40" t="s">
        <v>43</v>
      </c>
      <c r="Y40" s="3">
        <v>1232</v>
      </c>
      <c r="Z40" t="s">
        <v>1375</v>
      </c>
      <c r="AA40" t="s">
        <v>1372</v>
      </c>
      <c r="AB40" t="s">
        <v>1376</v>
      </c>
      <c r="AC40" t="s">
        <v>1369</v>
      </c>
      <c r="AD40" t="s">
        <v>1377</v>
      </c>
      <c r="AE40" t="s">
        <v>60</v>
      </c>
      <c r="AH40" s="3"/>
      <c r="AI40" s="3">
        <v>2023</v>
      </c>
      <c r="AJ40" s="4">
        <v>45291</v>
      </c>
      <c r="AK40" s="5">
        <v>45344</v>
      </c>
      <c r="AL40" t="s">
        <v>43</v>
      </c>
      <c r="AM40" t="s">
        <v>116</v>
      </c>
      <c r="AN40">
        <v>-66360</v>
      </c>
      <c r="AP40">
        <v>500.53000000000003</v>
      </c>
      <c r="AQ40" s="6">
        <v>-500.53000000000003</v>
      </c>
    </row>
    <row r="41" spans="1:43" x14ac:dyDescent="0.3">
      <c r="A41" t="s">
        <v>3497</v>
      </c>
      <c r="B41" t="s">
        <v>230</v>
      </c>
      <c r="C41" t="s">
        <v>46</v>
      </c>
      <c r="D41" s="3">
        <v>72220</v>
      </c>
      <c r="E41" t="s">
        <v>4645</v>
      </c>
      <c r="F41" t="s">
        <v>48</v>
      </c>
      <c r="G41" t="s">
        <v>49</v>
      </c>
      <c r="H41" t="s">
        <v>50</v>
      </c>
      <c r="I41" t="s">
        <v>51</v>
      </c>
      <c r="J41" t="s">
        <v>43</v>
      </c>
      <c r="K41" t="s">
        <v>43</v>
      </c>
      <c r="L41" t="s">
        <v>43</v>
      </c>
      <c r="M41" t="s">
        <v>52</v>
      </c>
      <c r="N41" t="s">
        <v>2494</v>
      </c>
      <c r="O41" t="s">
        <v>3498</v>
      </c>
      <c r="P41" t="s">
        <v>2493</v>
      </c>
      <c r="Q41" s="3">
        <v>300001153622195</v>
      </c>
      <c r="R41" t="s">
        <v>2243</v>
      </c>
      <c r="S41">
        <v>46938.78</v>
      </c>
      <c r="T41">
        <v>46938.78</v>
      </c>
      <c r="U41" s="3">
        <v>1</v>
      </c>
      <c r="V41" t="s">
        <v>2494</v>
      </c>
      <c r="W41" t="s">
        <v>2495</v>
      </c>
      <c r="X41" t="s">
        <v>2496</v>
      </c>
      <c r="Y41" s="3">
        <v>28</v>
      </c>
      <c r="Z41" t="s">
        <v>3670</v>
      </c>
      <c r="AA41" t="s">
        <v>3671</v>
      </c>
      <c r="AB41" t="s">
        <v>3672</v>
      </c>
      <c r="AC41" t="s">
        <v>3657</v>
      </c>
      <c r="AD41" t="s">
        <v>110</v>
      </c>
      <c r="AE41" t="s">
        <v>60</v>
      </c>
      <c r="AF41" t="s">
        <v>2247</v>
      </c>
      <c r="AH41" s="3">
        <v>0</v>
      </c>
      <c r="AI41" s="3">
        <v>2023</v>
      </c>
      <c r="AJ41" s="4">
        <v>45124</v>
      </c>
      <c r="AK41" s="5">
        <v>45141</v>
      </c>
      <c r="AL41" t="s">
        <v>3508</v>
      </c>
      <c r="AM41" t="s">
        <v>116</v>
      </c>
      <c r="AN41">
        <v>46938.78</v>
      </c>
      <c r="AO41">
        <v>340.98</v>
      </c>
      <c r="AQ41" s="6">
        <v>340.98</v>
      </c>
    </row>
    <row r="42" spans="1:43" x14ac:dyDescent="0.3">
      <c r="A42" t="s">
        <v>3497</v>
      </c>
      <c r="B42" t="s">
        <v>440</v>
      </c>
      <c r="C42" t="s">
        <v>46</v>
      </c>
      <c r="D42" s="3">
        <v>72370</v>
      </c>
      <c r="E42" t="s">
        <v>4641</v>
      </c>
      <c r="F42" t="s">
        <v>48</v>
      </c>
      <c r="G42" t="s">
        <v>49</v>
      </c>
      <c r="H42" t="s">
        <v>50</v>
      </c>
      <c r="I42" t="s">
        <v>51</v>
      </c>
      <c r="J42" t="s">
        <v>43</v>
      </c>
      <c r="K42" t="s">
        <v>43</v>
      </c>
      <c r="L42" t="s">
        <v>43</v>
      </c>
      <c r="M42" t="s">
        <v>52</v>
      </c>
      <c r="N42" t="s">
        <v>3920</v>
      </c>
      <c r="O42" t="s">
        <v>3498</v>
      </c>
      <c r="P42" t="s">
        <v>3921</v>
      </c>
      <c r="Q42" s="3">
        <v>300001738009501</v>
      </c>
      <c r="R42" t="s">
        <v>2243</v>
      </c>
      <c r="S42">
        <v>0</v>
      </c>
      <c r="T42">
        <v>0</v>
      </c>
      <c r="U42" s="3">
        <v>1</v>
      </c>
      <c r="V42" t="s">
        <v>3920</v>
      </c>
      <c r="W42" t="s">
        <v>3297</v>
      </c>
      <c r="X42" t="s">
        <v>3298</v>
      </c>
      <c r="Y42" s="3">
        <v>9</v>
      </c>
      <c r="Z42" t="s">
        <v>3922</v>
      </c>
      <c r="AA42" t="s">
        <v>3923</v>
      </c>
      <c r="AB42" t="s">
        <v>3924</v>
      </c>
      <c r="AC42" t="s">
        <v>3925</v>
      </c>
      <c r="AD42" t="s">
        <v>110</v>
      </c>
      <c r="AE42" t="s">
        <v>60</v>
      </c>
      <c r="AF42" t="s">
        <v>2247</v>
      </c>
      <c r="AH42" s="3">
        <v>0</v>
      </c>
      <c r="AI42" s="3">
        <v>2024</v>
      </c>
      <c r="AJ42" s="4">
        <v>45390</v>
      </c>
      <c r="AK42" s="5">
        <v>45415</v>
      </c>
      <c r="AL42" t="s">
        <v>3508</v>
      </c>
      <c r="AM42" t="s">
        <v>116</v>
      </c>
      <c r="AN42">
        <v>3138.9900000000002</v>
      </c>
      <c r="AO42">
        <v>23.66</v>
      </c>
      <c r="AQ42" s="6">
        <v>23.66</v>
      </c>
    </row>
    <row r="43" spans="1:43" x14ac:dyDescent="0.3">
      <c r="A43" t="s">
        <v>3497</v>
      </c>
      <c r="B43" t="s">
        <v>440</v>
      </c>
      <c r="C43" t="s">
        <v>46</v>
      </c>
      <c r="D43" s="3">
        <v>72370</v>
      </c>
      <c r="E43" t="s">
        <v>4641</v>
      </c>
      <c r="F43" t="s">
        <v>48</v>
      </c>
      <c r="G43" t="s">
        <v>49</v>
      </c>
      <c r="H43" t="s">
        <v>50</v>
      </c>
      <c r="I43" t="s">
        <v>51</v>
      </c>
      <c r="J43" t="s">
        <v>43</v>
      </c>
      <c r="K43" t="s">
        <v>43</v>
      </c>
      <c r="L43" t="s">
        <v>43</v>
      </c>
      <c r="M43" t="s">
        <v>52</v>
      </c>
      <c r="N43" t="s">
        <v>3920</v>
      </c>
      <c r="O43" t="s">
        <v>3498</v>
      </c>
      <c r="P43" t="s">
        <v>3921</v>
      </c>
      <c r="Q43" s="3">
        <v>300001738009501</v>
      </c>
      <c r="R43" t="s">
        <v>2243</v>
      </c>
      <c r="S43">
        <v>0</v>
      </c>
      <c r="T43">
        <v>0</v>
      </c>
      <c r="U43" s="3">
        <v>1</v>
      </c>
      <c r="V43" t="s">
        <v>3920</v>
      </c>
      <c r="W43" t="s">
        <v>3297</v>
      </c>
      <c r="X43" t="s">
        <v>3298</v>
      </c>
      <c r="Y43" s="3">
        <v>10</v>
      </c>
      <c r="Z43" t="s">
        <v>3922</v>
      </c>
      <c r="AA43" t="s">
        <v>3923</v>
      </c>
      <c r="AB43" t="s">
        <v>3924</v>
      </c>
      <c r="AC43" t="s">
        <v>3925</v>
      </c>
      <c r="AD43" t="s">
        <v>110</v>
      </c>
      <c r="AE43" t="s">
        <v>60</v>
      </c>
      <c r="AF43" t="s">
        <v>2247</v>
      </c>
      <c r="AH43" s="3">
        <v>0</v>
      </c>
      <c r="AI43" s="3">
        <v>2024</v>
      </c>
      <c r="AJ43" s="4">
        <v>45390</v>
      </c>
      <c r="AK43" s="5">
        <v>45415</v>
      </c>
      <c r="AL43" t="s">
        <v>3508</v>
      </c>
      <c r="AM43" t="s">
        <v>116</v>
      </c>
      <c r="AN43">
        <v>-3138.9900000000002</v>
      </c>
      <c r="AP43">
        <v>23.66</v>
      </c>
      <c r="AQ43" s="6">
        <v>-23.66</v>
      </c>
    </row>
    <row r="44" spans="1:43" x14ac:dyDescent="0.3">
      <c r="A44" t="s">
        <v>44</v>
      </c>
      <c r="B44" t="s">
        <v>45</v>
      </c>
      <c r="C44" t="s">
        <v>46</v>
      </c>
      <c r="D44" s="3">
        <v>72410</v>
      </c>
      <c r="E44" t="s">
        <v>47</v>
      </c>
      <c r="F44" t="s">
        <v>48</v>
      </c>
      <c r="G44" t="s">
        <v>49</v>
      </c>
      <c r="H44" t="s">
        <v>50</v>
      </c>
      <c r="I44" t="s">
        <v>51</v>
      </c>
      <c r="J44" t="s">
        <v>43</v>
      </c>
      <c r="K44" t="s">
        <v>43</v>
      </c>
      <c r="L44" t="s">
        <v>43</v>
      </c>
      <c r="M44" t="s">
        <v>52</v>
      </c>
      <c r="N44" t="s">
        <v>53</v>
      </c>
      <c r="O44" t="s">
        <v>54</v>
      </c>
      <c r="Q44" s="3"/>
      <c r="U44" s="3"/>
      <c r="W44" t="s">
        <v>43</v>
      </c>
      <c r="X44" t="s">
        <v>43</v>
      </c>
      <c r="Y44" s="3">
        <v>165</v>
      </c>
      <c r="Z44" t="s">
        <v>55</v>
      </c>
      <c r="AA44" t="s">
        <v>56</v>
      </c>
      <c r="AB44" t="s">
        <v>57</v>
      </c>
      <c r="AC44" t="s">
        <v>58</v>
      </c>
      <c r="AD44" t="s">
        <v>59</v>
      </c>
      <c r="AE44" t="s">
        <v>60</v>
      </c>
      <c r="AH44" s="3"/>
      <c r="AI44" s="3">
        <v>2023</v>
      </c>
      <c r="AJ44" s="4">
        <v>45078</v>
      </c>
      <c r="AK44" s="5">
        <v>45126</v>
      </c>
      <c r="AL44" t="s">
        <v>43</v>
      </c>
      <c r="AM44" t="s">
        <v>61</v>
      </c>
      <c r="AN44">
        <v>690</v>
      </c>
      <c r="AO44">
        <v>690</v>
      </c>
      <c r="AQ44" s="6">
        <v>690</v>
      </c>
    </row>
    <row r="45" spans="1:43" x14ac:dyDescent="0.3">
      <c r="A45" t="s">
        <v>44</v>
      </c>
      <c r="B45" t="s">
        <v>45</v>
      </c>
      <c r="C45" t="s">
        <v>46</v>
      </c>
      <c r="D45" s="3">
        <v>72410</v>
      </c>
      <c r="E45" t="s">
        <v>47</v>
      </c>
      <c r="F45" t="s">
        <v>48</v>
      </c>
      <c r="G45" t="s">
        <v>49</v>
      </c>
      <c r="H45" t="s">
        <v>50</v>
      </c>
      <c r="I45" t="s">
        <v>51</v>
      </c>
      <c r="J45" t="s">
        <v>43</v>
      </c>
      <c r="K45" t="s">
        <v>43</v>
      </c>
      <c r="L45" t="s">
        <v>43</v>
      </c>
      <c r="M45" t="s">
        <v>52</v>
      </c>
      <c r="N45" t="s">
        <v>62</v>
      </c>
      <c r="O45" t="s">
        <v>54</v>
      </c>
      <c r="Q45" s="3"/>
      <c r="U45" s="3"/>
      <c r="W45" t="s">
        <v>43</v>
      </c>
      <c r="X45" t="s">
        <v>43</v>
      </c>
      <c r="Y45" s="3">
        <v>166</v>
      </c>
      <c r="Z45" t="s">
        <v>55</v>
      </c>
      <c r="AA45" t="s">
        <v>63</v>
      </c>
      <c r="AB45" t="s">
        <v>57</v>
      </c>
      <c r="AC45" t="s">
        <v>58</v>
      </c>
      <c r="AD45" t="s">
        <v>59</v>
      </c>
      <c r="AE45" t="s">
        <v>60</v>
      </c>
      <c r="AH45" s="3"/>
      <c r="AI45" s="3">
        <v>2023</v>
      </c>
      <c r="AJ45" s="4">
        <v>45078</v>
      </c>
      <c r="AK45" s="5">
        <v>45126</v>
      </c>
      <c r="AL45" t="s">
        <v>43</v>
      </c>
      <c r="AM45" t="s">
        <v>61</v>
      </c>
      <c r="AN45">
        <v>1672</v>
      </c>
      <c r="AO45">
        <v>1672</v>
      </c>
      <c r="AQ45" s="6">
        <v>1672</v>
      </c>
    </row>
    <row r="46" spans="1:43" x14ac:dyDescent="0.3">
      <c r="A46" t="s">
        <v>44</v>
      </c>
      <c r="B46" t="s">
        <v>45</v>
      </c>
      <c r="C46" t="s">
        <v>46</v>
      </c>
      <c r="D46" s="3">
        <v>72410</v>
      </c>
      <c r="E46" t="s">
        <v>47</v>
      </c>
      <c r="F46" t="s">
        <v>48</v>
      </c>
      <c r="G46" t="s">
        <v>49</v>
      </c>
      <c r="H46" t="s">
        <v>50</v>
      </c>
      <c r="I46" t="s">
        <v>51</v>
      </c>
      <c r="J46" t="s">
        <v>43</v>
      </c>
      <c r="K46" t="s">
        <v>43</v>
      </c>
      <c r="L46" t="s">
        <v>43</v>
      </c>
      <c r="M46" t="s">
        <v>52</v>
      </c>
      <c r="N46" t="s">
        <v>64</v>
      </c>
      <c r="O46" t="s">
        <v>54</v>
      </c>
      <c r="Q46" s="3"/>
      <c r="U46" s="3"/>
      <c r="W46" t="s">
        <v>43</v>
      </c>
      <c r="X46" t="s">
        <v>43</v>
      </c>
      <c r="Y46" s="3">
        <v>167</v>
      </c>
      <c r="Z46" t="s">
        <v>55</v>
      </c>
      <c r="AA46" t="s">
        <v>65</v>
      </c>
      <c r="AB46" t="s">
        <v>57</v>
      </c>
      <c r="AC46" t="s">
        <v>58</v>
      </c>
      <c r="AD46" t="s">
        <v>59</v>
      </c>
      <c r="AE46" t="s">
        <v>60</v>
      </c>
      <c r="AH46" s="3"/>
      <c r="AI46" s="3">
        <v>2023</v>
      </c>
      <c r="AJ46" s="4">
        <v>45078</v>
      </c>
      <c r="AK46" s="5">
        <v>45126</v>
      </c>
      <c r="AL46" t="s">
        <v>43</v>
      </c>
      <c r="AM46" t="s">
        <v>61</v>
      </c>
      <c r="AN46">
        <v>1672</v>
      </c>
      <c r="AO46">
        <v>1672</v>
      </c>
      <c r="AQ46" s="6">
        <v>1672</v>
      </c>
    </row>
    <row r="47" spans="1:43" x14ac:dyDescent="0.3">
      <c r="A47" t="s">
        <v>3497</v>
      </c>
      <c r="B47" t="s">
        <v>117</v>
      </c>
      <c r="C47" t="s">
        <v>46</v>
      </c>
      <c r="D47" s="3">
        <v>72440</v>
      </c>
      <c r="E47" t="s">
        <v>4637</v>
      </c>
      <c r="F47" t="s">
        <v>48</v>
      </c>
      <c r="G47" t="s">
        <v>49</v>
      </c>
      <c r="H47" t="s">
        <v>50</v>
      </c>
      <c r="I47" t="s">
        <v>51</v>
      </c>
      <c r="J47" t="s">
        <v>43</v>
      </c>
      <c r="K47" t="s">
        <v>43</v>
      </c>
      <c r="L47" t="s">
        <v>43</v>
      </c>
      <c r="M47" t="s">
        <v>52</v>
      </c>
      <c r="N47" t="s">
        <v>3272</v>
      </c>
      <c r="O47" t="s">
        <v>3498</v>
      </c>
      <c r="P47" t="s">
        <v>3271</v>
      </c>
      <c r="Q47" s="3">
        <v>300001388250094</v>
      </c>
      <c r="R47" t="s">
        <v>2243</v>
      </c>
      <c r="S47">
        <v>400</v>
      </c>
      <c r="T47">
        <v>11.59</v>
      </c>
      <c r="U47" s="3">
        <v>7</v>
      </c>
      <c r="V47" t="s">
        <v>3272</v>
      </c>
      <c r="W47" t="s">
        <v>3249</v>
      </c>
      <c r="X47" t="s">
        <v>3250</v>
      </c>
      <c r="Y47" s="3">
        <v>22</v>
      </c>
      <c r="Z47" t="s">
        <v>4415</v>
      </c>
      <c r="AA47" t="s">
        <v>4416</v>
      </c>
      <c r="AB47" t="s">
        <v>4417</v>
      </c>
      <c r="AC47" t="s">
        <v>3801</v>
      </c>
      <c r="AD47" t="s">
        <v>110</v>
      </c>
      <c r="AE47" t="s">
        <v>60</v>
      </c>
      <c r="AF47" t="s">
        <v>2247</v>
      </c>
      <c r="AH47" s="3">
        <v>0</v>
      </c>
      <c r="AI47" s="3">
        <v>2023</v>
      </c>
      <c r="AJ47" s="4">
        <v>45231</v>
      </c>
      <c r="AK47" s="5">
        <v>45250</v>
      </c>
      <c r="AL47" t="s">
        <v>3545</v>
      </c>
      <c r="AM47" t="s">
        <v>61</v>
      </c>
      <c r="AN47">
        <v>11.59</v>
      </c>
      <c r="AO47">
        <v>11.59</v>
      </c>
      <c r="AQ47" s="6">
        <v>11.59</v>
      </c>
    </row>
    <row r="48" spans="1:43" x14ac:dyDescent="0.3">
      <c r="A48" t="s">
        <v>3386</v>
      </c>
      <c r="B48" t="s">
        <v>733</v>
      </c>
      <c r="C48" t="s">
        <v>46</v>
      </c>
      <c r="D48" s="3">
        <v>72505</v>
      </c>
      <c r="E48" t="s">
        <v>3465</v>
      </c>
      <c r="F48" t="s">
        <v>48</v>
      </c>
      <c r="G48" t="s">
        <v>49</v>
      </c>
      <c r="H48" t="s">
        <v>50</v>
      </c>
      <c r="I48" t="s">
        <v>51</v>
      </c>
      <c r="J48" t="s">
        <v>43</v>
      </c>
      <c r="K48" t="s">
        <v>43</v>
      </c>
      <c r="L48" t="s">
        <v>43</v>
      </c>
      <c r="M48" t="s">
        <v>52</v>
      </c>
      <c r="N48" t="s">
        <v>2382</v>
      </c>
      <c r="O48" t="s">
        <v>3386</v>
      </c>
      <c r="Q48" s="3"/>
      <c r="U48" s="3"/>
      <c r="W48" t="s">
        <v>43</v>
      </c>
      <c r="X48" t="s">
        <v>43</v>
      </c>
      <c r="Y48" s="3">
        <v>360</v>
      </c>
      <c r="Z48" t="s">
        <v>3388</v>
      </c>
      <c r="AA48" t="s">
        <v>1367</v>
      </c>
      <c r="AB48" t="s">
        <v>3389</v>
      </c>
      <c r="AC48" t="s">
        <v>3390</v>
      </c>
      <c r="AD48" t="s">
        <v>3391</v>
      </c>
      <c r="AE48" t="s">
        <v>60</v>
      </c>
      <c r="AH48" s="3"/>
      <c r="AI48" s="3">
        <v>2024</v>
      </c>
      <c r="AJ48" s="4">
        <v>45535</v>
      </c>
      <c r="AK48" s="5">
        <v>45560</v>
      </c>
      <c r="AL48" t="s">
        <v>43</v>
      </c>
      <c r="AM48" t="s">
        <v>116</v>
      </c>
      <c r="AN48">
        <v>10478.550000000001</v>
      </c>
      <c r="AO48">
        <v>70.350000000000009</v>
      </c>
      <c r="AQ48" s="6">
        <v>70.350000000000009</v>
      </c>
    </row>
    <row r="49" spans="1:43" x14ac:dyDescent="0.3">
      <c r="A49" t="s">
        <v>3386</v>
      </c>
      <c r="B49" t="s">
        <v>289</v>
      </c>
      <c r="C49" t="s">
        <v>46</v>
      </c>
      <c r="D49" s="3">
        <v>72505</v>
      </c>
      <c r="E49" t="s">
        <v>3465</v>
      </c>
      <c r="F49" t="s">
        <v>48</v>
      </c>
      <c r="G49" t="s">
        <v>49</v>
      </c>
      <c r="H49" t="s">
        <v>50</v>
      </c>
      <c r="I49" t="s">
        <v>51</v>
      </c>
      <c r="J49" t="s">
        <v>43</v>
      </c>
      <c r="K49" t="s">
        <v>43</v>
      </c>
      <c r="L49" t="s">
        <v>43</v>
      </c>
      <c r="M49" t="s">
        <v>52</v>
      </c>
      <c r="N49" t="s">
        <v>2382</v>
      </c>
      <c r="O49" t="s">
        <v>3386</v>
      </c>
      <c r="Q49" s="3"/>
      <c r="U49" s="3"/>
      <c r="W49" t="s">
        <v>43</v>
      </c>
      <c r="X49" t="s">
        <v>43</v>
      </c>
      <c r="Y49" s="3">
        <v>1535</v>
      </c>
      <c r="Z49" t="s">
        <v>3466</v>
      </c>
      <c r="AA49" t="s">
        <v>1367</v>
      </c>
      <c r="AB49" t="s">
        <v>3467</v>
      </c>
      <c r="AC49" t="s">
        <v>3468</v>
      </c>
      <c r="AE49" t="s">
        <v>60</v>
      </c>
      <c r="AH49" s="3"/>
      <c r="AI49" s="3">
        <v>2023</v>
      </c>
      <c r="AJ49" s="4">
        <v>45199</v>
      </c>
      <c r="AK49" s="5">
        <v>45275</v>
      </c>
      <c r="AL49" t="s">
        <v>43</v>
      </c>
      <c r="AM49" t="s">
        <v>116</v>
      </c>
      <c r="AN49">
        <v>10478.550000000001</v>
      </c>
      <c r="AO49">
        <v>70.350000000000009</v>
      </c>
      <c r="AQ49" s="6">
        <v>70.350000000000009</v>
      </c>
    </row>
    <row r="50" spans="1:43" x14ac:dyDescent="0.3">
      <c r="A50" t="s">
        <v>3386</v>
      </c>
      <c r="B50" t="s">
        <v>440</v>
      </c>
      <c r="C50" t="s">
        <v>46</v>
      </c>
      <c r="D50" s="3">
        <v>72505</v>
      </c>
      <c r="E50" t="s">
        <v>3465</v>
      </c>
      <c r="F50" t="s">
        <v>48</v>
      </c>
      <c r="G50" t="s">
        <v>49</v>
      </c>
      <c r="H50" t="s">
        <v>50</v>
      </c>
      <c r="I50" t="s">
        <v>51</v>
      </c>
      <c r="J50" t="s">
        <v>43</v>
      </c>
      <c r="K50" t="s">
        <v>43</v>
      </c>
      <c r="L50" t="s">
        <v>43</v>
      </c>
      <c r="M50" t="s">
        <v>52</v>
      </c>
      <c r="N50" t="s">
        <v>2382</v>
      </c>
      <c r="O50" t="s">
        <v>3386</v>
      </c>
      <c r="Q50" s="3"/>
      <c r="U50" s="3"/>
      <c r="W50" t="s">
        <v>43</v>
      </c>
      <c r="X50" t="s">
        <v>43</v>
      </c>
      <c r="Y50" s="3">
        <v>1584</v>
      </c>
      <c r="Z50" t="s">
        <v>3403</v>
      </c>
      <c r="AA50" t="s">
        <v>1367</v>
      </c>
      <c r="AB50" t="s">
        <v>3404</v>
      </c>
      <c r="AC50" t="s">
        <v>3405</v>
      </c>
      <c r="AD50" t="s">
        <v>3395</v>
      </c>
      <c r="AE50" t="s">
        <v>60</v>
      </c>
      <c r="AH50" s="3"/>
      <c r="AI50" s="3">
        <v>2024</v>
      </c>
      <c r="AJ50" s="4">
        <v>45412</v>
      </c>
      <c r="AK50" s="5">
        <v>45481</v>
      </c>
      <c r="AL50" t="s">
        <v>43</v>
      </c>
      <c r="AM50" t="s">
        <v>116</v>
      </c>
      <c r="AN50">
        <v>10478.550000000001</v>
      </c>
      <c r="AO50">
        <v>70.350000000000009</v>
      </c>
      <c r="AQ50" s="6">
        <v>70.350000000000009</v>
      </c>
    </row>
    <row r="51" spans="1:43" x14ac:dyDescent="0.3">
      <c r="A51" t="s">
        <v>3386</v>
      </c>
      <c r="B51" t="s">
        <v>224</v>
      </c>
      <c r="C51" t="s">
        <v>46</v>
      </c>
      <c r="D51" s="3">
        <v>72505</v>
      </c>
      <c r="E51" t="s">
        <v>3465</v>
      </c>
      <c r="F51" t="s">
        <v>48</v>
      </c>
      <c r="G51" t="s">
        <v>49</v>
      </c>
      <c r="H51" t="s">
        <v>50</v>
      </c>
      <c r="I51" t="s">
        <v>51</v>
      </c>
      <c r="J51" t="s">
        <v>43</v>
      </c>
      <c r="K51" t="s">
        <v>43</v>
      </c>
      <c r="L51" t="s">
        <v>43</v>
      </c>
      <c r="M51" t="s">
        <v>52</v>
      </c>
      <c r="N51" t="s">
        <v>2382</v>
      </c>
      <c r="O51" t="s">
        <v>3386</v>
      </c>
      <c r="Q51" s="3"/>
      <c r="U51" s="3"/>
      <c r="W51" t="s">
        <v>43</v>
      </c>
      <c r="X51" t="s">
        <v>43</v>
      </c>
      <c r="Y51" s="3">
        <v>1597</v>
      </c>
      <c r="Z51" t="s">
        <v>3406</v>
      </c>
      <c r="AA51" t="s">
        <v>1367</v>
      </c>
      <c r="AB51" t="s">
        <v>3407</v>
      </c>
      <c r="AC51" t="s">
        <v>3394</v>
      </c>
      <c r="AD51" t="s">
        <v>3395</v>
      </c>
      <c r="AE51" t="s">
        <v>60</v>
      </c>
      <c r="AH51" s="3"/>
      <c r="AI51" s="3">
        <v>2024</v>
      </c>
      <c r="AJ51" s="4">
        <v>45473</v>
      </c>
      <c r="AK51" s="5">
        <v>45495</v>
      </c>
      <c r="AL51" t="s">
        <v>43</v>
      </c>
      <c r="AM51" t="s">
        <v>116</v>
      </c>
      <c r="AN51">
        <v>10478.550000000001</v>
      </c>
      <c r="AO51">
        <v>70.350000000000009</v>
      </c>
      <c r="AQ51" s="6">
        <v>70.350000000000009</v>
      </c>
    </row>
    <row r="52" spans="1:43" x14ac:dyDescent="0.3">
      <c r="A52" t="s">
        <v>3386</v>
      </c>
      <c r="B52" t="s">
        <v>117</v>
      </c>
      <c r="C52" t="s">
        <v>46</v>
      </c>
      <c r="D52" s="3">
        <v>72505</v>
      </c>
      <c r="E52" t="s">
        <v>3465</v>
      </c>
      <c r="F52" t="s">
        <v>48</v>
      </c>
      <c r="G52" t="s">
        <v>49</v>
      </c>
      <c r="H52" t="s">
        <v>50</v>
      </c>
      <c r="I52" t="s">
        <v>51</v>
      </c>
      <c r="J52" t="s">
        <v>43</v>
      </c>
      <c r="K52" t="s">
        <v>43</v>
      </c>
      <c r="L52" t="s">
        <v>43</v>
      </c>
      <c r="M52" t="s">
        <v>52</v>
      </c>
      <c r="N52" t="s">
        <v>2382</v>
      </c>
      <c r="O52" t="s">
        <v>3386</v>
      </c>
      <c r="Q52" s="3"/>
      <c r="U52" s="3"/>
      <c r="W52" t="s">
        <v>43</v>
      </c>
      <c r="X52" t="s">
        <v>43</v>
      </c>
      <c r="Y52" s="3">
        <v>1638</v>
      </c>
      <c r="Z52" t="s">
        <v>3469</v>
      </c>
      <c r="AA52" t="s">
        <v>1367</v>
      </c>
      <c r="AB52" t="s">
        <v>3470</v>
      </c>
      <c r="AC52" t="s">
        <v>3402</v>
      </c>
      <c r="AE52" t="s">
        <v>60</v>
      </c>
      <c r="AH52" s="3"/>
      <c r="AI52" s="3">
        <v>2023</v>
      </c>
      <c r="AJ52" s="4">
        <v>45260</v>
      </c>
      <c r="AK52" s="5">
        <v>45282</v>
      </c>
      <c r="AL52" t="s">
        <v>43</v>
      </c>
      <c r="AM52" t="s">
        <v>116</v>
      </c>
      <c r="AN52">
        <v>10478.550000000001</v>
      </c>
      <c r="AO52">
        <v>70.350000000000009</v>
      </c>
      <c r="AQ52" s="6">
        <v>70.350000000000009</v>
      </c>
    </row>
    <row r="53" spans="1:43" x14ac:dyDescent="0.3">
      <c r="A53" t="s">
        <v>3386</v>
      </c>
      <c r="B53" t="s">
        <v>45</v>
      </c>
      <c r="C53" t="s">
        <v>46</v>
      </c>
      <c r="D53" s="3">
        <v>72505</v>
      </c>
      <c r="E53" t="s">
        <v>3465</v>
      </c>
      <c r="F53" t="s">
        <v>48</v>
      </c>
      <c r="G53" t="s">
        <v>49</v>
      </c>
      <c r="H53" t="s">
        <v>50</v>
      </c>
      <c r="I53" t="s">
        <v>51</v>
      </c>
      <c r="J53" t="s">
        <v>43</v>
      </c>
      <c r="K53" t="s">
        <v>43</v>
      </c>
      <c r="L53" t="s">
        <v>43</v>
      </c>
      <c r="M53" t="s">
        <v>52</v>
      </c>
      <c r="N53" t="s">
        <v>2382</v>
      </c>
      <c r="O53" t="s">
        <v>3386</v>
      </c>
      <c r="Q53" s="3"/>
      <c r="U53" s="3"/>
      <c r="W53" t="s">
        <v>43</v>
      </c>
      <c r="X53" t="s">
        <v>43</v>
      </c>
      <c r="Y53" s="3">
        <v>1646</v>
      </c>
      <c r="Z53" t="s">
        <v>3471</v>
      </c>
      <c r="AA53" t="s">
        <v>1367</v>
      </c>
      <c r="AB53" t="s">
        <v>3472</v>
      </c>
      <c r="AC53" t="s">
        <v>3473</v>
      </c>
      <c r="AE53" t="s">
        <v>60</v>
      </c>
      <c r="AH53" s="3"/>
      <c r="AI53" s="3">
        <v>2023</v>
      </c>
      <c r="AJ53" s="4">
        <v>45107</v>
      </c>
      <c r="AK53" s="5">
        <v>45265</v>
      </c>
      <c r="AL53" t="s">
        <v>43</v>
      </c>
      <c r="AM53" t="s">
        <v>116</v>
      </c>
      <c r="AN53">
        <v>10478.550000000001</v>
      </c>
      <c r="AO53">
        <v>70.350000000000009</v>
      </c>
      <c r="AQ53" s="6">
        <v>70.350000000000009</v>
      </c>
    </row>
    <row r="54" spans="1:43" x14ac:dyDescent="0.3">
      <c r="A54" t="s">
        <v>3386</v>
      </c>
      <c r="B54" t="s">
        <v>207</v>
      </c>
      <c r="C54" t="s">
        <v>46</v>
      </c>
      <c r="D54" s="3">
        <v>72505</v>
      </c>
      <c r="E54" t="s">
        <v>3465</v>
      </c>
      <c r="F54" t="s">
        <v>48</v>
      </c>
      <c r="G54" t="s">
        <v>49</v>
      </c>
      <c r="H54" t="s">
        <v>50</v>
      </c>
      <c r="I54" t="s">
        <v>51</v>
      </c>
      <c r="J54" t="s">
        <v>43</v>
      </c>
      <c r="K54" t="s">
        <v>43</v>
      </c>
      <c r="L54" t="s">
        <v>43</v>
      </c>
      <c r="M54" t="s">
        <v>52</v>
      </c>
      <c r="N54" t="s">
        <v>2382</v>
      </c>
      <c r="O54" t="s">
        <v>3386</v>
      </c>
      <c r="Q54" s="3"/>
      <c r="U54" s="3"/>
      <c r="W54" t="s">
        <v>43</v>
      </c>
      <c r="X54" t="s">
        <v>43</v>
      </c>
      <c r="Y54" s="3">
        <v>1654</v>
      </c>
      <c r="Z54" t="s">
        <v>3416</v>
      </c>
      <c r="AA54" t="s">
        <v>1367</v>
      </c>
      <c r="AB54" t="s">
        <v>3417</v>
      </c>
      <c r="AC54" t="s">
        <v>3418</v>
      </c>
      <c r="AD54" t="s">
        <v>3391</v>
      </c>
      <c r="AE54" t="s">
        <v>60</v>
      </c>
      <c r="AH54" s="3"/>
      <c r="AI54" s="3">
        <v>2024</v>
      </c>
      <c r="AJ54" s="4">
        <v>45504</v>
      </c>
      <c r="AK54" s="5">
        <v>45541</v>
      </c>
      <c r="AL54" t="s">
        <v>43</v>
      </c>
      <c r="AM54" t="s">
        <v>116</v>
      </c>
      <c r="AN54">
        <v>10478.550000000001</v>
      </c>
      <c r="AO54">
        <v>70.350000000000009</v>
      </c>
      <c r="AQ54" s="6">
        <v>70.350000000000009</v>
      </c>
    </row>
    <row r="55" spans="1:43" x14ac:dyDescent="0.3">
      <c r="A55" t="s">
        <v>3386</v>
      </c>
      <c r="B55" t="s">
        <v>915</v>
      </c>
      <c r="C55" t="s">
        <v>46</v>
      </c>
      <c r="D55" s="3">
        <v>72505</v>
      </c>
      <c r="E55" t="s">
        <v>3465</v>
      </c>
      <c r="F55" t="s">
        <v>48</v>
      </c>
      <c r="G55" t="s">
        <v>49</v>
      </c>
      <c r="H55" t="s">
        <v>50</v>
      </c>
      <c r="I55" t="s">
        <v>51</v>
      </c>
      <c r="J55" t="s">
        <v>43</v>
      </c>
      <c r="K55" t="s">
        <v>43</v>
      </c>
      <c r="L55" t="s">
        <v>43</v>
      </c>
      <c r="M55" t="s">
        <v>52</v>
      </c>
      <c r="N55" t="s">
        <v>2382</v>
      </c>
      <c r="O55" t="s">
        <v>3386</v>
      </c>
      <c r="Q55" s="3"/>
      <c r="U55" s="3"/>
      <c r="W55" t="s">
        <v>43</v>
      </c>
      <c r="X55" t="s">
        <v>43</v>
      </c>
      <c r="Y55" s="3">
        <v>1673</v>
      </c>
      <c r="Z55" t="s">
        <v>3421</v>
      </c>
      <c r="AA55" t="s">
        <v>1367</v>
      </c>
      <c r="AB55" t="s">
        <v>3422</v>
      </c>
      <c r="AC55" t="s">
        <v>3423</v>
      </c>
      <c r="AD55" t="s">
        <v>3395</v>
      </c>
      <c r="AE55" t="s">
        <v>60</v>
      </c>
      <c r="AH55" s="3"/>
      <c r="AI55" s="3">
        <v>2024</v>
      </c>
      <c r="AJ55" s="4">
        <v>45443</v>
      </c>
      <c r="AK55" s="5">
        <v>45484</v>
      </c>
      <c r="AL55" t="s">
        <v>43</v>
      </c>
      <c r="AM55" t="s">
        <v>116</v>
      </c>
      <c r="AN55">
        <v>10478.550000000001</v>
      </c>
      <c r="AO55">
        <v>70.350000000000009</v>
      </c>
      <c r="AQ55" s="6">
        <v>70.350000000000009</v>
      </c>
    </row>
    <row r="56" spans="1:43" x14ac:dyDescent="0.3">
      <c r="A56" t="s">
        <v>3386</v>
      </c>
      <c r="B56" t="s">
        <v>247</v>
      </c>
      <c r="C56" t="s">
        <v>46</v>
      </c>
      <c r="D56" s="3">
        <v>72505</v>
      </c>
      <c r="E56" t="s">
        <v>3465</v>
      </c>
      <c r="F56" t="s">
        <v>48</v>
      </c>
      <c r="G56" t="s">
        <v>49</v>
      </c>
      <c r="H56" t="s">
        <v>50</v>
      </c>
      <c r="I56" t="s">
        <v>51</v>
      </c>
      <c r="J56" t="s">
        <v>43</v>
      </c>
      <c r="K56" t="s">
        <v>43</v>
      </c>
      <c r="L56" t="s">
        <v>43</v>
      </c>
      <c r="M56" t="s">
        <v>52</v>
      </c>
      <c r="N56" t="s">
        <v>2382</v>
      </c>
      <c r="O56" t="s">
        <v>3386</v>
      </c>
      <c r="Q56" s="3"/>
      <c r="U56" s="3"/>
      <c r="W56" t="s">
        <v>43</v>
      </c>
      <c r="X56" t="s">
        <v>43</v>
      </c>
      <c r="Y56" s="3">
        <v>1683</v>
      </c>
      <c r="Z56" t="s">
        <v>3419</v>
      </c>
      <c r="AA56" t="s">
        <v>1367</v>
      </c>
      <c r="AB56" t="s">
        <v>3420</v>
      </c>
      <c r="AC56" t="s">
        <v>3410</v>
      </c>
      <c r="AE56" t="s">
        <v>60</v>
      </c>
      <c r="AH56" s="3"/>
      <c r="AI56" s="3">
        <v>2023</v>
      </c>
      <c r="AJ56" s="4">
        <v>45230</v>
      </c>
      <c r="AK56" s="5">
        <v>45281</v>
      </c>
      <c r="AL56" t="s">
        <v>43</v>
      </c>
      <c r="AM56" t="s">
        <v>116</v>
      </c>
      <c r="AN56">
        <v>10478.550000000001</v>
      </c>
      <c r="AO56">
        <v>70.350000000000009</v>
      </c>
      <c r="AQ56" s="6">
        <v>70.350000000000009</v>
      </c>
    </row>
    <row r="57" spans="1:43" x14ac:dyDescent="0.3">
      <c r="A57" t="s">
        <v>3386</v>
      </c>
      <c r="B57" t="s">
        <v>85</v>
      </c>
      <c r="C57" t="s">
        <v>46</v>
      </c>
      <c r="D57" s="3">
        <v>72505</v>
      </c>
      <c r="E57" t="s">
        <v>3465</v>
      </c>
      <c r="F57" t="s">
        <v>48</v>
      </c>
      <c r="G57" t="s">
        <v>49</v>
      </c>
      <c r="H57" t="s">
        <v>50</v>
      </c>
      <c r="I57" t="s">
        <v>51</v>
      </c>
      <c r="J57" t="s">
        <v>43</v>
      </c>
      <c r="K57" t="s">
        <v>43</v>
      </c>
      <c r="L57" t="s">
        <v>43</v>
      </c>
      <c r="M57" t="s">
        <v>52</v>
      </c>
      <c r="N57" t="s">
        <v>2382</v>
      </c>
      <c r="O57" t="s">
        <v>3386</v>
      </c>
      <c r="Q57" s="3"/>
      <c r="U57" s="3"/>
      <c r="W57" t="s">
        <v>43</v>
      </c>
      <c r="X57" t="s">
        <v>43</v>
      </c>
      <c r="Y57" s="3">
        <v>1686</v>
      </c>
      <c r="Z57" t="s">
        <v>3414</v>
      </c>
      <c r="AA57" t="s">
        <v>1367</v>
      </c>
      <c r="AB57" t="s">
        <v>3415</v>
      </c>
      <c r="AC57" t="s">
        <v>3413</v>
      </c>
      <c r="AD57" t="s">
        <v>3391</v>
      </c>
      <c r="AE57" t="s">
        <v>60</v>
      </c>
      <c r="AH57" s="3"/>
      <c r="AI57" s="3">
        <v>2023</v>
      </c>
      <c r="AJ57" s="4">
        <v>45291</v>
      </c>
      <c r="AK57" s="5">
        <v>45327</v>
      </c>
      <c r="AL57" t="s">
        <v>43</v>
      </c>
      <c r="AM57" t="s">
        <v>116</v>
      </c>
      <c r="AN57">
        <v>10478.550000000001</v>
      </c>
      <c r="AO57">
        <v>70.350000000000009</v>
      </c>
      <c r="AQ57" s="6">
        <v>70.350000000000009</v>
      </c>
    </row>
    <row r="58" spans="1:43" x14ac:dyDescent="0.3">
      <c r="A58" t="s">
        <v>3386</v>
      </c>
      <c r="B58" t="s">
        <v>517</v>
      </c>
      <c r="C58" t="s">
        <v>46</v>
      </c>
      <c r="D58" s="3">
        <v>72505</v>
      </c>
      <c r="E58" t="s">
        <v>3465</v>
      </c>
      <c r="F58" t="s">
        <v>48</v>
      </c>
      <c r="G58" t="s">
        <v>49</v>
      </c>
      <c r="H58" t="s">
        <v>50</v>
      </c>
      <c r="I58" t="s">
        <v>51</v>
      </c>
      <c r="J58" t="s">
        <v>43</v>
      </c>
      <c r="K58" t="s">
        <v>43</v>
      </c>
      <c r="L58" t="s">
        <v>43</v>
      </c>
      <c r="M58" t="s">
        <v>52</v>
      </c>
      <c r="N58" t="s">
        <v>2382</v>
      </c>
      <c r="O58" t="s">
        <v>3386</v>
      </c>
      <c r="Q58" s="3"/>
      <c r="U58" s="3"/>
      <c r="W58" t="s">
        <v>43</v>
      </c>
      <c r="X58" t="s">
        <v>43</v>
      </c>
      <c r="Y58" s="3">
        <v>1695</v>
      </c>
      <c r="Z58" t="s">
        <v>3429</v>
      </c>
      <c r="AA58" t="s">
        <v>1367</v>
      </c>
      <c r="AB58" t="s">
        <v>3430</v>
      </c>
      <c r="AC58" t="s">
        <v>3431</v>
      </c>
      <c r="AE58" t="s">
        <v>60</v>
      </c>
      <c r="AH58" s="3"/>
      <c r="AI58" s="3">
        <v>2024</v>
      </c>
      <c r="AJ58" s="4">
        <v>45382</v>
      </c>
      <c r="AK58" s="5">
        <v>45408</v>
      </c>
      <c r="AL58" t="s">
        <v>43</v>
      </c>
      <c r="AM58" t="s">
        <v>116</v>
      </c>
      <c r="AN58">
        <v>10478.550000000001</v>
      </c>
      <c r="AO58">
        <v>70.350000000000009</v>
      </c>
      <c r="AQ58" s="6">
        <v>70.350000000000009</v>
      </c>
    </row>
    <row r="59" spans="1:43" x14ac:dyDescent="0.3">
      <c r="A59" t="s">
        <v>3386</v>
      </c>
      <c r="B59" t="s">
        <v>230</v>
      </c>
      <c r="C59" t="s">
        <v>46</v>
      </c>
      <c r="D59" s="3">
        <v>72505</v>
      </c>
      <c r="E59" t="s">
        <v>3465</v>
      </c>
      <c r="F59" t="s">
        <v>48</v>
      </c>
      <c r="G59" t="s">
        <v>49</v>
      </c>
      <c r="H59" t="s">
        <v>50</v>
      </c>
      <c r="I59" t="s">
        <v>51</v>
      </c>
      <c r="J59" t="s">
        <v>43</v>
      </c>
      <c r="K59" t="s">
        <v>43</v>
      </c>
      <c r="L59" t="s">
        <v>43</v>
      </c>
      <c r="M59" t="s">
        <v>52</v>
      </c>
      <c r="N59" t="s">
        <v>2382</v>
      </c>
      <c r="O59" t="s">
        <v>3386</v>
      </c>
      <c r="Q59" s="3"/>
      <c r="U59" s="3"/>
      <c r="W59" t="s">
        <v>43</v>
      </c>
      <c r="X59" t="s">
        <v>43</v>
      </c>
      <c r="Y59" s="3">
        <v>19006</v>
      </c>
      <c r="Z59" t="s">
        <v>3474</v>
      </c>
      <c r="AA59" t="s">
        <v>1367</v>
      </c>
      <c r="AB59" t="s">
        <v>3475</v>
      </c>
      <c r="AC59" t="s">
        <v>3476</v>
      </c>
      <c r="AE59" t="s">
        <v>60</v>
      </c>
      <c r="AH59" s="3"/>
      <c r="AI59" s="3">
        <v>2023</v>
      </c>
      <c r="AJ59" s="4">
        <v>45108</v>
      </c>
      <c r="AK59" s="5">
        <v>45265</v>
      </c>
      <c r="AL59" t="s">
        <v>43</v>
      </c>
      <c r="AM59" t="s">
        <v>116</v>
      </c>
      <c r="AN59">
        <v>-10478.550000000001</v>
      </c>
      <c r="AP59">
        <v>70.350000000000009</v>
      </c>
      <c r="AQ59" s="6">
        <v>-70.350000000000009</v>
      </c>
    </row>
    <row r="60" spans="1:43" x14ac:dyDescent="0.3">
      <c r="A60" t="s">
        <v>3386</v>
      </c>
      <c r="B60" t="s">
        <v>247</v>
      </c>
      <c r="C60" t="s">
        <v>46</v>
      </c>
      <c r="D60" s="3">
        <v>72505</v>
      </c>
      <c r="E60" t="s">
        <v>3465</v>
      </c>
      <c r="F60" t="s">
        <v>48</v>
      </c>
      <c r="G60" t="s">
        <v>49</v>
      </c>
      <c r="H60" t="s">
        <v>50</v>
      </c>
      <c r="I60" t="s">
        <v>51</v>
      </c>
      <c r="J60" t="s">
        <v>43</v>
      </c>
      <c r="K60" t="s">
        <v>43</v>
      </c>
      <c r="L60" t="s">
        <v>43</v>
      </c>
      <c r="M60" t="s">
        <v>52</v>
      </c>
      <c r="N60" t="s">
        <v>2382</v>
      </c>
      <c r="O60" t="s">
        <v>3386</v>
      </c>
      <c r="Q60" s="3"/>
      <c r="U60" s="3"/>
      <c r="W60" t="s">
        <v>43</v>
      </c>
      <c r="X60" t="s">
        <v>43</v>
      </c>
      <c r="Y60" s="3">
        <v>20831</v>
      </c>
      <c r="Z60" t="s">
        <v>3477</v>
      </c>
      <c r="AA60" t="s">
        <v>1367</v>
      </c>
      <c r="AB60" t="s">
        <v>3478</v>
      </c>
      <c r="AC60" t="s">
        <v>3479</v>
      </c>
      <c r="AE60" t="s">
        <v>60</v>
      </c>
      <c r="AH60" s="3"/>
      <c r="AI60" s="3">
        <v>2023</v>
      </c>
      <c r="AJ60" s="4">
        <v>45200</v>
      </c>
      <c r="AK60" s="5">
        <v>45275</v>
      </c>
      <c r="AL60" t="s">
        <v>43</v>
      </c>
      <c r="AM60" t="s">
        <v>116</v>
      </c>
      <c r="AN60">
        <v>-10478.550000000001</v>
      </c>
      <c r="AP60">
        <v>70.350000000000009</v>
      </c>
      <c r="AQ60" s="6">
        <v>-70.350000000000009</v>
      </c>
    </row>
    <row r="61" spans="1:43" x14ac:dyDescent="0.3">
      <c r="A61" t="s">
        <v>3386</v>
      </c>
      <c r="B61" t="s">
        <v>440</v>
      </c>
      <c r="C61" t="s">
        <v>46</v>
      </c>
      <c r="D61" s="3">
        <v>72505</v>
      </c>
      <c r="E61" t="s">
        <v>3465</v>
      </c>
      <c r="F61" t="s">
        <v>48</v>
      </c>
      <c r="G61" t="s">
        <v>49</v>
      </c>
      <c r="H61" t="s">
        <v>50</v>
      </c>
      <c r="I61" t="s">
        <v>51</v>
      </c>
      <c r="J61" t="s">
        <v>43</v>
      </c>
      <c r="K61" t="s">
        <v>43</v>
      </c>
      <c r="L61" t="s">
        <v>43</v>
      </c>
      <c r="M61" t="s">
        <v>52</v>
      </c>
      <c r="N61" t="s">
        <v>2382</v>
      </c>
      <c r="O61" t="s">
        <v>3386</v>
      </c>
      <c r="Q61" s="3"/>
      <c r="U61" s="3"/>
      <c r="W61" t="s">
        <v>43</v>
      </c>
      <c r="X61" t="s">
        <v>43</v>
      </c>
      <c r="Y61" s="3">
        <v>21003</v>
      </c>
      <c r="Z61" t="s">
        <v>3432</v>
      </c>
      <c r="AA61" t="s">
        <v>1367</v>
      </c>
      <c r="AB61" t="s">
        <v>3433</v>
      </c>
      <c r="AC61" t="s">
        <v>3434</v>
      </c>
      <c r="AE61" t="s">
        <v>60</v>
      </c>
      <c r="AH61" s="3"/>
      <c r="AI61" s="3">
        <v>2024</v>
      </c>
      <c r="AJ61" s="4">
        <v>45383</v>
      </c>
      <c r="AK61" s="5">
        <v>45411</v>
      </c>
      <c r="AL61" t="s">
        <v>43</v>
      </c>
      <c r="AM61" t="s">
        <v>116</v>
      </c>
      <c r="AN61">
        <v>-10478.550000000001</v>
      </c>
      <c r="AP61">
        <v>70.350000000000009</v>
      </c>
      <c r="AQ61" s="6">
        <v>-70.350000000000009</v>
      </c>
    </row>
    <row r="62" spans="1:43" x14ac:dyDescent="0.3">
      <c r="A62" t="s">
        <v>3386</v>
      </c>
      <c r="B62" t="s">
        <v>117</v>
      </c>
      <c r="C62" t="s">
        <v>46</v>
      </c>
      <c r="D62" s="3">
        <v>72505</v>
      </c>
      <c r="E62" t="s">
        <v>3465</v>
      </c>
      <c r="F62" t="s">
        <v>48</v>
      </c>
      <c r="G62" t="s">
        <v>49</v>
      </c>
      <c r="H62" t="s">
        <v>50</v>
      </c>
      <c r="I62" t="s">
        <v>51</v>
      </c>
      <c r="J62" t="s">
        <v>43</v>
      </c>
      <c r="K62" t="s">
        <v>43</v>
      </c>
      <c r="L62" t="s">
        <v>43</v>
      </c>
      <c r="M62" t="s">
        <v>52</v>
      </c>
      <c r="N62" t="s">
        <v>2382</v>
      </c>
      <c r="O62" t="s">
        <v>3386</v>
      </c>
      <c r="Q62" s="3"/>
      <c r="U62" s="3"/>
      <c r="W62" t="s">
        <v>43</v>
      </c>
      <c r="X62" t="s">
        <v>43</v>
      </c>
      <c r="Y62" s="3">
        <v>21032</v>
      </c>
      <c r="Z62" t="s">
        <v>3438</v>
      </c>
      <c r="AA62" t="s">
        <v>1367</v>
      </c>
      <c r="AB62" t="s">
        <v>3439</v>
      </c>
      <c r="AC62" t="s">
        <v>3440</v>
      </c>
      <c r="AE62" t="s">
        <v>60</v>
      </c>
      <c r="AH62" s="3"/>
      <c r="AI62" s="3">
        <v>2023</v>
      </c>
      <c r="AJ62" s="4">
        <v>45231</v>
      </c>
      <c r="AK62" s="5">
        <v>45281</v>
      </c>
      <c r="AL62" t="s">
        <v>43</v>
      </c>
      <c r="AM62" t="s">
        <v>116</v>
      </c>
      <c r="AN62">
        <v>-10478.550000000001</v>
      </c>
      <c r="AP62">
        <v>70.350000000000009</v>
      </c>
      <c r="AQ62" s="6">
        <v>-70.350000000000009</v>
      </c>
    </row>
    <row r="63" spans="1:43" x14ac:dyDescent="0.3">
      <c r="A63" t="s">
        <v>3386</v>
      </c>
      <c r="B63" t="s">
        <v>915</v>
      </c>
      <c r="C63" t="s">
        <v>46</v>
      </c>
      <c r="D63" s="3">
        <v>72505</v>
      </c>
      <c r="E63" t="s">
        <v>3465</v>
      </c>
      <c r="F63" t="s">
        <v>48</v>
      </c>
      <c r="G63" t="s">
        <v>49</v>
      </c>
      <c r="H63" t="s">
        <v>50</v>
      </c>
      <c r="I63" t="s">
        <v>51</v>
      </c>
      <c r="J63" t="s">
        <v>43</v>
      </c>
      <c r="K63" t="s">
        <v>43</v>
      </c>
      <c r="L63" t="s">
        <v>43</v>
      </c>
      <c r="M63" t="s">
        <v>52</v>
      </c>
      <c r="N63" t="s">
        <v>2382</v>
      </c>
      <c r="O63" t="s">
        <v>3386</v>
      </c>
      <c r="Q63" s="3"/>
      <c r="U63" s="3"/>
      <c r="W63" t="s">
        <v>43</v>
      </c>
      <c r="X63" t="s">
        <v>43</v>
      </c>
      <c r="Y63" s="3">
        <v>21214</v>
      </c>
      <c r="Z63" t="s">
        <v>3435</v>
      </c>
      <c r="AA63" t="s">
        <v>1367</v>
      </c>
      <c r="AB63" t="s">
        <v>3436</v>
      </c>
      <c r="AC63" t="s">
        <v>3437</v>
      </c>
      <c r="AD63" t="s">
        <v>3395</v>
      </c>
      <c r="AE63" t="s">
        <v>60</v>
      </c>
      <c r="AH63" s="3"/>
      <c r="AI63" s="3">
        <v>2024</v>
      </c>
      <c r="AJ63" s="4">
        <v>45413</v>
      </c>
      <c r="AK63" s="5">
        <v>45483</v>
      </c>
      <c r="AL63" t="s">
        <v>43</v>
      </c>
      <c r="AM63" t="s">
        <v>116</v>
      </c>
      <c r="AN63">
        <v>-10478.550000000001</v>
      </c>
      <c r="AP63">
        <v>70.350000000000009</v>
      </c>
      <c r="AQ63" s="6">
        <v>-70.350000000000009</v>
      </c>
    </row>
    <row r="64" spans="1:43" x14ac:dyDescent="0.3">
      <c r="A64" t="s">
        <v>3386</v>
      </c>
      <c r="B64" t="s">
        <v>224</v>
      </c>
      <c r="C64" t="s">
        <v>46</v>
      </c>
      <c r="D64" s="3">
        <v>72505</v>
      </c>
      <c r="E64" t="s">
        <v>3465</v>
      </c>
      <c r="F64" t="s">
        <v>48</v>
      </c>
      <c r="G64" t="s">
        <v>49</v>
      </c>
      <c r="H64" t="s">
        <v>50</v>
      </c>
      <c r="I64" t="s">
        <v>51</v>
      </c>
      <c r="J64" t="s">
        <v>43</v>
      </c>
      <c r="K64" t="s">
        <v>43</v>
      </c>
      <c r="L64" t="s">
        <v>43</v>
      </c>
      <c r="M64" t="s">
        <v>52</v>
      </c>
      <c r="N64" t="s">
        <v>2382</v>
      </c>
      <c r="O64" t="s">
        <v>3386</v>
      </c>
      <c r="Q64" s="3"/>
      <c r="U64" s="3"/>
      <c r="W64" t="s">
        <v>43</v>
      </c>
      <c r="X64" t="s">
        <v>43</v>
      </c>
      <c r="Y64" s="3">
        <v>21344</v>
      </c>
      <c r="Z64" t="s">
        <v>3441</v>
      </c>
      <c r="AA64" t="s">
        <v>1367</v>
      </c>
      <c r="AB64" t="s">
        <v>3442</v>
      </c>
      <c r="AC64" t="s">
        <v>3443</v>
      </c>
      <c r="AD64" t="s">
        <v>3395</v>
      </c>
      <c r="AE64" t="s">
        <v>60</v>
      </c>
      <c r="AH64" s="3"/>
      <c r="AI64" s="3">
        <v>2024</v>
      </c>
      <c r="AJ64" s="4">
        <v>45444</v>
      </c>
      <c r="AK64" s="5">
        <v>45484</v>
      </c>
      <c r="AL64" t="s">
        <v>43</v>
      </c>
      <c r="AM64" t="s">
        <v>116</v>
      </c>
      <c r="AN64">
        <v>-10478.550000000001</v>
      </c>
      <c r="AP64">
        <v>70.350000000000009</v>
      </c>
      <c r="AQ64" s="6">
        <v>-70.350000000000009</v>
      </c>
    </row>
    <row r="65" spans="1:43" x14ac:dyDescent="0.3">
      <c r="A65" t="s">
        <v>3386</v>
      </c>
      <c r="B65" t="s">
        <v>207</v>
      </c>
      <c r="C65" t="s">
        <v>46</v>
      </c>
      <c r="D65" s="3">
        <v>72505</v>
      </c>
      <c r="E65" t="s">
        <v>3465</v>
      </c>
      <c r="F65" t="s">
        <v>48</v>
      </c>
      <c r="G65" t="s">
        <v>49</v>
      </c>
      <c r="H65" t="s">
        <v>50</v>
      </c>
      <c r="I65" t="s">
        <v>51</v>
      </c>
      <c r="J65" t="s">
        <v>43</v>
      </c>
      <c r="K65" t="s">
        <v>43</v>
      </c>
      <c r="L65" t="s">
        <v>43</v>
      </c>
      <c r="M65" t="s">
        <v>52</v>
      </c>
      <c r="N65" t="s">
        <v>2382</v>
      </c>
      <c r="O65" t="s">
        <v>3386</v>
      </c>
      <c r="Q65" s="3"/>
      <c r="U65" s="3"/>
      <c r="W65" t="s">
        <v>43</v>
      </c>
      <c r="X65" t="s">
        <v>43</v>
      </c>
      <c r="Y65" s="3">
        <v>22309</v>
      </c>
      <c r="Z65" t="s">
        <v>3444</v>
      </c>
      <c r="AA65" t="s">
        <v>1367</v>
      </c>
      <c r="AB65" t="s">
        <v>3445</v>
      </c>
      <c r="AC65" t="s">
        <v>3446</v>
      </c>
      <c r="AD65" t="s">
        <v>3395</v>
      </c>
      <c r="AE65" t="s">
        <v>60</v>
      </c>
      <c r="AH65" s="3"/>
      <c r="AI65" s="3">
        <v>2024</v>
      </c>
      <c r="AJ65" s="4">
        <v>45474</v>
      </c>
      <c r="AK65" s="5">
        <v>45495</v>
      </c>
      <c r="AL65" t="s">
        <v>43</v>
      </c>
      <c r="AM65" t="s">
        <v>116</v>
      </c>
      <c r="AN65">
        <v>-10478.550000000001</v>
      </c>
      <c r="AP65">
        <v>70.350000000000009</v>
      </c>
      <c r="AQ65" s="6">
        <v>-70.350000000000009</v>
      </c>
    </row>
    <row r="66" spans="1:43" x14ac:dyDescent="0.3">
      <c r="A66" t="s">
        <v>3386</v>
      </c>
      <c r="B66" t="s">
        <v>733</v>
      </c>
      <c r="C66" t="s">
        <v>46</v>
      </c>
      <c r="D66" s="3">
        <v>72505</v>
      </c>
      <c r="E66" t="s">
        <v>3465</v>
      </c>
      <c r="F66" t="s">
        <v>48</v>
      </c>
      <c r="G66" t="s">
        <v>49</v>
      </c>
      <c r="H66" t="s">
        <v>50</v>
      </c>
      <c r="I66" t="s">
        <v>51</v>
      </c>
      <c r="J66" t="s">
        <v>43</v>
      </c>
      <c r="K66" t="s">
        <v>43</v>
      </c>
      <c r="L66" t="s">
        <v>43</v>
      </c>
      <c r="M66" t="s">
        <v>52</v>
      </c>
      <c r="N66" t="s">
        <v>2382</v>
      </c>
      <c r="O66" t="s">
        <v>3386</v>
      </c>
      <c r="Q66" s="3"/>
      <c r="U66" s="3"/>
      <c r="W66" t="s">
        <v>43</v>
      </c>
      <c r="X66" t="s">
        <v>43</v>
      </c>
      <c r="Y66" s="3">
        <v>22879</v>
      </c>
      <c r="Z66" t="s">
        <v>3447</v>
      </c>
      <c r="AA66" t="s">
        <v>1367</v>
      </c>
      <c r="AB66" t="s">
        <v>3448</v>
      </c>
      <c r="AC66" t="s">
        <v>3449</v>
      </c>
      <c r="AD66" t="s">
        <v>3391</v>
      </c>
      <c r="AE66" t="s">
        <v>60</v>
      </c>
      <c r="AH66" s="3"/>
      <c r="AI66" s="3">
        <v>2024</v>
      </c>
      <c r="AJ66" s="4">
        <v>45505</v>
      </c>
      <c r="AK66" s="5">
        <v>45541</v>
      </c>
      <c r="AL66" t="s">
        <v>43</v>
      </c>
      <c r="AM66" t="s">
        <v>116</v>
      </c>
      <c r="AN66">
        <v>-10478.550000000001</v>
      </c>
      <c r="AP66">
        <v>70.350000000000009</v>
      </c>
      <c r="AQ66" s="6">
        <v>-70.350000000000009</v>
      </c>
    </row>
    <row r="67" spans="1:43" x14ac:dyDescent="0.3">
      <c r="A67" t="s">
        <v>3386</v>
      </c>
      <c r="B67" t="s">
        <v>179</v>
      </c>
      <c r="C67" t="s">
        <v>46</v>
      </c>
      <c r="D67" s="3">
        <v>72505</v>
      </c>
      <c r="E67" t="s">
        <v>3465</v>
      </c>
      <c r="F67" t="s">
        <v>48</v>
      </c>
      <c r="G67" t="s">
        <v>49</v>
      </c>
      <c r="H67" t="s">
        <v>50</v>
      </c>
      <c r="I67" t="s">
        <v>51</v>
      </c>
      <c r="J67" t="s">
        <v>43</v>
      </c>
      <c r="K67" t="s">
        <v>43</v>
      </c>
      <c r="L67" t="s">
        <v>43</v>
      </c>
      <c r="M67" t="s">
        <v>52</v>
      </c>
      <c r="N67" t="s">
        <v>2382</v>
      </c>
      <c r="O67" t="s">
        <v>3386</v>
      </c>
      <c r="Q67" s="3"/>
      <c r="U67" s="3"/>
      <c r="W67" t="s">
        <v>43</v>
      </c>
      <c r="X67" t="s">
        <v>43</v>
      </c>
      <c r="Y67" s="3">
        <v>22943</v>
      </c>
      <c r="Z67" t="s">
        <v>3450</v>
      </c>
      <c r="AA67" t="s">
        <v>1367</v>
      </c>
      <c r="AB67" t="s">
        <v>3451</v>
      </c>
      <c r="AC67" t="s">
        <v>3452</v>
      </c>
      <c r="AD67" t="s">
        <v>3391</v>
      </c>
      <c r="AE67" t="s">
        <v>60</v>
      </c>
      <c r="AH67" s="3"/>
      <c r="AI67" s="3">
        <v>2024</v>
      </c>
      <c r="AJ67" s="4">
        <v>45536</v>
      </c>
      <c r="AK67" s="5">
        <v>45560</v>
      </c>
      <c r="AL67" t="s">
        <v>43</v>
      </c>
      <c r="AM67" t="s">
        <v>116</v>
      </c>
      <c r="AN67">
        <v>-10478.550000000001</v>
      </c>
      <c r="AP67">
        <v>70.350000000000009</v>
      </c>
      <c r="AQ67" s="6">
        <v>-70.350000000000009</v>
      </c>
    </row>
    <row r="68" spans="1:43" x14ac:dyDescent="0.3">
      <c r="A68" t="s">
        <v>3386</v>
      </c>
      <c r="B68" t="s">
        <v>551</v>
      </c>
      <c r="C68" t="s">
        <v>46</v>
      </c>
      <c r="D68" s="3">
        <v>72505</v>
      </c>
      <c r="E68" t="s">
        <v>3465</v>
      </c>
      <c r="F68" t="s">
        <v>48</v>
      </c>
      <c r="G68" t="s">
        <v>49</v>
      </c>
      <c r="H68" t="s">
        <v>50</v>
      </c>
      <c r="I68" t="s">
        <v>51</v>
      </c>
      <c r="J68" t="s">
        <v>43</v>
      </c>
      <c r="K68" t="s">
        <v>43</v>
      </c>
      <c r="L68" t="s">
        <v>43</v>
      </c>
      <c r="M68" t="s">
        <v>52</v>
      </c>
      <c r="N68" t="s">
        <v>2382</v>
      </c>
      <c r="O68" t="s">
        <v>3386</v>
      </c>
      <c r="Q68" s="3"/>
      <c r="U68" s="3"/>
      <c r="W68" t="s">
        <v>43</v>
      </c>
      <c r="X68" t="s">
        <v>43</v>
      </c>
      <c r="Y68" s="3">
        <v>23351</v>
      </c>
      <c r="Z68" t="s">
        <v>3456</v>
      </c>
      <c r="AA68" t="s">
        <v>1367</v>
      </c>
      <c r="AB68" t="s">
        <v>3457</v>
      </c>
      <c r="AC68" t="s">
        <v>3458</v>
      </c>
      <c r="AD68" t="s">
        <v>3391</v>
      </c>
      <c r="AE68" t="s">
        <v>60</v>
      </c>
      <c r="AH68" s="3"/>
      <c r="AI68" s="3">
        <v>2024</v>
      </c>
      <c r="AJ68" s="4">
        <v>45292</v>
      </c>
      <c r="AK68" s="5">
        <v>45327</v>
      </c>
      <c r="AL68" t="s">
        <v>43</v>
      </c>
      <c r="AM68" t="s">
        <v>116</v>
      </c>
      <c r="AN68">
        <v>-10478.550000000001</v>
      </c>
      <c r="AP68">
        <v>70.350000000000009</v>
      </c>
      <c r="AQ68" s="6">
        <v>-70.350000000000009</v>
      </c>
    </row>
    <row r="69" spans="1:43" x14ac:dyDescent="0.3">
      <c r="A69" t="s">
        <v>3386</v>
      </c>
      <c r="B69" t="s">
        <v>85</v>
      </c>
      <c r="C69" t="s">
        <v>46</v>
      </c>
      <c r="D69" s="3">
        <v>72505</v>
      </c>
      <c r="E69" t="s">
        <v>3465</v>
      </c>
      <c r="F69" t="s">
        <v>48</v>
      </c>
      <c r="G69" t="s">
        <v>49</v>
      </c>
      <c r="H69" t="s">
        <v>50</v>
      </c>
      <c r="I69" t="s">
        <v>51</v>
      </c>
      <c r="J69" t="s">
        <v>43</v>
      </c>
      <c r="K69" t="s">
        <v>43</v>
      </c>
      <c r="L69" t="s">
        <v>43</v>
      </c>
      <c r="M69" t="s">
        <v>52</v>
      </c>
      <c r="N69" t="s">
        <v>2382</v>
      </c>
      <c r="O69" t="s">
        <v>3386</v>
      </c>
      <c r="Q69" s="3"/>
      <c r="U69" s="3"/>
      <c r="W69" t="s">
        <v>43</v>
      </c>
      <c r="X69" t="s">
        <v>43</v>
      </c>
      <c r="Y69" s="3">
        <v>23717</v>
      </c>
      <c r="Z69" t="s">
        <v>3462</v>
      </c>
      <c r="AA69" t="s">
        <v>1367</v>
      </c>
      <c r="AB69" t="s">
        <v>3463</v>
      </c>
      <c r="AC69" t="s">
        <v>3464</v>
      </c>
      <c r="AE69" t="s">
        <v>60</v>
      </c>
      <c r="AH69" s="3"/>
      <c r="AI69" s="3">
        <v>2023</v>
      </c>
      <c r="AJ69" s="4">
        <v>45261</v>
      </c>
      <c r="AK69" s="5">
        <v>45282</v>
      </c>
      <c r="AL69" t="s">
        <v>43</v>
      </c>
      <c r="AM69" t="s">
        <v>116</v>
      </c>
      <c r="AN69">
        <v>-10478.550000000001</v>
      </c>
      <c r="AP69">
        <v>70.350000000000009</v>
      </c>
      <c r="AQ69" s="6">
        <v>-70.350000000000009</v>
      </c>
    </row>
    <row r="70" spans="1:43" x14ac:dyDescent="0.3">
      <c r="A70" t="s">
        <v>3497</v>
      </c>
      <c r="B70" t="s">
        <v>440</v>
      </c>
      <c r="C70" t="s">
        <v>46</v>
      </c>
      <c r="D70" s="3">
        <v>72625</v>
      </c>
      <c r="E70" t="s">
        <v>4657</v>
      </c>
      <c r="F70" t="s">
        <v>48</v>
      </c>
      <c r="G70" t="s">
        <v>49</v>
      </c>
      <c r="H70" t="s">
        <v>50</v>
      </c>
      <c r="I70" t="s">
        <v>51</v>
      </c>
      <c r="J70" t="s">
        <v>43</v>
      </c>
      <c r="K70" t="s">
        <v>43</v>
      </c>
      <c r="L70" t="s">
        <v>43</v>
      </c>
      <c r="M70" t="s">
        <v>52</v>
      </c>
      <c r="N70" t="s">
        <v>2786</v>
      </c>
      <c r="O70" t="s">
        <v>3498</v>
      </c>
      <c r="P70" t="s">
        <v>2785</v>
      </c>
      <c r="Q70" s="3">
        <v>300001728672923</v>
      </c>
      <c r="R70" t="s">
        <v>2243</v>
      </c>
      <c r="S70">
        <v>83292.3</v>
      </c>
      <c r="T70">
        <v>83292.3</v>
      </c>
      <c r="U70" s="3">
        <v>1</v>
      </c>
      <c r="V70" t="s">
        <v>2786</v>
      </c>
      <c r="W70" t="s">
        <v>2556</v>
      </c>
      <c r="X70" t="s">
        <v>2557</v>
      </c>
      <c r="Y70" s="3">
        <v>347</v>
      </c>
      <c r="Z70" t="s">
        <v>3914</v>
      </c>
      <c r="AA70" t="s">
        <v>3919</v>
      </c>
      <c r="AB70" t="s">
        <v>3916</v>
      </c>
      <c r="AC70" t="s">
        <v>3544</v>
      </c>
      <c r="AD70" t="s">
        <v>110</v>
      </c>
      <c r="AE70" t="s">
        <v>60</v>
      </c>
      <c r="AF70" t="s">
        <v>2247</v>
      </c>
      <c r="AH70" s="3">
        <v>0</v>
      </c>
      <c r="AI70" s="3">
        <v>2024</v>
      </c>
      <c r="AJ70" s="4">
        <v>45383</v>
      </c>
      <c r="AK70" s="5">
        <v>45411</v>
      </c>
      <c r="AL70" t="s">
        <v>3508</v>
      </c>
      <c r="AM70" t="s">
        <v>116</v>
      </c>
      <c r="AN70">
        <v>83292.3</v>
      </c>
      <c r="AO70">
        <v>627.86</v>
      </c>
      <c r="AQ70" s="6">
        <v>627.86</v>
      </c>
    </row>
    <row r="71" spans="1:43" x14ac:dyDescent="0.3">
      <c r="A71" t="s">
        <v>3386</v>
      </c>
      <c r="B71" t="s">
        <v>440</v>
      </c>
      <c r="C71" t="s">
        <v>46</v>
      </c>
      <c r="D71" s="3">
        <v>73120</v>
      </c>
      <c r="E71" t="s">
        <v>3496</v>
      </c>
      <c r="F71" t="s">
        <v>48</v>
      </c>
      <c r="G71" t="s">
        <v>49</v>
      </c>
      <c r="H71" t="s">
        <v>50</v>
      </c>
      <c r="I71" t="s">
        <v>51</v>
      </c>
      <c r="J71" t="s">
        <v>43</v>
      </c>
      <c r="K71" t="s">
        <v>43</v>
      </c>
      <c r="L71" t="s">
        <v>43</v>
      </c>
      <c r="M71" t="s">
        <v>52</v>
      </c>
      <c r="N71" t="s">
        <v>2668</v>
      </c>
      <c r="O71" t="s">
        <v>3386</v>
      </c>
      <c r="Q71" s="3"/>
      <c r="U71" s="3"/>
      <c r="W71" t="s">
        <v>43</v>
      </c>
      <c r="X71" t="s">
        <v>43</v>
      </c>
      <c r="Y71" s="3">
        <v>1687</v>
      </c>
      <c r="Z71" t="s">
        <v>3403</v>
      </c>
      <c r="AA71" t="s">
        <v>1367</v>
      </c>
      <c r="AB71" t="s">
        <v>3404</v>
      </c>
      <c r="AC71" t="s">
        <v>3405</v>
      </c>
      <c r="AD71" t="s">
        <v>3395</v>
      </c>
      <c r="AE71" t="s">
        <v>60</v>
      </c>
      <c r="AH71" s="3"/>
      <c r="AI71" s="3">
        <v>2024</v>
      </c>
      <c r="AJ71" s="4">
        <v>45412</v>
      </c>
      <c r="AK71" s="5">
        <v>45481</v>
      </c>
      <c r="AL71" t="s">
        <v>43</v>
      </c>
      <c r="AM71" t="s">
        <v>116</v>
      </c>
      <c r="AN71">
        <v>18537.54</v>
      </c>
      <c r="AO71">
        <v>138.21</v>
      </c>
      <c r="AQ71" s="6">
        <v>138.21</v>
      </c>
    </row>
    <row r="72" spans="1:43" x14ac:dyDescent="0.3">
      <c r="A72" t="s">
        <v>3386</v>
      </c>
      <c r="B72" t="s">
        <v>915</v>
      </c>
      <c r="C72" t="s">
        <v>46</v>
      </c>
      <c r="D72" s="3">
        <v>73120</v>
      </c>
      <c r="E72" t="s">
        <v>3496</v>
      </c>
      <c r="F72" t="s">
        <v>48</v>
      </c>
      <c r="G72" t="s">
        <v>49</v>
      </c>
      <c r="H72" t="s">
        <v>50</v>
      </c>
      <c r="I72" t="s">
        <v>51</v>
      </c>
      <c r="J72" t="s">
        <v>43</v>
      </c>
      <c r="K72" t="s">
        <v>43</v>
      </c>
      <c r="L72" t="s">
        <v>43</v>
      </c>
      <c r="M72" t="s">
        <v>52</v>
      </c>
      <c r="N72" t="s">
        <v>2668</v>
      </c>
      <c r="O72" t="s">
        <v>3386</v>
      </c>
      <c r="Q72" s="3"/>
      <c r="U72" s="3"/>
      <c r="W72" t="s">
        <v>43</v>
      </c>
      <c r="X72" t="s">
        <v>43</v>
      </c>
      <c r="Y72" s="3">
        <v>1740</v>
      </c>
      <c r="Z72" t="s">
        <v>3421</v>
      </c>
      <c r="AA72" t="s">
        <v>1367</v>
      </c>
      <c r="AB72" t="s">
        <v>3422</v>
      </c>
      <c r="AC72" t="s">
        <v>3423</v>
      </c>
      <c r="AD72" t="s">
        <v>3395</v>
      </c>
      <c r="AE72" t="s">
        <v>60</v>
      </c>
      <c r="AH72" s="3"/>
      <c r="AI72" s="3">
        <v>2024</v>
      </c>
      <c r="AJ72" s="4">
        <v>45443</v>
      </c>
      <c r="AK72" s="5">
        <v>45484</v>
      </c>
      <c r="AL72" t="s">
        <v>43</v>
      </c>
      <c r="AM72" t="s">
        <v>116</v>
      </c>
      <c r="AN72">
        <v>18537.54</v>
      </c>
      <c r="AO72">
        <v>138.21</v>
      </c>
      <c r="AQ72" s="6">
        <v>138.21</v>
      </c>
    </row>
    <row r="73" spans="1:43" x14ac:dyDescent="0.3">
      <c r="A73" t="s">
        <v>3386</v>
      </c>
      <c r="B73" t="s">
        <v>915</v>
      </c>
      <c r="C73" t="s">
        <v>46</v>
      </c>
      <c r="D73" s="3">
        <v>73120</v>
      </c>
      <c r="E73" t="s">
        <v>3496</v>
      </c>
      <c r="F73" t="s">
        <v>48</v>
      </c>
      <c r="G73" t="s">
        <v>49</v>
      </c>
      <c r="H73" t="s">
        <v>50</v>
      </c>
      <c r="I73" t="s">
        <v>51</v>
      </c>
      <c r="J73" t="s">
        <v>43</v>
      </c>
      <c r="K73" t="s">
        <v>43</v>
      </c>
      <c r="L73" t="s">
        <v>43</v>
      </c>
      <c r="M73" t="s">
        <v>52</v>
      </c>
      <c r="N73" t="s">
        <v>2668</v>
      </c>
      <c r="O73" t="s">
        <v>3386</v>
      </c>
      <c r="Q73" s="3"/>
      <c r="U73" s="3"/>
      <c r="W73" t="s">
        <v>43</v>
      </c>
      <c r="X73" t="s">
        <v>43</v>
      </c>
      <c r="Y73" s="3">
        <v>22479</v>
      </c>
      <c r="Z73" t="s">
        <v>3435</v>
      </c>
      <c r="AA73" t="s">
        <v>1367</v>
      </c>
      <c r="AB73" t="s">
        <v>3436</v>
      </c>
      <c r="AC73" t="s">
        <v>3437</v>
      </c>
      <c r="AD73" t="s">
        <v>3395</v>
      </c>
      <c r="AE73" t="s">
        <v>60</v>
      </c>
      <c r="AH73" s="3"/>
      <c r="AI73" s="3">
        <v>2024</v>
      </c>
      <c r="AJ73" s="4">
        <v>45413</v>
      </c>
      <c r="AK73" s="5">
        <v>45483</v>
      </c>
      <c r="AL73" t="s">
        <v>43</v>
      </c>
      <c r="AM73" t="s">
        <v>116</v>
      </c>
      <c r="AN73">
        <v>-18537.54</v>
      </c>
      <c r="AP73">
        <v>138.21</v>
      </c>
      <c r="AQ73" s="6">
        <v>-138.21</v>
      </c>
    </row>
    <row r="74" spans="1:43" x14ac:dyDescent="0.3">
      <c r="A74" t="s">
        <v>3386</v>
      </c>
      <c r="B74" t="s">
        <v>224</v>
      </c>
      <c r="C74" t="s">
        <v>46</v>
      </c>
      <c r="D74" s="3">
        <v>73120</v>
      </c>
      <c r="E74" t="s">
        <v>3496</v>
      </c>
      <c r="F74" t="s">
        <v>48</v>
      </c>
      <c r="G74" t="s">
        <v>49</v>
      </c>
      <c r="H74" t="s">
        <v>50</v>
      </c>
      <c r="I74" t="s">
        <v>51</v>
      </c>
      <c r="J74" t="s">
        <v>43</v>
      </c>
      <c r="K74" t="s">
        <v>43</v>
      </c>
      <c r="L74" t="s">
        <v>43</v>
      </c>
      <c r="M74" t="s">
        <v>52</v>
      </c>
      <c r="N74" t="s">
        <v>2668</v>
      </c>
      <c r="O74" t="s">
        <v>3386</v>
      </c>
      <c r="Q74" s="3"/>
      <c r="U74" s="3"/>
      <c r="W74" t="s">
        <v>43</v>
      </c>
      <c r="X74" t="s">
        <v>43</v>
      </c>
      <c r="Y74" s="3">
        <v>22690</v>
      </c>
      <c r="Z74" t="s">
        <v>3441</v>
      </c>
      <c r="AA74" t="s">
        <v>1367</v>
      </c>
      <c r="AB74" t="s">
        <v>3442</v>
      </c>
      <c r="AC74" t="s">
        <v>3443</v>
      </c>
      <c r="AD74" t="s">
        <v>3395</v>
      </c>
      <c r="AE74" t="s">
        <v>60</v>
      </c>
      <c r="AH74" s="3"/>
      <c r="AI74" s="3">
        <v>2024</v>
      </c>
      <c r="AJ74" s="4">
        <v>45444</v>
      </c>
      <c r="AK74" s="5">
        <v>45484</v>
      </c>
      <c r="AL74" t="s">
        <v>43</v>
      </c>
      <c r="AM74" t="s">
        <v>116</v>
      </c>
      <c r="AN74">
        <v>-18537.54</v>
      </c>
      <c r="AP74">
        <v>138.21</v>
      </c>
      <c r="AQ74" s="6">
        <v>-138.21</v>
      </c>
    </row>
    <row r="75" spans="1:43" x14ac:dyDescent="0.3">
      <c r="A75" t="s">
        <v>3497</v>
      </c>
      <c r="B75" t="s">
        <v>144</v>
      </c>
      <c r="C75" t="s">
        <v>46</v>
      </c>
      <c r="D75" s="3">
        <v>73410</v>
      </c>
      <c r="E75" t="s">
        <v>4654</v>
      </c>
      <c r="F75" t="s">
        <v>4600</v>
      </c>
      <c r="G75" t="s">
        <v>49</v>
      </c>
      <c r="H75" t="s">
        <v>50</v>
      </c>
      <c r="I75" t="s">
        <v>51</v>
      </c>
      <c r="J75" t="s">
        <v>43</v>
      </c>
      <c r="K75" t="s">
        <v>43</v>
      </c>
      <c r="L75" t="s">
        <v>43</v>
      </c>
      <c r="M75" t="s">
        <v>52</v>
      </c>
      <c r="N75" t="s">
        <v>4612</v>
      </c>
      <c r="O75" t="s">
        <v>3498</v>
      </c>
      <c r="P75" t="s">
        <v>4613</v>
      </c>
      <c r="Q75" s="3">
        <v>300000771347442</v>
      </c>
      <c r="R75" t="s">
        <v>2243</v>
      </c>
      <c r="S75">
        <v>0</v>
      </c>
      <c r="T75">
        <v>0</v>
      </c>
      <c r="U75" s="3">
        <v>1</v>
      </c>
      <c r="V75" t="s">
        <v>4612</v>
      </c>
      <c r="W75" t="s">
        <v>2258</v>
      </c>
      <c r="X75" t="s">
        <v>2259</v>
      </c>
      <c r="Y75" s="3">
        <v>337</v>
      </c>
      <c r="Z75" t="s">
        <v>4614</v>
      </c>
      <c r="AA75" t="s">
        <v>4615</v>
      </c>
      <c r="AB75" t="s">
        <v>4616</v>
      </c>
      <c r="AC75" t="s">
        <v>3520</v>
      </c>
      <c r="AD75" t="s">
        <v>110</v>
      </c>
      <c r="AE75" t="s">
        <v>60</v>
      </c>
      <c r="AF75" t="s">
        <v>2247</v>
      </c>
      <c r="AH75" s="3">
        <v>0</v>
      </c>
      <c r="AI75" s="3">
        <v>2023</v>
      </c>
      <c r="AJ75" s="4">
        <v>44958</v>
      </c>
      <c r="AK75" s="5">
        <v>44987</v>
      </c>
      <c r="AL75" t="s">
        <v>3508</v>
      </c>
      <c r="AM75" t="s">
        <v>116</v>
      </c>
      <c r="AN75">
        <v>183115</v>
      </c>
      <c r="AO75">
        <v>1242.22</v>
      </c>
      <c r="AQ75" s="6">
        <v>1242.22</v>
      </c>
    </row>
    <row r="76" spans="1:43" x14ac:dyDescent="0.3">
      <c r="A76" t="s">
        <v>3497</v>
      </c>
      <c r="B76" t="s">
        <v>144</v>
      </c>
      <c r="C76" t="s">
        <v>46</v>
      </c>
      <c r="D76" s="3">
        <v>73410</v>
      </c>
      <c r="E76" t="s">
        <v>4654</v>
      </c>
      <c r="F76" t="s">
        <v>4600</v>
      </c>
      <c r="G76" t="s">
        <v>49</v>
      </c>
      <c r="H76" t="s">
        <v>50</v>
      </c>
      <c r="I76" t="s">
        <v>51</v>
      </c>
      <c r="J76" t="s">
        <v>43</v>
      </c>
      <c r="K76" t="s">
        <v>43</v>
      </c>
      <c r="L76" t="s">
        <v>43</v>
      </c>
      <c r="M76" t="s">
        <v>52</v>
      </c>
      <c r="N76" t="s">
        <v>4612</v>
      </c>
      <c r="O76" t="s">
        <v>3498</v>
      </c>
      <c r="P76" t="s">
        <v>4613</v>
      </c>
      <c r="Q76" s="3">
        <v>300000771347442</v>
      </c>
      <c r="R76" t="s">
        <v>2243</v>
      </c>
      <c r="S76">
        <v>0</v>
      </c>
      <c r="T76">
        <v>0</v>
      </c>
      <c r="U76" s="3">
        <v>1</v>
      </c>
      <c r="V76" t="s">
        <v>4612</v>
      </c>
      <c r="W76" t="s">
        <v>2258</v>
      </c>
      <c r="X76" t="s">
        <v>2259</v>
      </c>
      <c r="Y76" s="3">
        <v>338</v>
      </c>
      <c r="Z76" t="s">
        <v>4614</v>
      </c>
      <c r="AA76" t="s">
        <v>4615</v>
      </c>
      <c r="AB76" t="s">
        <v>4616</v>
      </c>
      <c r="AC76" t="s">
        <v>3520</v>
      </c>
      <c r="AD76" t="s">
        <v>110</v>
      </c>
      <c r="AE76" t="s">
        <v>60</v>
      </c>
      <c r="AF76" t="s">
        <v>2247</v>
      </c>
      <c r="AH76" s="3">
        <v>0</v>
      </c>
      <c r="AI76" s="3">
        <v>2023</v>
      </c>
      <c r="AJ76" s="4">
        <v>44958</v>
      </c>
      <c r="AK76" s="5">
        <v>44987</v>
      </c>
      <c r="AL76" t="s">
        <v>3508</v>
      </c>
      <c r="AM76" t="s">
        <v>116</v>
      </c>
      <c r="AN76">
        <v>-183115</v>
      </c>
      <c r="AP76">
        <v>1242.22</v>
      </c>
      <c r="AQ76" s="6">
        <v>-1242.22</v>
      </c>
    </row>
    <row r="77" spans="1:43" x14ac:dyDescent="0.3">
      <c r="A77" t="s">
        <v>3386</v>
      </c>
      <c r="B77" t="s">
        <v>733</v>
      </c>
      <c r="C77" t="s">
        <v>46</v>
      </c>
      <c r="D77" s="3">
        <v>74120</v>
      </c>
      <c r="E77" t="s">
        <v>3387</v>
      </c>
      <c r="F77" t="s">
        <v>48</v>
      </c>
      <c r="G77" t="s">
        <v>49</v>
      </c>
      <c r="H77" t="s">
        <v>50</v>
      </c>
      <c r="I77" t="s">
        <v>51</v>
      </c>
      <c r="J77" t="s">
        <v>43</v>
      </c>
      <c r="K77" t="s">
        <v>43</v>
      </c>
      <c r="L77" t="s">
        <v>43</v>
      </c>
      <c r="M77" t="s">
        <v>52</v>
      </c>
      <c r="N77" t="s">
        <v>2463</v>
      </c>
      <c r="O77" t="s">
        <v>3386</v>
      </c>
      <c r="Q77" s="3"/>
      <c r="U77" s="3"/>
      <c r="W77" t="s">
        <v>43</v>
      </c>
      <c r="X77" t="s">
        <v>43</v>
      </c>
      <c r="Y77" s="3">
        <v>441</v>
      </c>
      <c r="Z77" t="s">
        <v>3388</v>
      </c>
      <c r="AA77" t="s">
        <v>1367</v>
      </c>
      <c r="AB77" t="s">
        <v>3389</v>
      </c>
      <c r="AC77" t="s">
        <v>3390</v>
      </c>
      <c r="AD77" t="s">
        <v>3391</v>
      </c>
      <c r="AE77" t="s">
        <v>60</v>
      </c>
      <c r="AH77" s="3"/>
      <c r="AI77" s="3">
        <v>2024</v>
      </c>
      <c r="AJ77" s="4">
        <v>45535</v>
      </c>
      <c r="AK77" s="5">
        <v>45560</v>
      </c>
      <c r="AL77" t="s">
        <v>43</v>
      </c>
      <c r="AM77" t="s">
        <v>116</v>
      </c>
      <c r="AN77">
        <v>449309</v>
      </c>
      <c r="AO77">
        <v>3241.77</v>
      </c>
      <c r="AQ77" s="6">
        <v>3241.77</v>
      </c>
    </row>
    <row r="78" spans="1:43" x14ac:dyDescent="0.3">
      <c r="A78" t="s">
        <v>3386</v>
      </c>
      <c r="B78" t="s">
        <v>733</v>
      </c>
      <c r="C78" t="s">
        <v>46</v>
      </c>
      <c r="D78" s="3">
        <v>74120</v>
      </c>
      <c r="E78" t="s">
        <v>3387</v>
      </c>
      <c r="F78" t="s">
        <v>48</v>
      </c>
      <c r="G78" t="s">
        <v>49</v>
      </c>
      <c r="H78" t="s">
        <v>50</v>
      </c>
      <c r="I78" t="s">
        <v>51</v>
      </c>
      <c r="J78" t="s">
        <v>43</v>
      </c>
      <c r="K78" t="s">
        <v>43</v>
      </c>
      <c r="L78" t="s">
        <v>43</v>
      </c>
      <c r="M78" t="s">
        <v>52</v>
      </c>
      <c r="N78" t="s">
        <v>2436</v>
      </c>
      <c r="O78" t="s">
        <v>3386</v>
      </c>
      <c r="Q78" s="3"/>
      <c r="U78" s="3"/>
      <c r="W78" t="s">
        <v>43</v>
      </c>
      <c r="X78" t="s">
        <v>43</v>
      </c>
      <c r="Y78" s="3">
        <v>442</v>
      </c>
      <c r="Z78" t="s">
        <v>3388</v>
      </c>
      <c r="AA78" t="s">
        <v>1367</v>
      </c>
      <c r="AB78" t="s">
        <v>3389</v>
      </c>
      <c r="AC78" t="s">
        <v>3390</v>
      </c>
      <c r="AD78" t="s">
        <v>3391</v>
      </c>
      <c r="AE78" t="s">
        <v>60</v>
      </c>
      <c r="AH78" s="3"/>
      <c r="AI78" s="3">
        <v>2024</v>
      </c>
      <c r="AJ78" s="4">
        <v>45535</v>
      </c>
      <c r="AK78" s="5">
        <v>45560</v>
      </c>
      <c r="AL78" t="s">
        <v>43</v>
      </c>
      <c r="AM78" t="s">
        <v>116</v>
      </c>
      <c r="AN78">
        <v>2305650</v>
      </c>
      <c r="AO78">
        <v>15772.67</v>
      </c>
      <c r="AQ78" s="6">
        <v>15772.67</v>
      </c>
    </row>
    <row r="79" spans="1:43" x14ac:dyDescent="0.3">
      <c r="A79" t="s">
        <v>3386</v>
      </c>
      <c r="B79" t="s">
        <v>224</v>
      </c>
      <c r="C79" t="s">
        <v>46</v>
      </c>
      <c r="D79" s="3">
        <v>74120</v>
      </c>
      <c r="E79" t="s">
        <v>3387</v>
      </c>
      <c r="F79" t="s">
        <v>48</v>
      </c>
      <c r="G79" t="s">
        <v>49</v>
      </c>
      <c r="H79" t="s">
        <v>50</v>
      </c>
      <c r="I79" t="s">
        <v>51</v>
      </c>
      <c r="J79" t="s">
        <v>43</v>
      </c>
      <c r="K79" t="s">
        <v>43</v>
      </c>
      <c r="L79" t="s">
        <v>43</v>
      </c>
      <c r="M79" t="s">
        <v>52</v>
      </c>
      <c r="N79" t="s">
        <v>2357</v>
      </c>
      <c r="O79" t="s">
        <v>3386</v>
      </c>
      <c r="Q79" s="3"/>
      <c r="U79" s="3"/>
      <c r="W79" t="s">
        <v>43</v>
      </c>
      <c r="X79" t="s">
        <v>43</v>
      </c>
      <c r="Y79" s="3">
        <v>1741</v>
      </c>
      <c r="Z79" t="s">
        <v>3392</v>
      </c>
      <c r="AA79" t="s">
        <v>1367</v>
      </c>
      <c r="AB79" t="s">
        <v>3393</v>
      </c>
      <c r="AC79" t="s">
        <v>3394</v>
      </c>
      <c r="AD79" t="s">
        <v>3395</v>
      </c>
      <c r="AE79" t="s">
        <v>60</v>
      </c>
      <c r="AH79" s="3"/>
      <c r="AI79" s="3">
        <v>2024</v>
      </c>
      <c r="AJ79" s="4">
        <v>45473</v>
      </c>
      <c r="AK79" s="5">
        <v>45495</v>
      </c>
      <c r="AL79" t="s">
        <v>43</v>
      </c>
      <c r="AM79" t="s">
        <v>116</v>
      </c>
      <c r="AN79">
        <v>226590</v>
      </c>
      <c r="AO79">
        <v>1550.07</v>
      </c>
      <c r="AQ79" s="6">
        <v>1550.07</v>
      </c>
    </row>
    <row r="80" spans="1:43" x14ac:dyDescent="0.3">
      <c r="A80" t="s">
        <v>3386</v>
      </c>
      <c r="B80" t="s">
        <v>179</v>
      </c>
      <c r="C80" t="s">
        <v>46</v>
      </c>
      <c r="D80" s="3">
        <v>74120</v>
      </c>
      <c r="E80" t="s">
        <v>3387</v>
      </c>
      <c r="F80" t="s">
        <v>48</v>
      </c>
      <c r="G80" t="s">
        <v>49</v>
      </c>
      <c r="H80" t="s">
        <v>50</v>
      </c>
      <c r="I80" t="s">
        <v>51</v>
      </c>
      <c r="J80" t="s">
        <v>43</v>
      </c>
      <c r="K80" t="s">
        <v>43</v>
      </c>
      <c r="L80" t="s">
        <v>43</v>
      </c>
      <c r="M80" t="s">
        <v>52</v>
      </c>
      <c r="N80" t="s">
        <v>2436</v>
      </c>
      <c r="O80" t="s">
        <v>3386</v>
      </c>
      <c r="Q80" s="3"/>
      <c r="U80" s="3"/>
      <c r="W80" t="s">
        <v>43</v>
      </c>
      <c r="X80" t="s">
        <v>43</v>
      </c>
      <c r="Y80" s="3">
        <v>1769</v>
      </c>
      <c r="Z80" t="s">
        <v>3396</v>
      </c>
      <c r="AA80" t="s">
        <v>1367</v>
      </c>
      <c r="AB80" t="s">
        <v>3397</v>
      </c>
      <c r="AC80" t="s">
        <v>3398</v>
      </c>
      <c r="AD80" t="s">
        <v>3399</v>
      </c>
      <c r="AE80" t="s">
        <v>60</v>
      </c>
      <c r="AH80" s="3"/>
      <c r="AI80" s="3">
        <v>2024</v>
      </c>
      <c r="AJ80" s="4">
        <v>45565</v>
      </c>
      <c r="AK80" s="5">
        <v>45587</v>
      </c>
      <c r="AL80" t="s">
        <v>43</v>
      </c>
      <c r="AM80" t="s">
        <v>116</v>
      </c>
      <c r="AN80">
        <v>331950</v>
      </c>
      <c r="AO80">
        <v>2270.83</v>
      </c>
      <c r="AQ80" s="6">
        <v>2270.83</v>
      </c>
    </row>
    <row r="81" spans="1:43" x14ac:dyDescent="0.3">
      <c r="A81" t="s">
        <v>3386</v>
      </c>
      <c r="B81" t="s">
        <v>117</v>
      </c>
      <c r="C81" t="s">
        <v>46</v>
      </c>
      <c r="D81" s="3">
        <v>74120</v>
      </c>
      <c r="E81" t="s">
        <v>3387</v>
      </c>
      <c r="F81" t="s">
        <v>48</v>
      </c>
      <c r="G81" t="s">
        <v>49</v>
      </c>
      <c r="H81" t="s">
        <v>50</v>
      </c>
      <c r="I81" t="s">
        <v>51</v>
      </c>
      <c r="J81" t="s">
        <v>43</v>
      </c>
      <c r="K81" t="s">
        <v>43</v>
      </c>
      <c r="L81" t="s">
        <v>43</v>
      </c>
      <c r="M81" t="s">
        <v>52</v>
      </c>
      <c r="N81" t="s">
        <v>2463</v>
      </c>
      <c r="O81" t="s">
        <v>3386</v>
      </c>
      <c r="Q81" s="3"/>
      <c r="U81" s="3"/>
      <c r="W81" t="s">
        <v>43</v>
      </c>
      <c r="X81" t="s">
        <v>43</v>
      </c>
      <c r="Y81" s="3">
        <v>1781</v>
      </c>
      <c r="Z81" t="s">
        <v>3400</v>
      </c>
      <c r="AA81" t="s">
        <v>1367</v>
      </c>
      <c r="AB81" t="s">
        <v>3401</v>
      </c>
      <c r="AC81" t="s">
        <v>3402</v>
      </c>
      <c r="AE81" t="s">
        <v>60</v>
      </c>
      <c r="AH81" s="3"/>
      <c r="AI81" s="3">
        <v>2023</v>
      </c>
      <c r="AJ81" s="4">
        <v>45260</v>
      </c>
      <c r="AK81" s="5">
        <v>45282</v>
      </c>
      <c r="AL81" t="s">
        <v>43</v>
      </c>
      <c r="AM81" t="s">
        <v>116</v>
      </c>
      <c r="AN81">
        <v>449309</v>
      </c>
      <c r="AO81">
        <v>3241.77</v>
      </c>
      <c r="AQ81" s="6">
        <v>3241.77</v>
      </c>
    </row>
    <row r="82" spans="1:43" x14ac:dyDescent="0.3">
      <c r="A82" t="s">
        <v>3386</v>
      </c>
      <c r="B82" t="s">
        <v>440</v>
      </c>
      <c r="C82" t="s">
        <v>46</v>
      </c>
      <c r="D82" s="3">
        <v>74120</v>
      </c>
      <c r="E82" t="s">
        <v>3387</v>
      </c>
      <c r="F82" t="s">
        <v>48</v>
      </c>
      <c r="G82" t="s">
        <v>49</v>
      </c>
      <c r="H82" t="s">
        <v>50</v>
      </c>
      <c r="I82" t="s">
        <v>51</v>
      </c>
      <c r="J82" t="s">
        <v>43</v>
      </c>
      <c r="K82" t="s">
        <v>43</v>
      </c>
      <c r="L82" t="s">
        <v>43</v>
      </c>
      <c r="M82" t="s">
        <v>52</v>
      </c>
      <c r="N82" t="s">
        <v>2357</v>
      </c>
      <c r="O82" t="s">
        <v>3386</v>
      </c>
      <c r="Q82" s="3"/>
      <c r="U82" s="3"/>
      <c r="W82" t="s">
        <v>43</v>
      </c>
      <c r="X82" t="s">
        <v>43</v>
      </c>
      <c r="Y82" s="3">
        <v>1786</v>
      </c>
      <c r="Z82" t="s">
        <v>3403</v>
      </c>
      <c r="AA82" t="s">
        <v>1367</v>
      </c>
      <c r="AB82" t="s">
        <v>3404</v>
      </c>
      <c r="AC82" t="s">
        <v>3405</v>
      </c>
      <c r="AD82" t="s">
        <v>3395</v>
      </c>
      <c r="AE82" t="s">
        <v>60</v>
      </c>
      <c r="AH82" s="3"/>
      <c r="AI82" s="3">
        <v>2024</v>
      </c>
      <c r="AJ82" s="4">
        <v>45412</v>
      </c>
      <c r="AK82" s="5">
        <v>45481</v>
      </c>
      <c r="AL82" t="s">
        <v>43</v>
      </c>
      <c r="AM82" t="s">
        <v>116</v>
      </c>
      <c r="AN82">
        <v>97890</v>
      </c>
      <c r="AO82">
        <v>669.65</v>
      </c>
      <c r="AQ82" s="6">
        <v>669.65</v>
      </c>
    </row>
    <row r="83" spans="1:43" x14ac:dyDescent="0.3">
      <c r="A83" t="s">
        <v>3386</v>
      </c>
      <c r="B83" t="s">
        <v>440</v>
      </c>
      <c r="C83" t="s">
        <v>46</v>
      </c>
      <c r="D83" s="3">
        <v>74120</v>
      </c>
      <c r="E83" t="s">
        <v>3387</v>
      </c>
      <c r="F83" t="s">
        <v>48</v>
      </c>
      <c r="G83" t="s">
        <v>49</v>
      </c>
      <c r="H83" t="s">
        <v>50</v>
      </c>
      <c r="I83" t="s">
        <v>51</v>
      </c>
      <c r="J83" t="s">
        <v>43</v>
      </c>
      <c r="K83" t="s">
        <v>43</v>
      </c>
      <c r="L83" t="s">
        <v>43</v>
      </c>
      <c r="M83" t="s">
        <v>52</v>
      </c>
      <c r="N83" t="s">
        <v>2357</v>
      </c>
      <c r="O83" t="s">
        <v>3386</v>
      </c>
      <c r="Q83" s="3"/>
      <c r="U83" s="3"/>
      <c r="W83" t="s">
        <v>43</v>
      </c>
      <c r="X83" t="s">
        <v>43</v>
      </c>
      <c r="Y83" s="3">
        <v>1787</v>
      </c>
      <c r="Z83" t="s">
        <v>3403</v>
      </c>
      <c r="AA83" t="s">
        <v>1367</v>
      </c>
      <c r="AB83" t="s">
        <v>3404</v>
      </c>
      <c r="AC83" t="s">
        <v>3405</v>
      </c>
      <c r="AD83" t="s">
        <v>3395</v>
      </c>
      <c r="AE83" t="s">
        <v>60</v>
      </c>
      <c r="AH83" s="3"/>
      <c r="AI83" s="3">
        <v>2024</v>
      </c>
      <c r="AJ83" s="4">
        <v>45412</v>
      </c>
      <c r="AK83" s="5">
        <v>45481</v>
      </c>
      <c r="AL83" t="s">
        <v>43</v>
      </c>
      <c r="AM83" t="s">
        <v>116</v>
      </c>
      <c r="AN83">
        <v>226590</v>
      </c>
      <c r="AO83">
        <v>1550.07</v>
      </c>
      <c r="AQ83" s="6">
        <v>1550.07</v>
      </c>
    </row>
    <row r="84" spans="1:43" x14ac:dyDescent="0.3">
      <c r="A84" t="s">
        <v>3386</v>
      </c>
      <c r="B84" t="s">
        <v>440</v>
      </c>
      <c r="C84" t="s">
        <v>46</v>
      </c>
      <c r="D84" s="3">
        <v>74120</v>
      </c>
      <c r="E84" t="s">
        <v>3387</v>
      </c>
      <c r="F84" t="s">
        <v>48</v>
      </c>
      <c r="G84" t="s">
        <v>49</v>
      </c>
      <c r="H84" t="s">
        <v>50</v>
      </c>
      <c r="I84" t="s">
        <v>51</v>
      </c>
      <c r="J84" t="s">
        <v>43</v>
      </c>
      <c r="K84" t="s">
        <v>43</v>
      </c>
      <c r="L84" t="s">
        <v>43</v>
      </c>
      <c r="M84" t="s">
        <v>52</v>
      </c>
      <c r="N84" t="s">
        <v>2463</v>
      </c>
      <c r="O84" t="s">
        <v>3386</v>
      </c>
      <c r="Q84" s="3"/>
      <c r="U84" s="3"/>
      <c r="W84" t="s">
        <v>43</v>
      </c>
      <c r="X84" t="s">
        <v>43</v>
      </c>
      <c r="Y84" s="3">
        <v>1788</v>
      </c>
      <c r="Z84" t="s">
        <v>3403</v>
      </c>
      <c r="AA84" t="s">
        <v>1367</v>
      </c>
      <c r="AB84" t="s">
        <v>3404</v>
      </c>
      <c r="AC84" t="s">
        <v>3405</v>
      </c>
      <c r="AD84" t="s">
        <v>3395</v>
      </c>
      <c r="AE84" t="s">
        <v>60</v>
      </c>
      <c r="AH84" s="3"/>
      <c r="AI84" s="3">
        <v>2024</v>
      </c>
      <c r="AJ84" s="4">
        <v>45412</v>
      </c>
      <c r="AK84" s="5">
        <v>45481</v>
      </c>
      <c r="AL84" t="s">
        <v>43</v>
      </c>
      <c r="AM84" t="s">
        <v>116</v>
      </c>
      <c r="AN84">
        <v>449309</v>
      </c>
      <c r="AO84">
        <v>3241.77</v>
      </c>
      <c r="AQ84" s="6">
        <v>3241.77</v>
      </c>
    </row>
    <row r="85" spans="1:43" x14ac:dyDescent="0.3">
      <c r="A85" t="s">
        <v>3386</v>
      </c>
      <c r="B85" t="s">
        <v>440</v>
      </c>
      <c r="C85" t="s">
        <v>46</v>
      </c>
      <c r="D85" s="3">
        <v>74120</v>
      </c>
      <c r="E85" t="s">
        <v>3387</v>
      </c>
      <c r="F85" t="s">
        <v>48</v>
      </c>
      <c r="G85" t="s">
        <v>49</v>
      </c>
      <c r="H85" t="s">
        <v>50</v>
      </c>
      <c r="I85" t="s">
        <v>51</v>
      </c>
      <c r="J85" t="s">
        <v>43</v>
      </c>
      <c r="K85" t="s">
        <v>43</v>
      </c>
      <c r="L85" t="s">
        <v>43</v>
      </c>
      <c r="M85" t="s">
        <v>52</v>
      </c>
      <c r="N85" t="s">
        <v>2436</v>
      </c>
      <c r="O85" t="s">
        <v>3386</v>
      </c>
      <c r="Q85" s="3"/>
      <c r="U85" s="3"/>
      <c r="W85" t="s">
        <v>43</v>
      </c>
      <c r="X85" t="s">
        <v>43</v>
      </c>
      <c r="Y85" s="3">
        <v>1789</v>
      </c>
      <c r="Z85" t="s">
        <v>3403</v>
      </c>
      <c r="AA85" t="s">
        <v>1367</v>
      </c>
      <c r="AB85" t="s">
        <v>3404</v>
      </c>
      <c r="AC85" t="s">
        <v>3405</v>
      </c>
      <c r="AD85" t="s">
        <v>3395</v>
      </c>
      <c r="AE85" t="s">
        <v>60</v>
      </c>
      <c r="AH85" s="3"/>
      <c r="AI85" s="3">
        <v>2024</v>
      </c>
      <c r="AJ85" s="4">
        <v>45412</v>
      </c>
      <c r="AK85" s="5">
        <v>45481</v>
      </c>
      <c r="AL85" t="s">
        <v>43</v>
      </c>
      <c r="AM85" t="s">
        <v>116</v>
      </c>
      <c r="AN85">
        <v>2305650</v>
      </c>
      <c r="AO85">
        <v>15772.67</v>
      </c>
      <c r="AQ85" s="6">
        <v>15772.67</v>
      </c>
    </row>
    <row r="86" spans="1:43" x14ac:dyDescent="0.3">
      <c r="A86" t="s">
        <v>3386</v>
      </c>
      <c r="B86" t="s">
        <v>224</v>
      </c>
      <c r="C86" t="s">
        <v>46</v>
      </c>
      <c r="D86" s="3">
        <v>74120</v>
      </c>
      <c r="E86" t="s">
        <v>3387</v>
      </c>
      <c r="F86" t="s">
        <v>48</v>
      </c>
      <c r="G86" t="s">
        <v>49</v>
      </c>
      <c r="H86" t="s">
        <v>50</v>
      </c>
      <c r="I86" t="s">
        <v>51</v>
      </c>
      <c r="J86" t="s">
        <v>43</v>
      </c>
      <c r="K86" t="s">
        <v>43</v>
      </c>
      <c r="L86" t="s">
        <v>43</v>
      </c>
      <c r="M86" t="s">
        <v>52</v>
      </c>
      <c r="N86" t="s">
        <v>2357</v>
      </c>
      <c r="O86" t="s">
        <v>3386</v>
      </c>
      <c r="Q86" s="3"/>
      <c r="U86" s="3"/>
      <c r="W86" t="s">
        <v>43</v>
      </c>
      <c r="X86" t="s">
        <v>43</v>
      </c>
      <c r="Y86" s="3">
        <v>1797</v>
      </c>
      <c r="Z86" t="s">
        <v>3406</v>
      </c>
      <c r="AA86" t="s">
        <v>1367</v>
      </c>
      <c r="AB86" t="s">
        <v>3407</v>
      </c>
      <c r="AC86" t="s">
        <v>3394</v>
      </c>
      <c r="AD86" t="s">
        <v>3395</v>
      </c>
      <c r="AE86" t="s">
        <v>60</v>
      </c>
      <c r="AH86" s="3"/>
      <c r="AI86" s="3">
        <v>2024</v>
      </c>
      <c r="AJ86" s="4">
        <v>45473</v>
      </c>
      <c r="AK86" s="5">
        <v>45495</v>
      </c>
      <c r="AL86" t="s">
        <v>43</v>
      </c>
      <c r="AM86" t="s">
        <v>116</v>
      </c>
      <c r="AN86">
        <v>97890</v>
      </c>
      <c r="AO86">
        <v>669.65</v>
      </c>
      <c r="AQ86" s="6">
        <v>669.65</v>
      </c>
    </row>
    <row r="87" spans="1:43" x14ac:dyDescent="0.3">
      <c r="A87" t="s">
        <v>3386</v>
      </c>
      <c r="B87" t="s">
        <v>224</v>
      </c>
      <c r="C87" t="s">
        <v>46</v>
      </c>
      <c r="D87" s="3">
        <v>74120</v>
      </c>
      <c r="E87" t="s">
        <v>3387</v>
      </c>
      <c r="F87" t="s">
        <v>48</v>
      </c>
      <c r="G87" t="s">
        <v>49</v>
      </c>
      <c r="H87" t="s">
        <v>50</v>
      </c>
      <c r="I87" t="s">
        <v>51</v>
      </c>
      <c r="J87" t="s">
        <v>43</v>
      </c>
      <c r="K87" t="s">
        <v>43</v>
      </c>
      <c r="L87" t="s">
        <v>43</v>
      </c>
      <c r="M87" t="s">
        <v>52</v>
      </c>
      <c r="N87" t="s">
        <v>2463</v>
      </c>
      <c r="O87" t="s">
        <v>3386</v>
      </c>
      <c r="Q87" s="3"/>
      <c r="U87" s="3"/>
      <c r="W87" t="s">
        <v>43</v>
      </c>
      <c r="X87" t="s">
        <v>43</v>
      </c>
      <c r="Y87" s="3">
        <v>1798</v>
      </c>
      <c r="Z87" t="s">
        <v>3406</v>
      </c>
      <c r="AA87" t="s">
        <v>1367</v>
      </c>
      <c r="AB87" t="s">
        <v>3407</v>
      </c>
      <c r="AC87" t="s">
        <v>3394</v>
      </c>
      <c r="AD87" t="s">
        <v>3395</v>
      </c>
      <c r="AE87" t="s">
        <v>60</v>
      </c>
      <c r="AH87" s="3"/>
      <c r="AI87" s="3">
        <v>2024</v>
      </c>
      <c r="AJ87" s="4">
        <v>45473</v>
      </c>
      <c r="AK87" s="5">
        <v>45495</v>
      </c>
      <c r="AL87" t="s">
        <v>43</v>
      </c>
      <c r="AM87" t="s">
        <v>116</v>
      </c>
      <c r="AN87">
        <v>449309</v>
      </c>
      <c r="AO87">
        <v>3241.77</v>
      </c>
      <c r="AQ87" s="6">
        <v>3241.77</v>
      </c>
    </row>
    <row r="88" spans="1:43" x14ac:dyDescent="0.3">
      <c r="A88" t="s">
        <v>3386</v>
      </c>
      <c r="B88" t="s">
        <v>224</v>
      </c>
      <c r="C88" t="s">
        <v>46</v>
      </c>
      <c r="D88" s="3">
        <v>74120</v>
      </c>
      <c r="E88" t="s">
        <v>3387</v>
      </c>
      <c r="F88" t="s">
        <v>48</v>
      </c>
      <c r="G88" t="s">
        <v>49</v>
      </c>
      <c r="H88" t="s">
        <v>50</v>
      </c>
      <c r="I88" t="s">
        <v>51</v>
      </c>
      <c r="J88" t="s">
        <v>43</v>
      </c>
      <c r="K88" t="s">
        <v>43</v>
      </c>
      <c r="L88" t="s">
        <v>43</v>
      </c>
      <c r="M88" t="s">
        <v>52</v>
      </c>
      <c r="N88" t="s">
        <v>2436</v>
      </c>
      <c r="O88" t="s">
        <v>3386</v>
      </c>
      <c r="Q88" s="3"/>
      <c r="U88" s="3"/>
      <c r="W88" t="s">
        <v>43</v>
      </c>
      <c r="X88" t="s">
        <v>43</v>
      </c>
      <c r="Y88" s="3">
        <v>1799</v>
      </c>
      <c r="Z88" t="s">
        <v>3406</v>
      </c>
      <c r="AA88" t="s">
        <v>1367</v>
      </c>
      <c r="AB88" t="s">
        <v>3407</v>
      </c>
      <c r="AC88" t="s">
        <v>3394</v>
      </c>
      <c r="AD88" t="s">
        <v>3395</v>
      </c>
      <c r="AE88" t="s">
        <v>60</v>
      </c>
      <c r="AH88" s="3"/>
      <c r="AI88" s="3">
        <v>2024</v>
      </c>
      <c r="AJ88" s="4">
        <v>45473</v>
      </c>
      <c r="AK88" s="5">
        <v>45495</v>
      </c>
      <c r="AL88" t="s">
        <v>43</v>
      </c>
      <c r="AM88" t="s">
        <v>116</v>
      </c>
      <c r="AN88">
        <v>2305650</v>
      </c>
      <c r="AO88">
        <v>15772.67</v>
      </c>
      <c r="AQ88" s="6">
        <v>15772.67</v>
      </c>
    </row>
    <row r="89" spans="1:43" x14ac:dyDescent="0.3">
      <c r="A89" t="s">
        <v>3386</v>
      </c>
      <c r="B89" t="s">
        <v>247</v>
      </c>
      <c r="C89" t="s">
        <v>46</v>
      </c>
      <c r="D89" s="3">
        <v>74120</v>
      </c>
      <c r="E89" t="s">
        <v>3387</v>
      </c>
      <c r="F89" t="s">
        <v>48</v>
      </c>
      <c r="G89" t="s">
        <v>49</v>
      </c>
      <c r="H89" t="s">
        <v>50</v>
      </c>
      <c r="I89" t="s">
        <v>51</v>
      </c>
      <c r="J89" t="s">
        <v>43</v>
      </c>
      <c r="K89" t="s">
        <v>43</v>
      </c>
      <c r="L89" t="s">
        <v>43</v>
      </c>
      <c r="M89" t="s">
        <v>52</v>
      </c>
      <c r="N89" t="s">
        <v>2357</v>
      </c>
      <c r="O89" t="s">
        <v>3386</v>
      </c>
      <c r="Q89" s="3"/>
      <c r="U89" s="3"/>
      <c r="W89" t="s">
        <v>43</v>
      </c>
      <c r="X89" t="s">
        <v>43</v>
      </c>
      <c r="Y89" s="3">
        <v>1806</v>
      </c>
      <c r="Z89" t="s">
        <v>3408</v>
      </c>
      <c r="AA89" t="s">
        <v>1367</v>
      </c>
      <c r="AB89" t="s">
        <v>3409</v>
      </c>
      <c r="AC89" t="s">
        <v>3410</v>
      </c>
      <c r="AE89" t="s">
        <v>60</v>
      </c>
      <c r="AH89" s="3"/>
      <c r="AI89" s="3">
        <v>2023</v>
      </c>
      <c r="AJ89" s="4">
        <v>45230</v>
      </c>
      <c r="AK89" s="5">
        <v>45281</v>
      </c>
      <c r="AL89" t="s">
        <v>43</v>
      </c>
      <c r="AM89" t="s">
        <v>116</v>
      </c>
      <c r="AN89">
        <v>226590</v>
      </c>
      <c r="AO89">
        <v>1550.07</v>
      </c>
      <c r="AQ89" s="6">
        <v>1550.07</v>
      </c>
    </row>
    <row r="90" spans="1:43" x14ac:dyDescent="0.3">
      <c r="A90" t="s">
        <v>3386</v>
      </c>
      <c r="B90" t="s">
        <v>85</v>
      </c>
      <c r="C90" t="s">
        <v>46</v>
      </c>
      <c r="D90" s="3">
        <v>74120</v>
      </c>
      <c r="E90" t="s">
        <v>3387</v>
      </c>
      <c r="F90" t="s">
        <v>48</v>
      </c>
      <c r="G90" t="s">
        <v>49</v>
      </c>
      <c r="H90" t="s">
        <v>50</v>
      </c>
      <c r="I90" t="s">
        <v>51</v>
      </c>
      <c r="J90" t="s">
        <v>43</v>
      </c>
      <c r="K90" t="s">
        <v>43</v>
      </c>
      <c r="L90" t="s">
        <v>43</v>
      </c>
      <c r="M90" t="s">
        <v>52</v>
      </c>
      <c r="N90" t="s">
        <v>2357</v>
      </c>
      <c r="O90" t="s">
        <v>3386</v>
      </c>
      <c r="Q90" s="3"/>
      <c r="U90" s="3"/>
      <c r="W90" t="s">
        <v>43</v>
      </c>
      <c r="X90" t="s">
        <v>43</v>
      </c>
      <c r="Y90" s="3">
        <v>1813</v>
      </c>
      <c r="Z90" t="s">
        <v>3411</v>
      </c>
      <c r="AA90" t="s">
        <v>1367</v>
      </c>
      <c r="AB90" t="s">
        <v>3412</v>
      </c>
      <c r="AC90" t="s">
        <v>3413</v>
      </c>
      <c r="AD90" t="s">
        <v>3391</v>
      </c>
      <c r="AE90" t="s">
        <v>60</v>
      </c>
      <c r="AH90" s="3"/>
      <c r="AI90" s="3">
        <v>2023</v>
      </c>
      <c r="AJ90" s="4">
        <v>45291</v>
      </c>
      <c r="AK90" s="5">
        <v>45327</v>
      </c>
      <c r="AL90" t="s">
        <v>43</v>
      </c>
      <c r="AM90" t="s">
        <v>116</v>
      </c>
      <c r="AN90">
        <v>97890</v>
      </c>
      <c r="AO90">
        <v>669.65</v>
      </c>
      <c r="AQ90" s="6">
        <v>669.65</v>
      </c>
    </row>
    <row r="91" spans="1:43" x14ac:dyDescent="0.3">
      <c r="A91" t="s">
        <v>3386</v>
      </c>
      <c r="B91" t="s">
        <v>85</v>
      </c>
      <c r="C91" t="s">
        <v>46</v>
      </c>
      <c r="D91" s="3">
        <v>74120</v>
      </c>
      <c r="E91" t="s">
        <v>3387</v>
      </c>
      <c r="F91" t="s">
        <v>48</v>
      </c>
      <c r="G91" t="s">
        <v>49</v>
      </c>
      <c r="H91" t="s">
        <v>50</v>
      </c>
      <c r="I91" t="s">
        <v>51</v>
      </c>
      <c r="J91" t="s">
        <v>43</v>
      </c>
      <c r="K91" t="s">
        <v>43</v>
      </c>
      <c r="L91" t="s">
        <v>43</v>
      </c>
      <c r="M91" t="s">
        <v>52</v>
      </c>
      <c r="N91" t="s">
        <v>2357</v>
      </c>
      <c r="O91" t="s">
        <v>3386</v>
      </c>
      <c r="Q91" s="3"/>
      <c r="U91" s="3"/>
      <c r="W91" t="s">
        <v>43</v>
      </c>
      <c r="X91" t="s">
        <v>43</v>
      </c>
      <c r="Y91" s="3">
        <v>1814</v>
      </c>
      <c r="Z91" t="s">
        <v>3414</v>
      </c>
      <c r="AA91" t="s">
        <v>1367</v>
      </c>
      <c r="AB91" t="s">
        <v>3415</v>
      </c>
      <c r="AC91" t="s">
        <v>3413</v>
      </c>
      <c r="AD91" t="s">
        <v>3391</v>
      </c>
      <c r="AE91" t="s">
        <v>60</v>
      </c>
      <c r="AH91" s="3"/>
      <c r="AI91" s="3">
        <v>2023</v>
      </c>
      <c r="AJ91" s="4">
        <v>45291</v>
      </c>
      <c r="AK91" s="5">
        <v>45327</v>
      </c>
      <c r="AL91" t="s">
        <v>43</v>
      </c>
      <c r="AM91" t="s">
        <v>116</v>
      </c>
      <c r="AN91">
        <v>226590</v>
      </c>
      <c r="AO91">
        <v>1550.07</v>
      </c>
      <c r="AQ91" s="6">
        <v>1550.07</v>
      </c>
    </row>
    <row r="92" spans="1:43" x14ac:dyDescent="0.3">
      <c r="A92" t="s">
        <v>3386</v>
      </c>
      <c r="B92" t="s">
        <v>85</v>
      </c>
      <c r="C92" t="s">
        <v>46</v>
      </c>
      <c r="D92" s="3">
        <v>74120</v>
      </c>
      <c r="E92" t="s">
        <v>3387</v>
      </c>
      <c r="F92" t="s">
        <v>48</v>
      </c>
      <c r="G92" t="s">
        <v>49</v>
      </c>
      <c r="H92" t="s">
        <v>50</v>
      </c>
      <c r="I92" t="s">
        <v>51</v>
      </c>
      <c r="J92" t="s">
        <v>43</v>
      </c>
      <c r="K92" t="s">
        <v>43</v>
      </c>
      <c r="L92" t="s">
        <v>43</v>
      </c>
      <c r="M92" t="s">
        <v>52</v>
      </c>
      <c r="N92" t="s">
        <v>2463</v>
      </c>
      <c r="O92" t="s">
        <v>3386</v>
      </c>
      <c r="Q92" s="3"/>
      <c r="U92" s="3"/>
      <c r="W92" t="s">
        <v>43</v>
      </c>
      <c r="X92" t="s">
        <v>43</v>
      </c>
      <c r="Y92" s="3">
        <v>1815</v>
      </c>
      <c r="Z92" t="s">
        <v>3414</v>
      </c>
      <c r="AA92" t="s">
        <v>1367</v>
      </c>
      <c r="AB92" t="s">
        <v>3415</v>
      </c>
      <c r="AC92" t="s">
        <v>3413</v>
      </c>
      <c r="AD92" t="s">
        <v>3391</v>
      </c>
      <c r="AE92" t="s">
        <v>60</v>
      </c>
      <c r="AH92" s="3"/>
      <c r="AI92" s="3">
        <v>2023</v>
      </c>
      <c r="AJ92" s="4">
        <v>45291</v>
      </c>
      <c r="AK92" s="5">
        <v>45327</v>
      </c>
      <c r="AL92" t="s">
        <v>43</v>
      </c>
      <c r="AM92" t="s">
        <v>116</v>
      </c>
      <c r="AN92">
        <v>449309</v>
      </c>
      <c r="AO92">
        <v>3241.77</v>
      </c>
      <c r="AQ92" s="6">
        <v>3241.77</v>
      </c>
    </row>
    <row r="93" spans="1:43" x14ac:dyDescent="0.3">
      <c r="A93" t="s">
        <v>3386</v>
      </c>
      <c r="B93" t="s">
        <v>85</v>
      </c>
      <c r="C93" t="s">
        <v>46</v>
      </c>
      <c r="D93" s="3">
        <v>74120</v>
      </c>
      <c r="E93" t="s">
        <v>3387</v>
      </c>
      <c r="F93" t="s">
        <v>48</v>
      </c>
      <c r="G93" t="s">
        <v>49</v>
      </c>
      <c r="H93" t="s">
        <v>50</v>
      </c>
      <c r="I93" t="s">
        <v>51</v>
      </c>
      <c r="J93" t="s">
        <v>43</v>
      </c>
      <c r="K93" t="s">
        <v>43</v>
      </c>
      <c r="L93" t="s">
        <v>43</v>
      </c>
      <c r="M93" t="s">
        <v>52</v>
      </c>
      <c r="N93" t="s">
        <v>2436</v>
      </c>
      <c r="O93" t="s">
        <v>3386</v>
      </c>
      <c r="Q93" s="3"/>
      <c r="U93" s="3"/>
      <c r="W93" t="s">
        <v>43</v>
      </c>
      <c r="X93" t="s">
        <v>43</v>
      </c>
      <c r="Y93" s="3">
        <v>1816</v>
      </c>
      <c r="Z93" t="s">
        <v>3414</v>
      </c>
      <c r="AA93" t="s">
        <v>1367</v>
      </c>
      <c r="AB93" t="s">
        <v>3415</v>
      </c>
      <c r="AC93" t="s">
        <v>3413</v>
      </c>
      <c r="AD93" t="s">
        <v>3391</v>
      </c>
      <c r="AE93" t="s">
        <v>60</v>
      </c>
      <c r="AH93" s="3"/>
      <c r="AI93" s="3">
        <v>2023</v>
      </c>
      <c r="AJ93" s="4">
        <v>45291</v>
      </c>
      <c r="AK93" s="5">
        <v>45327</v>
      </c>
      <c r="AL93" t="s">
        <v>43</v>
      </c>
      <c r="AM93" t="s">
        <v>116</v>
      </c>
      <c r="AN93">
        <v>2305650</v>
      </c>
      <c r="AO93">
        <v>15772.67</v>
      </c>
      <c r="AQ93" s="6">
        <v>15772.67</v>
      </c>
    </row>
    <row r="94" spans="1:43" x14ac:dyDescent="0.3">
      <c r="A94" t="s">
        <v>3386</v>
      </c>
      <c r="B94" t="s">
        <v>207</v>
      </c>
      <c r="C94" t="s">
        <v>46</v>
      </c>
      <c r="D94" s="3">
        <v>74120</v>
      </c>
      <c r="E94" t="s">
        <v>3387</v>
      </c>
      <c r="F94" t="s">
        <v>48</v>
      </c>
      <c r="G94" t="s">
        <v>49</v>
      </c>
      <c r="H94" t="s">
        <v>50</v>
      </c>
      <c r="I94" t="s">
        <v>51</v>
      </c>
      <c r="J94" t="s">
        <v>43</v>
      </c>
      <c r="K94" t="s">
        <v>43</v>
      </c>
      <c r="L94" t="s">
        <v>43</v>
      </c>
      <c r="M94" t="s">
        <v>52</v>
      </c>
      <c r="N94" t="s">
        <v>2357</v>
      </c>
      <c r="O94" t="s">
        <v>3386</v>
      </c>
      <c r="Q94" s="3"/>
      <c r="U94" s="3"/>
      <c r="W94" t="s">
        <v>43</v>
      </c>
      <c r="X94" t="s">
        <v>43</v>
      </c>
      <c r="Y94" s="3">
        <v>1821</v>
      </c>
      <c r="Z94" t="s">
        <v>3416</v>
      </c>
      <c r="AA94" t="s">
        <v>1367</v>
      </c>
      <c r="AB94" t="s">
        <v>3417</v>
      </c>
      <c r="AC94" t="s">
        <v>3418</v>
      </c>
      <c r="AD94" t="s">
        <v>3391</v>
      </c>
      <c r="AE94" t="s">
        <v>60</v>
      </c>
      <c r="AH94" s="3"/>
      <c r="AI94" s="3">
        <v>2024</v>
      </c>
      <c r="AJ94" s="4">
        <v>45504</v>
      </c>
      <c r="AK94" s="5">
        <v>45541</v>
      </c>
      <c r="AL94" t="s">
        <v>43</v>
      </c>
      <c r="AM94" t="s">
        <v>116</v>
      </c>
      <c r="AN94">
        <v>97890</v>
      </c>
      <c r="AO94">
        <v>669.65</v>
      </c>
      <c r="AQ94" s="6">
        <v>669.65</v>
      </c>
    </row>
    <row r="95" spans="1:43" x14ac:dyDescent="0.3">
      <c r="A95" t="s">
        <v>3386</v>
      </c>
      <c r="B95" t="s">
        <v>207</v>
      </c>
      <c r="C95" t="s">
        <v>46</v>
      </c>
      <c r="D95" s="3">
        <v>74120</v>
      </c>
      <c r="E95" t="s">
        <v>3387</v>
      </c>
      <c r="F95" t="s">
        <v>48</v>
      </c>
      <c r="G95" t="s">
        <v>49</v>
      </c>
      <c r="H95" t="s">
        <v>50</v>
      </c>
      <c r="I95" t="s">
        <v>51</v>
      </c>
      <c r="J95" t="s">
        <v>43</v>
      </c>
      <c r="K95" t="s">
        <v>43</v>
      </c>
      <c r="L95" t="s">
        <v>43</v>
      </c>
      <c r="M95" t="s">
        <v>52</v>
      </c>
      <c r="N95" t="s">
        <v>2357</v>
      </c>
      <c r="O95" t="s">
        <v>3386</v>
      </c>
      <c r="Q95" s="3"/>
      <c r="U95" s="3"/>
      <c r="W95" t="s">
        <v>43</v>
      </c>
      <c r="X95" t="s">
        <v>43</v>
      </c>
      <c r="Y95" s="3">
        <v>1822</v>
      </c>
      <c r="Z95" t="s">
        <v>3416</v>
      </c>
      <c r="AA95" t="s">
        <v>1367</v>
      </c>
      <c r="AB95" t="s">
        <v>3417</v>
      </c>
      <c r="AC95" t="s">
        <v>3418</v>
      </c>
      <c r="AD95" t="s">
        <v>3391</v>
      </c>
      <c r="AE95" t="s">
        <v>60</v>
      </c>
      <c r="AH95" s="3"/>
      <c r="AI95" s="3">
        <v>2024</v>
      </c>
      <c r="AJ95" s="4">
        <v>45504</v>
      </c>
      <c r="AK95" s="5">
        <v>45541</v>
      </c>
      <c r="AL95" t="s">
        <v>43</v>
      </c>
      <c r="AM95" t="s">
        <v>116</v>
      </c>
      <c r="AN95">
        <v>226590</v>
      </c>
      <c r="AO95">
        <v>1550.07</v>
      </c>
      <c r="AQ95" s="6">
        <v>1550.07</v>
      </c>
    </row>
    <row r="96" spans="1:43" x14ac:dyDescent="0.3">
      <c r="A96" t="s">
        <v>3386</v>
      </c>
      <c r="B96" t="s">
        <v>207</v>
      </c>
      <c r="C96" t="s">
        <v>46</v>
      </c>
      <c r="D96" s="3">
        <v>74120</v>
      </c>
      <c r="E96" t="s">
        <v>3387</v>
      </c>
      <c r="F96" t="s">
        <v>48</v>
      </c>
      <c r="G96" t="s">
        <v>49</v>
      </c>
      <c r="H96" t="s">
        <v>50</v>
      </c>
      <c r="I96" t="s">
        <v>51</v>
      </c>
      <c r="J96" t="s">
        <v>43</v>
      </c>
      <c r="K96" t="s">
        <v>43</v>
      </c>
      <c r="L96" t="s">
        <v>43</v>
      </c>
      <c r="M96" t="s">
        <v>52</v>
      </c>
      <c r="N96" t="s">
        <v>2463</v>
      </c>
      <c r="O96" t="s">
        <v>3386</v>
      </c>
      <c r="Q96" s="3"/>
      <c r="U96" s="3"/>
      <c r="W96" t="s">
        <v>43</v>
      </c>
      <c r="X96" t="s">
        <v>43</v>
      </c>
      <c r="Y96" s="3">
        <v>1823</v>
      </c>
      <c r="Z96" t="s">
        <v>3416</v>
      </c>
      <c r="AA96" t="s">
        <v>1367</v>
      </c>
      <c r="AB96" t="s">
        <v>3417</v>
      </c>
      <c r="AC96" t="s">
        <v>3418</v>
      </c>
      <c r="AD96" t="s">
        <v>3391</v>
      </c>
      <c r="AE96" t="s">
        <v>60</v>
      </c>
      <c r="AH96" s="3"/>
      <c r="AI96" s="3">
        <v>2024</v>
      </c>
      <c r="AJ96" s="4">
        <v>45504</v>
      </c>
      <c r="AK96" s="5">
        <v>45541</v>
      </c>
      <c r="AL96" t="s">
        <v>43</v>
      </c>
      <c r="AM96" t="s">
        <v>116</v>
      </c>
      <c r="AN96">
        <v>449309</v>
      </c>
      <c r="AO96">
        <v>3241.77</v>
      </c>
      <c r="AQ96" s="6">
        <v>3241.77</v>
      </c>
    </row>
    <row r="97" spans="1:43" x14ac:dyDescent="0.3">
      <c r="A97" t="s">
        <v>3386</v>
      </c>
      <c r="B97" t="s">
        <v>207</v>
      </c>
      <c r="C97" t="s">
        <v>46</v>
      </c>
      <c r="D97" s="3">
        <v>74120</v>
      </c>
      <c r="E97" t="s">
        <v>3387</v>
      </c>
      <c r="F97" t="s">
        <v>48</v>
      </c>
      <c r="G97" t="s">
        <v>49</v>
      </c>
      <c r="H97" t="s">
        <v>50</v>
      </c>
      <c r="I97" t="s">
        <v>51</v>
      </c>
      <c r="J97" t="s">
        <v>43</v>
      </c>
      <c r="K97" t="s">
        <v>43</v>
      </c>
      <c r="L97" t="s">
        <v>43</v>
      </c>
      <c r="M97" t="s">
        <v>52</v>
      </c>
      <c r="N97" t="s">
        <v>2436</v>
      </c>
      <c r="O97" t="s">
        <v>3386</v>
      </c>
      <c r="Q97" s="3"/>
      <c r="U97" s="3"/>
      <c r="W97" t="s">
        <v>43</v>
      </c>
      <c r="X97" t="s">
        <v>43</v>
      </c>
      <c r="Y97" s="3">
        <v>1824</v>
      </c>
      <c r="Z97" t="s">
        <v>3416</v>
      </c>
      <c r="AA97" t="s">
        <v>1367</v>
      </c>
      <c r="AB97" t="s">
        <v>3417</v>
      </c>
      <c r="AC97" t="s">
        <v>3418</v>
      </c>
      <c r="AD97" t="s">
        <v>3391</v>
      </c>
      <c r="AE97" t="s">
        <v>60</v>
      </c>
      <c r="AH97" s="3"/>
      <c r="AI97" s="3">
        <v>2024</v>
      </c>
      <c r="AJ97" s="4">
        <v>45504</v>
      </c>
      <c r="AK97" s="5">
        <v>45541</v>
      </c>
      <c r="AL97" t="s">
        <v>43</v>
      </c>
      <c r="AM97" t="s">
        <v>116</v>
      </c>
      <c r="AN97">
        <v>2305650</v>
      </c>
      <c r="AO97">
        <v>15772.67</v>
      </c>
      <c r="AQ97" s="6">
        <v>15772.67</v>
      </c>
    </row>
    <row r="98" spans="1:43" x14ac:dyDescent="0.3">
      <c r="A98" t="s">
        <v>3386</v>
      </c>
      <c r="B98" t="s">
        <v>247</v>
      </c>
      <c r="C98" t="s">
        <v>46</v>
      </c>
      <c r="D98" s="3">
        <v>74120</v>
      </c>
      <c r="E98" t="s">
        <v>3387</v>
      </c>
      <c r="F98" t="s">
        <v>48</v>
      </c>
      <c r="G98" t="s">
        <v>49</v>
      </c>
      <c r="H98" t="s">
        <v>50</v>
      </c>
      <c r="I98" t="s">
        <v>51</v>
      </c>
      <c r="J98" t="s">
        <v>43</v>
      </c>
      <c r="K98" t="s">
        <v>43</v>
      </c>
      <c r="L98" t="s">
        <v>43</v>
      </c>
      <c r="M98" t="s">
        <v>52</v>
      </c>
      <c r="N98" t="s">
        <v>2463</v>
      </c>
      <c r="O98" t="s">
        <v>3386</v>
      </c>
      <c r="Q98" s="3"/>
      <c r="U98" s="3"/>
      <c r="W98" t="s">
        <v>43</v>
      </c>
      <c r="X98" t="s">
        <v>43</v>
      </c>
      <c r="Y98" s="3">
        <v>1828</v>
      </c>
      <c r="Z98" t="s">
        <v>3419</v>
      </c>
      <c r="AA98" t="s">
        <v>1367</v>
      </c>
      <c r="AB98" t="s">
        <v>3420</v>
      </c>
      <c r="AC98" t="s">
        <v>3410</v>
      </c>
      <c r="AE98" t="s">
        <v>60</v>
      </c>
      <c r="AH98" s="3"/>
      <c r="AI98" s="3">
        <v>2023</v>
      </c>
      <c r="AJ98" s="4">
        <v>45230</v>
      </c>
      <c r="AK98" s="5">
        <v>45281</v>
      </c>
      <c r="AL98" t="s">
        <v>43</v>
      </c>
      <c r="AM98" t="s">
        <v>116</v>
      </c>
      <c r="AN98">
        <v>449309</v>
      </c>
      <c r="AO98">
        <v>3241.77</v>
      </c>
      <c r="AQ98" s="6">
        <v>3241.77</v>
      </c>
    </row>
    <row r="99" spans="1:43" x14ac:dyDescent="0.3">
      <c r="A99" t="s">
        <v>3386</v>
      </c>
      <c r="B99" t="s">
        <v>915</v>
      </c>
      <c r="C99" t="s">
        <v>46</v>
      </c>
      <c r="D99" s="3">
        <v>74120</v>
      </c>
      <c r="E99" t="s">
        <v>3387</v>
      </c>
      <c r="F99" t="s">
        <v>48</v>
      </c>
      <c r="G99" t="s">
        <v>49</v>
      </c>
      <c r="H99" t="s">
        <v>50</v>
      </c>
      <c r="I99" t="s">
        <v>51</v>
      </c>
      <c r="J99" t="s">
        <v>43</v>
      </c>
      <c r="K99" t="s">
        <v>43</v>
      </c>
      <c r="L99" t="s">
        <v>43</v>
      </c>
      <c r="M99" t="s">
        <v>52</v>
      </c>
      <c r="N99" t="s">
        <v>2357</v>
      </c>
      <c r="O99" t="s">
        <v>3386</v>
      </c>
      <c r="Q99" s="3"/>
      <c r="U99" s="3"/>
      <c r="W99" t="s">
        <v>43</v>
      </c>
      <c r="X99" t="s">
        <v>43</v>
      </c>
      <c r="Y99" s="3">
        <v>1846</v>
      </c>
      <c r="Z99" t="s">
        <v>3421</v>
      </c>
      <c r="AA99" t="s">
        <v>1367</v>
      </c>
      <c r="AB99" t="s">
        <v>3422</v>
      </c>
      <c r="AC99" t="s">
        <v>3423</v>
      </c>
      <c r="AD99" t="s">
        <v>3395</v>
      </c>
      <c r="AE99" t="s">
        <v>60</v>
      </c>
      <c r="AH99" s="3"/>
      <c r="AI99" s="3">
        <v>2024</v>
      </c>
      <c r="AJ99" s="4">
        <v>45443</v>
      </c>
      <c r="AK99" s="5">
        <v>45484</v>
      </c>
      <c r="AL99" t="s">
        <v>43</v>
      </c>
      <c r="AM99" t="s">
        <v>116</v>
      </c>
      <c r="AN99">
        <v>97890</v>
      </c>
      <c r="AO99">
        <v>669.65</v>
      </c>
      <c r="AQ99" s="6">
        <v>669.65</v>
      </c>
    </row>
    <row r="100" spans="1:43" x14ac:dyDescent="0.3">
      <c r="A100" t="s">
        <v>3386</v>
      </c>
      <c r="B100" t="s">
        <v>915</v>
      </c>
      <c r="C100" t="s">
        <v>46</v>
      </c>
      <c r="D100" s="3">
        <v>74120</v>
      </c>
      <c r="E100" t="s">
        <v>3387</v>
      </c>
      <c r="F100" t="s">
        <v>48</v>
      </c>
      <c r="G100" t="s">
        <v>49</v>
      </c>
      <c r="H100" t="s">
        <v>50</v>
      </c>
      <c r="I100" t="s">
        <v>51</v>
      </c>
      <c r="J100" t="s">
        <v>43</v>
      </c>
      <c r="K100" t="s">
        <v>43</v>
      </c>
      <c r="L100" t="s">
        <v>43</v>
      </c>
      <c r="M100" t="s">
        <v>52</v>
      </c>
      <c r="N100" t="s">
        <v>2357</v>
      </c>
      <c r="O100" t="s">
        <v>3386</v>
      </c>
      <c r="Q100" s="3"/>
      <c r="U100" s="3"/>
      <c r="W100" t="s">
        <v>43</v>
      </c>
      <c r="X100" t="s">
        <v>43</v>
      </c>
      <c r="Y100" s="3">
        <v>1847</v>
      </c>
      <c r="Z100" t="s">
        <v>3421</v>
      </c>
      <c r="AA100" t="s">
        <v>1367</v>
      </c>
      <c r="AB100" t="s">
        <v>3422</v>
      </c>
      <c r="AC100" t="s">
        <v>3423</v>
      </c>
      <c r="AD100" t="s">
        <v>3395</v>
      </c>
      <c r="AE100" t="s">
        <v>60</v>
      </c>
      <c r="AH100" s="3"/>
      <c r="AI100" s="3">
        <v>2024</v>
      </c>
      <c r="AJ100" s="4">
        <v>45443</v>
      </c>
      <c r="AK100" s="5">
        <v>45484</v>
      </c>
      <c r="AL100" t="s">
        <v>43</v>
      </c>
      <c r="AM100" t="s">
        <v>116</v>
      </c>
      <c r="AN100">
        <v>226590</v>
      </c>
      <c r="AO100">
        <v>1550.07</v>
      </c>
      <c r="AQ100" s="6">
        <v>1550.07</v>
      </c>
    </row>
    <row r="101" spans="1:43" x14ac:dyDescent="0.3">
      <c r="A101" t="s">
        <v>3386</v>
      </c>
      <c r="B101" t="s">
        <v>915</v>
      </c>
      <c r="C101" t="s">
        <v>46</v>
      </c>
      <c r="D101" s="3">
        <v>74120</v>
      </c>
      <c r="E101" t="s">
        <v>3387</v>
      </c>
      <c r="F101" t="s">
        <v>48</v>
      </c>
      <c r="G101" t="s">
        <v>49</v>
      </c>
      <c r="H101" t="s">
        <v>50</v>
      </c>
      <c r="I101" t="s">
        <v>51</v>
      </c>
      <c r="J101" t="s">
        <v>43</v>
      </c>
      <c r="K101" t="s">
        <v>43</v>
      </c>
      <c r="L101" t="s">
        <v>43</v>
      </c>
      <c r="M101" t="s">
        <v>52</v>
      </c>
      <c r="N101" t="s">
        <v>2463</v>
      </c>
      <c r="O101" t="s">
        <v>3386</v>
      </c>
      <c r="Q101" s="3"/>
      <c r="U101" s="3"/>
      <c r="W101" t="s">
        <v>43</v>
      </c>
      <c r="X101" t="s">
        <v>43</v>
      </c>
      <c r="Y101" s="3">
        <v>1848</v>
      </c>
      <c r="Z101" t="s">
        <v>3421</v>
      </c>
      <c r="AA101" t="s">
        <v>1367</v>
      </c>
      <c r="AB101" t="s">
        <v>3422</v>
      </c>
      <c r="AC101" t="s">
        <v>3423</v>
      </c>
      <c r="AD101" t="s">
        <v>3395</v>
      </c>
      <c r="AE101" t="s">
        <v>60</v>
      </c>
      <c r="AH101" s="3"/>
      <c r="AI101" s="3">
        <v>2024</v>
      </c>
      <c r="AJ101" s="4">
        <v>45443</v>
      </c>
      <c r="AK101" s="5">
        <v>45484</v>
      </c>
      <c r="AL101" t="s">
        <v>43</v>
      </c>
      <c r="AM101" t="s">
        <v>116</v>
      </c>
      <c r="AN101">
        <v>449309</v>
      </c>
      <c r="AO101">
        <v>3241.77</v>
      </c>
      <c r="AQ101" s="6">
        <v>3241.77</v>
      </c>
    </row>
    <row r="102" spans="1:43" x14ac:dyDescent="0.3">
      <c r="A102" t="s">
        <v>3386</v>
      </c>
      <c r="B102" t="s">
        <v>915</v>
      </c>
      <c r="C102" t="s">
        <v>46</v>
      </c>
      <c r="D102" s="3">
        <v>74120</v>
      </c>
      <c r="E102" t="s">
        <v>3387</v>
      </c>
      <c r="F102" t="s">
        <v>48</v>
      </c>
      <c r="G102" t="s">
        <v>49</v>
      </c>
      <c r="H102" t="s">
        <v>50</v>
      </c>
      <c r="I102" t="s">
        <v>51</v>
      </c>
      <c r="J102" t="s">
        <v>43</v>
      </c>
      <c r="K102" t="s">
        <v>43</v>
      </c>
      <c r="L102" t="s">
        <v>43</v>
      </c>
      <c r="M102" t="s">
        <v>52</v>
      </c>
      <c r="N102" t="s">
        <v>2436</v>
      </c>
      <c r="O102" t="s">
        <v>3386</v>
      </c>
      <c r="Q102" s="3"/>
      <c r="U102" s="3"/>
      <c r="W102" t="s">
        <v>43</v>
      </c>
      <c r="X102" t="s">
        <v>43</v>
      </c>
      <c r="Y102" s="3">
        <v>1849</v>
      </c>
      <c r="Z102" t="s">
        <v>3421</v>
      </c>
      <c r="AA102" t="s">
        <v>1367</v>
      </c>
      <c r="AB102" t="s">
        <v>3422</v>
      </c>
      <c r="AC102" t="s">
        <v>3423</v>
      </c>
      <c r="AD102" t="s">
        <v>3395</v>
      </c>
      <c r="AE102" t="s">
        <v>60</v>
      </c>
      <c r="AH102" s="3"/>
      <c r="AI102" s="3">
        <v>2024</v>
      </c>
      <c r="AJ102" s="4">
        <v>45443</v>
      </c>
      <c r="AK102" s="5">
        <v>45484</v>
      </c>
      <c r="AL102" t="s">
        <v>43</v>
      </c>
      <c r="AM102" t="s">
        <v>116</v>
      </c>
      <c r="AN102">
        <v>2305650</v>
      </c>
      <c r="AO102">
        <v>15772.67</v>
      </c>
      <c r="AQ102" s="6">
        <v>15772.67</v>
      </c>
    </row>
    <row r="103" spans="1:43" x14ac:dyDescent="0.3">
      <c r="A103" t="s">
        <v>3386</v>
      </c>
      <c r="B103" t="s">
        <v>124</v>
      </c>
      <c r="C103" t="s">
        <v>46</v>
      </c>
      <c r="D103" s="3">
        <v>74120</v>
      </c>
      <c r="E103" t="s">
        <v>3387</v>
      </c>
      <c r="F103" t="s">
        <v>48</v>
      </c>
      <c r="G103" t="s">
        <v>49</v>
      </c>
      <c r="H103" t="s">
        <v>50</v>
      </c>
      <c r="I103" t="s">
        <v>51</v>
      </c>
      <c r="J103" t="s">
        <v>43</v>
      </c>
      <c r="K103" t="s">
        <v>43</v>
      </c>
      <c r="L103" t="s">
        <v>43</v>
      </c>
      <c r="M103" t="s">
        <v>52</v>
      </c>
      <c r="N103" t="s">
        <v>2436</v>
      </c>
      <c r="O103" t="s">
        <v>3386</v>
      </c>
      <c r="Q103" s="3"/>
      <c r="U103" s="3"/>
      <c r="W103" t="s">
        <v>43</v>
      </c>
      <c r="X103" t="s">
        <v>43</v>
      </c>
      <c r="Y103" s="3">
        <v>1857</v>
      </c>
      <c r="Z103" t="s">
        <v>3424</v>
      </c>
      <c r="AA103" t="s">
        <v>1367</v>
      </c>
      <c r="AB103" t="s">
        <v>3425</v>
      </c>
      <c r="AC103" t="s">
        <v>3426</v>
      </c>
      <c r="AD103" t="s">
        <v>3399</v>
      </c>
      <c r="AE103" t="s">
        <v>60</v>
      </c>
      <c r="AH103" s="3"/>
      <c r="AI103" s="3">
        <v>2024</v>
      </c>
      <c r="AJ103" s="4">
        <v>45596</v>
      </c>
      <c r="AK103" s="5">
        <v>45621</v>
      </c>
      <c r="AL103" t="s">
        <v>43</v>
      </c>
      <c r="AM103" t="s">
        <v>116</v>
      </c>
      <c r="AN103">
        <v>331950</v>
      </c>
      <c r="AO103">
        <v>2270.83</v>
      </c>
      <c r="AQ103" s="6">
        <v>2270.83</v>
      </c>
    </row>
    <row r="104" spans="1:43" x14ac:dyDescent="0.3">
      <c r="A104" t="s">
        <v>3386</v>
      </c>
      <c r="B104" t="s">
        <v>117</v>
      </c>
      <c r="C104" t="s">
        <v>46</v>
      </c>
      <c r="D104" s="3">
        <v>74120</v>
      </c>
      <c r="E104" t="s">
        <v>3387</v>
      </c>
      <c r="F104" t="s">
        <v>48</v>
      </c>
      <c r="G104" t="s">
        <v>49</v>
      </c>
      <c r="H104" t="s">
        <v>50</v>
      </c>
      <c r="I104" t="s">
        <v>51</v>
      </c>
      <c r="J104" t="s">
        <v>43</v>
      </c>
      <c r="K104" t="s">
        <v>43</v>
      </c>
      <c r="L104" t="s">
        <v>43</v>
      </c>
      <c r="M104" t="s">
        <v>52</v>
      </c>
      <c r="N104" t="s">
        <v>2357</v>
      </c>
      <c r="O104" t="s">
        <v>3386</v>
      </c>
      <c r="Q104" s="3"/>
      <c r="U104" s="3"/>
      <c r="W104" t="s">
        <v>43</v>
      </c>
      <c r="X104" t="s">
        <v>43</v>
      </c>
      <c r="Y104" s="3">
        <v>1869</v>
      </c>
      <c r="Z104" t="s">
        <v>3427</v>
      </c>
      <c r="AA104" t="s">
        <v>1367</v>
      </c>
      <c r="AB104" t="s">
        <v>3428</v>
      </c>
      <c r="AC104" t="s">
        <v>3402</v>
      </c>
      <c r="AE104" t="s">
        <v>60</v>
      </c>
      <c r="AH104" s="3"/>
      <c r="AI104" s="3">
        <v>2023</v>
      </c>
      <c r="AJ104" s="4">
        <v>45260</v>
      </c>
      <c r="AK104" s="5">
        <v>45282</v>
      </c>
      <c r="AL104" t="s">
        <v>43</v>
      </c>
      <c r="AM104" t="s">
        <v>116</v>
      </c>
      <c r="AN104">
        <v>226590</v>
      </c>
      <c r="AO104">
        <v>1550.07</v>
      </c>
      <c r="AQ104" s="6">
        <v>1550.07</v>
      </c>
    </row>
    <row r="105" spans="1:43" x14ac:dyDescent="0.3">
      <c r="A105" t="s">
        <v>3386</v>
      </c>
      <c r="B105" t="s">
        <v>117</v>
      </c>
      <c r="C105" t="s">
        <v>46</v>
      </c>
      <c r="D105" s="3">
        <v>74120</v>
      </c>
      <c r="E105" t="s">
        <v>3387</v>
      </c>
      <c r="F105" t="s">
        <v>48</v>
      </c>
      <c r="G105" t="s">
        <v>49</v>
      </c>
      <c r="H105" t="s">
        <v>50</v>
      </c>
      <c r="I105" t="s">
        <v>51</v>
      </c>
      <c r="J105" t="s">
        <v>43</v>
      </c>
      <c r="K105" t="s">
        <v>43</v>
      </c>
      <c r="L105" t="s">
        <v>43</v>
      </c>
      <c r="M105" t="s">
        <v>52</v>
      </c>
      <c r="N105" t="s">
        <v>2436</v>
      </c>
      <c r="O105" t="s">
        <v>3386</v>
      </c>
      <c r="Q105" s="3"/>
      <c r="U105" s="3"/>
      <c r="W105" t="s">
        <v>43</v>
      </c>
      <c r="X105" t="s">
        <v>43</v>
      </c>
      <c r="Y105" s="3">
        <v>1870</v>
      </c>
      <c r="Z105" t="s">
        <v>3427</v>
      </c>
      <c r="AA105" t="s">
        <v>1367</v>
      </c>
      <c r="AB105" t="s">
        <v>3428</v>
      </c>
      <c r="AC105" t="s">
        <v>3402</v>
      </c>
      <c r="AE105" t="s">
        <v>60</v>
      </c>
      <c r="AH105" s="3"/>
      <c r="AI105" s="3">
        <v>2023</v>
      </c>
      <c r="AJ105" s="4">
        <v>45260</v>
      </c>
      <c r="AK105" s="5">
        <v>45282</v>
      </c>
      <c r="AL105" t="s">
        <v>43</v>
      </c>
      <c r="AM105" t="s">
        <v>116</v>
      </c>
      <c r="AN105">
        <v>2305650</v>
      </c>
      <c r="AO105">
        <v>15772.67</v>
      </c>
      <c r="AQ105" s="6">
        <v>15772.67</v>
      </c>
    </row>
    <row r="106" spans="1:43" x14ac:dyDescent="0.3">
      <c r="A106" t="s">
        <v>3386</v>
      </c>
      <c r="B106" t="s">
        <v>517</v>
      </c>
      <c r="C106" t="s">
        <v>46</v>
      </c>
      <c r="D106" s="3">
        <v>74120</v>
      </c>
      <c r="E106" t="s">
        <v>3387</v>
      </c>
      <c r="F106" t="s">
        <v>48</v>
      </c>
      <c r="G106" t="s">
        <v>49</v>
      </c>
      <c r="H106" t="s">
        <v>50</v>
      </c>
      <c r="I106" t="s">
        <v>51</v>
      </c>
      <c r="J106" t="s">
        <v>43</v>
      </c>
      <c r="K106" t="s">
        <v>43</v>
      </c>
      <c r="L106" t="s">
        <v>43</v>
      </c>
      <c r="M106" t="s">
        <v>52</v>
      </c>
      <c r="N106" t="s">
        <v>2357</v>
      </c>
      <c r="O106" t="s">
        <v>3386</v>
      </c>
      <c r="Q106" s="3"/>
      <c r="U106" s="3"/>
      <c r="W106" t="s">
        <v>43</v>
      </c>
      <c r="X106" t="s">
        <v>43</v>
      </c>
      <c r="Y106" s="3">
        <v>1874</v>
      </c>
      <c r="Z106" t="s">
        <v>3429</v>
      </c>
      <c r="AA106" t="s">
        <v>1367</v>
      </c>
      <c r="AB106" t="s">
        <v>3430</v>
      </c>
      <c r="AC106" t="s">
        <v>3431</v>
      </c>
      <c r="AE106" t="s">
        <v>60</v>
      </c>
      <c r="AH106" s="3"/>
      <c r="AI106" s="3">
        <v>2024</v>
      </c>
      <c r="AJ106" s="4">
        <v>45382</v>
      </c>
      <c r="AK106" s="5">
        <v>45408</v>
      </c>
      <c r="AL106" t="s">
        <v>43</v>
      </c>
      <c r="AM106" t="s">
        <v>116</v>
      </c>
      <c r="AN106">
        <v>97890</v>
      </c>
      <c r="AO106">
        <v>669.65</v>
      </c>
      <c r="AQ106" s="6">
        <v>669.65</v>
      </c>
    </row>
    <row r="107" spans="1:43" x14ac:dyDescent="0.3">
      <c r="A107" t="s">
        <v>3386</v>
      </c>
      <c r="B107" t="s">
        <v>517</v>
      </c>
      <c r="C107" t="s">
        <v>46</v>
      </c>
      <c r="D107" s="3">
        <v>74120</v>
      </c>
      <c r="E107" t="s">
        <v>3387</v>
      </c>
      <c r="F107" t="s">
        <v>48</v>
      </c>
      <c r="G107" t="s">
        <v>49</v>
      </c>
      <c r="H107" t="s">
        <v>50</v>
      </c>
      <c r="I107" t="s">
        <v>51</v>
      </c>
      <c r="J107" t="s">
        <v>43</v>
      </c>
      <c r="K107" t="s">
        <v>43</v>
      </c>
      <c r="L107" t="s">
        <v>43</v>
      </c>
      <c r="M107" t="s">
        <v>52</v>
      </c>
      <c r="N107" t="s">
        <v>2357</v>
      </c>
      <c r="O107" t="s">
        <v>3386</v>
      </c>
      <c r="Q107" s="3"/>
      <c r="U107" s="3"/>
      <c r="W107" t="s">
        <v>43</v>
      </c>
      <c r="X107" t="s">
        <v>43</v>
      </c>
      <c r="Y107" s="3">
        <v>1875</v>
      </c>
      <c r="Z107" t="s">
        <v>3429</v>
      </c>
      <c r="AA107" t="s">
        <v>1367</v>
      </c>
      <c r="AB107" t="s">
        <v>3430</v>
      </c>
      <c r="AC107" t="s">
        <v>3431</v>
      </c>
      <c r="AE107" t="s">
        <v>60</v>
      </c>
      <c r="AH107" s="3"/>
      <c r="AI107" s="3">
        <v>2024</v>
      </c>
      <c r="AJ107" s="4">
        <v>45382</v>
      </c>
      <c r="AK107" s="5">
        <v>45408</v>
      </c>
      <c r="AL107" t="s">
        <v>43</v>
      </c>
      <c r="AM107" t="s">
        <v>116</v>
      </c>
      <c r="AN107">
        <v>226590</v>
      </c>
      <c r="AO107">
        <v>1550.07</v>
      </c>
      <c r="AQ107" s="6">
        <v>1550.07</v>
      </c>
    </row>
    <row r="108" spans="1:43" x14ac:dyDescent="0.3">
      <c r="A108" t="s">
        <v>3386</v>
      </c>
      <c r="B108" t="s">
        <v>517</v>
      </c>
      <c r="C108" t="s">
        <v>46</v>
      </c>
      <c r="D108" s="3">
        <v>74120</v>
      </c>
      <c r="E108" t="s">
        <v>3387</v>
      </c>
      <c r="F108" t="s">
        <v>48</v>
      </c>
      <c r="G108" t="s">
        <v>49</v>
      </c>
      <c r="H108" t="s">
        <v>50</v>
      </c>
      <c r="I108" t="s">
        <v>51</v>
      </c>
      <c r="J108" t="s">
        <v>43</v>
      </c>
      <c r="K108" t="s">
        <v>43</v>
      </c>
      <c r="L108" t="s">
        <v>43</v>
      </c>
      <c r="M108" t="s">
        <v>52</v>
      </c>
      <c r="N108" t="s">
        <v>2463</v>
      </c>
      <c r="O108" t="s">
        <v>3386</v>
      </c>
      <c r="Q108" s="3"/>
      <c r="U108" s="3"/>
      <c r="W108" t="s">
        <v>43</v>
      </c>
      <c r="X108" t="s">
        <v>43</v>
      </c>
      <c r="Y108" s="3">
        <v>1876</v>
      </c>
      <c r="Z108" t="s">
        <v>3429</v>
      </c>
      <c r="AA108" t="s">
        <v>1367</v>
      </c>
      <c r="AB108" t="s">
        <v>3430</v>
      </c>
      <c r="AC108" t="s">
        <v>3431</v>
      </c>
      <c r="AE108" t="s">
        <v>60</v>
      </c>
      <c r="AH108" s="3"/>
      <c r="AI108" s="3">
        <v>2024</v>
      </c>
      <c r="AJ108" s="4">
        <v>45382</v>
      </c>
      <c r="AK108" s="5">
        <v>45408</v>
      </c>
      <c r="AL108" t="s">
        <v>43</v>
      </c>
      <c r="AM108" t="s">
        <v>116</v>
      </c>
      <c r="AN108">
        <v>449309</v>
      </c>
      <c r="AO108">
        <v>3241.77</v>
      </c>
      <c r="AQ108" s="6">
        <v>3241.77</v>
      </c>
    </row>
    <row r="109" spans="1:43" x14ac:dyDescent="0.3">
      <c r="A109" t="s">
        <v>3386</v>
      </c>
      <c r="B109" t="s">
        <v>517</v>
      </c>
      <c r="C109" t="s">
        <v>46</v>
      </c>
      <c r="D109" s="3">
        <v>74120</v>
      </c>
      <c r="E109" t="s">
        <v>3387</v>
      </c>
      <c r="F109" t="s">
        <v>48</v>
      </c>
      <c r="G109" t="s">
        <v>49</v>
      </c>
      <c r="H109" t="s">
        <v>50</v>
      </c>
      <c r="I109" t="s">
        <v>51</v>
      </c>
      <c r="J109" t="s">
        <v>43</v>
      </c>
      <c r="K109" t="s">
        <v>43</v>
      </c>
      <c r="L109" t="s">
        <v>43</v>
      </c>
      <c r="M109" t="s">
        <v>52</v>
      </c>
      <c r="N109" t="s">
        <v>2436</v>
      </c>
      <c r="O109" t="s">
        <v>3386</v>
      </c>
      <c r="Q109" s="3"/>
      <c r="U109" s="3"/>
      <c r="W109" t="s">
        <v>43</v>
      </c>
      <c r="X109" t="s">
        <v>43</v>
      </c>
      <c r="Y109" s="3">
        <v>1877</v>
      </c>
      <c r="Z109" t="s">
        <v>3429</v>
      </c>
      <c r="AA109" t="s">
        <v>1367</v>
      </c>
      <c r="AB109" t="s">
        <v>3430</v>
      </c>
      <c r="AC109" t="s">
        <v>3431</v>
      </c>
      <c r="AE109" t="s">
        <v>60</v>
      </c>
      <c r="AH109" s="3"/>
      <c r="AI109" s="3">
        <v>2024</v>
      </c>
      <c r="AJ109" s="4">
        <v>45382</v>
      </c>
      <c r="AK109" s="5">
        <v>45408</v>
      </c>
      <c r="AL109" t="s">
        <v>43</v>
      </c>
      <c r="AM109" t="s">
        <v>116</v>
      </c>
      <c r="AN109">
        <v>2305650</v>
      </c>
      <c r="AO109">
        <v>15772.67</v>
      </c>
      <c r="AQ109" s="6">
        <v>15772.67</v>
      </c>
    </row>
    <row r="110" spans="1:43" x14ac:dyDescent="0.3">
      <c r="A110" t="s">
        <v>3386</v>
      </c>
      <c r="B110" t="s">
        <v>440</v>
      </c>
      <c r="C110" t="s">
        <v>46</v>
      </c>
      <c r="D110" s="3">
        <v>74120</v>
      </c>
      <c r="E110" t="s">
        <v>3387</v>
      </c>
      <c r="F110" t="s">
        <v>48</v>
      </c>
      <c r="G110" t="s">
        <v>49</v>
      </c>
      <c r="H110" t="s">
        <v>50</v>
      </c>
      <c r="I110" t="s">
        <v>51</v>
      </c>
      <c r="J110" t="s">
        <v>43</v>
      </c>
      <c r="K110" t="s">
        <v>43</v>
      </c>
      <c r="L110" t="s">
        <v>43</v>
      </c>
      <c r="M110" t="s">
        <v>52</v>
      </c>
      <c r="N110" t="s">
        <v>2357</v>
      </c>
      <c r="O110" t="s">
        <v>3386</v>
      </c>
      <c r="Q110" s="3"/>
      <c r="U110" s="3"/>
      <c r="W110" t="s">
        <v>43</v>
      </c>
      <c r="X110" t="s">
        <v>43</v>
      </c>
      <c r="Y110" s="3">
        <v>23343</v>
      </c>
      <c r="Z110" t="s">
        <v>3432</v>
      </c>
      <c r="AA110" t="s">
        <v>1367</v>
      </c>
      <c r="AB110" t="s">
        <v>3433</v>
      </c>
      <c r="AC110" t="s">
        <v>3434</v>
      </c>
      <c r="AE110" t="s">
        <v>60</v>
      </c>
      <c r="AH110" s="3"/>
      <c r="AI110" s="3">
        <v>2024</v>
      </c>
      <c r="AJ110" s="4">
        <v>45383</v>
      </c>
      <c r="AK110" s="5">
        <v>45411</v>
      </c>
      <c r="AL110" t="s">
        <v>43</v>
      </c>
      <c r="AM110" t="s">
        <v>116</v>
      </c>
      <c r="AN110">
        <v>-97890</v>
      </c>
      <c r="AP110">
        <v>669.65</v>
      </c>
      <c r="AQ110" s="6">
        <v>-669.65</v>
      </c>
    </row>
    <row r="111" spans="1:43" x14ac:dyDescent="0.3">
      <c r="A111" t="s">
        <v>3386</v>
      </c>
      <c r="B111" t="s">
        <v>440</v>
      </c>
      <c r="C111" t="s">
        <v>46</v>
      </c>
      <c r="D111" s="3">
        <v>74120</v>
      </c>
      <c r="E111" t="s">
        <v>3387</v>
      </c>
      <c r="F111" t="s">
        <v>48</v>
      </c>
      <c r="G111" t="s">
        <v>49</v>
      </c>
      <c r="H111" t="s">
        <v>50</v>
      </c>
      <c r="I111" t="s">
        <v>51</v>
      </c>
      <c r="J111" t="s">
        <v>43</v>
      </c>
      <c r="K111" t="s">
        <v>43</v>
      </c>
      <c r="L111" t="s">
        <v>43</v>
      </c>
      <c r="M111" t="s">
        <v>52</v>
      </c>
      <c r="N111" t="s">
        <v>2357</v>
      </c>
      <c r="O111" t="s">
        <v>3386</v>
      </c>
      <c r="Q111" s="3"/>
      <c r="U111" s="3"/>
      <c r="W111" t="s">
        <v>43</v>
      </c>
      <c r="X111" t="s">
        <v>43</v>
      </c>
      <c r="Y111" s="3">
        <v>23344</v>
      </c>
      <c r="Z111" t="s">
        <v>3432</v>
      </c>
      <c r="AA111" t="s">
        <v>1367</v>
      </c>
      <c r="AB111" t="s">
        <v>3433</v>
      </c>
      <c r="AC111" t="s">
        <v>3434</v>
      </c>
      <c r="AE111" t="s">
        <v>60</v>
      </c>
      <c r="AH111" s="3"/>
      <c r="AI111" s="3">
        <v>2024</v>
      </c>
      <c r="AJ111" s="4">
        <v>45383</v>
      </c>
      <c r="AK111" s="5">
        <v>45411</v>
      </c>
      <c r="AL111" t="s">
        <v>43</v>
      </c>
      <c r="AM111" t="s">
        <v>116</v>
      </c>
      <c r="AN111">
        <v>-226590</v>
      </c>
      <c r="AP111">
        <v>1550.07</v>
      </c>
      <c r="AQ111" s="6">
        <v>-1550.07</v>
      </c>
    </row>
    <row r="112" spans="1:43" x14ac:dyDescent="0.3">
      <c r="A112" t="s">
        <v>3386</v>
      </c>
      <c r="B112" t="s">
        <v>440</v>
      </c>
      <c r="C112" t="s">
        <v>46</v>
      </c>
      <c r="D112" s="3">
        <v>74120</v>
      </c>
      <c r="E112" t="s">
        <v>3387</v>
      </c>
      <c r="F112" t="s">
        <v>48</v>
      </c>
      <c r="G112" t="s">
        <v>49</v>
      </c>
      <c r="H112" t="s">
        <v>50</v>
      </c>
      <c r="I112" t="s">
        <v>51</v>
      </c>
      <c r="J112" t="s">
        <v>43</v>
      </c>
      <c r="K112" t="s">
        <v>43</v>
      </c>
      <c r="L112" t="s">
        <v>43</v>
      </c>
      <c r="M112" t="s">
        <v>52</v>
      </c>
      <c r="N112" t="s">
        <v>2463</v>
      </c>
      <c r="O112" t="s">
        <v>3386</v>
      </c>
      <c r="Q112" s="3"/>
      <c r="U112" s="3"/>
      <c r="W112" t="s">
        <v>43</v>
      </c>
      <c r="X112" t="s">
        <v>43</v>
      </c>
      <c r="Y112" s="3">
        <v>23345</v>
      </c>
      <c r="Z112" t="s">
        <v>3432</v>
      </c>
      <c r="AA112" t="s">
        <v>1367</v>
      </c>
      <c r="AB112" t="s">
        <v>3433</v>
      </c>
      <c r="AC112" t="s">
        <v>3434</v>
      </c>
      <c r="AE112" t="s">
        <v>60</v>
      </c>
      <c r="AH112" s="3"/>
      <c r="AI112" s="3">
        <v>2024</v>
      </c>
      <c r="AJ112" s="4">
        <v>45383</v>
      </c>
      <c r="AK112" s="5">
        <v>45411</v>
      </c>
      <c r="AL112" t="s">
        <v>43</v>
      </c>
      <c r="AM112" t="s">
        <v>116</v>
      </c>
      <c r="AN112">
        <v>-449309</v>
      </c>
      <c r="AP112">
        <v>3241.77</v>
      </c>
      <c r="AQ112" s="6">
        <v>-3241.77</v>
      </c>
    </row>
    <row r="113" spans="1:43" x14ac:dyDescent="0.3">
      <c r="A113" t="s">
        <v>3386</v>
      </c>
      <c r="B113" t="s">
        <v>440</v>
      </c>
      <c r="C113" t="s">
        <v>46</v>
      </c>
      <c r="D113" s="3">
        <v>74120</v>
      </c>
      <c r="E113" t="s">
        <v>3387</v>
      </c>
      <c r="F113" t="s">
        <v>48</v>
      </c>
      <c r="G113" t="s">
        <v>49</v>
      </c>
      <c r="H113" t="s">
        <v>50</v>
      </c>
      <c r="I113" t="s">
        <v>51</v>
      </c>
      <c r="J113" t="s">
        <v>43</v>
      </c>
      <c r="K113" t="s">
        <v>43</v>
      </c>
      <c r="L113" t="s">
        <v>43</v>
      </c>
      <c r="M113" t="s">
        <v>52</v>
      </c>
      <c r="N113" t="s">
        <v>2436</v>
      </c>
      <c r="O113" t="s">
        <v>3386</v>
      </c>
      <c r="Q113" s="3"/>
      <c r="U113" s="3"/>
      <c r="W113" t="s">
        <v>43</v>
      </c>
      <c r="X113" t="s">
        <v>43</v>
      </c>
      <c r="Y113" s="3">
        <v>23346</v>
      </c>
      <c r="Z113" t="s">
        <v>3432</v>
      </c>
      <c r="AA113" t="s">
        <v>1367</v>
      </c>
      <c r="AB113" t="s">
        <v>3433</v>
      </c>
      <c r="AC113" t="s">
        <v>3434</v>
      </c>
      <c r="AE113" t="s">
        <v>60</v>
      </c>
      <c r="AH113" s="3"/>
      <c r="AI113" s="3">
        <v>2024</v>
      </c>
      <c r="AJ113" s="4">
        <v>45383</v>
      </c>
      <c r="AK113" s="5">
        <v>45411</v>
      </c>
      <c r="AL113" t="s">
        <v>43</v>
      </c>
      <c r="AM113" t="s">
        <v>116</v>
      </c>
      <c r="AN113">
        <v>-2305650</v>
      </c>
      <c r="AP113">
        <v>15772.67</v>
      </c>
      <c r="AQ113" s="6">
        <v>-15772.67</v>
      </c>
    </row>
    <row r="114" spans="1:43" x14ac:dyDescent="0.3">
      <c r="A114" t="s">
        <v>3386</v>
      </c>
      <c r="B114" t="s">
        <v>915</v>
      </c>
      <c r="C114" t="s">
        <v>46</v>
      </c>
      <c r="D114" s="3">
        <v>74120</v>
      </c>
      <c r="E114" t="s">
        <v>3387</v>
      </c>
      <c r="F114" t="s">
        <v>48</v>
      </c>
      <c r="G114" t="s">
        <v>49</v>
      </c>
      <c r="H114" t="s">
        <v>50</v>
      </c>
      <c r="I114" t="s">
        <v>51</v>
      </c>
      <c r="J114" t="s">
        <v>43</v>
      </c>
      <c r="K114" t="s">
        <v>43</v>
      </c>
      <c r="L114" t="s">
        <v>43</v>
      </c>
      <c r="M114" t="s">
        <v>52</v>
      </c>
      <c r="N114" t="s">
        <v>2357</v>
      </c>
      <c r="O114" t="s">
        <v>3386</v>
      </c>
      <c r="Q114" s="3"/>
      <c r="U114" s="3"/>
      <c r="W114" t="s">
        <v>43</v>
      </c>
      <c r="X114" t="s">
        <v>43</v>
      </c>
      <c r="Y114" s="3">
        <v>23635</v>
      </c>
      <c r="Z114" t="s">
        <v>3435</v>
      </c>
      <c r="AA114" t="s">
        <v>1367</v>
      </c>
      <c r="AB114" t="s">
        <v>3436</v>
      </c>
      <c r="AC114" t="s">
        <v>3437</v>
      </c>
      <c r="AD114" t="s">
        <v>3395</v>
      </c>
      <c r="AE114" t="s">
        <v>60</v>
      </c>
      <c r="AH114" s="3"/>
      <c r="AI114" s="3">
        <v>2024</v>
      </c>
      <c r="AJ114" s="4">
        <v>45413</v>
      </c>
      <c r="AK114" s="5">
        <v>45483</v>
      </c>
      <c r="AL114" t="s">
        <v>43</v>
      </c>
      <c r="AM114" t="s">
        <v>116</v>
      </c>
      <c r="AN114">
        <v>-97890</v>
      </c>
      <c r="AP114">
        <v>669.65</v>
      </c>
      <c r="AQ114" s="6">
        <v>-669.65</v>
      </c>
    </row>
    <row r="115" spans="1:43" x14ac:dyDescent="0.3">
      <c r="A115" t="s">
        <v>3386</v>
      </c>
      <c r="B115" t="s">
        <v>915</v>
      </c>
      <c r="C115" t="s">
        <v>46</v>
      </c>
      <c r="D115" s="3">
        <v>74120</v>
      </c>
      <c r="E115" t="s">
        <v>3387</v>
      </c>
      <c r="F115" t="s">
        <v>48</v>
      </c>
      <c r="G115" t="s">
        <v>49</v>
      </c>
      <c r="H115" t="s">
        <v>50</v>
      </c>
      <c r="I115" t="s">
        <v>51</v>
      </c>
      <c r="J115" t="s">
        <v>43</v>
      </c>
      <c r="K115" t="s">
        <v>43</v>
      </c>
      <c r="L115" t="s">
        <v>43</v>
      </c>
      <c r="M115" t="s">
        <v>52</v>
      </c>
      <c r="N115" t="s">
        <v>2357</v>
      </c>
      <c r="O115" t="s">
        <v>3386</v>
      </c>
      <c r="Q115" s="3"/>
      <c r="U115" s="3"/>
      <c r="W115" t="s">
        <v>43</v>
      </c>
      <c r="X115" t="s">
        <v>43</v>
      </c>
      <c r="Y115" s="3">
        <v>23636</v>
      </c>
      <c r="Z115" t="s">
        <v>3435</v>
      </c>
      <c r="AA115" t="s">
        <v>1367</v>
      </c>
      <c r="AB115" t="s">
        <v>3436</v>
      </c>
      <c r="AC115" t="s">
        <v>3437</v>
      </c>
      <c r="AD115" t="s">
        <v>3395</v>
      </c>
      <c r="AE115" t="s">
        <v>60</v>
      </c>
      <c r="AH115" s="3"/>
      <c r="AI115" s="3">
        <v>2024</v>
      </c>
      <c r="AJ115" s="4">
        <v>45413</v>
      </c>
      <c r="AK115" s="5">
        <v>45483</v>
      </c>
      <c r="AL115" t="s">
        <v>43</v>
      </c>
      <c r="AM115" t="s">
        <v>116</v>
      </c>
      <c r="AN115">
        <v>-226590</v>
      </c>
      <c r="AP115">
        <v>1550.07</v>
      </c>
      <c r="AQ115" s="6">
        <v>-1550.07</v>
      </c>
    </row>
    <row r="116" spans="1:43" x14ac:dyDescent="0.3">
      <c r="A116" t="s">
        <v>3386</v>
      </c>
      <c r="B116" t="s">
        <v>915</v>
      </c>
      <c r="C116" t="s">
        <v>46</v>
      </c>
      <c r="D116" s="3">
        <v>74120</v>
      </c>
      <c r="E116" t="s">
        <v>3387</v>
      </c>
      <c r="F116" t="s">
        <v>48</v>
      </c>
      <c r="G116" t="s">
        <v>49</v>
      </c>
      <c r="H116" t="s">
        <v>50</v>
      </c>
      <c r="I116" t="s">
        <v>51</v>
      </c>
      <c r="J116" t="s">
        <v>43</v>
      </c>
      <c r="K116" t="s">
        <v>43</v>
      </c>
      <c r="L116" t="s">
        <v>43</v>
      </c>
      <c r="M116" t="s">
        <v>52</v>
      </c>
      <c r="N116" t="s">
        <v>2463</v>
      </c>
      <c r="O116" t="s">
        <v>3386</v>
      </c>
      <c r="Q116" s="3"/>
      <c r="U116" s="3"/>
      <c r="W116" t="s">
        <v>43</v>
      </c>
      <c r="X116" t="s">
        <v>43</v>
      </c>
      <c r="Y116" s="3">
        <v>23637</v>
      </c>
      <c r="Z116" t="s">
        <v>3435</v>
      </c>
      <c r="AA116" t="s">
        <v>1367</v>
      </c>
      <c r="AB116" t="s">
        <v>3436</v>
      </c>
      <c r="AC116" t="s">
        <v>3437</v>
      </c>
      <c r="AD116" t="s">
        <v>3395</v>
      </c>
      <c r="AE116" t="s">
        <v>60</v>
      </c>
      <c r="AH116" s="3"/>
      <c r="AI116" s="3">
        <v>2024</v>
      </c>
      <c r="AJ116" s="4">
        <v>45413</v>
      </c>
      <c r="AK116" s="5">
        <v>45483</v>
      </c>
      <c r="AL116" t="s">
        <v>43</v>
      </c>
      <c r="AM116" t="s">
        <v>116</v>
      </c>
      <c r="AN116">
        <v>-449309</v>
      </c>
      <c r="AP116">
        <v>3241.77</v>
      </c>
      <c r="AQ116" s="6">
        <v>-3241.77</v>
      </c>
    </row>
    <row r="117" spans="1:43" x14ac:dyDescent="0.3">
      <c r="A117" t="s">
        <v>3386</v>
      </c>
      <c r="B117" t="s">
        <v>915</v>
      </c>
      <c r="C117" t="s">
        <v>46</v>
      </c>
      <c r="D117" s="3">
        <v>74120</v>
      </c>
      <c r="E117" t="s">
        <v>3387</v>
      </c>
      <c r="F117" t="s">
        <v>48</v>
      </c>
      <c r="G117" t="s">
        <v>49</v>
      </c>
      <c r="H117" t="s">
        <v>50</v>
      </c>
      <c r="I117" t="s">
        <v>51</v>
      </c>
      <c r="J117" t="s">
        <v>43</v>
      </c>
      <c r="K117" t="s">
        <v>43</v>
      </c>
      <c r="L117" t="s">
        <v>43</v>
      </c>
      <c r="M117" t="s">
        <v>52</v>
      </c>
      <c r="N117" t="s">
        <v>2436</v>
      </c>
      <c r="O117" t="s">
        <v>3386</v>
      </c>
      <c r="Q117" s="3"/>
      <c r="U117" s="3"/>
      <c r="W117" t="s">
        <v>43</v>
      </c>
      <c r="X117" t="s">
        <v>43</v>
      </c>
      <c r="Y117" s="3">
        <v>23638</v>
      </c>
      <c r="Z117" t="s">
        <v>3435</v>
      </c>
      <c r="AA117" t="s">
        <v>1367</v>
      </c>
      <c r="AB117" t="s">
        <v>3436</v>
      </c>
      <c r="AC117" t="s">
        <v>3437</v>
      </c>
      <c r="AD117" t="s">
        <v>3395</v>
      </c>
      <c r="AE117" t="s">
        <v>60</v>
      </c>
      <c r="AH117" s="3"/>
      <c r="AI117" s="3">
        <v>2024</v>
      </c>
      <c r="AJ117" s="4">
        <v>45413</v>
      </c>
      <c r="AK117" s="5">
        <v>45483</v>
      </c>
      <c r="AL117" t="s">
        <v>43</v>
      </c>
      <c r="AM117" t="s">
        <v>116</v>
      </c>
      <c r="AN117">
        <v>-2305650</v>
      </c>
      <c r="AP117">
        <v>15772.67</v>
      </c>
      <c r="AQ117" s="6">
        <v>-15772.67</v>
      </c>
    </row>
    <row r="118" spans="1:43" x14ac:dyDescent="0.3">
      <c r="A118" t="s">
        <v>3386</v>
      </c>
      <c r="B118" t="s">
        <v>117</v>
      </c>
      <c r="C118" t="s">
        <v>46</v>
      </c>
      <c r="D118" s="3">
        <v>74120</v>
      </c>
      <c r="E118" t="s">
        <v>3387</v>
      </c>
      <c r="F118" t="s">
        <v>48</v>
      </c>
      <c r="G118" t="s">
        <v>49</v>
      </c>
      <c r="H118" t="s">
        <v>50</v>
      </c>
      <c r="I118" t="s">
        <v>51</v>
      </c>
      <c r="J118" t="s">
        <v>43</v>
      </c>
      <c r="K118" t="s">
        <v>43</v>
      </c>
      <c r="L118" t="s">
        <v>43</v>
      </c>
      <c r="M118" t="s">
        <v>52</v>
      </c>
      <c r="N118" t="s">
        <v>2357</v>
      </c>
      <c r="O118" t="s">
        <v>3386</v>
      </c>
      <c r="Q118" s="3"/>
      <c r="U118" s="3"/>
      <c r="W118" t="s">
        <v>43</v>
      </c>
      <c r="X118" t="s">
        <v>43</v>
      </c>
      <c r="Y118" s="3">
        <v>23660</v>
      </c>
      <c r="Z118" t="s">
        <v>3438</v>
      </c>
      <c r="AA118" t="s">
        <v>1367</v>
      </c>
      <c r="AB118" t="s">
        <v>3439</v>
      </c>
      <c r="AC118" t="s">
        <v>3440</v>
      </c>
      <c r="AE118" t="s">
        <v>60</v>
      </c>
      <c r="AH118" s="3"/>
      <c r="AI118" s="3">
        <v>2023</v>
      </c>
      <c r="AJ118" s="4">
        <v>45231</v>
      </c>
      <c r="AK118" s="5">
        <v>45281</v>
      </c>
      <c r="AL118" t="s">
        <v>43</v>
      </c>
      <c r="AM118" t="s">
        <v>116</v>
      </c>
      <c r="AN118">
        <v>-226590</v>
      </c>
      <c r="AP118">
        <v>1550.07</v>
      </c>
      <c r="AQ118" s="6">
        <v>-1550.07</v>
      </c>
    </row>
    <row r="119" spans="1:43" x14ac:dyDescent="0.3">
      <c r="A119" t="s">
        <v>3386</v>
      </c>
      <c r="B119" t="s">
        <v>117</v>
      </c>
      <c r="C119" t="s">
        <v>46</v>
      </c>
      <c r="D119" s="3">
        <v>74120</v>
      </c>
      <c r="E119" t="s">
        <v>3387</v>
      </c>
      <c r="F119" t="s">
        <v>48</v>
      </c>
      <c r="G119" t="s">
        <v>49</v>
      </c>
      <c r="H119" t="s">
        <v>50</v>
      </c>
      <c r="I119" t="s">
        <v>51</v>
      </c>
      <c r="J119" t="s">
        <v>43</v>
      </c>
      <c r="K119" t="s">
        <v>43</v>
      </c>
      <c r="L119" t="s">
        <v>43</v>
      </c>
      <c r="M119" t="s">
        <v>52</v>
      </c>
      <c r="N119" t="s">
        <v>2463</v>
      </c>
      <c r="O119" t="s">
        <v>3386</v>
      </c>
      <c r="Q119" s="3"/>
      <c r="U119" s="3"/>
      <c r="W119" t="s">
        <v>43</v>
      </c>
      <c r="X119" t="s">
        <v>43</v>
      </c>
      <c r="Y119" s="3">
        <v>23661</v>
      </c>
      <c r="Z119" t="s">
        <v>3438</v>
      </c>
      <c r="AA119" t="s">
        <v>1367</v>
      </c>
      <c r="AB119" t="s">
        <v>3439</v>
      </c>
      <c r="AC119" t="s">
        <v>3440</v>
      </c>
      <c r="AE119" t="s">
        <v>60</v>
      </c>
      <c r="AH119" s="3"/>
      <c r="AI119" s="3">
        <v>2023</v>
      </c>
      <c r="AJ119" s="4">
        <v>45231</v>
      </c>
      <c r="AK119" s="5">
        <v>45281</v>
      </c>
      <c r="AL119" t="s">
        <v>43</v>
      </c>
      <c r="AM119" t="s">
        <v>116</v>
      </c>
      <c r="AN119">
        <v>-449309</v>
      </c>
      <c r="AP119">
        <v>3241.77</v>
      </c>
      <c r="AQ119" s="6">
        <v>-3241.77</v>
      </c>
    </row>
    <row r="120" spans="1:43" x14ac:dyDescent="0.3">
      <c r="A120" t="s">
        <v>3386</v>
      </c>
      <c r="B120" t="s">
        <v>224</v>
      </c>
      <c r="C120" t="s">
        <v>46</v>
      </c>
      <c r="D120" s="3">
        <v>74120</v>
      </c>
      <c r="E120" t="s">
        <v>3387</v>
      </c>
      <c r="F120" t="s">
        <v>48</v>
      </c>
      <c r="G120" t="s">
        <v>49</v>
      </c>
      <c r="H120" t="s">
        <v>50</v>
      </c>
      <c r="I120" t="s">
        <v>51</v>
      </c>
      <c r="J120" t="s">
        <v>43</v>
      </c>
      <c r="K120" t="s">
        <v>43</v>
      </c>
      <c r="L120" t="s">
        <v>43</v>
      </c>
      <c r="M120" t="s">
        <v>52</v>
      </c>
      <c r="N120" t="s">
        <v>2357</v>
      </c>
      <c r="O120" t="s">
        <v>3386</v>
      </c>
      <c r="Q120" s="3"/>
      <c r="U120" s="3"/>
      <c r="W120" t="s">
        <v>43</v>
      </c>
      <c r="X120" t="s">
        <v>43</v>
      </c>
      <c r="Y120" s="3">
        <v>23863</v>
      </c>
      <c r="Z120" t="s">
        <v>3441</v>
      </c>
      <c r="AA120" t="s">
        <v>1367</v>
      </c>
      <c r="AB120" t="s">
        <v>3442</v>
      </c>
      <c r="AC120" t="s">
        <v>3443</v>
      </c>
      <c r="AD120" t="s">
        <v>3395</v>
      </c>
      <c r="AE120" t="s">
        <v>60</v>
      </c>
      <c r="AH120" s="3"/>
      <c r="AI120" s="3">
        <v>2024</v>
      </c>
      <c r="AJ120" s="4">
        <v>45444</v>
      </c>
      <c r="AK120" s="5">
        <v>45484</v>
      </c>
      <c r="AL120" t="s">
        <v>43</v>
      </c>
      <c r="AM120" t="s">
        <v>116</v>
      </c>
      <c r="AN120">
        <v>-97890</v>
      </c>
      <c r="AP120">
        <v>669.65</v>
      </c>
      <c r="AQ120" s="6">
        <v>-669.65</v>
      </c>
    </row>
    <row r="121" spans="1:43" x14ac:dyDescent="0.3">
      <c r="A121" t="s">
        <v>3386</v>
      </c>
      <c r="B121" t="s">
        <v>224</v>
      </c>
      <c r="C121" t="s">
        <v>46</v>
      </c>
      <c r="D121" s="3">
        <v>74120</v>
      </c>
      <c r="E121" t="s">
        <v>3387</v>
      </c>
      <c r="F121" t="s">
        <v>48</v>
      </c>
      <c r="G121" t="s">
        <v>49</v>
      </c>
      <c r="H121" t="s">
        <v>50</v>
      </c>
      <c r="I121" t="s">
        <v>51</v>
      </c>
      <c r="J121" t="s">
        <v>43</v>
      </c>
      <c r="K121" t="s">
        <v>43</v>
      </c>
      <c r="L121" t="s">
        <v>43</v>
      </c>
      <c r="M121" t="s">
        <v>52</v>
      </c>
      <c r="N121" t="s">
        <v>2357</v>
      </c>
      <c r="O121" t="s">
        <v>3386</v>
      </c>
      <c r="Q121" s="3"/>
      <c r="U121" s="3"/>
      <c r="W121" t="s">
        <v>43</v>
      </c>
      <c r="X121" t="s">
        <v>43</v>
      </c>
      <c r="Y121" s="3">
        <v>23864</v>
      </c>
      <c r="Z121" t="s">
        <v>3441</v>
      </c>
      <c r="AA121" t="s">
        <v>1367</v>
      </c>
      <c r="AB121" t="s">
        <v>3442</v>
      </c>
      <c r="AC121" t="s">
        <v>3443</v>
      </c>
      <c r="AD121" t="s">
        <v>3395</v>
      </c>
      <c r="AE121" t="s">
        <v>60</v>
      </c>
      <c r="AH121" s="3"/>
      <c r="AI121" s="3">
        <v>2024</v>
      </c>
      <c r="AJ121" s="4">
        <v>45444</v>
      </c>
      <c r="AK121" s="5">
        <v>45484</v>
      </c>
      <c r="AL121" t="s">
        <v>43</v>
      </c>
      <c r="AM121" t="s">
        <v>116</v>
      </c>
      <c r="AN121">
        <v>-226590</v>
      </c>
      <c r="AP121">
        <v>1550.07</v>
      </c>
      <c r="AQ121" s="6">
        <v>-1550.07</v>
      </c>
    </row>
    <row r="122" spans="1:43" x14ac:dyDescent="0.3">
      <c r="A122" t="s">
        <v>3386</v>
      </c>
      <c r="B122" t="s">
        <v>224</v>
      </c>
      <c r="C122" t="s">
        <v>46</v>
      </c>
      <c r="D122" s="3">
        <v>74120</v>
      </c>
      <c r="E122" t="s">
        <v>3387</v>
      </c>
      <c r="F122" t="s">
        <v>48</v>
      </c>
      <c r="G122" t="s">
        <v>49</v>
      </c>
      <c r="H122" t="s">
        <v>50</v>
      </c>
      <c r="I122" t="s">
        <v>51</v>
      </c>
      <c r="J122" t="s">
        <v>43</v>
      </c>
      <c r="K122" t="s">
        <v>43</v>
      </c>
      <c r="L122" t="s">
        <v>43</v>
      </c>
      <c r="M122" t="s">
        <v>52</v>
      </c>
      <c r="N122" t="s">
        <v>2463</v>
      </c>
      <c r="O122" t="s">
        <v>3386</v>
      </c>
      <c r="Q122" s="3"/>
      <c r="U122" s="3"/>
      <c r="W122" t="s">
        <v>43</v>
      </c>
      <c r="X122" t="s">
        <v>43</v>
      </c>
      <c r="Y122" s="3">
        <v>23865</v>
      </c>
      <c r="Z122" t="s">
        <v>3441</v>
      </c>
      <c r="AA122" t="s">
        <v>1367</v>
      </c>
      <c r="AB122" t="s">
        <v>3442</v>
      </c>
      <c r="AC122" t="s">
        <v>3443</v>
      </c>
      <c r="AD122" t="s">
        <v>3395</v>
      </c>
      <c r="AE122" t="s">
        <v>60</v>
      </c>
      <c r="AH122" s="3"/>
      <c r="AI122" s="3">
        <v>2024</v>
      </c>
      <c r="AJ122" s="4">
        <v>45444</v>
      </c>
      <c r="AK122" s="5">
        <v>45484</v>
      </c>
      <c r="AL122" t="s">
        <v>43</v>
      </c>
      <c r="AM122" t="s">
        <v>116</v>
      </c>
      <c r="AN122">
        <v>-449309</v>
      </c>
      <c r="AP122">
        <v>3241.77</v>
      </c>
      <c r="AQ122" s="6">
        <v>-3241.77</v>
      </c>
    </row>
    <row r="123" spans="1:43" x14ac:dyDescent="0.3">
      <c r="A123" t="s">
        <v>3386</v>
      </c>
      <c r="B123" t="s">
        <v>224</v>
      </c>
      <c r="C123" t="s">
        <v>46</v>
      </c>
      <c r="D123" s="3">
        <v>74120</v>
      </c>
      <c r="E123" t="s">
        <v>3387</v>
      </c>
      <c r="F123" t="s">
        <v>48</v>
      </c>
      <c r="G123" t="s">
        <v>49</v>
      </c>
      <c r="H123" t="s">
        <v>50</v>
      </c>
      <c r="I123" t="s">
        <v>51</v>
      </c>
      <c r="J123" t="s">
        <v>43</v>
      </c>
      <c r="K123" t="s">
        <v>43</v>
      </c>
      <c r="L123" t="s">
        <v>43</v>
      </c>
      <c r="M123" t="s">
        <v>52</v>
      </c>
      <c r="N123" t="s">
        <v>2436</v>
      </c>
      <c r="O123" t="s">
        <v>3386</v>
      </c>
      <c r="Q123" s="3"/>
      <c r="U123" s="3"/>
      <c r="W123" t="s">
        <v>43</v>
      </c>
      <c r="X123" t="s">
        <v>43</v>
      </c>
      <c r="Y123" s="3">
        <v>23866</v>
      </c>
      <c r="Z123" t="s">
        <v>3441</v>
      </c>
      <c r="AA123" t="s">
        <v>1367</v>
      </c>
      <c r="AB123" t="s">
        <v>3442</v>
      </c>
      <c r="AC123" t="s">
        <v>3443</v>
      </c>
      <c r="AD123" t="s">
        <v>3395</v>
      </c>
      <c r="AE123" t="s">
        <v>60</v>
      </c>
      <c r="AH123" s="3"/>
      <c r="AI123" s="3">
        <v>2024</v>
      </c>
      <c r="AJ123" s="4">
        <v>45444</v>
      </c>
      <c r="AK123" s="5">
        <v>45484</v>
      </c>
      <c r="AL123" t="s">
        <v>43</v>
      </c>
      <c r="AM123" t="s">
        <v>116</v>
      </c>
      <c r="AN123">
        <v>-2305650</v>
      </c>
      <c r="AP123">
        <v>15772.67</v>
      </c>
      <c r="AQ123" s="6">
        <v>-15772.67</v>
      </c>
    </row>
    <row r="124" spans="1:43" x14ac:dyDescent="0.3">
      <c r="A124" t="s">
        <v>3386</v>
      </c>
      <c r="B124" t="s">
        <v>207</v>
      </c>
      <c r="C124" t="s">
        <v>46</v>
      </c>
      <c r="D124" s="3">
        <v>74120</v>
      </c>
      <c r="E124" t="s">
        <v>3387</v>
      </c>
      <c r="F124" t="s">
        <v>48</v>
      </c>
      <c r="G124" t="s">
        <v>49</v>
      </c>
      <c r="H124" t="s">
        <v>50</v>
      </c>
      <c r="I124" t="s">
        <v>51</v>
      </c>
      <c r="J124" t="s">
        <v>43</v>
      </c>
      <c r="K124" t="s">
        <v>43</v>
      </c>
      <c r="L124" t="s">
        <v>43</v>
      </c>
      <c r="M124" t="s">
        <v>52</v>
      </c>
      <c r="N124" t="s">
        <v>2357</v>
      </c>
      <c r="O124" t="s">
        <v>3386</v>
      </c>
      <c r="Q124" s="3"/>
      <c r="U124" s="3"/>
      <c r="W124" t="s">
        <v>43</v>
      </c>
      <c r="X124" t="s">
        <v>43</v>
      </c>
      <c r="Y124" s="3">
        <v>25028</v>
      </c>
      <c r="Z124" t="s">
        <v>3444</v>
      </c>
      <c r="AA124" t="s">
        <v>1367</v>
      </c>
      <c r="AB124" t="s">
        <v>3445</v>
      </c>
      <c r="AC124" t="s">
        <v>3446</v>
      </c>
      <c r="AD124" t="s">
        <v>3395</v>
      </c>
      <c r="AE124" t="s">
        <v>60</v>
      </c>
      <c r="AH124" s="3"/>
      <c r="AI124" s="3">
        <v>2024</v>
      </c>
      <c r="AJ124" s="4">
        <v>45474</v>
      </c>
      <c r="AK124" s="5">
        <v>45495</v>
      </c>
      <c r="AL124" t="s">
        <v>43</v>
      </c>
      <c r="AM124" t="s">
        <v>116</v>
      </c>
      <c r="AN124">
        <v>-97890</v>
      </c>
      <c r="AP124">
        <v>669.65</v>
      </c>
      <c r="AQ124" s="6">
        <v>-669.65</v>
      </c>
    </row>
    <row r="125" spans="1:43" x14ac:dyDescent="0.3">
      <c r="A125" t="s">
        <v>3386</v>
      </c>
      <c r="B125" t="s">
        <v>207</v>
      </c>
      <c r="C125" t="s">
        <v>46</v>
      </c>
      <c r="D125" s="3">
        <v>74120</v>
      </c>
      <c r="E125" t="s">
        <v>3387</v>
      </c>
      <c r="F125" t="s">
        <v>48</v>
      </c>
      <c r="G125" t="s">
        <v>49</v>
      </c>
      <c r="H125" t="s">
        <v>50</v>
      </c>
      <c r="I125" t="s">
        <v>51</v>
      </c>
      <c r="J125" t="s">
        <v>43</v>
      </c>
      <c r="K125" t="s">
        <v>43</v>
      </c>
      <c r="L125" t="s">
        <v>43</v>
      </c>
      <c r="M125" t="s">
        <v>52</v>
      </c>
      <c r="N125" t="s">
        <v>2357</v>
      </c>
      <c r="O125" t="s">
        <v>3386</v>
      </c>
      <c r="Q125" s="3"/>
      <c r="U125" s="3"/>
      <c r="W125" t="s">
        <v>43</v>
      </c>
      <c r="X125" t="s">
        <v>43</v>
      </c>
      <c r="Y125" s="3">
        <v>25029</v>
      </c>
      <c r="Z125" t="s">
        <v>3444</v>
      </c>
      <c r="AA125" t="s">
        <v>1367</v>
      </c>
      <c r="AB125" t="s">
        <v>3445</v>
      </c>
      <c r="AC125" t="s">
        <v>3446</v>
      </c>
      <c r="AD125" t="s">
        <v>3395</v>
      </c>
      <c r="AE125" t="s">
        <v>60</v>
      </c>
      <c r="AH125" s="3"/>
      <c r="AI125" s="3">
        <v>2024</v>
      </c>
      <c r="AJ125" s="4">
        <v>45474</v>
      </c>
      <c r="AK125" s="5">
        <v>45495</v>
      </c>
      <c r="AL125" t="s">
        <v>43</v>
      </c>
      <c r="AM125" t="s">
        <v>116</v>
      </c>
      <c r="AN125">
        <v>-226590</v>
      </c>
      <c r="AP125">
        <v>1550.07</v>
      </c>
      <c r="AQ125" s="6">
        <v>-1550.07</v>
      </c>
    </row>
    <row r="126" spans="1:43" x14ac:dyDescent="0.3">
      <c r="A126" t="s">
        <v>3386</v>
      </c>
      <c r="B126" t="s">
        <v>207</v>
      </c>
      <c r="C126" t="s">
        <v>46</v>
      </c>
      <c r="D126" s="3">
        <v>74120</v>
      </c>
      <c r="E126" t="s">
        <v>3387</v>
      </c>
      <c r="F126" t="s">
        <v>48</v>
      </c>
      <c r="G126" t="s">
        <v>49</v>
      </c>
      <c r="H126" t="s">
        <v>50</v>
      </c>
      <c r="I126" t="s">
        <v>51</v>
      </c>
      <c r="J126" t="s">
        <v>43</v>
      </c>
      <c r="K126" t="s">
        <v>43</v>
      </c>
      <c r="L126" t="s">
        <v>43</v>
      </c>
      <c r="M126" t="s">
        <v>52</v>
      </c>
      <c r="N126" t="s">
        <v>2463</v>
      </c>
      <c r="O126" t="s">
        <v>3386</v>
      </c>
      <c r="Q126" s="3"/>
      <c r="U126" s="3"/>
      <c r="W126" t="s">
        <v>43</v>
      </c>
      <c r="X126" t="s">
        <v>43</v>
      </c>
      <c r="Y126" s="3">
        <v>25030</v>
      </c>
      <c r="Z126" t="s">
        <v>3444</v>
      </c>
      <c r="AA126" t="s">
        <v>1367</v>
      </c>
      <c r="AB126" t="s">
        <v>3445</v>
      </c>
      <c r="AC126" t="s">
        <v>3446</v>
      </c>
      <c r="AD126" t="s">
        <v>3395</v>
      </c>
      <c r="AE126" t="s">
        <v>60</v>
      </c>
      <c r="AH126" s="3"/>
      <c r="AI126" s="3">
        <v>2024</v>
      </c>
      <c r="AJ126" s="4">
        <v>45474</v>
      </c>
      <c r="AK126" s="5">
        <v>45495</v>
      </c>
      <c r="AL126" t="s">
        <v>43</v>
      </c>
      <c r="AM126" t="s">
        <v>116</v>
      </c>
      <c r="AN126">
        <v>-449309</v>
      </c>
      <c r="AP126">
        <v>3241.77</v>
      </c>
      <c r="AQ126" s="6">
        <v>-3241.77</v>
      </c>
    </row>
    <row r="127" spans="1:43" x14ac:dyDescent="0.3">
      <c r="A127" t="s">
        <v>3386</v>
      </c>
      <c r="B127" t="s">
        <v>207</v>
      </c>
      <c r="C127" t="s">
        <v>46</v>
      </c>
      <c r="D127" s="3">
        <v>74120</v>
      </c>
      <c r="E127" t="s">
        <v>3387</v>
      </c>
      <c r="F127" t="s">
        <v>48</v>
      </c>
      <c r="G127" t="s">
        <v>49</v>
      </c>
      <c r="H127" t="s">
        <v>50</v>
      </c>
      <c r="I127" t="s">
        <v>51</v>
      </c>
      <c r="J127" t="s">
        <v>43</v>
      </c>
      <c r="K127" t="s">
        <v>43</v>
      </c>
      <c r="L127" t="s">
        <v>43</v>
      </c>
      <c r="M127" t="s">
        <v>52</v>
      </c>
      <c r="N127" t="s">
        <v>2436</v>
      </c>
      <c r="O127" t="s">
        <v>3386</v>
      </c>
      <c r="Q127" s="3"/>
      <c r="U127" s="3"/>
      <c r="W127" t="s">
        <v>43</v>
      </c>
      <c r="X127" t="s">
        <v>43</v>
      </c>
      <c r="Y127" s="3">
        <v>25031</v>
      </c>
      <c r="Z127" t="s">
        <v>3444</v>
      </c>
      <c r="AA127" t="s">
        <v>1367</v>
      </c>
      <c r="AB127" t="s">
        <v>3445</v>
      </c>
      <c r="AC127" t="s">
        <v>3446</v>
      </c>
      <c r="AD127" t="s">
        <v>3395</v>
      </c>
      <c r="AE127" t="s">
        <v>60</v>
      </c>
      <c r="AH127" s="3"/>
      <c r="AI127" s="3">
        <v>2024</v>
      </c>
      <c r="AJ127" s="4">
        <v>45474</v>
      </c>
      <c r="AK127" s="5">
        <v>45495</v>
      </c>
      <c r="AL127" t="s">
        <v>43</v>
      </c>
      <c r="AM127" t="s">
        <v>116</v>
      </c>
      <c r="AN127">
        <v>-2305650</v>
      </c>
      <c r="AP127">
        <v>15772.67</v>
      </c>
      <c r="AQ127" s="6">
        <v>-15772.67</v>
      </c>
    </row>
    <row r="128" spans="1:43" x14ac:dyDescent="0.3">
      <c r="A128" t="s">
        <v>3386</v>
      </c>
      <c r="B128" t="s">
        <v>733</v>
      </c>
      <c r="C128" t="s">
        <v>46</v>
      </c>
      <c r="D128" s="3">
        <v>74120</v>
      </c>
      <c r="E128" t="s">
        <v>3387</v>
      </c>
      <c r="F128" t="s">
        <v>48</v>
      </c>
      <c r="G128" t="s">
        <v>49</v>
      </c>
      <c r="H128" t="s">
        <v>50</v>
      </c>
      <c r="I128" t="s">
        <v>51</v>
      </c>
      <c r="J128" t="s">
        <v>43</v>
      </c>
      <c r="K128" t="s">
        <v>43</v>
      </c>
      <c r="L128" t="s">
        <v>43</v>
      </c>
      <c r="M128" t="s">
        <v>52</v>
      </c>
      <c r="N128" t="s">
        <v>2357</v>
      </c>
      <c r="O128" t="s">
        <v>3386</v>
      </c>
      <c r="Q128" s="3"/>
      <c r="U128" s="3"/>
      <c r="W128" t="s">
        <v>43</v>
      </c>
      <c r="X128" t="s">
        <v>43</v>
      </c>
      <c r="Y128" s="3">
        <v>25887</v>
      </c>
      <c r="Z128" t="s">
        <v>3447</v>
      </c>
      <c r="AA128" t="s">
        <v>1367</v>
      </c>
      <c r="AB128" t="s">
        <v>3448</v>
      </c>
      <c r="AC128" t="s">
        <v>3449</v>
      </c>
      <c r="AD128" t="s">
        <v>3391</v>
      </c>
      <c r="AE128" t="s">
        <v>60</v>
      </c>
      <c r="AH128" s="3"/>
      <c r="AI128" s="3">
        <v>2024</v>
      </c>
      <c r="AJ128" s="4">
        <v>45505</v>
      </c>
      <c r="AK128" s="5">
        <v>45541</v>
      </c>
      <c r="AL128" t="s">
        <v>43</v>
      </c>
      <c r="AM128" t="s">
        <v>116</v>
      </c>
      <c r="AN128">
        <v>-97890</v>
      </c>
      <c r="AP128">
        <v>669.65</v>
      </c>
      <c r="AQ128" s="6">
        <v>-669.65</v>
      </c>
    </row>
    <row r="129" spans="1:43" x14ac:dyDescent="0.3">
      <c r="A129" t="s">
        <v>3386</v>
      </c>
      <c r="B129" t="s">
        <v>733</v>
      </c>
      <c r="C129" t="s">
        <v>46</v>
      </c>
      <c r="D129" s="3">
        <v>74120</v>
      </c>
      <c r="E129" t="s">
        <v>3387</v>
      </c>
      <c r="F129" t="s">
        <v>48</v>
      </c>
      <c r="G129" t="s">
        <v>49</v>
      </c>
      <c r="H129" t="s">
        <v>50</v>
      </c>
      <c r="I129" t="s">
        <v>51</v>
      </c>
      <c r="J129" t="s">
        <v>43</v>
      </c>
      <c r="K129" t="s">
        <v>43</v>
      </c>
      <c r="L129" t="s">
        <v>43</v>
      </c>
      <c r="M129" t="s">
        <v>52</v>
      </c>
      <c r="N129" t="s">
        <v>2357</v>
      </c>
      <c r="O129" t="s">
        <v>3386</v>
      </c>
      <c r="Q129" s="3"/>
      <c r="U129" s="3"/>
      <c r="W129" t="s">
        <v>43</v>
      </c>
      <c r="X129" t="s">
        <v>43</v>
      </c>
      <c r="Y129" s="3">
        <v>25888</v>
      </c>
      <c r="Z129" t="s">
        <v>3447</v>
      </c>
      <c r="AA129" t="s">
        <v>1367</v>
      </c>
      <c r="AB129" t="s">
        <v>3448</v>
      </c>
      <c r="AC129" t="s">
        <v>3449</v>
      </c>
      <c r="AD129" t="s">
        <v>3391</v>
      </c>
      <c r="AE129" t="s">
        <v>60</v>
      </c>
      <c r="AH129" s="3"/>
      <c r="AI129" s="3">
        <v>2024</v>
      </c>
      <c r="AJ129" s="4">
        <v>45505</v>
      </c>
      <c r="AK129" s="5">
        <v>45541</v>
      </c>
      <c r="AL129" t="s">
        <v>43</v>
      </c>
      <c r="AM129" t="s">
        <v>116</v>
      </c>
      <c r="AN129">
        <v>-226590</v>
      </c>
      <c r="AP129">
        <v>1550.07</v>
      </c>
      <c r="AQ129" s="6">
        <v>-1550.07</v>
      </c>
    </row>
    <row r="130" spans="1:43" x14ac:dyDescent="0.3">
      <c r="A130" t="s">
        <v>3386</v>
      </c>
      <c r="B130" t="s">
        <v>733</v>
      </c>
      <c r="C130" t="s">
        <v>46</v>
      </c>
      <c r="D130" s="3">
        <v>74120</v>
      </c>
      <c r="E130" t="s">
        <v>3387</v>
      </c>
      <c r="F130" t="s">
        <v>48</v>
      </c>
      <c r="G130" t="s">
        <v>49</v>
      </c>
      <c r="H130" t="s">
        <v>50</v>
      </c>
      <c r="I130" t="s">
        <v>51</v>
      </c>
      <c r="J130" t="s">
        <v>43</v>
      </c>
      <c r="K130" t="s">
        <v>43</v>
      </c>
      <c r="L130" t="s">
        <v>43</v>
      </c>
      <c r="M130" t="s">
        <v>52</v>
      </c>
      <c r="N130" t="s">
        <v>2463</v>
      </c>
      <c r="O130" t="s">
        <v>3386</v>
      </c>
      <c r="Q130" s="3"/>
      <c r="U130" s="3"/>
      <c r="W130" t="s">
        <v>43</v>
      </c>
      <c r="X130" t="s">
        <v>43</v>
      </c>
      <c r="Y130" s="3">
        <v>25889</v>
      </c>
      <c r="Z130" t="s">
        <v>3447</v>
      </c>
      <c r="AA130" t="s">
        <v>1367</v>
      </c>
      <c r="AB130" t="s">
        <v>3448</v>
      </c>
      <c r="AC130" t="s">
        <v>3449</v>
      </c>
      <c r="AD130" t="s">
        <v>3391</v>
      </c>
      <c r="AE130" t="s">
        <v>60</v>
      </c>
      <c r="AH130" s="3"/>
      <c r="AI130" s="3">
        <v>2024</v>
      </c>
      <c r="AJ130" s="4">
        <v>45505</v>
      </c>
      <c r="AK130" s="5">
        <v>45541</v>
      </c>
      <c r="AL130" t="s">
        <v>43</v>
      </c>
      <c r="AM130" t="s">
        <v>116</v>
      </c>
      <c r="AN130">
        <v>-449309</v>
      </c>
      <c r="AP130">
        <v>3241.77</v>
      </c>
      <c r="AQ130" s="6">
        <v>-3241.77</v>
      </c>
    </row>
    <row r="131" spans="1:43" x14ac:dyDescent="0.3">
      <c r="A131" t="s">
        <v>3386</v>
      </c>
      <c r="B131" t="s">
        <v>733</v>
      </c>
      <c r="C131" t="s">
        <v>46</v>
      </c>
      <c r="D131" s="3">
        <v>74120</v>
      </c>
      <c r="E131" t="s">
        <v>3387</v>
      </c>
      <c r="F131" t="s">
        <v>48</v>
      </c>
      <c r="G131" t="s">
        <v>49</v>
      </c>
      <c r="H131" t="s">
        <v>50</v>
      </c>
      <c r="I131" t="s">
        <v>51</v>
      </c>
      <c r="J131" t="s">
        <v>43</v>
      </c>
      <c r="K131" t="s">
        <v>43</v>
      </c>
      <c r="L131" t="s">
        <v>43</v>
      </c>
      <c r="M131" t="s">
        <v>52</v>
      </c>
      <c r="N131" t="s">
        <v>2436</v>
      </c>
      <c r="O131" t="s">
        <v>3386</v>
      </c>
      <c r="Q131" s="3"/>
      <c r="U131" s="3"/>
      <c r="W131" t="s">
        <v>43</v>
      </c>
      <c r="X131" t="s">
        <v>43</v>
      </c>
      <c r="Y131" s="3">
        <v>25890</v>
      </c>
      <c r="Z131" t="s">
        <v>3447</v>
      </c>
      <c r="AA131" t="s">
        <v>1367</v>
      </c>
      <c r="AB131" t="s">
        <v>3448</v>
      </c>
      <c r="AC131" t="s">
        <v>3449</v>
      </c>
      <c r="AD131" t="s">
        <v>3391</v>
      </c>
      <c r="AE131" t="s">
        <v>60</v>
      </c>
      <c r="AH131" s="3"/>
      <c r="AI131" s="3">
        <v>2024</v>
      </c>
      <c r="AJ131" s="4">
        <v>45505</v>
      </c>
      <c r="AK131" s="5">
        <v>45541</v>
      </c>
      <c r="AL131" t="s">
        <v>43</v>
      </c>
      <c r="AM131" t="s">
        <v>116</v>
      </c>
      <c r="AN131">
        <v>-2305650</v>
      </c>
      <c r="AP131">
        <v>15772.67</v>
      </c>
      <c r="AQ131" s="6">
        <v>-15772.67</v>
      </c>
    </row>
    <row r="132" spans="1:43" x14ac:dyDescent="0.3">
      <c r="A132" t="s">
        <v>3386</v>
      </c>
      <c r="B132" t="s">
        <v>179</v>
      </c>
      <c r="C132" t="s">
        <v>46</v>
      </c>
      <c r="D132" s="3">
        <v>74120</v>
      </c>
      <c r="E132" t="s">
        <v>3387</v>
      </c>
      <c r="F132" t="s">
        <v>48</v>
      </c>
      <c r="G132" t="s">
        <v>49</v>
      </c>
      <c r="H132" t="s">
        <v>50</v>
      </c>
      <c r="I132" t="s">
        <v>51</v>
      </c>
      <c r="J132" t="s">
        <v>43</v>
      </c>
      <c r="K132" t="s">
        <v>43</v>
      </c>
      <c r="L132" t="s">
        <v>43</v>
      </c>
      <c r="M132" t="s">
        <v>52</v>
      </c>
      <c r="N132" t="s">
        <v>2463</v>
      </c>
      <c r="O132" t="s">
        <v>3386</v>
      </c>
      <c r="Q132" s="3"/>
      <c r="U132" s="3"/>
      <c r="W132" t="s">
        <v>43</v>
      </c>
      <c r="X132" t="s">
        <v>43</v>
      </c>
      <c r="Y132" s="3">
        <v>25910</v>
      </c>
      <c r="Z132" t="s">
        <v>3450</v>
      </c>
      <c r="AA132" t="s">
        <v>1367</v>
      </c>
      <c r="AB132" t="s">
        <v>3451</v>
      </c>
      <c r="AC132" t="s">
        <v>3452</v>
      </c>
      <c r="AD132" t="s">
        <v>3391</v>
      </c>
      <c r="AE132" t="s">
        <v>60</v>
      </c>
      <c r="AH132" s="3"/>
      <c r="AI132" s="3">
        <v>2024</v>
      </c>
      <c r="AJ132" s="4">
        <v>45536</v>
      </c>
      <c r="AK132" s="5">
        <v>45560</v>
      </c>
      <c r="AL132" t="s">
        <v>43</v>
      </c>
      <c r="AM132" t="s">
        <v>116</v>
      </c>
      <c r="AN132">
        <v>-449309</v>
      </c>
      <c r="AP132">
        <v>3241.77</v>
      </c>
      <c r="AQ132" s="6">
        <v>-3241.77</v>
      </c>
    </row>
    <row r="133" spans="1:43" x14ac:dyDescent="0.3">
      <c r="A133" t="s">
        <v>3386</v>
      </c>
      <c r="B133" t="s">
        <v>179</v>
      </c>
      <c r="C133" t="s">
        <v>46</v>
      </c>
      <c r="D133" s="3">
        <v>74120</v>
      </c>
      <c r="E133" t="s">
        <v>3387</v>
      </c>
      <c r="F133" t="s">
        <v>48</v>
      </c>
      <c r="G133" t="s">
        <v>49</v>
      </c>
      <c r="H133" t="s">
        <v>50</v>
      </c>
      <c r="I133" t="s">
        <v>51</v>
      </c>
      <c r="J133" t="s">
        <v>43</v>
      </c>
      <c r="K133" t="s">
        <v>43</v>
      </c>
      <c r="L133" t="s">
        <v>43</v>
      </c>
      <c r="M133" t="s">
        <v>52</v>
      </c>
      <c r="N133" t="s">
        <v>2436</v>
      </c>
      <c r="O133" t="s">
        <v>3386</v>
      </c>
      <c r="Q133" s="3"/>
      <c r="U133" s="3"/>
      <c r="W133" t="s">
        <v>43</v>
      </c>
      <c r="X133" t="s">
        <v>43</v>
      </c>
      <c r="Y133" s="3">
        <v>25911</v>
      </c>
      <c r="Z133" t="s">
        <v>3450</v>
      </c>
      <c r="AA133" t="s">
        <v>1367</v>
      </c>
      <c r="AB133" t="s">
        <v>3451</v>
      </c>
      <c r="AC133" t="s">
        <v>3452</v>
      </c>
      <c r="AD133" t="s">
        <v>3391</v>
      </c>
      <c r="AE133" t="s">
        <v>60</v>
      </c>
      <c r="AH133" s="3"/>
      <c r="AI133" s="3">
        <v>2024</v>
      </c>
      <c r="AJ133" s="4">
        <v>45536</v>
      </c>
      <c r="AK133" s="5">
        <v>45560</v>
      </c>
      <c r="AL133" t="s">
        <v>43</v>
      </c>
      <c r="AM133" t="s">
        <v>116</v>
      </c>
      <c r="AN133">
        <v>-2305650</v>
      </c>
      <c r="AP133">
        <v>15772.67</v>
      </c>
      <c r="AQ133" s="6">
        <v>-15772.67</v>
      </c>
    </row>
    <row r="134" spans="1:43" x14ac:dyDescent="0.3">
      <c r="A134" t="s">
        <v>3386</v>
      </c>
      <c r="B134" t="s">
        <v>124</v>
      </c>
      <c r="C134" t="s">
        <v>46</v>
      </c>
      <c r="D134" s="3">
        <v>74120</v>
      </c>
      <c r="E134" t="s">
        <v>3387</v>
      </c>
      <c r="F134" t="s">
        <v>48</v>
      </c>
      <c r="G134" t="s">
        <v>49</v>
      </c>
      <c r="H134" t="s">
        <v>50</v>
      </c>
      <c r="I134" t="s">
        <v>51</v>
      </c>
      <c r="J134" t="s">
        <v>43</v>
      </c>
      <c r="K134" t="s">
        <v>43</v>
      </c>
      <c r="L134" t="s">
        <v>43</v>
      </c>
      <c r="M134" t="s">
        <v>52</v>
      </c>
      <c r="N134" t="s">
        <v>2436</v>
      </c>
      <c r="O134" t="s">
        <v>3386</v>
      </c>
      <c r="Q134" s="3"/>
      <c r="U134" s="3"/>
      <c r="W134" t="s">
        <v>43</v>
      </c>
      <c r="X134" t="s">
        <v>43</v>
      </c>
      <c r="Y134" s="3">
        <v>25988</v>
      </c>
      <c r="Z134" t="s">
        <v>3453</v>
      </c>
      <c r="AA134" t="s">
        <v>1367</v>
      </c>
      <c r="AB134" t="s">
        <v>3454</v>
      </c>
      <c r="AC134" t="s">
        <v>3455</v>
      </c>
      <c r="AD134" t="s">
        <v>3399</v>
      </c>
      <c r="AE134" t="s">
        <v>60</v>
      </c>
      <c r="AH134" s="3"/>
      <c r="AI134" s="3">
        <v>2024</v>
      </c>
      <c r="AJ134" s="4">
        <v>45566</v>
      </c>
      <c r="AK134" s="5">
        <v>45587</v>
      </c>
      <c r="AL134" t="s">
        <v>43</v>
      </c>
      <c r="AM134" t="s">
        <v>116</v>
      </c>
      <c r="AN134">
        <v>-331950</v>
      </c>
      <c r="AP134">
        <v>2270.83</v>
      </c>
      <c r="AQ134" s="6">
        <v>-2270.83</v>
      </c>
    </row>
    <row r="135" spans="1:43" x14ac:dyDescent="0.3">
      <c r="A135" t="s">
        <v>3386</v>
      </c>
      <c r="B135" t="s">
        <v>551</v>
      </c>
      <c r="C135" t="s">
        <v>46</v>
      </c>
      <c r="D135" s="3">
        <v>74120</v>
      </c>
      <c r="E135" t="s">
        <v>3387</v>
      </c>
      <c r="F135" t="s">
        <v>48</v>
      </c>
      <c r="G135" t="s">
        <v>49</v>
      </c>
      <c r="H135" t="s">
        <v>50</v>
      </c>
      <c r="I135" t="s">
        <v>51</v>
      </c>
      <c r="J135" t="s">
        <v>43</v>
      </c>
      <c r="K135" t="s">
        <v>43</v>
      </c>
      <c r="L135" t="s">
        <v>43</v>
      </c>
      <c r="M135" t="s">
        <v>52</v>
      </c>
      <c r="N135" t="s">
        <v>2357</v>
      </c>
      <c r="O135" t="s">
        <v>3386</v>
      </c>
      <c r="Q135" s="3"/>
      <c r="U135" s="3"/>
      <c r="W135" t="s">
        <v>43</v>
      </c>
      <c r="X135" t="s">
        <v>43</v>
      </c>
      <c r="Y135" s="3">
        <v>26085</v>
      </c>
      <c r="Z135" t="s">
        <v>3456</v>
      </c>
      <c r="AA135" t="s">
        <v>1367</v>
      </c>
      <c r="AB135" t="s">
        <v>3457</v>
      </c>
      <c r="AC135" t="s">
        <v>3458</v>
      </c>
      <c r="AD135" t="s">
        <v>3391</v>
      </c>
      <c r="AE135" t="s">
        <v>60</v>
      </c>
      <c r="AH135" s="3"/>
      <c r="AI135" s="3">
        <v>2024</v>
      </c>
      <c r="AJ135" s="4">
        <v>45292</v>
      </c>
      <c r="AK135" s="5">
        <v>45327</v>
      </c>
      <c r="AL135" t="s">
        <v>43</v>
      </c>
      <c r="AM135" t="s">
        <v>116</v>
      </c>
      <c r="AN135">
        <v>-97890</v>
      </c>
      <c r="AP135">
        <v>669.65</v>
      </c>
      <c r="AQ135" s="6">
        <v>-669.65</v>
      </c>
    </row>
    <row r="136" spans="1:43" x14ac:dyDescent="0.3">
      <c r="A136" t="s">
        <v>3386</v>
      </c>
      <c r="B136" t="s">
        <v>551</v>
      </c>
      <c r="C136" t="s">
        <v>46</v>
      </c>
      <c r="D136" s="3">
        <v>74120</v>
      </c>
      <c r="E136" t="s">
        <v>3387</v>
      </c>
      <c r="F136" t="s">
        <v>48</v>
      </c>
      <c r="G136" t="s">
        <v>49</v>
      </c>
      <c r="H136" t="s">
        <v>50</v>
      </c>
      <c r="I136" t="s">
        <v>51</v>
      </c>
      <c r="J136" t="s">
        <v>43</v>
      </c>
      <c r="K136" t="s">
        <v>43</v>
      </c>
      <c r="L136" t="s">
        <v>43</v>
      </c>
      <c r="M136" t="s">
        <v>52</v>
      </c>
      <c r="N136" t="s">
        <v>2357</v>
      </c>
      <c r="O136" t="s">
        <v>3386</v>
      </c>
      <c r="Q136" s="3"/>
      <c r="U136" s="3"/>
      <c r="W136" t="s">
        <v>43</v>
      </c>
      <c r="X136" t="s">
        <v>43</v>
      </c>
      <c r="Y136" s="3">
        <v>26086</v>
      </c>
      <c r="Z136" t="s">
        <v>3456</v>
      </c>
      <c r="AA136" t="s">
        <v>1367</v>
      </c>
      <c r="AB136" t="s">
        <v>3457</v>
      </c>
      <c r="AC136" t="s">
        <v>3458</v>
      </c>
      <c r="AD136" t="s">
        <v>3391</v>
      </c>
      <c r="AE136" t="s">
        <v>60</v>
      </c>
      <c r="AH136" s="3"/>
      <c r="AI136" s="3">
        <v>2024</v>
      </c>
      <c r="AJ136" s="4">
        <v>45292</v>
      </c>
      <c r="AK136" s="5">
        <v>45327</v>
      </c>
      <c r="AL136" t="s">
        <v>43</v>
      </c>
      <c r="AM136" t="s">
        <v>116</v>
      </c>
      <c r="AN136">
        <v>-226590</v>
      </c>
      <c r="AP136">
        <v>1550.07</v>
      </c>
      <c r="AQ136" s="6">
        <v>-1550.07</v>
      </c>
    </row>
    <row r="137" spans="1:43" x14ac:dyDescent="0.3">
      <c r="A137" t="s">
        <v>3386</v>
      </c>
      <c r="B137" t="s">
        <v>551</v>
      </c>
      <c r="C137" t="s">
        <v>46</v>
      </c>
      <c r="D137" s="3">
        <v>74120</v>
      </c>
      <c r="E137" t="s">
        <v>3387</v>
      </c>
      <c r="F137" t="s">
        <v>48</v>
      </c>
      <c r="G137" t="s">
        <v>49</v>
      </c>
      <c r="H137" t="s">
        <v>50</v>
      </c>
      <c r="I137" t="s">
        <v>51</v>
      </c>
      <c r="J137" t="s">
        <v>43</v>
      </c>
      <c r="K137" t="s">
        <v>43</v>
      </c>
      <c r="L137" t="s">
        <v>43</v>
      </c>
      <c r="M137" t="s">
        <v>52</v>
      </c>
      <c r="N137" t="s">
        <v>2463</v>
      </c>
      <c r="O137" t="s">
        <v>3386</v>
      </c>
      <c r="Q137" s="3"/>
      <c r="U137" s="3"/>
      <c r="W137" t="s">
        <v>43</v>
      </c>
      <c r="X137" t="s">
        <v>43</v>
      </c>
      <c r="Y137" s="3">
        <v>26087</v>
      </c>
      <c r="Z137" t="s">
        <v>3456</v>
      </c>
      <c r="AA137" t="s">
        <v>1367</v>
      </c>
      <c r="AB137" t="s">
        <v>3457</v>
      </c>
      <c r="AC137" t="s">
        <v>3458</v>
      </c>
      <c r="AD137" t="s">
        <v>3391</v>
      </c>
      <c r="AE137" t="s">
        <v>60</v>
      </c>
      <c r="AH137" s="3"/>
      <c r="AI137" s="3">
        <v>2024</v>
      </c>
      <c r="AJ137" s="4">
        <v>45292</v>
      </c>
      <c r="AK137" s="5">
        <v>45327</v>
      </c>
      <c r="AL137" t="s">
        <v>43</v>
      </c>
      <c r="AM137" t="s">
        <v>116</v>
      </c>
      <c r="AN137">
        <v>-449309</v>
      </c>
      <c r="AP137">
        <v>3241.77</v>
      </c>
      <c r="AQ137" s="6">
        <v>-3241.77</v>
      </c>
    </row>
    <row r="138" spans="1:43" x14ac:dyDescent="0.3">
      <c r="A138" t="s">
        <v>3386</v>
      </c>
      <c r="B138" t="s">
        <v>551</v>
      </c>
      <c r="C138" t="s">
        <v>46</v>
      </c>
      <c r="D138" s="3">
        <v>74120</v>
      </c>
      <c r="E138" t="s">
        <v>3387</v>
      </c>
      <c r="F138" t="s">
        <v>48</v>
      </c>
      <c r="G138" t="s">
        <v>49</v>
      </c>
      <c r="H138" t="s">
        <v>50</v>
      </c>
      <c r="I138" t="s">
        <v>51</v>
      </c>
      <c r="J138" t="s">
        <v>43</v>
      </c>
      <c r="K138" t="s">
        <v>43</v>
      </c>
      <c r="L138" t="s">
        <v>43</v>
      </c>
      <c r="M138" t="s">
        <v>52</v>
      </c>
      <c r="N138" t="s">
        <v>2436</v>
      </c>
      <c r="O138" t="s">
        <v>3386</v>
      </c>
      <c r="Q138" s="3"/>
      <c r="U138" s="3"/>
      <c r="W138" t="s">
        <v>43</v>
      </c>
      <c r="X138" t="s">
        <v>43</v>
      </c>
      <c r="Y138" s="3">
        <v>26088</v>
      </c>
      <c r="Z138" t="s">
        <v>3456</v>
      </c>
      <c r="AA138" t="s">
        <v>1367</v>
      </c>
      <c r="AB138" t="s">
        <v>3457</v>
      </c>
      <c r="AC138" t="s">
        <v>3458</v>
      </c>
      <c r="AD138" t="s">
        <v>3391</v>
      </c>
      <c r="AE138" t="s">
        <v>60</v>
      </c>
      <c r="AH138" s="3"/>
      <c r="AI138" s="3">
        <v>2024</v>
      </c>
      <c r="AJ138" s="4">
        <v>45292</v>
      </c>
      <c r="AK138" s="5">
        <v>45327</v>
      </c>
      <c r="AL138" t="s">
        <v>43</v>
      </c>
      <c r="AM138" t="s">
        <v>116</v>
      </c>
      <c r="AN138">
        <v>-2305650</v>
      </c>
      <c r="AP138">
        <v>15772.67</v>
      </c>
      <c r="AQ138" s="6">
        <v>-15772.67</v>
      </c>
    </row>
    <row r="139" spans="1:43" x14ac:dyDescent="0.3">
      <c r="A139" t="s">
        <v>3386</v>
      </c>
      <c r="B139" t="s">
        <v>130</v>
      </c>
      <c r="C139" t="s">
        <v>46</v>
      </c>
      <c r="D139" s="3">
        <v>74120</v>
      </c>
      <c r="E139" t="s">
        <v>3387</v>
      </c>
      <c r="F139" t="s">
        <v>48</v>
      </c>
      <c r="G139" t="s">
        <v>49</v>
      </c>
      <c r="H139" t="s">
        <v>50</v>
      </c>
      <c r="I139" t="s">
        <v>51</v>
      </c>
      <c r="J139" t="s">
        <v>43</v>
      </c>
      <c r="K139" t="s">
        <v>43</v>
      </c>
      <c r="L139" t="s">
        <v>43</v>
      </c>
      <c r="M139" t="s">
        <v>52</v>
      </c>
      <c r="N139" t="s">
        <v>2436</v>
      </c>
      <c r="O139" t="s">
        <v>3386</v>
      </c>
      <c r="Q139" s="3"/>
      <c r="U139" s="3"/>
      <c r="W139" t="s">
        <v>43</v>
      </c>
      <c r="X139" t="s">
        <v>43</v>
      </c>
      <c r="Y139" s="3">
        <v>26504</v>
      </c>
      <c r="Z139" t="s">
        <v>3459</v>
      </c>
      <c r="AA139" t="s">
        <v>1367</v>
      </c>
      <c r="AB139" t="s">
        <v>3460</v>
      </c>
      <c r="AC139" t="s">
        <v>3461</v>
      </c>
      <c r="AD139" t="s">
        <v>3399</v>
      </c>
      <c r="AE139" t="s">
        <v>60</v>
      </c>
      <c r="AH139" s="3"/>
      <c r="AI139" s="3">
        <v>2024</v>
      </c>
      <c r="AJ139" s="4">
        <v>45597</v>
      </c>
      <c r="AK139" s="5">
        <v>45621</v>
      </c>
      <c r="AL139" t="s">
        <v>43</v>
      </c>
      <c r="AM139" t="s">
        <v>116</v>
      </c>
      <c r="AN139">
        <v>-331950</v>
      </c>
      <c r="AP139">
        <v>2270.83</v>
      </c>
      <c r="AQ139" s="6">
        <v>-2270.83</v>
      </c>
    </row>
    <row r="140" spans="1:43" x14ac:dyDescent="0.3">
      <c r="A140" t="s">
        <v>3386</v>
      </c>
      <c r="B140" t="s">
        <v>85</v>
      </c>
      <c r="C140" t="s">
        <v>46</v>
      </c>
      <c r="D140" s="3">
        <v>74120</v>
      </c>
      <c r="E140" t="s">
        <v>3387</v>
      </c>
      <c r="F140" t="s">
        <v>48</v>
      </c>
      <c r="G140" t="s">
        <v>49</v>
      </c>
      <c r="H140" t="s">
        <v>50</v>
      </c>
      <c r="I140" t="s">
        <v>51</v>
      </c>
      <c r="J140" t="s">
        <v>43</v>
      </c>
      <c r="K140" t="s">
        <v>43</v>
      </c>
      <c r="L140" t="s">
        <v>43</v>
      </c>
      <c r="M140" t="s">
        <v>52</v>
      </c>
      <c r="N140" t="s">
        <v>2357</v>
      </c>
      <c r="O140" t="s">
        <v>3386</v>
      </c>
      <c r="Q140" s="3"/>
      <c r="U140" s="3"/>
      <c r="W140" t="s">
        <v>43</v>
      </c>
      <c r="X140" t="s">
        <v>43</v>
      </c>
      <c r="Y140" s="3">
        <v>26703</v>
      </c>
      <c r="Z140" t="s">
        <v>3462</v>
      </c>
      <c r="AA140" t="s">
        <v>1367</v>
      </c>
      <c r="AB140" t="s">
        <v>3463</v>
      </c>
      <c r="AC140" t="s">
        <v>3464</v>
      </c>
      <c r="AE140" t="s">
        <v>60</v>
      </c>
      <c r="AH140" s="3"/>
      <c r="AI140" s="3">
        <v>2023</v>
      </c>
      <c r="AJ140" s="4">
        <v>45261</v>
      </c>
      <c r="AK140" s="5">
        <v>45282</v>
      </c>
      <c r="AL140" t="s">
        <v>43</v>
      </c>
      <c r="AM140" t="s">
        <v>116</v>
      </c>
      <c r="AN140">
        <v>-226590</v>
      </c>
      <c r="AP140">
        <v>1550.07</v>
      </c>
      <c r="AQ140" s="6">
        <v>-1550.07</v>
      </c>
    </row>
    <row r="141" spans="1:43" x14ac:dyDescent="0.3">
      <c r="A141" t="s">
        <v>3386</v>
      </c>
      <c r="B141" t="s">
        <v>85</v>
      </c>
      <c r="C141" t="s">
        <v>46</v>
      </c>
      <c r="D141" s="3">
        <v>74120</v>
      </c>
      <c r="E141" t="s">
        <v>3387</v>
      </c>
      <c r="F141" t="s">
        <v>48</v>
      </c>
      <c r="G141" t="s">
        <v>49</v>
      </c>
      <c r="H141" t="s">
        <v>50</v>
      </c>
      <c r="I141" t="s">
        <v>51</v>
      </c>
      <c r="J141" t="s">
        <v>43</v>
      </c>
      <c r="K141" t="s">
        <v>43</v>
      </c>
      <c r="L141" t="s">
        <v>43</v>
      </c>
      <c r="M141" t="s">
        <v>52</v>
      </c>
      <c r="N141" t="s">
        <v>2463</v>
      </c>
      <c r="O141" t="s">
        <v>3386</v>
      </c>
      <c r="Q141" s="3"/>
      <c r="U141" s="3"/>
      <c r="W141" t="s">
        <v>43</v>
      </c>
      <c r="X141" t="s">
        <v>43</v>
      </c>
      <c r="Y141" s="3">
        <v>26704</v>
      </c>
      <c r="Z141" t="s">
        <v>3462</v>
      </c>
      <c r="AA141" t="s">
        <v>1367</v>
      </c>
      <c r="AB141" t="s">
        <v>3463</v>
      </c>
      <c r="AC141" t="s">
        <v>3464</v>
      </c>
      <c r="AE141" t="s">
        <v>60</v>
      </c>
      <c r="AH141" s="3"/>
      <c r="AI141" s="3">
        <v>2023</v>
      </c>
      <c r="AJ141" s="4">
        <v>45261</v>
      </c>
      <c r="AK141" s="5">
        <v>45282</v>
      </c>
      <c r="AL141" t="s">
        <v>43</v>
      </c>
      <c r="AM141" t="s">
        <v>116</v>
      </c>
      <c r="AN141">
        <v>-449309</v>
      </c>
      <c r="AP141">
        <v>3241.77</v>
      </c>
      <c r="AQ141" s="6">
        <v>-3241.77</v>
      </c>
    </row>
    <row r="142" spans="1:43" x14ac:dyDescent="0.3">
      <c r="A142" t="s">
        <v>3386</v>
      </c>
      <c r="B142" t="s">
        <v>85</v>
      </c>
      <c r="C142" t="s">
        <v>46</v>
      </c>
      <c r="D142" s="3">
        <v>74120</v>
      </c>
      <c r="E142" t="s">
        <v>3387</v>
      </c>
      <c r="F142" t="s">
        <v>48</v>
      </c>
      <c r="G142" t="s">
        <v>49</v>
      </c>
      <c r="H142" t="s">
        <v>50</v>
      </c>
      <c r="I142" t="s">
        <v>51</v>
      </c>
      <c r="J142" t="s">
        <v>43</v>
      </c>
      <c r="K142" t="s">
        <v>43</v>
      </c>
      <c r="L142" t="s">
        <v>43</v>
      </c>
      <c r="M142" t="s">
        <v>52</v>
      </c>
      <c r="N142" t="s">
        <v>2436</v>
      </c>
      <c r="O142" t="s">
        <v>3386</v>
      </c>
      <c r="Q142" s="3"/>
      <c r="U142" s="3"/>
      <c r="W142" t="s">
        <v>43</v>
      </c>
      <c r="X142" t="s">
        <v>43</v>
      </c>
      <c r="Y142" s="3">
        <v>26705</v>
      </c>
      <c r="Z142" t="s">
        <v>3462</v>
      </c>
      <c r="AA142" t="s">
        <v>1367</v>
      </c>
      <c r="AB142" t="s">
        <v>3463</v>
      </c>
      <c r="AC142" t="s">
        <v>3464</v>
      </c>
      <c r="AE142" t="s">
        <v>60</v>
      </c>
      <c r="AH142" s="3"/>
      <c r="AI142" s="3">
        <v>2023</v>
      </c>
      <c r="AJ142" s="4">
        <v>45261</v>
      </c>
      <c r="AK142" s="5">
        <v>45282</v>
      </c>
      <c r="AL142" t="s">
        <v>43</v>
      </c>
      <c r="AM142" t="s">
        <v>116</v>
      </c>
      <c r="AN142">
        <v>-2305650</v>
      </c>
      <c r="AP142">
        <v>15772.67</v>
      </c>
      <c r="AQ142" s="6">
        <v>-15772.67</v>
      </c>
    </row>
    <row r="143" spans="1:43" x14ac:dyDescent="0.3">
      <c r="B143" t="s">
        <v>71</v>
      </c>
      <c r="C143" t="s">
        <v>46</v>
      </c>
      <c r="D143" s="3">
        <v>74210</v>
      </c>
      <c r="E143" t="s">
        <v>1384</v>
      </c>
      <c r="F143" t="s">
        <v>48</v>
      </c>
      <c r="G143" t="s">
        <v>49</v>
      </c>
      <c r="H143" t="s">
        <v>50</v>
      </c>
      <c r="I143" t="s">
        <v>51</v>
      </c>
      <c r="J143" t="s">
        <v>43</v>
      </c>
      <c r="K143" t="s">
        <v>43</v>
      </c>
      <c r="L143" t="s">
        <v>43</v>
      </c>
      <c r="M143" t="s">
        <v>52</v>
      </c>
      <c r="N143" t="s">
        <v>43</v>
      </c>
      <c r="Q143" s="3"/>
      <c r="U143" s="3"/>
      <c r="W143" t="s">
        <v>43</v>
      </c>
      <c r="X143" t="s">
        <v>43</v>
      </c>
      <c r="Y143" s="3">
        <v>4357</v>
      </c>
      <c r="Z143" t="s">
        <v>1379</v>
      </c>
      <c r="AA143" t="s">
        <v>1380</v>
      </c>
      <c r="AB143" t="s">
        <v>1381</v>
      </c>
      <c r="AC143" t="s">
        <v>1382</v>
      </c>
      <c r="AD143" t="s">
        <v>1383</v>
      </c>
      <c r="AE143" t="s">
        <v>60</v>
      </c>
      <c r="AH143" s="3"/>
      <c r="AI143" s="3">
        <v>2024</v>
      </c>
      <c r="AJ143" s="4">
        <v>45657</v>
      </c>
      <c r="AK143" s="5">
        <v>45736</v>
      </c>
      <c r="AL143" t="s">
        <v>43</v>
      </c>
      <c r="AM143" t="s">
        <v>116</v>
      </c>
      <c r="AN143">
        <v>40780.550000000003</v>
      </c>
      <c r="AO143">
        <v>310.34000000000003</v>
      </c>
      <c r="AQ143" s="6">
        <v>310.34000000000003</v>
      </c>
    </row>
    <row r="144" spans="1:43" x14ac:dyDescent="0.3">
      <c r="A144" t="s">
        <v>3386</v>
      </c>
      <c r="B144" t="s">
        <v>733</v>
      </c>
      <c r="C144" t="s">
        <v>46</v>
      </c>
      <c r="D144" s="3">
        <v>74210</v>
      </c>
      <c r="E144" t="s">
        <v>1384</v>
      </c>
      <c r="F144" t="s">
        <v>48</v>
      </c>
      <c r="G144" t="s">
        <v>49</v>
      </c>
      <c r="H144" t="s">
        <v>50</v>
      </c>
      <c r="I144" t="s">
        <v>51</v>
      </c>
      <c r="J144" t="s">
        <v>43</v>
      </c>
      <c r="K144" t="s">
        <v>43</v>
      </c>
      <c r="L144" t="s">
        <v>43</v>
      </c>
      <c r="M144" t="s">
        <v>52</v>
      </c>
      <c r="N144" t="s">
        <v>2621</v>
      </c>
      <c r="O144" t="s">
        <v>3386</v>
      </c>
      <c r="Q144" s="3"/>
      <c r="U144" s="3"/>
      <c r="W144" t="s">
        <v>43</v>
      </c>
      <c r="X144" t="s">
        <v>43</v>
      </c>
      <c r="Y144" s="3">
        <v>447</v>
      </c>
      <c r="Z144" t="s">
        <v>3388</v>
      </c>
      <c r="AA144" t="s">
        <v>1367</v>
      </c>
      <c r="AB144" t="s">
        <v>3389</v>
      </c>
      <c r="AC144" t="s">
        <v>3390</v>
      </c>
      <c r="AD144" t="s">
        <v>3391</v>
      </c>
      <c r="AE144" t="s">
        <v>60</v>
      </c>
      <c r="AH144" s="3"/>
      <c r="AI144" s="3">
        <v>2024</v>
      </c>
      <c r="AJ144" s="4">
        <v>45535</v>
      </c>
      <c r="AK144" s="5">
        <v>45560</v>
      </c>
      <c r="AL144" t="s">
        <v>43</v>
      </c>
      <c r="AM144" t="s">
        <v>116</v>
      </c>
      <c r="AN144">
        <v>600</v>
      </c>
      <c r="AO144">
        <v>4.46</v>
      </c>
      <c r="AQ144" s="6">
        <v>4.46</v>
      </c>
    </row>
    <row r="145" spans="1:43" x14ac:dyDescent="0.3">
      <c r="A145" t="s">
        <v>3386</v>
      </c>
      <c r="B145" t="s">
        <v>440</v>
      </c>
      <c r="C145" t="s">
        <v>46</v>
      </c>
      <c r="D145" s="3">
        <v>74210</v>
      </c>
      <c r="E145" t="s">
        <v>1384</v>
      </c>
      <c r="F145" t="s">
        <v>48</v>
      </c>
      <c r="G145" t="s">
        <v>49</v>
      </c>
      <c r="H145" t="s">
        <v>50</v>
      </c>
      <c r="I145" t="s">
        <v>51</v>
      </c>
      <c r="J145" t="s">
        <v>43</v>
      </c>
      <c r="K145" t="s">
        <v>43</v>
      </c>
      <c r="L145" t="s">
        <v>43</v>
      </c>
      <c r="M145" t="s">
        <v>52</v>
      </c>
      <c r="N145" t="s">
        <v>2621</v>
      </c>
      <c r="O145" t="s">
        <v>3386</v>
      </c>
      <c r="Q145" s="3"/>
      <c r="U145" s="3"/>
      <c r="W145" t="s">
        <v>43</v>
      </c>
      <c r="X145" t="s">
        <v>43</v>
      </c>
      <c r="Y145" s="3">
        <v>1800</v>
      </c>
      <c r="Z145" t="s">
        <v>3403</v>
      </c>
      <c r="AA145" t="s">
        <v>1367</v>
      </c>
      <c r="AB145" t="s">
        <v>3404</v>
      </c>
      <c r="AC145" t="s">
        <v>3405</v>
      </c>
      <c r="AD145" t="s">
        <v>3395</v>
      </c>
      <c r="AE145" t="s">
        <v>60</v>
      </c>
      <c r="AH145" s="3"/>
      <c r="AI145" s="3">
        <v>2024</v>
      </c>
      <c r="AJ145" s="4">
        <v>45412</v>
      </c>
      <c r="AK145" s="5">
        <v>45481</v>
      </c>
      <c r="AL145" t="s">
        <v>43</v>
      </c>
      <c r="AM145" t="s">
        <v>116</v>
      </c>
      <c r="AN145">
        <v>600</v>
      </c>
      <c r="AO145">
        <v>4.46</v>
      </c>
      <c r="AQ145" s="6">
        <v>4.46</v>
      </c>
    </row>
    <row r="146" spans="1:43" x14ac:dyDescent="0.3">
      <c r="A146" t="s">
        <v>3386</v>
      </c>
      <c r="B146" t="s">
        <v>117</v>
      </c>
      <c r="C146" t="s">
        <v>46</v>
      </c>
      <c r="D146" s="3">
        <v>74210</v>
      </c>
      <c r="E146" t="s">
        <v>1384</v>
      </c>
      <c r="F146" t="s">
        <v>48</v>
      </c>
      <c r="G146" t="s">
        <v>49</v>
      </c>
      <c r="H146" t="s">
        <v>50</v>
      </c>
      <c r="I146" t="s">
        <v>51</v>
      </c>
      <c r="J146" t="s">
        <v>43</v>
      </c>
      <c r="K146" t="s">
        <v>43</v>
      </c>
      <c r="L146" t="s">
        <v>43</v>
      </c>
      <c r="M146" t="s">
        <v>52</v>
      </c>
      <c r="N146" t="s">
        <v>2621</v>
      </c>
      <c r="O146" t="s">
        <v>3386</v>
      </c>
      <c r="Q146" s="3"/>
      <c r="U146" s="3"/>
      <c r="W146" t="s">
        <v>43</v>
      </c>
      <c r="X146" t="s">
        <v>43</v>
      </c>
      <c r="Y146" s="3">
        <v>1816</v>
      </c>
      <c r="Z146" t="s">
        <v>3400</v>
      </c>
      <c r="AA146" t="s">
        <v>1367</v>
      </c>
      <c r="AB146" t="s">
        <v>3401</v>
      </c>
      <c r="AC146" t="s">
        <v>3402</v>
      </c>
      <c r="AE146" t="s">
        <v>60</v>
      </c>
      <c r="AH146" s="3"/>
      <c r="AI146" s="3">
        <v>2023</v>
      </c>
      <c r="AJ146" s="4">
        <v>45260</v>
      </c>
      <c r="AK146" s="5">
        <v>45282</v>
      </c>
      <c r="AL146" t="s">
        <v>43</v>
      </c>
      <c r="AM146" t="s">
        <v>116</v>
      </c>
      <c r="AN146">
        <v>600</v>
      </c>
      <c r="AO146">
        <v>4.46</v>
      </c>
      <c r="AQ146" s="6">
        <v>4.46</v>
      </c>
    </row>
    <row r="147" spans="1:43" x14ac:dyDescent="0.3">
      <c r="A147" t="s">
        <v>3386</v>
      </c>
      <c r="B147" t="s">
        <v>85</v>
      </c>
      <c r="C147" t="s">
        <v>46</v>
      </c>
      <c r="D147" s="3">
        <v>74210</v>
      </c>
      <c r="E147" t="s">
        <v>1384</v>
      </c>
      <c r="F147" t="s">
        <v>48</v>
      </c>
      <c r="G147" t="s">
        <v>49</v>
      </c>
      <c r="H147" t="s">
        <v>50</v>
      </c>
      <c r="I147" t="s">
        <v>51</v>
      </c>
      <c r="J147" t="s">
        <v>43</v>
      </c>
      <c r="K147" t="s">
        <v>43</v>
      </c>
      <c r="L147" t="s">
        <v>43</v>
      </c>
      <c r="M147" t="s">
        <v>52</v>
      </c>
      <c r="N147" t="s">
        <v>2621</v>
      </c>
      <c r="O147" t="s">
        <v>3386</v>
      </c>
      <c r="Q147" s="3"/>
      <c r="U147" s="3"/>
      <c r="W147" t="s">
        <v>43</v>
      </c>
      <c r="X147" t="s">
        <v>43</v>
      </c>
      <c r="Y147" s="3">
        <v>1821</v>
      </c>
      <c r="Z147" t="s">
        <v>3414</v>
      </c>
      <c r="AA147" t="s">
        <v>1367</v>
      </c>
      <c r="AB147" t="s">
        <v>3415</v>
      </c>
      <c r="AC147" t="s">
        <v>3413</v>
      </c>
      <c r="AD147" t="s">
        <v>3391</v>
      </c>
      <c r="AE147" t="s">
        <v>60</v>
      </c>
      <c r="AH147" s="3"/>
      <c r="AI147" s="3">
        <v>2023</v>
      </c>
      <c r="AJ147" s="4">
        <v>45291</v>
      </c>
      <c r="AK147" s="5">
        <v>45327</v>
      </c>
      <c r="AL147" t="s">
        <v>43</v>
      </c>
      <c r="AM147" t="s">
        <v>116</v>
      </c>
      <c r="AN147">
        <v>600</v>
      </c>
      <c r="AO147">
        <v>4.46</v>
      </c>
      <c r="AQ147" s="6">
        <v>4.46</v>
      </c>
    </row>
    <row r="148" spans="1:43" x14ac:dyDescent="0.3">
      <c r="A148" t="s">
        <v>3386</v>
      </c>
      <c r="B148" t="s">
        <v>224</v>
      </c>
      <c r="C148" t="s">
        <v>46</v>
      </c>
      <c r="D148" s="3">
        <v>74210</v>
      </c>
      <c r="E148" t="s">
        <v>1384</v>
      </c>
      <c r="F148" t="s">
        <v>48</v>
      </c>
      <c r="G148" t="s">
        <v>49</v>
      </c>
      <c r="H148" t="s">
        <v>50</v>
      </c>
      <c r="I148" t="s">
        <v>51</v>
      </c>
      <c r="J148" t="s">
        <v>43</v>
      </c>
      <c r="K148" t="s">
        <v>43</v>
      </c>
      <c r="L148" t="s">
        <v>43</v>
      </c>
      <c r="M148" t="s">
        <v>52</v>
      </c>
      <c r="N148" t="s">
        <v>2621</v>
      </c>
      <c r="O148" t="s">
        <v>3386</v>
      </c>
      <c r="Q148" s="3"/>
      <c r="U148" s="3"/>
      <c r="W148" t="s">
        <v>43</v>
      </c>
      <c r="X148" t="s">
        <v>43</v>
      </c>
      <c r="Y148" s="3">
        <v>1821</v>
      </c>
      <c r="Z148" t="s">
        <v>3406</v>
      </c>
      <c r="AA148" t="s">
        <v>1367</v>
      </c>
      <c r="AB148" t="s">
        <v>3407</v>
      </c>
      <c r="AC148" t="s">
        <v>3394</v>
      </c>
      <c r="AD148" t="s">
        <v>3395</v>
      </c>
      <c r="AE148" t="s">
        <v>60</v>
      </c>
      <c r="AH148" s="3"/>
      <c r="AI148" s="3">
        <v>2024</v>
      </c>
      <c r="AJ148" s="4">
        <v>45473</v>
      </c>
      <c r="AK148" s="5">
        <v>45495</v>
      </c>
      <c r="AL148" t="s">
        <v>43</v>
      </c>
      <c r="AM148" t="s">
        <v>116</v>
      </c>
      <c r="AN148">
        <v>600</v>
      </c>
      <c r="AO148">
        <v>4.46</v>
      </c>
      <c r="AQ148" s="6">
        <v>4.46</v>
      </c>
    </row>
    <row r="149" spans="1:43" x14ac:dyDescent="0.3">
      <c r="A149" t="s">
        <v>3386</v>
      </c>
      <c r="B149" t="s">
        <v>130</v>
      </c>
      <c r="C149" t="s">
        <v>46</v>
      </c>
      <c r="D149" s="3">
        <v>74210</v>
      </c>
      <c r="E149" t="s">
        <v>1384</v>
      </c>
      <c r="F149" t="s">
        <v>48</v>
      </c>
      <c r="G149" t="s">
        <v>49</v>
      </c>
      <c r="H149" t="s">
        <v>50</v>
      </c>
      <c r="I149" t="s">
        <v>51</v>
      </c>
      <c r="J149" t="s">
        <v>43</v>
      </c>
      <c r="K149" t="s">
        <v>43</v>
      </c>
      <c r="L149" t="s">
        <v>43</v>
      </c>
      <c r="M149" t="s">
        <v>52</v>
      </c>
      <c r="N149" t="s">
        <v>3492</v>
      </c>
      <c r="O149" t="s">
        <v>3386</v>
      </c>
      <c r="Q149" s="3"/>
      <c r="U149" s="3"/>
      <c r="W149" t="s">
        <v>43</v>
      </c>
      <c r="X149" t="s">
        <v>43</v>
      </c>
      <c r="Y149" s="3">
        <v>1822</v>
      </c>
      <c r="Z149" t="s">
        <v>3493</v>
      </c>
      <c r="AA149" t="s">
        <v>1367</v>
      </c>
      <c r="AB149" t="s">
        <v>3494</v>
      </c>
      <c r="AC149" t="s">
        <v>3485</v>
      </c>
      <c r="AD149" t="s">
        <v>3399</v>
      </c>
      <c r="AE149" t="s">
        <v>60</v>
      </c>
      <c r="AH149" s="3"/>
      <c r="AI149" s="3">
        <v>2024</v>
      </c>
      <c r="AJ149" s="4">
        <v>45626</v>
      </c>
      <c r="AK149" s="5">
        <v>45646</v>
      </c>
      <c r="AL149" t="s">
        <v>43</v>
      </c>
      <c r="AM149" t="s">
        <v>116</v>
      </c>
      <c r="AN149">
        <v>40800</v>
      </c>
      <c r="AO149">
        <v>310.34000000000003</v>
      </c>
      <c r="AQ149" s="6">
        <v>310.34000000000003</v>
      </c>
    </row>
    <row r="150" spans="1:43" x14ac:dyDescent="0.3">
      <c r="A150" t="s">
        <v>3386</v>
      </c>
      <c r="B150" t="s">
        <v>71</v>
      </c>
      <c r="C150" t="s">
        <v>46</v>
      </c>
      <c r="D150" s="3">
        <v>74210</v>
      </c>
      <c r="E150" t="s">
        <v>1384</v>
      </c>
      <c r="F150" t="s">
        <v>48</v>
      </c>
      <c r="G150" t="s">
        <v>49</v>
      </c>
      <c r="H150" t="s">
        <v>50</v>
      </c>
      <c r="I150" t="s">
        <v>51</v>
      </c>
      <c r="J150" t="s">
        <v>43</v>
      </c>
      <c r="K150" t="s">
        <v>43</v>
      </c>
      <c r="L150" t="s">
        <v>43</v>
      </c>
      <c r="M150" t="s">
        <v>52</v>
      </c>
      <c r="N150" t="s">
        <v>3492</v>
      </c>
      <c r="O150" t="s">
        <v>3386</v>
      </c>
      <c r="Q150" s="3"/>
      <c r="U150" s="3"/>
      <c r="W150" t="s">
        <v>43</v>
      </c>
      <c r="X150" t="s">
        <v>43</v>
      </c>
      <c r="Y150" s="3">
        <v>1833</v>
      </c>
      <c r="Z150" t="s">
        <v>3480</v>
      </c>
      <c r="AA150" t="s">
        <v>1367</v>
      </c>
      <c r="AB150" t="s">
        <v>3481</v>
      </c>
      <c r="AC150" t="s">
        <v>3482</v>
      </c>
      <c r="AD150" t="s">
        <v>3399</v>
      </c>
      <c r="AE150" t="s">
        <v>60</v>
      </c>
      <c r="AH150" s="3"/>
      <c r="AI150" s="3">
        <v>2024</v>
      </c>
      <c r="AJ150" s="4">
        <v>45657</v>
      </c>
      <c r="AK150" s="5">
        <v>45681</v>
      </c>
      <c r="AL150" t="s">
        <v>43</v>
      </c>
      <c r="AM150" t="s">
        <v>116</v>
      </c>
      <c r="AN150">
        <v>40800</v>
      </c>
      <c r="AO150">
        <v>310.34000000000003</v>
      </c>
      <c r="AQ150" s="6">
        <v>310.34000000000003</v>
      </c>
    </row>
    <row r="151" spans="1:43" x14ac:dyDescent="0.3">
      <c r="A151" t="s">
        <v>3386</v>
      </c>
      <c r="B151" t="s">
        <v>247</v>
      </c>
      <c r="C151" t="s">
        <v>46</v>
      </c>
      <c r="D151" s="3">
        <v>74210</v>
      </c>
      <c r="E151" t="s">
        <v>1384</v>
      </c>
      <c r="F151" t="s">
        <v>48</v>
      </c>
      <c r="G151" t="s">
        <v>49</v>
      </c>
      <c r="H151" t="s">
        <v>50</v>
      </c>
      <c r="I151" t="s">
        <v>51</v>
      </c>
      <c r="J151" t="s">
        <v>43</v>
      </c>
      <c r="K151" t="s">
        <v>43</v>
      </c>
      <c r="L151" t="s">
        <v>43</v>
      </c>
      <c r="M151" t="s">
        <v>52</v>
      </c>
      <c r="N151" t="s">
        <v>2621</v>
      </c>
      <c r="O151" t="s">
        <v>3386</v>
      </c>
      <c r="Q151" s="3"/>
      <c r="U151" s="3"/>
      <c r="W151" t="s">
        <v>43</v>
      </c>
      <c r="X151" t="s">
        <v>43</v>
      </c>
      <c r="Y151" s="3">
        <v>1841</v>
      </c>
      <c r="Z151" t="s">
        <v>3419</v>
      </c>
      <c r="AA151" t="s">
        <v>1367</v>
      </c>
      <c r="AB151" t="s">
        <v>3420</v>
      </c>
      <c r="AC151" t="s">
        <v>3410</v>
      </c>
      <c r="AE151" t="s">
        <v>60</v>
      </c>
      <c r="AH151" s="3"/>
      <c r="AI151" s="3">
        <v>2023</v>
      </c>
      <c r="AJ151" s="4">
        <v>45230</v>
      </c>
      <c r="AK151" s="5">
        <v>45281</v>
      </c>
      <c r="AL151" t="s">
        <v>43</v>
      </c>
      <c r="AM151" t="s">
        <v>116</v>
      </c>
      <c r="AN151">
        <v>600</v>
      </c>
      <c r="AO151">
        <v>4.46</v>
      </c>
      <c r="AQ151" s="6">
        <v>4.46</v>
      </c>
    </row>
    <row r="152" spans="1:43" x14ac:dyDescent="0.3">
      <c r="A152" t="s">
        <v>3386</v>
      </c>
      <c r="B152" t="s">
        <v>915</v>
      </c>
      <c r="C152" t="s">
        <v>46</v>
      </c>
      <c r="D152" s="3">
        <v>74210</v>
      </c>
      <c r="E152" t="s">
        <v>1384</v>
      </c>
      <c r="F152" t="s">
        <v>48</v>
      </c>
      <c r="G152" t="s">
        <v>49</v>
      </c>
      <c r="H152" t="s">
        <v>50</v>
      </c>
      <c r="I152" t="s">
        <v>51</v>
      </c>
      <c r="J152" t="s">
        <v>43</v>
      </c>
      <c r="K152" t="s">
        <v>43</v>
      </c>
      <c r="L152" t="s">
        <v>43</v>
      </c>
      <c r="M152" t="s">
        <v>52</v>
      </c>
      <c r="N152" t="s">
        <v>2621</v>
      </c>
      <c r="O152" t="s">
        <v>3386</v>
      </c>
      <c r="Q152" s="3"/>
      <c r="U152" s="3"/>
      <c r="W152" t="s">
        <v>43</v>
      </c>
      <c r="X152" t="s">
        <v>43</v>
      </c>
      <c r="Y152" s="3">
        <v>1860</v>
      </c>
      <c r="Z152" t="s">
        <v>3421</v>
      </c>
      <c r="AA152" t="s">
        <v>1367</v>
      </c>
      <c r="AB152" t="s">
        <v>3422</v>
      </c>
      <c r="AC152" t="s">
        <v>3423</v>
      </c>
      <c r="AD152" t="s">
        <v>3395</v>
      </c>
      <c r="AE152" t="s">
        <v>60</v>
      </c>
      <c r="AH152" s="3"/>
      <c r="AI152" s="3">
        <v>2024</v>
      </c>
      <c r="AJ152" s="4">
        <v>45443</v>
      </c>
      <c r="AK152" s="5">
        <v>45484</v>
      </c>
      <c r="AL152" t="s">
        <v>43</v>
      </c>
      <c r="AM152" t="s">
        <v>116</v>
      </c>
      <c r="AN152">
        <v>600</v>
      </c>
      <c r="AO152">
        <v>4.46</v>
      </c>
      <c r="AQ152" s="6">
        <v>4.46</v>
      </c>
    </row>
    <row r="153" spans="1:43" x14ac:dyDescent="0.3">
      <c r="A153" t="s">
        <v>3386</v>
      </c>
      <c r="B153" t="s">
        <v>207</v>
      </c>
      <c r="C153" t="s">
        <v>46</v>
      </c>
      <c r="D153" s="3">
        <v>74210</v>
      </c>
      <c r="E153" t="s">
        <v>1384</v>
      </c>
      <c r="F153" t="s">
        <v>48</v>
      </c>
      <c r="G153" t="s">
        <v>49</v>
      </c>
      <c r="H153" t="s">
        <v>50</v>
      </c>
      <c r="I153" t="s">
        <v>51</v>
      </c>
      <c r="J153" t="s">
        <v>43</v>
      </c>
      <c r="K153" t="s">
        <v>43</v>
      </c>
      <c r="L153" t="s">
        <v>43</v>
      </c>
      <c r="M153" t="s">
        <v>52</v>
      </c>
      <c r="N153" t="s">
        <v>2621</v>
      </c>
      <c r="O153" t="s">
        <v>3386</v>
      </c>
      <c r="Q153" s="3"/>
      <c r="U153" s="3"/>
      <c r="W153" t="s">
        <v>43</v>
      </c>
      <c r="X153" t="s">
        <v>43</v>
      </c>
      <c r="Y153" s="3">
        <v>1867</v>
      </c>
      <c r="Z153" t="s">
        <v>3416</v>
      </c>
      <c r="AA153" t="s">
        <v>1367</v>
      </c>
      <c r="AB153" t="s">
        <v>3417</v>
      </c>
      <c r="AC153" t="s">
        <v>3418</v>
      </c>
      <c r="AD153" t="s">
        <v>3391</v>
      </c>
      <c r="AE153" t="s">
        <v>60</v>
      </c>
      <c r="AH153" s="3"/>
      <c r="AI153" s="3">
        <v>2024</v>
      </c>
      <c r="AJ153" s="4">
        <v>45504</v>
      </c>
      <c r="AK153" s="5">
        <v>45541</v>
      </c>
      <c r="AL153" t="s">
        <v>43</v>
      </c>
      <c r="AM153" t="s">
        <v>116</v>
      </c>
      <c r="AN153">
        <v>600</v>
      </c>
      <c r="AO153">
        <v>4.46</v>
      </c>
      <c r="AQ153" s="6">
        <v>4.46</v>
      </c>
    </row>
    <row r="154" spans="1:43" x14ac:dyDescent="0.3">
      <c r="A154" t="s">
        <v>3386</v>
      </c>
      <c r="B154" t="s">
        <v>124</v>
      </c>
      <c r="C154" t="s">
        <v>46</v>
      </c>
      <c r="D154" s="3">
        <v>74210</v>
      </c>
      <c r="E154" t="s">
        <v>1384</v>
      </c>
      <c r="F154" t="s">
        <v>48</v>
      </c>
      <c r="G154" t="s">
        <v>49</v>
      </c>
      <c r="H154" t="s">
        <v>50</v>
      </c>
      <c r="I154" t="s">
        <v>51</v>
      </c>
      <c r="J154" t="s">
        <v>43</v>
      </c>
      <c r="K154" t="s">
        <v>43</v>
      </c>
      <c r="L154" t="s">
        <v>43</v>
      </c>
      <c r="M154" t="s">
        <v>52</v>
      </c>
      <c r="N154" t="s">
        <v>3492</v>
      </c>
      <c r="O154" t="s">
        <v>3386</v>
      </c>
      <c r="Q154" s="3"/>
      <c r="U154" s="3"/>
      <c r="W154" t="s">
        <v>43</v>
      </c>
      <c r="X154" t="s">
        <v>43</v>
      </c>
      <c r="Y154" s="3">
        <v>1872</v>
      </c>
      <c r="Z154" t="s">
        <v>3424</v>
      </c>
      <c r="AA154" t="s">
        <v>1367</v>
      </c>
      <c r="AB154" t="s">
        <v>3425</v>
      </c>
      <c r="AC154" t="s">
        <v>3426</v>
      </c>
      <c r="AD154" t="s">
        <v>3399</v>
      </c>
      <c r="AE154" t="s">
        <v>60</v>
      </c>
      <c r="AH154" s="3"/>
      <c r="AI154" s="3">
        <v>2024</v>
      </c>
      <c r="AJ154" s="4">
        <v>45596</v>
      </c>
      <c r="AK154" s="5">
        <v>45621</v>
      </c>
      <c r="AL154" t="s">
        <v>43</v>
      </c>
      <c r="AM154" t="s">
        <v>116</v>
      </c>
      <c r="AN154">
        <v>40800</v>
      </c>
      <c r="AO154">
        <v>310.34000000000003</v>
      </c>
      <c r="AQ154" s="6">
        <v>310.34000000000003</v>
      </c>
    </row>
    <row r="155" spans="1:43" x14ac:dyDescent="0.3">
      <c r="A155" t="s">
        <v>3386</v>
      </c>
      <c r="B155" t="s">
        <v>517</v>
      </c>
      <c r="C155" t="s">
        <v>46</v>
      </c>
      <c r="D155" s="3">
        <v>74210</v>
      </c>
      <c r="E155" t="s">
        <v>1384</v>
      </c>
      <c r="F155" t="s">
        <v>48</v>
      </c>
      <c r="G155" t="s">
        <v>49</v>
      </c>
      <c r="H155" t="s">
        <v>50</v>
      </c>
      <c r="I155" t="s">
        <v>51</v>
      </c>
      <c r="J155" t="s">
        <v>43</v>
      </c>
      <c r="K155" t="s">
        <v>43</v>
      </c>
      <c r="L155" t="s">
        <v>43</v>
      </c>
      <c r="M155" t="s">
        <v>52</v>
      </c>
      <c r="N155" t="s">
        <v>2621</v>
      </c>
      <c r="O155" t="s">
        <v>3386</v>
      </c>
      <c r="Q155" s="3"/>
      <c r="U155" s="3"/>
      <c r="W155" t="s">
        <v>43</v>
      </c>
      <c r="X155" t="s">
        <v>43</v>
      </c>
      <c r="Y155" s="3">
        <v>1902</v>
      </c>
      <c r="Z155" t="s">
        <v>3429</v>
      </c>
      <c r="AA155" t="s">
        <v>1367</v>
      </c>
      <c r="AB155" t="s">
        <v>3430</v>
      </c>
      <c r="AC155" t="s">
        <v>3431</v>
      </c>
      <c r="AE155" t="s">
        <v>60</v>
      </c>
      <c r="AH155" s="3"/>
      <c r="AI155" s="3">
        <v>2024</v>
      </c>
      <c r="AJ155" s="4">
        <v>45382</v>
      </c>
      <c r="AK155" s="5">
        <v>45408</v>
      </c>
      <c r="AL155" t="s">
        <v>43</v>
      </c>
      <c r="AM155" t="s">
        <v>116</v>
      </c>
      <c r="AN155">
        <v>600</v>
      </c>
      <c r="AO155">
        <v>4.46</v>
      </c>
      <c r="AQ155" s="6">
        <v>4.46</v>
      </c>
    </row>
    <row r="156" spans="1:43" x14ac:dyDescent="0.3">
      <c r="A156" t="s">
        <v>3386</v>
      </c>
      <c r="B156" t="s">
        <v>440</v>
      </c>
      <c r="C156" t="s">
        <v>46</v>
      </c>
      <c r="D156" s="3">
        <v>74210</v>
      </c>
      <c r="E156" t="s">
        <v>1384</v>
      </c>
      <c r="F156" t="s">
        <v>48</v>
      </c>
      <c r="G156" t="s">
        <v>49</v>
      </c>
      <c r="H156" t="s">
        <v>50</v>
      </c>
      <c r="I156" t="s">
        <v>51</v>
      </c>
      <c r="J156" t="s">
        <v>43</v>
      </c>
      <c r="K156" t="s">
        <v>43</v>
      </c>
      <c r="L156" t="s">
        <v>43</v>
      </c>
      <c r="M156" t="s">
        <v>52</v>
      </c>
      <c r="N156" t="s">
        <v>2621</v>
      </c>
      <c r="O156" t="s">
        <v>3386</v>
      </c>
      <c r="Q156" s="3"/>
      <c r="U156" s="3"/>
      <c r="W156" t="s">
        <v>43</v>
      </c>
      <c r="X156" t="s">
        <v>43</v>
      </c>
      <c r="Y156" s="3">
        <v>23628</v>
      </c>
      <c r="Z156" t="s">
        <v>3432</v>
      </c>
      <c r="AA156" t="s">
        <v>1367</v>
      </c>
      <c r="AB156" t="s">
        <v>3433</v>
      </c>
      <c r="AC156" t="s">
        <v>3434</v>
      </c>
      <c r="AE156" t="s">
        <v>60</v>
      </c>
      <c r="AH156" s="3"/>
      <c r="AI156" s="3">
        <v>2024</v>
      </c>
      <c r="AJ156" s="4">
        <v>45383</v>
      </c>
      <c r="AK156" s="5">
        <v>45411</v>
      </c>
      <c r="AL156" t="s">
        <v>43</v>
      </c>
      <c r="AM156" t="s">
        <v>116</v>
      </c>
      <c r="AN156">
        <v>-600</v>
      </c>
      <c r="AP156">
        <v>4.46</v>
      </c>
      <c r="AQ156" s="6">
        <v>-4.46</v>
      </c>
    </row>
    <row r="157" spans="1:43" x14ac:dyDescent="0.3">
      <c r="A157" t="s">
        <v>3386</v>
      </c>
      <c r="B157" t="s">
        <v>117</v>
      </c>
      <c r="C157" t="s">
        <v>46</v>
      </c>
      <c r="D157" s="3">
        <v>74210</v>
      </c>
      <c r="E157" t="s">
        <v>1384</v>
      </c>
      <c r="F157" t="s">
        <v>48</v>
      </c>
      <c r="G157" t="s">
        <v>49</v>
      </c>
      <c r="H157" t="s">
        <v>50</v>
      </c>
      <c r="I157" t="s">
        <v>51</v>
      </c>
      <c r="J157" t="s">
        <v>43</v>
      </c>
      <c r="K157" t="s">
        <v>43</v>
      </c>
      <c r="L157" t="s">
        <v>43</v>
      </c>
      <c r="M157" t="s">
        <v>52</v>
      </c>
      <c r="N157" t="s">
        <v>2621</v>
      </c>
      <c r="O157" t="s">
        <v>3386</v>
      </c>
      <c r="Q157" s="3"/>
      <c r="U157" s="3"/>
      <c r="W157" t="s">
        <v>43</v>
      </c>
      <c r="X157" t="s">
        <v>43</v>
      </c>
      <c r="Y157" s="3">
        <v>23859</v>
      </c>
      <c r="Z157" t="s">
        <v>3438</v>
      </c>
      <c r="AA157" t="s">
        <v>1367</v>
      </c>
      <c r="AB157" t="s">
        <v>3439</v>
      </c>
      <c r="AC157" t="s">
        <v>3440</v>
      </c>
      <c r="AE157" t="s">
        <v>60</v>
      </c>
      <c r="AH157" s="3"/>
      <c r="AI157" s="3">
        <v>2023</v>
      </c>
      <c r="AJ157" s="4">
        <v>45231</v>
      </c>
      <c r="AK157" s="5">
        <v>45281</v>
      </c>
      <c r="AL157" t="s">
        <v>43</v>
      </c>
      <c r="AM157" t="s">
        <v>116</v>
      </c>
      <c r="AN157">
        <v>-600</v>
      </c>
      <c r="AP157">
        <v>4.46</v>
      </c>
      <c r="AQ157" s="6">
        <v>-4.46</v>
      </c>
    </row>
    <row r="158" spans="1:43" x14ac:dyDescent="0.3">
      <c r="A158" t="s">
        <v>3386</v>
      </c>
      <c r="B158" t="s">
        <v>915</v>
      </c>
      <c r="C158" t="s">
        <v>46</v>
      </c>
      <c r="D158" s="3">
        <v>74210</v>
      </c>
      <c r="E158" t="s">
        <v>1384</v>
      </c>
      <c r="F158" t="s">
        <v>48</v>
      </c>
      <c r="G158" t="s">
        <v>49</v>
      </c>
      <c r="H158" t="s">
        <v>50</v>
      </c>
      <c r="I158" t="s">
        <v>51</v>
      </c>
      <c r="J158" t="s">
        <v>43</v>
      </c>
      <c r="K158" t="s">
        <v>43</v>
      </c>
      <c r="L158" t="s">
        <v>43</v>
      </c>
      <c r="M158" t="s">
        <v>52</v>
      </c>
      <c r="N158" t="s">
        <v>2621</v>
      </c>
      <c r="O158" t="s">
        <v>3386</v>
      </c>
      <c r="Q158" s="3"/>
      <c r="U158" s="3"/>
      <c r="W158" t="s">
        <v>43</v>
      </c>
      <c r="X158" t="s">
        <v>43</v>
      </c>
      <c r="Y158" s="3">
        <v>23942</v>
      </c>
      <c r="Z158" t="s">
        <v>3435</v>
      </c>
      <c r="AA158" t="s">
        <v>1367</v>
      </c>
      <c r="AB158" t="s">
        <v>3436</v>
      </c>
      <c r="AC158" t="s">
        <v>3437</v>
      </c>
      <c r="AD158" t="s">
        <v>3395</v>
      </c>
      <c r="AE158" t="s">
        <v>60</v>
      </c>
      <c r="AH158" s="3"/>
      <c r="AI158" s="3">
        <v>2024</v>
      </c>
      <c r="AJ158" s="4">
        <v>45413</v>
      </c>
      <c r="AK158" s="5">
        <v>45483</v>
      </c>
      <c r="AL158" t="s">
        <v>43</v>
      </c>
      <c r="AM158" t="s">
        <v>116</v>
      </c>
      <c r="AN158">
        <v>-600</v>
      </c>
      <c r="AP158">
        <v>4.46</v>
      </c>
      <c r="AQ158" s="6">
        <v>-4.46</v>
      </c>
    </row>
    <row r="159" spans="1:43" x14ac:dyDescent="0.3">
      <c r="A159" t="s">
        <v>3386</v>
      </c>
      <c r="B159" t="s">
        <v>224</v>
      </c>
      <c r="C159" t="s">
        <v>46</v>
      </c>
      <c r="D159" s="3">
        <v>74210</v>
      </c>
      <c r="E159" t="s">
        <v>1384</v>
      </c>
      <c r="F159" t="s">
        <v>48</v>
      </c>
      <c r="G159" t="s">
        <v>49</v>
      </c>
      <c r="H159" t="s">
        <v>50</v>
      </c>
      <c r="I159" t="s">
        <v>51</v>
      </c>
      <c r="J159" t="s">
        <v>43</v>
      </c>
      <c r="K159" t="s">
        <v>43</v>
      </c>
      <c r="L159" t="s">
        <v>43</v>
      </c>
      <c r="M159" t="s">
        <v>52</v>
      </c>
      <c r="N159" t="s">
        <v>2621</v>
      </c>
      <c r="O159" t="s">
        <v>3386</v>
      </c>
      <c r="Q159" s="3"/>
      <c r="U159" s="3"/>
      <c r="W159" t="s">
        <v>43</v>
      </c>
      <c r="X159" t="s">
        <v>43</v>
      </c>
      <c r="Y159" s="3">
        <v>24133</v>
      </c>
      <c r="Z159" t="s">
        <v>3441</v>
      </c>
      <c r="AA159" t="s">
        <v>1367</v>
      </c>
      <c r="AB159" t="s">
        <v>3442</v>
      </c>
      <c r="AC159" t="s">
        <v>3443</v>
      </c>
      <c r="AD159" t="s">
        <v>3395</v>
      </c>
      <c r="AE159" t="s">
        <v>60</v>
      </c>
      <c r="AH159" s="3"/>
      <c r="AI159" s="3">
        <v>2024</v>
      </c>
      <c r="AJ159" s="4">
        <v>45444</v>
      </c>
      <c r="AK159" s="5">
        <v>45484</v>
      </c>
      <c r="AL159" t="s">
        <v>43</v>
      </c>
      <c r="AM159" t="s">
        <v>116</v>
      </c>
      <c r="AN159">
        <v>-600</v>
      </c>
      <c r="AP159">
        <v>4.46</v>
      </c>
      <c r="AQ159" s="6">
        <v>-4.46</v>
      </c>
    </row>
    <row r="160" spans="1:43" x14ac:dyDescent="0.3">
      <c r="A160" t="s">
        <v>3386</v>
      </c>
      <c r="B160" t="s">
        <v>207</v>
      </c>
      <c r="C160" t="s">
        <v>46</v>
      </c>
      <c r="D160" s="3">
        <v>74210</v>
      </c>
      <c r="E160" t="s">
        <v>1384</v>
      </c>
      <c r="F160" t="s">
        <v>48</v>
      </c>
      <c r="G160" t="s">
        <v>49</v>
      </c>
      <c r="H160" t="s">
        <v>50</v>
      </c>
      <c r="I160" t="s">
        <v>51</v>
      </c>
      <c r="J160" t="s">
        <v>43</v>
      </c>
      <c r="K160" t="s">
        <v>43</v>
      </c>
      <c r="L160" t="s">
        <v>43</v>
      </c>
      <c r="M160" t="s">
        <v>52</v>
      </c>
      <c r="N160" t="s">
        <v>2621</v>
      </c>
      <c r="O160" t="s">
        <v>3386</v>
      </c>
      <c r="Q160" s="3"/>
      <c r="U160" s="3"/>
      <c r="W160" t="s">
        <v>43</v>
      </c>
      <c r="X160" t="s">
        <v>43</v>
      </c>
      <c r="Y160" s="3">
        <v>25304</v>
      </c>
      <c r="Z160" t="s">
        <v>3444</v>
      </c>
      <c r="AA160" t="s">
        <v>1367</v>
      </c>
      <c r="AB160" t="s">
        <v>3445</v>
      </c>
      <c r="AC160" t="s">
        <v>3446</v>
      </c>
      <c r="AD160" t="s">
        <v>3395</v>
      </c>
      <c r="AE160" t="s">
        <v>60</v>
      </c>
      <c r="AH160" s="3"/>
      <c r="AI160" s="3">
        <v>2024</v>
      </c>
      <c r="AJ160" s="4">
        <v>45474</v>
      </c>
      <c r="AK160" s="5">
        <v>45495</v>
      </c>
      <c r="AL160" t="s">
        <v>43</v>
      </c>
      <c r="AM160" t="s">
        <v>116</v>
      </c>
      <c r="AN160">
        <v>-600</v>
      </c>
      <c r="AP160">
        <v>4.46</v>
      </c>
      <c r="AQ160" s="6">
        <v>-4.46</v>
      </c>
    </row>
    <row r="161" spans="1:43" x14ac:dyDescent="0.3">
      <c r="A161" t="s">
        <v>3386</v>
      </c>
      <c r="B161" t="s">
        <v>179</v>
      </c>
      <c r="C161" t="s">
        <v>46</v>
      </c>
      <c r="D161" s="3">
        <v>74210</v>
      </c>
      <c r="E161" t="s">
        <v>1384</v>
      </c>
      <c r="F161" t="s">
        <v>48</v>
      </c>
      <c r="G161" t="s">
        <v>49</v>
      </c>
      <c r="H161" t="s">
        <v>50</v>
      </c>
      <c r="I161" t="s">
        <v>51</v>
      </c>
      <c r="J161" t="s">
        <v>43</v>
      </c>
      <c r="K161" t="s">
        <v>43</v>
      </c>
      <c r="L161" t="s">
        <v>43</v>
      </c>
      <c r="M161" t="s">
        <v>52</v>
      </c>
      <c r="N161" t="s">
        <v>2621</v>
      </c>
      <c r="O161" t="s">
        <v>3386</v>
      </c>
      <c r="Q161" s="3"/>
      <c r="U161" s="3"/>
      <c r="W161" t="s">
        <v>43</v>
      </c>
      <c r="X161" t="s">
        <v>43</v>
      </c>
      <c r="Y161" s="3">
        <v>26220</v>
      </c>
      <c r="Z161" t="s">
        <v>3450</v>
      </c>
      <c r="AA161" t="s">
        <v>1367</v>
      </c>
      <c r="AB161" t="s">
        <v>3451</v>
      </c>
      <c r="AC161" t="s">
        <v>3452</v>
      </c>
      <c r="AD161" t="s">
        <v>3391</v>
      </c>
      <c r="AE161" t="s">
        <v>60</v>
      </c>
      <c r="AH161" s="3"/>
      <c r="AI161" s="3">
        <v>2024</v>
      </c>
      <c r="AJ161" s="4">
        <v>45536</v>
      </c>
      <c r="AK161" s="5">
        <v>45560</v>
      </c>
      <c r="AL161" t="s">
        <v>43</v>
      </c>
      <c r="AM161" t="s">
        <v>116</v>
      </c>
      <c r="AN161">
        <v>-600</v>
      </c>
      <c r="AP161">
        <v>4.46</v>
      </c>
      <c r="AQ161" s="6">
        <v>-4.46</v>
      </c>
    </row>
    <row r="162" spans="1:43" x14ac:dyDescent="0.3">
      <c r="A162" t="s">
        <v>3386</v>
      </c>
      <c r="B162" t="s">
        <v>733</v>
      </c>
      <c r="C162" t="s">
        <v>46</v>
      </c>
      <c r="D162" s="3">
        <v>74210</v>
      </c>
      <c r="E162" t="s">
        <v>1384</v>
      </c>
      <c r="F162" t="s">
        <v>48</v>
      </c>
      <c r="G162" t="s">
        <v>49</v>
      </c>
      <c r="H162" t="s">
        <v>50</v>
      </c>
      <c r="I162" t="s">
        <v>51</v>
      </c>
      <c r="J162" t="s">
        <v>43</v>
      </c>
      <c r="K162" t="s">
        <v>43</v>
      </c>
      <c r="L162" t="s">
        <v>43</v>
      </c>
      <c r="M162" t="s">
        <v>52</v>
      </c>
      <c r="N162" t="s">
        <v>2621</v>
      </c>
      <c r="O162" t="s">
        <v>3386</v>
      </c>
      <c r="Q162" s="3"/>
      <c r="U162" s="3"/>
      <c r="W162" t="s">
        <v>43</v>
      </c>
      <c r="X162" t="s">
        <v>43</v>
      </c>
      <c r="Y162" s="3">
        <v>26283</v>
      </c>
      <c r="Z162" t="s">
        <v>3447</v>
      </c>
      <c r="AA162" t="s">
        <v>1367</v>
      </c>
      <c r="AB162" t="s">
        <v>3448</v>
      </c>
      <c r="AC162" t="s">
        <v>3449</v>
      </c>
      <c r="AD162" t="s">
        <v>3391</v>
      </c>
      <c r="AE162" t="s">
        <v>60</v>
      </c>
      <c r="AH162" s="3"/>
      <c r="AI162" s="3">
        <v>2024</v>
      </c>
      <c r="AJ162" s="4">
        <v>45505</v>
      </c>
      <c r="AK162" s="5">
        <v>45541</v>
      </c>
      <c r="AL162" t="s">
        <v>43</v>
      </c>
      <c r="AM162" t="s">
        <v>116</v>
      </c>
      <c r="AN162">
        <v>-600</v>
      </c>
      <c r="AP162">
        <v>4.46</v>
      </c>
      <c r="AQ162" s="6">
        <v>-4.46</v>
      </c>
    </row>
    <row r="163" spans="1:43" x14ac:dyDescent="0.3">
      <c r="A163" t="s">
        <v>3386</v>
      </c>
      <c r="B163" t="s">
        <v>551</v>
      </c>
      <c r="C163" t="s">
        <v>46</v>
      </c>
      <c r="D163" s="3">
        <v>74210</v>
      </c>
      <c r="E163" t="s">
        <v>1384</v>
      </c>
      <c r="F163" t="s">
        <v>48</v>
      </c>
      <c r="G163" t="s">
        <v>49</v>
      </c>
      <c r="H163" t="s">
        <v>50</v>
      </c>
      <c r="I163" t="s">
        <v>51</v>
      </c>
      <c r="J163" t="s">
        <v>43</v>
      </c>
      <c r="K163" t="s">
        <v>43</v>
      </c>
      <c r="L163" t="s">
        <v>43</v>
      </c>
      <c r="M163" t="s">
        <v>52</v>
      </c>
      <c r="N163" t="s">
        <v>2621</v>
      </c>
      <c r="O163" t="s">
        <v>3386</v>
      </c>
      <c r="Q163" s="3"/>
      <c r="U163" s="3"/>
      <c r="W163" t="s">
        <v>43</v>
      </c>
      <c r="X163" t="s">
        <v>43</v>
      </c>
      <c r="Y163" s="3">
        <v>26309</v>
      </c>
      <c r="Z163" t="s">
        <v>3456</v>
      </c>
      <c r="AA163" t="s">
        <v>1367</v>
      </c>
      <c r="AB163" t="s">
        <v>3457</v>
      </c>
      <c r="AC163" t="s">
        <v>3458</v>
      </c>
      <c r="AD163" t="s">
        <v>3391</v>
      </c>
      <c r="AE163" t="s">
        <v>60</v>
      </c>
      <c r="AH163" s="3"/>
      <c r="AI163" s="3">
        <v>2024</v>
      </c>
      <c r="AJ163" s="4">
        <v>45292</v>
      </c>
      <c r="AK163" s="5">
        <v>45327</v>
      </c>
      <c r="AL163" t="s">
        <v>43</v>
      </c>
      <c r="AM163" t="s">
        <v>116</v>
      </c>
      <c r="AN163">
        <v>-600</v>
      </c>
      <c r="AP163">
        <v>4.46</v>
      </c>
      <c r="AQ163" s="6">
        <v>-4.46</v>
      </c>
    </row>
    <row r="164" spans="1:43" x14ac:dyDescent="0.3">
      <c r="A164" t="s">
        <v>3386</v>
      </c>
      <c r="B164" t="s">
        <v>130</v>
      </c>
      <c r="C164" t="s">
        <v>46</v>
      </c>
      <c r="D164" s="3">
        <v>74210</v>
      </c>
      <c r="E164" t="s">
        <v>1384</v>
      </c>
      <c r="F164" t="s">
        <v>48</v>
      </c>
      <c r="G164" t="s">
        <v>49</v>
      </c>
      <c r="H164" t="s">
        <v>50</v>
      </c>
      <c r="I164" t="s">
        <v>51</v>
      </c>
      <c r="J164" t="s">
        <v>43</v>
      </c>
      <c r="K164" t="s">
        <v>43</v>
      </c>
      <c r="L164" t="s">
        <v>43</v>
      </c>
      <c r="M164" t="s">
        <v>52</v>
      </c>
      <c r="N164" t="s">
        <v>3492</v>
      </c>
      <c r="O164" t="s">
        <v>3386</v>
      </c>
      <c r="Q164" s="3"/>
      <c r="U164" s="3"/>
      <c r="W164" t="s">
        <v>43</v>
      </c>
      <c r="X164" t="s">
        <v>43</v>
      </c>
      <c r="Y164" s="3">
        <v>26766</v>
      </c>
      <c r="Z164" t="s">
        <v>3459</v>
      </c>
      <c r="AA164" t="s">
        <v>1367</v>
      </c>
      <c r="AB164" t="s">
        <v>3460</v>
      </c>
      <c r="AC164" t="s">
        <v>3461</v>
      </c>
      <c r="AD164" t="s">
        <v>3399</v>
      </c>
      <c r="AE164" t="s">
        <v>60</v>
      </c>
      <c r="AH164" s="3"/>
      <c r="AI164" s="3">
        <v>2024</v>
      </c>
      <c r="AJ164" s="4">
        <v>45597</v>
      </c>
      <c r="AK164" s="5">
        <v>45621</v>
      </c>
      <c r="AL164" t="s">
        <v>43</v>
      </c>
      <c r="AM164" t="s">
        <v>116</v>
      </c>
      <c r="AN164">
        <v>-40800</v>
      </c>
      <c r="AP164">
        <v>310.34000000000003</v>
      </c>
      <c r="AQ164" s="6">
        <v>-310.34000000000003</v>
      </c>
    </row>
    <row r="165" spans="1:43" x14ac:dyDescent="0.3">
      <c r="A165" t="s">
        <v>3386</v>
      </c>
      <c r="B165" t="s">
        <v>85</v>
      </c>
      <c r="C165" t="s">
        <v>46</v>
      </c>
      <c r="D165" s="3">
        <v>74210</v>
      </c>
      <c r="E165" t="s">
        <v>1384</v>
      </c>
      <c r="F165" t="s">
        <v>48</v>
      </c>
      <c r="G165" t="s">
        <v>49</v>
      </c>
      <c r="H165" t="s">
        <v>50</v>
      </c>
      <c r="I165" t="s">
        <v>51</v>
      </c>
      <c r="J165" t="s">
        <v>43</v>
      </c>
      <c r="K165" t="s">
        <v>43</v>
      </c>
      <c r="L165" t="s">
        <v>43</v>
      </c>
      <c r="M165" t="s">
        <v>52</v>
      </c>
      <c r="N165" t="s">
        <v>2621</v>
      </c>
      <c r="O165" t="s">
        <v>3386</v>
      </c>
      <c r="Q165" s="3"/>
      <c r="U165" s="3"/>
      <c r="W165" t="s">
        <v>43</v>
      </c>
      <c r="X165" t="s">
        <v>43</v>
      </c>
      <c r="Y165" s="3">
        <v>26923</v>
      </c>
      <c r="Z165" t="s">
        <v>3462</v>
      </c>
      <c r="AA165" t="s">
        <v>1367</v>
      </c>
      <c r="AB165" t="s">
        <v>3463</v>
      </c>
      <c r="AC165" t="s">
        <v>3464</v>
      </c>
      <c r="AE165" t="s">
        <v>60</v>
      </c>
      <c r="AH165" s="3"/>
      <c r="AI165" s="3">
        <v>2023</v>
      </c>
      <c r="AJ165" s="4">
        <v>45261</v>
      </c>
      <c r="AK165" s="5">
        <v>45282</v>
      </c>
      <c r="AL165" t="s">
        <v>43</v>
      </c>
      <c r="AM165" t="s">
        <v>116</v>
      </c>
      <c r="AN165">
        <v>-600</v>
      </c>
      <c r="AP165">
        <v>4.46</v>
      </c>
      <c r="AQ165" s="6">
        <v>-4.46</v>
      </c>
    </row>
    <row r="166" spans="1:43" x14ac:dyDescent="0.3">
      <c r="A166" t="s">
        <v>3386</v>
      </c>
      <c r="B166" t="s">
        <v>190</v>
      </c>
      <c r="C166" t="s">
        <v>46</v>
      </c>
      <c r="D166" s="3">
        <v>74210</v>
      </c>
      <c r="E166" t="s">
        <v>1384</v>
      </c>
      <c r="F166" t="s">
        <v>48</v>
      </c>
      <c r="G166" t="s">
        <v>49</v>
      </c>
      <c r="H166" t="s">
        <v>50</v>
      </c>
      <c r="I166" t="s">
        <v>51</v>
      </c>
      <c r="J166" t="s">
        <v>43</v>
      </c>
      <c r="K166" t="s">
        <v>43</v>
      </c>
      <c r="L166" t="s">
        <v>43</v>
      </c>
      <c r="M166" t="s">
        <v>52</v>
      </c>
      <c r="N166" t="s">
        <v>3492</v>
      </c>
      <c r="O166" t="s">
        <v>3386</v>
      </c>
      <c r="Q166" s="3"/>
      <c r="U166" s="3"/>
      <c r="W166" t="s">
        <v>43</v>
      </c>
      <c r="X166" t="s">
        <v>43</v>
      </c>
      <c r="Y166" s="3">
        <v>27481</v>
      </c>
      <c r="Z166" t="s">
        <v>3486</v>
      </c>
      <c r="AA166" t="s">
        <v>1367</v>
      </c>
      <c r="AB166" t="s">
        <v>3487</v>
      </c>
      <c r="AC166" t="s">
        <v>3488</v>
      </c>
      <c r="AD166" t="s">
        <v>3399</v>
      </c>
      <c r="AE166" t="s">
        <v>60</v>
      </c>
      <c r="AH166" s="3"/>
      <c r="AI166" s="3">
        <v>2025</v>
      </c>
      <c r="AJ166" s="4">
        <v>45658</v>
      </c>
      <c r="AK166" s="5">
        <v>45681</v>
      </c>
      <c r="AL166" t="s">
        <v>43</v>
      </c>
      <c r="AM166" t="s">
        <v>116</v>
      </c>
      <c r="AN166">
        <v>-40800</v>
      </c>
      <c r="AP166">
        <v>310.34000000000003</v>
      </c>
      <c r="AQ166" s="6">
        <v>-310.34000000000003</v>
      </c>
    </row>
    <row r="167" spans="1:43" x14ac:dyDescent="0.3">
      <c r="A167" t="s">
        <v>3386</v>
      </c>
      <c r="B167" t="s">
        <v>71</v>
      </c>
      <c r="C167" t="s">
        <v>46</v>
      </c>
      <c r="D167" s="3">
        <v>74210</v>
      </c>
      <c r="E167" t="s">
        <v>1384</v>
      </c>
      <c r="F167" t="s">
        <v>48</v>
      </c>
      <c r="G167" t="s">
        <v>49</v>
      </c>
      <c r="H167" t="s">
        <v>50</v>
      </c>
      <c r="I167" t="s">
        <v>51</v>
      </c>
      <c r="J167" t="s">
        <v>43</v>
      </c>
      <c r="K167" t="s">
        <v>43</v>
      </c>
      <c r="L167" t="s">
        <v>43</v>
      </c>
      <c r="M167" t="s">
        <v>52</v>
      </c>
      <c r="N167" t="s">
        <v>3492</v>
      </c>
      <c r="O167" t="s">
        <v>3386</v>
      </c>
      <c r="Q167" s="3"/>
      <c r="U167" s="3"/>
      <c r="W167" t="s">
        <v>43</v>
      </c>
      <c r="X167" t="s">
        <v>43</v>
      </c>
      <c r="Y167" s="3">
        <v>28449</v>
      </c>
      <c r="Z167" t="s">
        <v>3489</v>
      </c>
      <c r="AA167" t="s">
        <v>1367</v>
      </c>
      <c r="AB167" t="s">
        <v>3490</v>
      </c>
      <c r="AC167" t="s">
        <v>3491</v>
      </c>
      <c r="AD167" t="s">
        <v>3399</v>
      </c>
      <c r="AE167" t="s">
        <v>60</v>
      </c>
      <c r="AH167" s="3"/>
      <c r="AI167" s="3">
        <v>2024</v>
      </c>
      <c r="AJ167" s="4">
        <v>45627</v>
      </c>
      <c r="AK167" s="5">
        <v>45646</v>
      </c>
      <c r="AL167" t="s">
        <v>43</v>
      </c>
      <c r="AM167" t="s">
        <v>116</v>
      </c>
      <c r="AN167">
        <v>-40800</v>
      </c>
      <c r="AP167">
        <v>310.34000000000003</v>
      </c>
      <c r="AQ167" s="6">
        <v>-310.34000000000003</v>
      </c>
    </row>
    <row r="168" spans="1:43" x14ac:dyDescent="0.3">
      <c r="A168" t="s">
        <v>3497</v>
      </c>
      <c r="B168" t="s">
        <v>733</v>
      </c>
      <c r="C168" t="s">
        <v>46</v>
      </c>
      <c r="D168" s="3">
        <v>74210</v>
      </c>
      <c r="E168" t="s">
        <v>1384</v>
      </c>
      <c r="F168" t="s">
        <v>48</v>
      </c>
      <c r="G168" t="s">
        <v>49</v>
      </c>
      <c r="H168" t="s">
        <v>50</v>
      </c>
      <c r="I168" t="s">
        <v>51</v>
      </c>
      <c r="J168" t="s">
        <v>43</v>
      </c>
      <c r="K168" t="s">
        <v>43</v>
      </c>
      <c r="L168" t="s">
        <v>43</v>
      </c>
      <c r="M168" t="s">
        <v>52</v>
      </c>
      <c r="N168" t="s">
        <v>2886</v>
      </c>
      <c r="O168" t="s">
        <v>3498</v>
      </c>
      <c r="P168" t="s">
        <v>2885</v>
      </c>
      <c r="Q168" s="3">
        <v>300001937239244</v>
      </c>
      <c r="R168" t="s">
        <v>2243</v>
      </c>
      <c r="S168">
        <v>527971.6</v>
      </c>
      <c r="T168">
        <v>527971.6</v>
      </c>
      <c r="U168" s="3">
        <v>1</v>
      </c>
      <c r="V168" t="s">
        <v>2886</v>
      </c>
      <c r="W168" t="s">
        <v>2254</v>
      </c>
      <c r="X168" t="s">
        <v>2255</v>
      </c>
      <c r="Y168" s="3">
        <v>68</v>
      </c>
      <c r="Z168" t="s">
        <v>3997</v>
      </c>
      <c r="AA168" t="s">
        <v>3998</v>
      </c>
      <c r="AB168" t="s">
        <v>3999</v>
      </c>
      <c r="AC168" t="s">
        <v>4000</v>
      </c>
      <c r="AD168" t="s">
        <v>110</v>
      </c>
      <c r="AE168" t="s">
        <v>60</v>
      </c>
      <c r="AF168" t="s">
        <v>2247</v>
      </c>
      <c r="AH168" s="3">
        <v>0</v>
      </c>
      <c r="AI168" s="3">
        <v>2024</v>
      </c>
      <c r="AJ168" s="4">
        <v>45510</v>
      </c>
      <c r="AK168" s="5">
        <v>45512</v>
      </c>
      <c r="AL168" t="s">
        <v>3508</v>
      </c>
      <c r="AM168" t="s">
        <v>116</v>
      </c>
      <c r="AN168">
        <v>527971.6</v>
      </c>
      <c r="AO168">
        <v>4011.03</v>
      </c>
      <c r="AQ168" s="6">
        <v>4011.03</v>
      </c>
    </row>
    <row r="169" spans="1:43" x14ac:dyDescent="0.3">
      <c r="B169" t="s">
        <v>137</v>
      </c>
      <c r="C169" t="s">
        <v>46</v>
      </c>
      <c r="D169" s="3">
        <v>74210</v>
      </c>
      <c r="E169" t="s">
        <v>1384</v>
      </c>
      <c r="F169" t="s">
        <v>48</v>
      </c>
      <c r="G169" t="s">
        <v>49</v>
      </c>
      <c r="H169" t="s">
        <v>50</v>
      </c>
      <c r="I169" t="s">
        <v>51</v>
      </c>
      <c r="J169" t="s">
        <v>43</v>
      </c>
      <c r="K169" t="s">
        <v>43</v>
      </c>
      <c r="L169" t="s">
        <v>43</v>
      </c>
      <c r="M169" t="s">
        <v>52</v>
      </c>
      <c r="N169" t="s">
        <v>43</v>
      </c>
      <c r="Q169" s="3"/>
      <c r="U169" s="3"/>
      <c r="W169" t="s">
        <v>43</v>
      </c>
      <c r="X169" t="s">
        <v>43</v>
      </c>
      <c r="Y169" s="3">
        <v>3306</v>
      </c>
      <c r="Z169" t="s">
        <v>4672</v>
      </c>
      <c r="AA169" t="s">
        <v>3492</v>
      </c>
      <c r="AB169" t="s">
        <v>4673</v>
      </c>
      <c r="AC169" t="s">
        <v>79</v>
      </c>
      <c r="AD169" t="s">
        <v>84</v>
      </c>
      <c r="AE169" t="s">
        <v>60</v>
      </c>
      <c r="AH169" s="3"/>
      <c r="AI169" s="3">
        <v>2025</v>
      </c>
      <c r="AJ169" s="4">
        <v>45716</v>
      </c>
      <c r="AK169" s="5">
        <v>45734</v>
      </c>
      <c r="AL169" t="s">
        <v>43</v>
      </c>
      <c r="AM169" t="s">
        <v>116</v>
      </c>
      <c r="AN169">
        <v>-40780.550000000003</v>
      </c>
      <c r="AP169">
        <v>310.34000000000003</v>
      </c>
      <c r="AQ169" s="6">
        <v>-310.34000000000003</v>
      </c>
    </row>
    <row r="170" spans="1:43" x14ac:dyDescent="0.3">
      <c r="B170" t="s">
        <v>71</v>
      </c>
      <c r="C170" t="s">
        <v>46</v>
      </c>
      <c r="D170" s="3">
        <v>74210</v>
      </c>
      <c r="E170" t="s">
        <v>1384</v>
      </c>
      <c r="F170" t="s">
        <v>48</v>
      </c>
      <c r="G170" t="s">
        <v>49</v>
      </c>
      <c r="H170" t="s">
        <v>50</v>
      </c>
      <c r="I170" t="s">
        <v>51</v>
      </c>
      <c r="J170" t="s">
        <v>43</v>
      </c>
      <c r="K170" t="s">
        <v>43</v>
      </c>
      <c r="L170" t="s">
        <v>43</v>
      </c>
      <c r="M170" t="s">
        <v>52</v>
      </c>
      <c r="N170" t="s">
        <v>43</v>
      </c>
      <c r="Q170" s="3"/>
      <c r="U170" s="3"/>
      <c r="W170" t="s">
        <v>43</v>
      </c>
      <c r="X170" t="s">
        <v>43</v>
      </c>
      <c r="Y170" s="3">
        <v>3306</v>
      </c>
      <c r="Z170" t="s">
        <v>4672</v>
      </c>
      <c r="AA170" t="s">
        <v>3492</v>
      </c>
      <c r="AB170" t="s">
        <v>4674</v>
      </c>
      <c r="AC170" t="s">
        <v>4675</v>
      </c>
      <c r="AD170" t="s">
        <v>84</v>
      </c>
      <c r="AE170" t="s">
        <v>60</v>
      </c>
      <c r="AH170" s="3"/>
      <c r="AI170" s="3">
        <v>2024</v>
      </c>
      <c r="AJ170" s="4">
        <v>45657</v>
      </c>
      <c r="AK170" s="5">
        <v>45735</v>
      </c>
      <c r="AL170" t="s">
        <v>43</v>
      </c>
      <c r="AM170" t="s">
        <v>116</v>
      </c>
      <c r="AN170">
        <v>-40780.550000000003</v>
      </c>
      <c r="AP170">
        <v>310.34000000000003</v>
      </c>
      <c r="AQ170" s="6">
        <v>-310.34000000000003</v>
      </c>
    </row>
    <row r="171" spans="1:43" x14ac:dyDescent="0.3">
      <c r="B171" t="s">
        <v>137</v>
      </c>
      <c r="C171" t="s">
        <v>46</v>
      </c>
      <c r="D171" s="3">
        <v>74210</v>
      </c>
      <c r="E171" t="s">
        <v>1384</v>
      </c>
      <c r="F171" t="s">
        <v>48</v>
      </c>
      <c r="G171" t="s">
        <v>49</v>
      </c>
      <c r="H171" t="s">
        <v>50</v>
      </c>
      <c r="I171" t="s">
        <v>51</v>
      </c>
      <c r="J171" t="s">
        <v>43</v>
      </c>
      <c r="K171" t="s">
        <v>43</v>
      </c>
      <c r="L171" t="s">
        <v>43</v>
      </c>
      <c r="M171" t="s">
        <v>52</v>
      </c>
      <c r="N171" t="s">
        <v>43</v>
      </c>
      <c r="Q171" s="3"/>
      <c r="U171" s="3"/>
      <c r="W171" t="s">
        <v>43</v>
      </c>
      <c r="X171" t="s">
        <v>43</v>
      </c>
      <c r="Y171" s="3">
        <v>3306</v>
      </c>
      <c r="Z171" t="s">
        <v>4676</v>
      </c>
      <c r="AA171" t="s">
        <v>3492</v>
      </c>
      <c r="AB171" t="s">
        <v>4677</v>
      </c>
      <c r="AC171" t="s">
        <v>4678</v>
      </c>
      <c r="AD171" t="s">
        <v>84</v>
      </c>
      <c r="AE171" t="s">
        <v>60</v>
      </c>
      <c r="AH171" s="3"/>
      <c r="AI171" s="3">
        <v>2025</v>
      </c>
      <c r="AJ171" s="4">
        <v>45716</v>
      </c>
      <c r="AK171" s="5">
        <v>45735</v>
      </c>
      <c r="AL171" t="s">
        <v>43</v>
      </c>
      <c r="AM171" t="s">
        <v>116</v>
      </c>
      <c r="AN171">
        <v>40780.550000000003</v>
      </c>
      <c r="AO171">
        <v>310.34000000000003</v>
      </c>
      <c r="AQ171" s="6">
        <v>310.34000000000003</v>
      </c>
    </row>
    <row r="172" spans="1:43" x14ac:dyDescent="0.3">
      <c r="B172" t="s">
        <v>190</v>
      </c>
      <c r="C172" t="s">
        <v>46</v>
      </c>
      <c r="D172" s="3">
        <v>74210</v>
      </c>
      <c r="E172" t="s">
        <v>1384</v>
      </c>
      <c r="F172" t="s">
        <v>48</v>
      </c>
      <c r="G172" t="s">
        <v>49</v>
      </c>
      <c r="H172" t="s">
        <v>50</v>
      </c>
      <c r="I172" t="s">
        <v>51</v>
      </c>
      <c r="J172" t="s">
        <v>43</v>
      </c>
      <c r="K172" t="s">
        <v>43</v>
      </c>
      <c r="L172" t="s">
        <v>43</v>
      </c>
      <c r="M172" t="s">
        <v>52</v>
      </c>
      <c r="N172" t="s">
        <v>43</v>
      </c>
      <c r="Q172" s="3"/>
      <c r="U172" s="3"/>
      <c r="W172" t="s">
        <v>43</v>
      </c>
      <c r="X172" t="s">
        <v>43</v>
      </c>
      <c r="Y172" s="3">
        <v>3306</v>
      </c>
      <c r="Z172" t="s">
        <v>4679</v>
      </c>
      <c r="AA172" t="s">
        <v>3492</v>
      </c>
      <c r="AB172" t="s">
        <v>4680</v>
      </c>
      <c r="AC172" t="s">
        <v>4681</v>
      </c>
      <c r="AD172" t="s">
        <v>84</v>
      </c>
      <c r="AE172" t="s">
        <v>60</v>
      </c>
      <c r="AH172" s="3"/>
      <c r="AI172" s="3">
        <v>2025</v>
      </c>
      <c r="AJ172" s="4">
        <v>45688</v>
      </c>
      <c r="AK172" s="5">
        <v>45740</v>
      </c>
      <c r="AL172" t="s">
        <v>43</v>
      </c>
      <c r="AM172" t="s">
        <v>116</v>
      </c>
      <c r="AN172">
        <v>40780.550000000003</v>
      </c>
      <c r="AO172">
        <v>310.34000000000003</v>
      </c>
      <c r="AQ172" s="6">
        <v>310.34000000000003</v>
      </c>
    </row>
    <row r="173" spans="1:43" x14ac:dyDescent="0.3">
      <c r="B173" t="s">
        <v>85</v>
      </c>
      <c r="C173" t="s">
        <v>46</v>
      </c>
      <c r="D173" s="3">
        <v>75105</v>
      </c>
      <c r="E173" t="s">
        <v>100</v>
      </c>
      <c r="F173" t="s">
        <v>48</v>
      </c>
      <c r="G173" t="s">
        <v>1370</v>
      </c>
      <c r="H173" t="s">
        <v>50</v>
      </c>
      <c r="I173" t="s">
        <v>51</v>
      </c>
      <c r="J173" t="s">
        <v>43</v>
      </c>
      <c r="K173" t="s">
        <v>43</v>
      </c>
      <c r="L173" t="s">
        <v>43</v>
      </c>
      <c r="M173" t="s">
        <v>52</v>
      </c>
      <c r="N173" t="s">
        <v>43</v>
      </c>
      <c r="Q173" s="3"/>
      <c r="U173" s="3"/>
      <c r="W173" t="s">
        <v>43</v>
      </c>
      <c r="X173" t="s">
        <v>43</v>
      </c>
      <c r="Y173" s="3">
        <v>761</v>
      </c>
      <c r="Z173" t="s">
        <v>1479</v>
      </c>
      <c r="AA173" t="s">
        <v>99</v>
      </c>
      <c r="AB173" t="s">
        <v>1480</v>
      </c>
      <c r="AC173" t="s">
        <v>1481</v>
      </c>
      <c r="AD173" t="s">
        <v>1482</v>
      </c>
      <c r="AE173" t="s">
        <v>60</v>
      </c>
      <c r="AH173" s="3"/>
      <c r="AI173" s="3">
        <v>2023</v>
      </c>
      <c r="AJ173" s="4">
        <v>45291</v>
      </c>
      <c r="AK173" s="5">
        <v>45352</v>
      </c>
      <c r="AL173" t="s">
        <v>43</v>
      </c>
      <c r="AM173" t="s">
        <v>61</v>
      </c>
      <c r="AN173">
        <v>-35.04</v>
      </c>
      <c r="AO173">
        <v>0</v>
      </c>
      <c r="AP173">
        <v>35.04</v>
      </c>
      <c r="AQ173" s="6">
        <v>-35.04</v>
      </c>
    </row>
    <row r="174" spans="1:43" x14ac:dyDescent="0.3">
      <c r="B174" t="s">
        <v>551</v>
      </c>
      <c r="C174" t="s">
        <v>46</v>
      </c>
      <c r="D174" s="3">
        <v>75105</v>
      </c>
      <c r="E174" t="s">
        <v>100</v>
      </c>
      <c r="F174" t="s">
        <v>48</v>
      </c>
      <c r="G174" t="s">
        <v>1370</v>
      </c>
      <c r="H174" t="s">
        <v>50</v>
      </c>
      <c r="I174" t="s">
        <v>51</v>
      </c>
      <c r="J174" t="s">
        <v>43</v>
      </c>
      <c r="K174" t="s">
        <v>43</v>
      </c>
      <c r="L174" t="s">
        <v>43</v>
      </c>
      <c r="M174" t="s">
        <v>52</v>
      </c>
      <c r="N174" t="s">
        <v>43</v>
      </c>
      <c r="Q174" s="3"/>
      <c r="U174" s="3"/>
      <c r="W174" t="s">
        <v>43</v>
      </c>
      <c r="X174" t="s">
        <v>43</v>
      </c>
      <c r="Y174" s="3">
        <v>761</v>
      </c>
      <c r="Z174" t="s">
        <v>1483</v>
      </c>
      <c r="AA174" t="s">
        <v>99</v>
      </c>
      <c r="AB174" t="s">
        <v>1484</v>
      </c>
      <c r="AC174" t="s">
        <v>1485</v>
      </c>
      <c r="AD174" t="s">
        <v>1482</v>
      </c>
      <c r="AE174" t="s">
        <v>60</v>
      </c>
      <c r="AH174" s="3"/>
      <c r="AI174" s="3">
        <v>2024</v>
      </c>
      <c r="AJ174" s="4">
        <v>45292</v>
      </c>
      <c r="AK174" s="5">
        <v>45352</v>
      </c>
      <c r="AL174" t="s">
        <v>43</v>
      </c>
      <c r="AM174" t="s">
        <v>61</v>
      </c>
      <c r="AN174">
        <v>35.04</v>
      </c>
      <c r="AO174">
        <v>35.04</v>
      </c>
      <c r="AP174">
        <v>0</v>
      </c>
      <c r="AQ174" s="6">
        <v>35.04</v>
      </c>
    </row>
    <row r="175" spans="1:43" x14ac:dyDescent="0.3">
      <c r="B175" t="s">
        <v>85</v>
      </c>
      <c r="C175" t="s">
        <v>46</v>
      </c>
      <c r="D175" s="3">
        <v>75105</v>
      </c>
      <c r="E175" t="s">
        <v>100</v>
      </c>
      <c r="F175" t="s">
        <v>48</v>
      </c>
      <c r="G175" t="s">
        <v>49</v>
      </c>
      <c r="H175" t="s">
        <v>50</v>
      </c>
      <c r="I175" t="s">
        <v>51</v>
      </c>
      <c r="J175" t="s">
        <v>43</v>
      </c>
      <c r="K175" t="s">
        <v>43</v>
      </c>
      <c r="L175" t="s">
        <v>43</v>
      </c>
      <c r="M175" t="s">
        <v>52</v>
      </c>
      <c r="N175" t="s">
        <v>43</v>
      </c>
      <c r="Q175" s="3"/>
      <c r="U175" s="3"/>
      <c r="W175" t="s">
        <v>43</v>
      </c>
      <c r="X175" t="s">
        <v>43</v>
      </c>
      <c r="Y175" s="3">
        <v>1432</v>
      </c>
      <c r="Z175" t="s">
        <v>1486</v>
      </c>
      <c r="AA175" t="s">
        <v>99</v>
      </c>
      <c r="AB175" t="s">
        <v>1487</v>
      </c>
      <c r="AC175" t="s">
        <v>1488</v>
      </c>
      <c r="AD175" t="s">
        <v>1482</v>
      </c>
      <c r="AE175" t="s">
        <v>60</v>
      </c>
      <c r="AH175" s="3"/>
      <c r="AI175" s="3">
        <v>2023</v>
      </c>
      <c r="AJ175" s="4">
        <v>45289</v>
      </c>
      <c r="AK175" s="5">
        <v>45338</v>
      </c>
      <c r="AL175" t="s">
        <v>43</v>
      </c>
      <c r="AM175" t="s">
        <v>61</v>
      </c>
      <c r="AN175">
        <v>2596.64</v>
      </c>
      <c r="AO175">
        <v>2596.64</v>
      </c>
      <c r="AP175">
        <v>0</v>
      </c>
      <c r="AQ175" s="6">
        <v>2596.64</v>
      </c>
    </row>
    <row r="176" spans="1:43" x14ac:dyDescent="0.3">
      <c r="B176" t="s">
        <v>85</v>
      </c>
      <c r="C176" t="s">
        <v>46</v>
      </c>
      <c r="D176" s="3">
        <v>75105</v>
      </c>
      <c r="E176" t="s">
        <v>100</v>
      </c>
      <c r="F176" t="s">
        <v>48</v>
      </c>
      <c r="G176" t="s">
        <v>49</v>
      </c>
      <c r="H176" t="s">
        <v>50</v>
      </c>
      <c r="I176" t="s">
        <v>51</v>
      </c>
      <c r="J176" t="s">
        <v>43</v>
      </c>
      <c r="K176" t="s">
        <v>43</v>
      </c>
      <c r="L176" t="s">
        <v>43</v>
      </c>
      <c r="M176" t="s">
        <v>52</v>
      </c>
      <c r="N176" t="s">
        <v>43</v>
      </c>
      <c r="Q176" s="3"/>
      <c r="U176" s="3"/>
      <c r="W176" t="s">
        <v>43</v>
      </c>
      <c r="X176" t="s">
        <v>43</v>
      </c>
      <c r="Y176" s="3">
        <v>1432</v>
      </c>
      <c r="Z176" t="s">
        <v>1489</v>
      </c>
      <c r="AA176" t="s">
        <v>99</v>
      </c>
      <c r="AB176" t="s">
        <v>1490</v>
      </c>
      <c r="AC176" t="s">
        <v>1491</v>
      </c>
      <c r="AD176" t="s">
        <v>1482</v>
      </c>
      <c r="AE176" t="s">
        <v>60</v>
      </c>
      <c r="AH176" s="3"/>
      <c r="AI176" s="3">
        <v>2023</v>
      </c>
      <c r="AJ176" s="4">
        <v>45289</v>
      </c>
      <c r="AK176" s="5">
        <v>45352</v>
      </c>
      <c r="AL176" t="s">
        <v>43</v>
      </c>
      <c r="AM176" t="s">
        <v>61</v>
      </c>
      <c r="AN176">
        <v>-2596.64</v>
      </c>
      <c r="AO176">
        <v>0</v>
      </c>
      <c r="AP176">
        <v>2596.64</v>
      </c>
      <c r="AQ176" s="6">
        <v>-2596.64</v>
      </c>
    </row>
    <row r="177" spans="1:43" x14ac:dyDescent="0.3">
      <c r="B177" t="s">
        <v>289</v>
      </c>
      <c r="C177" t="s">
        <v>46</v>
      </c>
      <c r="D177" s="3">
        <v>75105</v>
      </c>
      <c r="E177" t="s">
        <v>100</v>
      </c>
      <c r="F177" t="s">
        <v>48</v>
      </c>
      <c r="G177" t="s">
        <v>49</v>
      </c>
      <c r="H177" t="s">
        <v>50</v>
      </c>
      <c r="I177" t="s">
        <v>51</v>
      </c>
      <c r="J177" t="s">
        <v>43</v>
      </c>
      <c r="K177" t="s">
        <v>43</v>
      </c>
      <c r="L177" t="s">
        <v>43</v>
      </c>
      <c r="M177" t="s">
        <v>52</v>
      </c>
      <c r="N177" t="s">
        <v>43</v>
      </c>
      <c r="Q177" s="3"/>
      <c r="U177" s="3"/>
      <c r="W177" t="s">
        <v>43</v>
      </c>
      <c r="X177" t="s">
        <v>43</v>
      </c>
      <c r="Y177" s="3">
        <v>1581</v>
      </c>
      <c r="Z177" t="s">
        <v>1492</v>
      </c>
      <c r="AA177" t="s">
        <v>99</v>
      </c>
      <c r="AB177" t="s">
        <v>1493</v>
      </c>
      <c r="AC177" t="s">
        <v>1494</v>
      </c>
      <c r="AD177" t="s">
        <v>1482</v>
      </c>
      <c r="AE177" t="s">
        <v>60</v>
      </c>
      <c r="AH177" s="3"/>
      <c r="AI177" s="3">
        <v>2023</v>
      </c>
      <c r="AJ177" s="4">
        <v>45199</v>
      </c>
      <c r="AK177" s="5">
        <v>45282</v>
      </c>
      <c r="AL177" t="s">
        <v>43</v>
      </c>
      <c r="AM177" t="s">
        <v>61</v>
      </c>
      <c r="AN177">
        <v>5.8500000000000014</v>
      </c>
      <c r="AO177">
        <v>5.8500000000000014</v>
      </c>
      <c r="AP177">
        <v>0</v>
      </c>
      <c r="AQ177" s="6">
        <v>5.8500000000000014</v>
      </c>
    </row>
    <row r="178" spans="1:43" x14ac:dyDescent="0.3">
      <c r="B178" t="s">
        <v>247</v>
      </c>
      <c r="C178" t="s">
        <v>46</v>
      </c>
      <c r="D178" s="3">
        <v>75105</v>
      </c>
      <c r="E178" t="s">
        <v>100</v>
      </c>
      <c r="F178" t="s">
        <v>48</v>
      </c>
      <c r="G178" t="s">
        <v>49</v>
      </c>
      <c r="H178" t="s">
        <v>50</v>
      </c>
      <c r="I178" t="s">
        <v>51</v>
      </c>
      <c r="J178" t="s">
        <v>43</v>
      </c>
      <c r="K178" t="s">
        <v>43</v>
      </c>
      <c r="L178" t="s">
        <v>43</v>
      </c>
      <c r="M178" t="s">
        <v>52</v>
      </c>
      <c r="N178" t="s">
        <v>43</v>
      </c>
      <c r="Q178" s="3"/>
      <c r="U178" s="3"/>
      <c r="W178" t="s">
        <v>43</v>
      </c>
      <c r="X178" t="s">
        <v>43</v>
      </c>
      <c r="Y178" s="3">
        <v>1581</v>
      </c>
      <c r="Z178" t="s">
        <v>1492</v>
      </c>
      <c r="AA178" t="s">
        <v>99</v>
      </c>
      <c r="AB178" t="s">
        <v>1495</v>
      </c>
      <c r="AC178" t="s">
        <v>1496</v>
      </c>
      <c r="AD178" t="s">
        <v>1482</v>
      </c>
      <c r="AE178" t="s">
        <v>60</v>
      </c>
      <c r="AH178" s="3"/>
      <c r="AI178" s="3">
        <v>2023</v>
      </c>
      <c r="AJ178" s="4">
        <v>45200</v>
      </c>
      <c r="AK178" s="5">
        <v>45289</v>
      </c>
      <c r="AL178" t="s">
        <v>43</v>
      </c>
      <c r="AM178" t="s">
        <v>61</v>
      </c>
      <c r="AN178">
        <v>-5.8500000000000014</v>
      </c>
      <c r="AO178">
        <v>0</v>
      </c>
      <c r="AP178">
        <v>5.8500000000000014</v>
      </c>
      <c r="AQ178" s="6">
        <v>-5.8500000000000014</v>
      </c>
    </row>
    <row r="179" spans="1:43" x14ac:dyDescent="0.3">
      <c r="B179" t="s">
        <v>85</v>
      </c>
      <c r="C179" t="s">
        <v>46</v>
      </c>
      <c r="D179" s="3">
        <v>75105</v>
      </c>
      <c r="E179" t="s">
        <v>100</v>
      </c>
      <c r="F179" t="s">
        <v>48</v>
      </c>
      <c r="G179" t="s">
        <v>49</v>
      </c>
      <c r="H179" t="s">
        <v>50</v>
      </c>
      <c r="I179" t="s">
        <v>51</v>
      </c>
      <c r="J179" t="s">
        <v>43</v>
      </c>
      <c r="K179" t="s">
        <v>43</v>
      </c>
      <c r="L179" t="s">
        <v>43</v>
      </c>
      <c r="M179" t="s">
        <v>52</v>
      </c>
      <c r="N179" t="s">
        <v>43</v>
      </c>
      <c r="Q179" s="3"/>
      <c r="U179" s="3"/>
      <c r="W179" t="s">
        <v>43</v>
      </c>
      <c r="X179" t="s">
        <v>43</v>
      </c>
      <c r="Y179" s="3">
        <v>2021</v>
      </c>
      <c r="Z179" t="s">
        <v>1497</v>
      </c>
      <c r="AA179" t="s">
        <v>99</v>
      </c>
      <c r="AB179" t="s">
        <v>1498</v>
      </c>
      <c r="AC179" t="s">
        <v>1499</v>
      </c>
      <c r="AD179" t="s">
        <v>1482</v>
      </c>
      <c r="AE179" t="s">
        <v>60</v>
      </c>
      <c r="AH179" s="3"/>
      <c r="AI179" s="3">
        <v>2023</v>
      </c>
      <c r="AJ179" s="4">
        <v>45291</v>
      </c>
      <c r="AK179" s="5">
        <v>45352</v>
      </c>
      <c r="AL179" t="s">
        <v>43</v>
      </c>
      <c r="AM179" t="s">
        <v>61</v>
      </c>
      <c r="AN179">
        <v>1497.48</v>
      </c>
      <c r="AO179">
        <v>1497.48</v>
      </c>
      <c r="AP179">
        <v>0</v>
      </c>
      <c r="AQ179" s="6">
        <v>1497.48</v>
      </c>
    </row>
    <row r="180" spans="1:43" x14ac:dyDescent="0.3">
      <c r="B180" t="s">
        <v>551</v>
      </c>
      <c r="C180" t="s">
        <v>46</v>
      </c>
      <c r="D180" s="3">
        <v>75105</v>
      </c>
      <c r="E180" t="s">
        <v>100</v>
      </c>
      <c r="F180" t="s">
        <v>48</v>
      </c>
      <c r="G180" t="s">
        <v>49</v>
      </c>
      <c r="H180" t="s">
        <v>50</v>
      </c>
      <c r="I180" t="s">
        <v>51</v>
      </c>
      <c r="J180" t="s">
        <v>43</v>
      </c>
      <c r="K180" t="s">
        <v>43</v>
      </c>
      <c r="L180" t="s">
        <v>43</v>
      </c>
      <c r="M180" t="s">
        <v>52</v>
      </c>
      <c r="N180" t="s">
        <v>43</v>
      </c>
      <c r="Q180" s="3"/>
      <c r="U180" s="3"/>
      <c r="W180" t="s">
        <v>43</v>
      </c>
      <c r="X180" t="s">
        <v>43</v>
      </c>
      <c r="Y180" s="3">
        <v>2021</v>
      </c>
      <c r="Z180" t="s">
        <v>1500</v>
      </c>
      <c r="AA180" t="s">
        <v>99</v>
      </c>
      <c r="AB180" t="s">
        <v>1501</v>
      </c>
      <c r="AC180" t="s">
        <v>1502</v>
      </c>
      <c r="AD180" t="s">
        <v>1482</v>
      </c>
      <c r="AE180" t="s">
        <v>60</v>
      </c>
      <c r="AH180" s="3"/>
      <c r="AI180" s="3">
        <v>2024</v>
      </c>
      <c r="AJ180" s="4">
        <v>45292</v>
      </c>
      <c r="AK180" s="5">
        <v>45352</v>
      </c>
      <c r="AL180" t="s">
        <v>43</v>
      </c>
      <c r="AM180" t="s">
        <v>61</v>
      </c>
      <c r="AN180">
        <v>-1497.48</v>
      </c>
      <c r="AO180">
        <v>0</v>
      </c>
      <c r="AP180">
        <v>1497.48</v>
      </c>
      <c r="AQ180" s="6">
        <v>-1497.48</v>
      </c>
    </row>
    <row r="181" spans="1:43" x14ac:dyDescent="0.3">
      <c r="B181" t="s">
        <v>71</v>
      </c>
      <c r="C181" t="s">
        <v>46</v>
      </c>
      <c r="D181" s="3">
        <v>75105</v>
      </c>
      <c r="E181" t="s">
        <v>100</v>
      </c>
      <c r="F181" t="s">
        <v>48</v>
      </c>
      <c r="G181" t="s">
        <v>49</v>
      </c>
      <c r="H181" t="s">
        <v>50</v>
      </c>
      <c r="I181" t="s">
        <v>51</v>
      </c>
      <c r="J181" t="s">
        <v>43</v>
      </c>
      <c r="K181" t="s">
        <v>43</v>
      </c>
      <c r="L181" t="s">
        <v>43</v>
      </c>
      <c r="M181" t="s">
        <v>52</v>
      </c>
      <c r="N181" t="s">
        <v>43</v>
      </c>
      <c r="Q181" s="3"/>
      <c r="U181" s="3"/>
      <c r="W181" t="s">
        <v>43</v>
      </c>
      <c r="X181" t="s">
        <v>43</v>
      </c>
      <c r="Y181" s="3">
        <v>4782</v>
      </c>
      <c r="Z181" t="s">
        <v>1503</v>
      </c>
      <c r="AA181" t="s">
        <v>99</v>
      </c>
      <c r="AB181" t="s">
        <v>1504</v>
      </c>
      <c r="AC181" t="s">
        <v>1505</v>
      </c>
      <c r="AD181" t="s">
        <v>1506</v>
      </c>
      <c r="AE181" t="s">
        <v>60</v>
      </c>
      <c r="AH181" s="3"/>
      <c r="AI181" s="3">
        <v>2024</v>
      </c>
      <c r="AJ181" s="4">
        <v>45657</v>
      </c>
      <c r="AK181" s="5">
        <v>45700</v>
      </c>
      <c r="AL181" t="s">
        <v>43</v>
      </c>
      <c r="AM181" t="s">
        <v>61</v>
      </c>
      <c r="AN181">
        <v>21.72</v>
      </c>
      <c r="AO181">
        <v>21.72</v>
      </c>
      <c r="AP181">
        <v>0</v>
      </c>
      <c r="AQ181" s="6">
        <v>21.72</v>
      </c>
    </row>
    <row r="182" spans="1:43" x14ac:dyDescent="0.3">
      <c r="B182" t="s">
        <v>190</v>
      </c>
      <c r="C182" t="s">
        <v>46</v>
      </c>
      <c r="D182" s="3">
        <v>75105</v>
      </c>
      <c r="E182" t="s">
        <v>100</v>
      </c>
      <c r="F182" t="s">
        <v>48</v>
      </c>
      <c r="G182" t="s">
        <v>49</v>
      </c>
      <c r="H182" t="s">
        <v>50</v>
      </c>
      <c r="I182" t="s">
        <v>51</v>
      </c>
      <c r="J182" t="s">
        <v>43</v>
      </c>
      <c r="K182" t="s">
        <v>43</v>
      </c>
      <c r="L182" t="s">
        <v>43</v>
      </c>
      <c r="M182" t="s">
        <v>52</v>
      </c>
      <c r="N182" t="s">
        <v>43</v>
      </c>
      <c r="Q182" s="3"/>
      <c r="U182" s="3"/>
      <c r="W182" t="s">
        <v>43</v>
      </c>
      <c r="X182" t="s">
        <v>43</v>
      </c>
      <c r="Y182" s="3">
        <v>4782</v>
      </c>
      <c r="Z182" t="s">
        <v>1507</v>
      </c>
      <c r="AA182" t="s">
        <v>99</v>
      </c>
      <c r="AB182" t="s">
        <v>1508</v>
      </c>
      <c r="AC182" t="s">
        <v>1509</v>
      </c>
      <c r="AD182" t="s">
        <v>1506</v>
      </c>
      <c r="AE182" t="s">
        <v>60</v>
      </c>
      <c r="AH182" s="3"/>
      <c r="AI182" s="3">
        <v>2025</v>
      </c>
      <c r="AJ182" s="4">
        <v>45658</v>
      </c>
      <c r="AK182" s="5">
        <v>45705</v>
      </c>
      <c r="AL182" t="s">
        <v>43</v>
      </c>
      <c r="AM182" t="s">
        <v>61</v>
      </c>
      <c r="AN182">
        <v>-21.72</v>
      </c>
      <c r="AO182">
        <v>0</v>
      </c>
      <c r="AP182">
        <v>21.72</v>
      </c>
      <c r="AQ182" s="6">
        <v>-21.72</v>
      </c>
    </row>
    <row r="183" spans="1:43" x14ac:dyDescent="0.3">
      <c r="B183" t="s">
        <v>71</v>
      </c>
      <c r="C183" t="s">
        <v>46</v>
      </c>
      <c r="D183" s="3">
        <v>75105</v>
      </c>
      <c r="E183" t="s">
        <v>100</v>
      </c>
      <c r="F183" t="s">
        <v>48</v>
      </c>
      <c r="G183" t="s">
        <v>49</v>
      </c>
      <c r="H183" t="s">
        <v>50</v>
      </c>
      <c r="I183" t="s">
        <v>51</v>
      </c>
      <c r="J183" t="s">
        <v>43</v>
      </c>
      <c r="K183" t="s">
        <v>43</v>
      </c>
      <c r="L183" t="s">
        <v>43</v>
      </c>
      <c r="M183" t="s">
        <v>52</v>
      </c>
      <c r="N183" t="s">
        <v>43</v>
      </c>
      <c r="Q183" s="3"/>
      <c r="U183" s="3"/>
      <c r="W183" t="s">
        <v>43</v>
      </c>
      <c r="X183" t="s">
        <v>43</v>
      </c>
      <c r="Y183" s="3">
        <v>4783</v>
      </c>
      <c r="Z183" t="s">
        <v>1503</v>
      </c>
      <c r="AA183" t="s">
        <v>99</v>
      </c>
      <c r="AB183" t="s">
        <v>1504</v>
      </c>
      <c r="AC183" t="s">
        <v>1505</v>
      </c>
      <c r="AD183" t="s">
        <v>1506</v>
      </c>
      <c r="AE183" t="s">
        <v>60</v>
      </c>
      <c r="AH183" s="3"/>
      <c r="AI183" s="3">
        <v>2024</v>
      </c>
      <c r="AJ183" s="4">
        <v>45657</v>
      </c>
      <c r="AK183" s="5">
        <v>45700</v>
      </c>
      <c r="AL183" t="s">
        <v>43</v>
      </c>
      <c r="AM183" t="s">
        <v>61</v>
      </c>
      <c r="AN183">
        <v>1274</v>
      </c>
      <c r="AO183">
        <v>1274</v>
      </c>
      <c r="AP183">
        <v>0</v>
      </c>
      <c r="AQ183" s="6">
        <v>1274</v>
      </c>
    </row>
    <row r="184" spans="1:43" x14ac:dyDescent="0.3">
      <c r="B184" t="s">
        <v>190</v>
      </c>
      <c r="C184" t="s">
        <v>46</v>
      </c>
      <c r="D184" s="3">
        <v>75105</v>
      </c>
      <c r="E184" t="s">
        <v>100</v>
      </c>
      <c r="F184" t="s">
        <v>48</v>
      </c>
      <c r="G184" t="s">
        <v>49</v>
      </c>
      <c r="H184" t="s">
        <v>50</v>
      </c>
      <c r="I184" t="s">
        <v>51</v>
      </c>
      <c r="J184" t="s">
        <v>43</v>
      </c>
      <c r="K184" t="s">
        <v>43</v>
      </c>
      <c r="L184" t="s">
        <v>43</v>
      </c>
      <c r="M184" t="s">
        <v>52</v>
      </c>
      <c r="N184" t="s">
        <v>43</v>
      </c>
      <c r="Q184" s="3"/>
      <c r="U184" s="3"/>
      <c r="W184" t="s">
        <v>43</v>
      </c>
      <c r="X184" t="s">
        <v>43</v>
      </c>
      <c r="Y184" s="3">
        <v>4783</v>
      </c>
      <c r="Z184" t="s">
        <v>1507</v>
      </c>
      <c r="AA184" t="s">
        <v>99</v>
      </c>
      <c r="AB184" t="s">
        <v>1508</v>
      </c>
      <c r="AC184" t="s">
        <v>1509</v>
      </c>
      <c r="AD184" t="s">
        <v>1506</v>
      </c>
      <c r="AE184" t="s">
        <v>60</v>
      </c>
      <c r="AH184" s="3"/>
      <c r="AI184" s="3">
        <v>2025</v>
      </c>
      <c r="AJ184" s="4">
        <v>45658</v>
      </c>
      <c r="AK184" s="5">
        <v>45705</v>
      </c>
      <c r="AL184" t="s">
        <v>43</v>
      </c>
      <c r="AM184" t="s">
        <v>61</v>
      </c>
      <c r="AN184">
        <v>-1274</v>
      </c>
      <c r="AO184">
        <v>0</v>
      </c>
      <c r="AP184">
        <v>1274</v>
      </c>
      <c r="AQ184" s="6">
        <v>-1274</v>
      </c>
    </row>
    <row r="185" spans="1:43" x14ac:dyDescent="0.3">
      <c r="A185" t="s">
        <v>2239</v>
      </c>
      <c r="B185" t="s">
        <v>446</v>
      </c>
      <c r="C185" t="s">
        <v>46</v>
      </c>
      <c r="D185" s="3">
        <v>76125</v>
      </c>
      <c r="E185" t="s">
        <v>3385</v>
      </c>
      <c r="F185" t="s">
        <v>48</v>
      </c>
      <c r="G185" t="s">
        <v>49</v>
      </c>
      <c r="H185" t="s">
        <v>50</v>
      </c>
      <c r="I185" t="s">
        <v>51</v>
      </c>
      <c r="J185" t="s">
        <v>43</v>
      </c>
      <c r="K185" t="s">
        <v>43</v>
      </c>
      <c r="L185" t="s">
        <v>43</v>
      </c>
      <c r="M185" t="s">
        <v>52</v>
      </c>
      <c r="N185" t="s">
        <v>2492</v>
      </c>
      <c r="O185" t="s">
        <v>2241</v>
      </c>
      <c r="P185" t="s">
        <v>2493</v>
      </c>
      <c r="Q185" s="3">
        <v>300001153622195</v>
      </c>
      <c r="R185" t="s">
        <v>2243</v>
      </c>
      <c r="S185">
        <v>46938.78</v>
      </c>
      <c r="T185">
        <v>46938.78</v>
      </c>
      <c r="U185" s="3">
        <v>1</v>
      </c>
      <c r="V185" t="s">
        <v>2494</v>
      </c>
      <c r="W185" t="s">
        <v>2495</v>
      </c>
      <c r="X185" t="s">
        <v>2496</v>
      </c>
      <c r="Y185" s="3">
        <v>3163</v>
      </c>
      <c r="Z185" t="s">
        <v>2497</v>
      </c>
      <c r="AA185" t="s">
        <v>2498</v>
      </c>
      <c r="AB185" t="s">
        <v>2499</v>
      </c>
      <c r="AC185" t="s">
        <v>2500</v>
      </c>
      <c r="AD185" t="s">
        <v>110</v>
      </c>
      <c r="AE185" t="s">
        <v>60</v>
      </c>
      <c r="AF185" t="s">
        <v>2247</v>
      </c>
      <c r="AH185" s="3">
        <v>0</v>
      </c>
      <c r="AI185" s="3">
        <v>2023</v>
      </c>
      <c r="AJ185" s="4">
        <v>45152</v>
      </c>
      <c r="AK185" s="5">
        <v>45152</v>
      </c>
      <c r="AL185" t="s">
        <v>43</v>
      </c>
      <c r="AM185" t="s">
        <v>116</v>
      </c>
      <c r="AN185">
        <v>0</v>
      </c>
      <c r="AO185">
        <v>2.21</v>
      </c>
      <c r="AQ185" s="6">
        <v>2.21</v>
      </c>
    </row>
    <row r="186" spans="1:43" x14ac:dyDescent="0.3">
      <c r="A186" t="s">
        <v>2239</v>
      </c>
      <c r="B186" t="s">
        <v>915</v>
      </c>
      <c r="C186" t="s">
        <v>46</v>
      </c>
      <c r="D186" s="3">
        <v>76125</v>
      </c>
      <c r="E186" t="s">
        <v>3385</v>
      </c>
      <c r="F186" t="s">
        <v>48</v>
      </c>
      <c r="G186" t="s">
        <v>49</v>
      </c>
      <c r="H186" t="s">
        <v>50</v>
      </c>
      <c r="I186" t="s">
        <v>51</v>
      </c>
      <c r="J186" t="s">
        <v>43</v>
      </c>
      <c r="K186" t="s">
        <v>43</v>
      </c>
      <c r="L186" t="s">
        <v>43</v>
      </c>
      <c r="M186" t="s">
        <v>52</v>
      </c>
      <c r="N186" t="s">
        <v>2784</v>
      </c>
      <c r="O186" t="s">
        <v>2241</v>
      </c>
      <c r="P186" t="s">
        <v>2785</v>
      </c>
      <c r="Q186" s="3">
        <v>300001728672923</v>
      </c>
      <c r="R186" t="s">
        <v>2243</v>
      </c>
      <c r="S186">
        <v>83292.3</v>
      </c>
      <c r="T186">
        <v>83292.3</v>
      </c>
      <c r="U186" s="3">
        <v>1</v>
      </c>
      <c r="V186" t="s">
        <v>2786</v>
      </c>
      <c r="W186" t="s">
        <v>2556</v>
      </c>
      <c r="X186" t="s">
        <v>2557</v>
      </c>
      <c r="Y186" s="3">
        <v>182</v>
      </c>
      <c r="Z186" t="s">
        <v>2776</v>
      </c>
      <c r="AA186" t="s">
        <v>2787</v>
      </c>
      <c r="AB186" t="s">
        <v>2778</v>
      </c>
      <c r="AC186" t="s">
        <v>2779</v>
      </c>
      <c r="AD186" t="s">
        <v>110</v>
      </c>
      <c r="AE186" t="s">
        <v>60</v>
      </c>
      <c r="AF186" t="s">
        <v>2247</v>
      </c>
      <c r="AH186" s="3">
        <v>0</v>
      </c>
      <c r="AI186" s="3">
        <v>2024</v>
      </c>
      <c r="AJ186" s="4">
        <v>45415</v>
      </c>
      <c r="AK186" s="5">
        <v>45415</v>
      </c>
      <c r="AL186" t="s">
        <v>43</v>
      </c>
      <c r="AM186" t="s">
        <v>116</v>
      </c>
      <c r="AN186">
        <v>0</v>
      </c>
      <c r="AO186">
        <v>2.04</v>
      </c>
      <c r="AQ186" s="6">
        <v>2.04</v>
      </c>
    </row>
    <row r="187" spans="1:43" x14ac:dyDescent="0.3">
      <c r="A187" t="s">
        <v>2239</v>
      </c>
      <c r="B187" t="s">
        <v>207</v>
      </c>
      <c r="C187" t="s">
        <v>46</v>
      </c>
      <c r="D187" s="3">
        <v>76125</v>
      </c>
      <c r="E187" t="s">
        <v>3385</v>
      </c>
      <c r="F187" t="s">
        <v>48</v>
      </c>
      <c r="G187" t="s">
        <v>49</v>
      </c>
      <c r="H187" t="s">
        <v>50</v>
      </c>
      <c r="I187" t="s">
        <v>51</v>
      </c>
      <c r="J187" t="s">
        <v>43</v>
      </c>
      <c r="K187" t="s">
        <v>43</v>
      </c>
      <c r="L187" t="s">
        <v>43</v>
      </c>
      <c r="M187" t="s">
        <v>52</v>
      </c>
      <c r="N187" t="s">
        <v>2833</v>
      </c>
      <c r="O187" t="s">
        <v>2241</v>
      </c>
      <c r="P187" t="s">
        <v>2834</v>
      </c>
      <c r="Q187" s="3">
        <v>300001869305546</v>
      </c>
      <c r="R187" t="s">
        <v>2243</v>
      </c>
      <c r="S187">
        <v>77840</v>
      </c>
      <c r="T187">
        <v>77840</v>
      </c>
      <c r="U187" s="3">
        <v>1</v>
      </c>
      <c r="V187" t="s">
        <v>2835</v>
      </c>
      <c r="W187" t="s">
        <v>2836</v>
      </c>
      <c r="X187" t="s">
        <v>2837</v>
      </c>
      <c r="Y187" s="3">
        <v>237</v>
      </c>
      <c r="Z187" t="s">
        <v>2838</v>
      </c>
      <c r="AA187" t="s">
        <v>2839</v>
      </c>
      <c r="AB187" t="s">
        <v>2840</v>
      </c>
      <c r="AC187" t="s">
        <v>2841</v>
      </c>
      <c r="AD187" t="s">
        <v>110</v>
      </c>
      <c r="AE187" t="s">
        <v>60</v>
      </c>
      <c r="AF187" t="s">
        <v>2247</v>
      </c>
      <c r="AH187" s="3">
        <v>0</v>
      </c>
      <c r="AI187" s="3">
        <v>2024</v>
      </c>
      <c r="AJ187" s="4">
        <v>45485</v>
      </c>
      <c r="AK187" s="5">
        <v>45485</v>
      </c>
      <c r="AL187" t="s">
        <v>43</v>
      </c>
      <c r="AM187" t="s">
        <v>116</v>
      </c>
      <c r="AN187">
        <v>0</v>
      </c>
      <c r="AO187">
        <v>0.89</v>
      </c>
      <c r="AQ187" s="6">
        <v>0.89</v>
      </c>
    </row>
    <row r="188" spans="1:43" x14ac:dyDescent="0.3">
      <c r="A188" t="s">
        <v>2239</v>
      </c>
      <c r="B188" t="s">
        <v>733</v>
      </c>
      <c r="C188" t="s">
        <v>46</v>
      </c>
      <c r="D188" s="3">
        <v>76125</v>
      </c>
      <c r="E188" t="s">
        <v>3385</v>
      </c>
      <c r="F188" t="s">
        <v>48</v>
      </c>
      <c r="G188" t="s">
        <v>49</v>
      </c>
      <c r="H188" t="s">
        <v>50</v>
      </c>
      <c r="I188" t="s">
        <v>51</v>
      </c>
      <c r="J188" t="s">
        <v>43</v>
      </c>
      <c r="K188" t="s">
        <v>43</v>
      </c>
      <c r="L188" t="s">
        <v>43</v>
      </c>
      <c r="M188" t="s">
        <v>52</v>
      </c>
      <c r="N188" t="s">
        <v>2884</v>
      </c>
      <c r="O188" t="s">
        <v>2241</v>
      </c>
      <c r="P188" t="s">
        <v>2885</v>
      </c>
      <c r="Q188" s="3">
        <v>300001937239244</v>
      </c>
      <c r="R188" t="s">
        <v>2243</v>
      </c>
      <c r="S188">
        <v>527971.6</v>
      </c>
      <c r="T188">
        <v>527971.6</v>
      </c>
      <c r="U188" s="3">
        <v>1</v>
      </c>
      <c r="V188" t="s">
        <v>2886</v>
      </c>
      <c r="W188" t="s">
        <v>2254</v>
      </c>
      <c r="X188" t="s">
        <v>2255</v>
      </c>
      <c r="Y188" s="3">
        <v>461</v>
      </c>
      <c r="Z188" t="s">
        <v>2887</v>
      </c>
      <c r="AA188" t="s">
        <v>2888</v>
      </c>
      <c r="AB188" t="s">
        <v>2889</v>
      </c>
      <c r="AC188" t="s">
        <v>2890</v>
      </c>
      <c r="AD188" t="s">
        <v>110</v>
      </c>
      <c r="AE188" t="s">
        <v>60</v>
      </c>
      <c r="AF188" t="s">
        <v>2247</v>
      </c>
      <c r="AH188" s="3">
        <v>0</v>
      </c>
      <c r="AI188" s="3">
        <v>2024</v>
      </c>
      <c r="AJ188" s="4">
        <v>45520</v>
      </c>
      <c r="AK188" s="5">
        <v>45520</v>
      </c>
      <c r="AL188" t="s">
        <v>43</v>
      </c>
      <c r="AM188" t="s">
        <v>116</v>
      </c>
      <c r="AN188">
        <v>0</v>
      </c>
      <c r="AO188">
        <v>5.19</v>
      </c>
      <c r="AQ188" s="6">
        <v>5.19</v>
      </c>
    </row>
    <row r="189" spans="1:43" x14ac:dyDescent="0.3">
      <c r="B189" t="s">
        <v>45</v>
      </c>
      <c r="C189" t="s">
        <v>46</v>
      </c>
      <c r="D189" s="3">
        <v>76135</v>
      </c>
      <c r="E189" t="s">
        <v>80</v>
      </c>
      <c r="F189" t="s">
        <v>48</v>
      </c>
      <c r="G189" t="s">
        <v>49</v>
      </c>
      <c r="H189" t="s">
        <v>50</v>
      </c>
      <c r="I189" t="s">
        <v>51</v>
      </c>
      <c r="J189" t="s">
        <v>43</v>
      </c>
      <c r="K189" t="s">
        <v>43</v>
      </c>
      <c r="L189" t="s">
        <v>43</v>
      </c>
      <c r="M189" t="s">
        <v>52</v>
      </c>
      <c r="N189" t="s">
        <v>43</v>
      </c>
      <c r="Q189" s="3"/>
      <c r="U189" s="3"/>
      <c r="W189" t="s">
        <v>43</v>
      </c>
      <c r="X189" t="s">
        <v>43</v>
      </c>
      <c r="Y189" s="3">
        <v>14597</v>
      </c>
      <c r="Z189" t="s">
        <v>81</v>
      </c>
      <c r="AA189" t="s">
        <v>82</v>
      </c>
      <c r="AB189" t="s">
        <v>83</v>
      </c>
      <c r="AC189" t="s">
        <v>79</v>
      </c>
      <c r="AD189" t="s">
        <v>84</v>
      </c>
      <c r="AE189" t="s">
        <v>60</v>
      </c>
      <c r="AH189" s="3"/>
      <c r="AI189" s="3">
        <v>2023</v>
      </c>
      <c r="AJ189" s="4">
        <v>45107</v>
      </c>
      <c r="AK189" s="5">
        <v>45275</v>
      </c>
      <c r="AL189" t="s">
        <v>43</v>
      </c>
      <c r="AM189" t="s">
        <v>61</v>
      </c>
      <c r="AN189">
        <v>29.38</v>
      </c>
      <c r="AO189">
        <v>29.38</v>
      </c>
      <c r="AQ189" s="6">
        <v>29.38</v>
      </c>
    </row>
    <row r="190" spans="1:43" x14ac:dyDescent="0.3">
      <c r="B190" t="s">
        <v>85</v>
      </c>
      <c r="C190" t="s">
        <v>46</v>
      </c>
      <c r="D190" s="3">
        <v>76135</v>
      </c>
      <c r="E190" t="s">
        <v>80</v>
      </c>
      <c r="F190" t="s">
        <v>48</v>
      </c>
      <c r="G190" t="s">
        <v>49</v>
      </c>
      <c r="H190" t="s">
        <v>50</v>
      </c>
      <c r="I190" t="s">
        <v>51</v>
      </c>
      <c r="J190" t="s">
        <v>43</v>
      </c>
      <c r="K190" t="s">
        <v>43</v>
      </c>
      <c r="L190" t="s">
        <v>43</v>
      </c>
      <c r="M190" t="s">
        <v>52</v>
      </c>
      <c r="N190" t="s">
        <v>43</v>
      </c>
      <c r="Q190" s="3"/>
      <c r="U190" s="3"/>
      <c r="W190" t="s">
        <v>43</v>
      </c>
      <c r="X190" t="s">
        <v>43</v>
      </c>
      <c r="Y190" s="3">
        <v>14597</v>
      </c>
      <c r="Z190" t="s">
        <v>86</v>
      </c>
      <c r="AA190" t="s">
        <v>82</v>
      </c>
      <c r="AB190" t="s">
        <v>87</v>
      </c>
      <c r="AC190" t="s">
        <v>88</v>
      </c>
      <c r="AD190" t="s">
        <v>84</v>
      </c>
      <c r="AE190" t="s">
        <v>60</v>
      </c>
      <c r="AH190" s="3"/>
      <c r="AI190" s="3">
        <v>2023</v>
      </c>
      <c r="AJ190" s="4">
        <v>45291</v>
      </c>
      <c r="AK190" s="5">
        <v>45301</v>
      </c>
      <c r="AL190" t="s">
        <v>43</v>
      </c>
      <c r="AM190" t="s">
        <v>61</v>
      </c>
      <c r="AN190">
        <v>-29.38</v>
      </c>
      <c r="AP190">
        <v>29.38</v>
      </c>
      <c r="AQ190" s="6">
        <v>-29.38</v>
      </c>
    </row>
    <row r="191" spans="1:43" x14ac:dyDescent="0.3">
      <c r="B191" t="s">
        <v>45</v>
      </c>
      <c r="C191" t="s">
        <v>46</v>
      </c>
      <c r="D191" s="3">
        <v>76135</v>
      </c>
      <c r="E191" t="s">
        <v>80</v>
      </c>
      <c r="F191" t="s">
        <v>48</v>
      </c>
      <c r="G191" t="s">
        <v>49</v>
      </c>
      <c r="H191" t="s">
        <v>50</v>
      </c>
      <c r="I191" t="s">
        <v>51</v>
      </c>
      <c r="J191" t="s">
        <v>43</v>
      </c>
      <c r="K191" t="s">
        <v>43</v>
      </c>
      <c r="L191" t="s">
        <v>43</v>
      </c>
      <c r="M191" t="s">
        <v>52</v>
      </c>
      <c r="N191" t="s">
        <v>43</v>
      </c>
      <c r="Q191" s="3"/>
      <c r="U191" s="3"/>
      <c r="W191" t="s">
        <v>43</v>
      </c>
      <c r="X191" t="s">
        <v>43</v>
      </c>
      <c r="Y191" s="3">
        <v>14598</v>
      </c>
      <c r="Z191" t="s">
        <v>81</v>
      </c>
      <c r="AA191" t="s">
        <v>89</v>
      </c>
      <c r="AB191" t="s">
        <v>83</v>
      </c>
      <c r="AC191" t="s">
        <v>79</v>
      </c>
      <c r="AD191" t="s">
        <v>84</v>
      </c>
      <c r="AE191" t="s">
        <v>60</v>
      </c>
      <c r="AH191" s="3"/>
      <c r="AI191" s="3">
        <v>2023</v>
      </c>
      <c r="AJ191" s="4">
        <v>45107</v>
      </c>
      <c r="AK191" s="5">
        <v>45275</v>
      </c>
      <c r="AL191" t="s">
        <v>43</v>
      </c>
      <c r="AM191" t="s">
        <v>61</v>
      </c>
      <c r="AN191">
        <v>-1.47</v>
      </c>
      <c r="AP191">
        <v>1.47</v>
      </c>
      <c r="AQ191" s="6">
        <v>-1.47</v>
      </c>
    </row>
    <row r="192" spans="1:43" x14ac:dyDescent="0.3">
      <c r="B192" t="s">
        <v>85</v>
      </c>
      <c r="C192" t="s">
        <v>46</v>
      </c>
      <c r="D192" s="3">
        <v>76135</v>
      </c>
      <c r="E192" t="s">
        <v>80</v>
      </c>
      <c r="F192" t="s">
        <v>48</v>
      </c>
      <c r="G192" t="s">
        <v>49</v>
      </c>
      <c r="H192" t="s">
        <v>50</v>
      </c>
      <c r="I192" t="s">
        <v>51</v>
      </c>
      <c r="J192" t="s">
        <v>43</v>
      </c>
      <c r="K192" t="s">
        <v>43</v>
      </c>
      <c r="L192" t="s">
        <v>43</v>
      </c>
      <c r="M192" t="s">
        <v>52</v>
      </c>
      <c r="N192" t="s">
        <v>43</v>
      </c>
      <c r="Q192" s="3"/>
      <c r="U192" s="3"/>
      <c r="W192" t="s">
        <v>43</v>
      </c>
      <c r="X192" t="s">
        <v>43</v>
      </c>
      <c r="Y192" s="3">
        <v>14598</v>
      </c>
      <c r="Z192" t="s">
        <v>86</v>
      </c>
      <c r="AA192" t="s">
        <v>89</v>
      </c>
      <c r="AB192" t="s">
        <v>87</v>
      </c>
      <c r="AC192" t="s">
        <v>88</v>
      </c>
      <c r="AD192" t="s">
        <v>84</v>
      </c>
      <c r="AE192" t="s">
        <v>60</v>
      </c>
      <c r="AH192" s="3"/>
      <c r="AI192" s="3">
        <v>2023</v>
      </c>
      <c r="AJ192" s="4">
        <v>45291</v>
      </c>
      <c r="AK192" s="5">
        <v>45301</v>
      </c>
      <c r="AL192" t="s">
        <v>43</v>
      </c>
      <c r="AM192" t="s">
        <v>61</v>
      </c>
      <c r="AN192">
        <v>1.47</v>
      </c>
      <c r="AO192">
        <v>1.47</v>
      </c>
      <c r="AQ192" s="6">
        <v>1.47</v>
      </c>
    </row>
    <row r="193" spans="2:43" x14ac:dyDescent="0.3">
      <c r="B193" t="s">
        <v>45</v>
      </c>
      <c r="C193" t="s">
        <v>46</v>
      </c>
      <c r="D193" s="3">
        <v>76135</v>
      </c>
      <c r="E193" t="s">
        <v>80</v>
      </c>
      <c r="F193" t="s">
        <v>48</v>
      </c>
      <c r="G193" t="s">
        <v>49</v>
      </c>
      <c r="H193" t="s">
        <v>50</v>
      </c>
      <c r="I193" t="s">
        <v>51</v>
      </c>
      <c r="J193" t="s">
        <v>43</v>
      </c>
      <c r="K193" t="s">
        <v>43</v>
      </c>
      <c r="L193" t="s">
        <v>43</v>
      </c>
      <c r="M193" t="s">
        <v>52</v>
      </c>
      <c r="N193" t="s">
        <v>43</v>
      </c>
      <c r="Q193" s="3"/>
      <c r="U193" s="3"/>
      <c r="W193" t="s">
        <v>43</v>
      </c>
      <c r="X193" t="s">
        <v>43</v>
      </c>
      <c r="Y193" s="3">
        <v>14599</v>
      </c>
      <c r="Z193" t="s">
        <v>81</v>
      </c>
      <c r="AA193" t="s">
        <v>90</v>
      </c>
      <c r="AB193" t="s">
        <v>83</v>
      </c>
      <c r="AC193" t="s">
        <v>79</v>
      </c>
      <c r="AD193" t="s">
        <v>84</v>
      </c>
      <c r="AE193" t="s">
        <v>60</v>
      </c>
      <c r="AH193" s="3"/>
      <c r="AI193" s="3">
        <v>2023</v>
      </c>
      <c r="AJ193" s="4">
        <v>45107</v>
      </c>
      <c r="AK193" s="5">
        <v>45275</v>
      </c>
      <c r="AL193" t="s">
        <v>43</v>
      </c>
      <c r="AM193" t="s">
        <v>61</v>
      </c>
      <c r="AN193">
        <v>-9.64</v>
      </c>
      <c r="AP193">
        <v>9.64</v>
      </c>
      <c r="AQ193" s="6">
        <v>-9.64</v>
      </c>
    </row>
    <row r="194" spans="2:43" x14ac:dyDescent="0.3">
      <c r="B194" t="s">
        <v>85</v>
      </c>
      <c r="C194" t="s">
        <v>46</v>
      </c>
      <c r="D194" s="3">
        <v>76135</v>
      </c>
      <c r="E194" t="s">
        <v>80</v>
      </c>
      <c r="F194" t="s">
        <v>48</v>
      </c>
      <c r="G194" t="s">
        <v>49</v>
      </c>
      <c r="H194" t="s">
        <v>50</v>
      </c>
      <c r="I194" t="s">
        <v>51</v>
      </c>
      <c r="J194" t="s">
        <v>43</v>
      </c>
      <c r="K194" t="s">
        <v>43</v>
      </c>
      <c r="L194" t="s">
        <v>43</v>
      </c>
      <c r="M194" t="s">
        <v>52</v>
      </c>
      <c r="N194" t="s">
        <v>43</v>
      </c>
      <c r="Q194" s="3"/>
      <c r="U194" s="3"/>
      <c r="W194" t="s">
        <v>43</v>
      </c>
      <c r="X194" t="s">
        <v>43</v>
      </c>
      <c r="Y194" s="3">
        <v>14599</v>
      </c>
      <c r="Z194" t="s">
        <v>86</v>
      </c>
      <c r="AA194" t="s">
        <v>90</v>
      </c>
      <c r="AB194" t="s">
        <v>87</v>
      </c>
      <c r="AC194" t="s">
        <v>88</v>
      </c>
      <c r="AD194" t="s">
        <v>84</v>
      </c>
      <c r="AE194" t="s">
        <v>60</v>
      </c>
      <c r="AH194" s="3"/>
      <c r="AI194" s="3">
        <v>2023</v>
      </c>
      <c r="AJ194" s="4">
        <v>45291</v>
      </c>
      <c r="AK194" s="5">
        <v>45301</v>
      </c>
      <c r="AL194" t="s">
        <v>43</v>
      </c>
      <c r="AM194" t="s">
        <v>61</v>
      </c>
      <c r="AN194">
        <v>9.64</v>
      </c>
      <c r="AO194">
        <v>9.64</v>
      </c>
      <c r="AQ194" s="6">
        <v>9.64</v>
      </c>
    </row>
    <row r="195" spans="2:43" x14ac:dyDescent="0.3">
      <c r="B195" t="s">
        <v>45</v>
      </c>
      <c r="C195" t="s">
        <v>46</v>
      </c>
      <c r="D195" s="3">
        <v>76135</v>
      </c>
      <c r="E195" t="s">
        <v>80</v>
      </c>
      <c r="F195" t="s">
        <v>48</v>
      </c>
      <c r="G195" t="s">
        <v>49</v>
      </c>
      <c r="H195" t="s">
        <v>50</v>
      </c>
      <c r="I195" t="s">
        <v>51</v>
      </c>
      <c r="J195" t="s">
        <v>43</v>
      </c>
      <c r="K195" t="s">
        <v>43</v>
      </c>
      <c r="L195" t="s">
        <v>43</v>
      </c>
      <c r="M195" t="s">
        <v>52</v>
      </c>
      <c r="N195" t="s">
        <v>43</v>
      </c>
      <c r="Q195" s="3"/>
      <c r="U195" s="3"/>
      <c r="W195" t="s">
        <v>43</v>
      </c>
      <c r="X195" t="s">
        <v>43</v>
      </c>
      <c r="Y195" s="3">
        <v>14600</v>
      </c>
      <c r="Z195" t="s">
        <v>81</v>
      </c>
      <c r="AA195" t="s">
        <v>91</v>
      </c>
      <c r="AB195" t="s">
        <v>83</v>
      </c>
      <c r="AC195" t="s">
        <v>79</v>
      </c>
      <c r="AD195" t="s">
        <v>84</v>
      </c>
      <c r="AE195" t="s">
        <v>60</v>
      </c>
      <c r="AH195" s="3"/>
      <c r="AI195" s="3">
        <v>2023</v>
      </c>
      <c r="AJ195" s="4">
        <v>45107</v>
      </c>
      <c r="AK195" s="5">
        <v>45275</v>
      </c>
      <c r="AL195" t="s">
        <v>43</v>
      </c>
      <c r="AM195" t="s">
        <v>61</v>
      </c>
      <c r="AN195">
        <v>-9.9</v>
      </c>
      <c r="AP195">
        <v>9.9</v>
      </c>
      <c r="AQ195" s="6">
        <v>-9.9</v>
      </c>
    </row>
    <row r="196" spans="2:43" x14ac:dyDescent="0.3">
      <c r="B196" t="s">
        <v>85</v>
      </c>
      <c r="C196" t="s">
        <v>46</v>
      </c>
      <c r="D196" s="3">
        <v>76135</v>
      </c>
      <c r="E196" t="s">
        <v>80</v>
      </c>
      <c r="F196" t="s">
        <v>48</v>
      </c>
      <c r="G196" t="s">
        <v>49</v>
      </c>
      <c r="H196" t="s">
        <v>50</v>
      </c>
      <c r="I196" t="s">
        <v>51</v>
      </c>
      <c r="J196" t="s">
        <v>43</v>
      </c>
      <c r="K196" t="s">
        <v>43</v>
      </c>
      <c r="L196" t="s">
        <v>43</v>
      </c>
      <c r="M196" t="s">
        <v>52</v>
      </c>
      <c r="N196" t="s">
        <v>43</v>
      </c>
      <c r="Q196" s="3"/>
      <c r="U196" s="3"/>
      <c r="W196" t="s">
        <v>43</v>
      </c>
      <c r="X196" t="s">
        <v>43</v>
      </c>
      <c r="Y196" s="3">
        <v>14600</v>
      </c>
      <c r="Z196" t="s">
        <v>86</v>
      </c>
      <c r="AA196" t="s">
        <v>91</v>
      </c>
      <c r="AB196" t="s">
        <v>87</v>
      </c>
      <c r="AC196" t="s">
        <v>88</v>
      </c>
      <c r="AD196" t="s">
        <v>84</v>
      </c>
      <c r="AE196" t="s">
        <v>60</v>
      </c>
      <c r="AH196" s="3"/>
      <c r="AI196" s="3">
        <v>2023</v>
      </c>
      <c r="AJ196" s="4">
        <v>45291</v>
      </c>
      <c r="AK196" s="5">
        <v>45301</v>
      </c>
      <c r="AL196" t="s">
        <v>43</v>
      </c>
      <c r="AM196" t="s">
        <v>61</v>
      </c>
      <c r="AN196">
        <v>9.9</v>
      </c>
      <c r="AO196">
        <v>9.9</v>
      </c>
      <c r="AQ196" s="6">
        <v>9.9</v>
      </c>
    </row>
    <row r="197" spans="2:43" x14ac:dyDescent="0.3">
      <c r="B197" t="s">
        <v>45</v>
      </c>
      <c r="C197" t="s">
        <v>46</v>
      </c>
      <c r="D197" s="3">
        <v>76135</v>
      </c>
      <c r="E197" t="s">
        <v>80</v>
      </c>
      <c r="F197" t="s">
        <v>48</v>
      </c>
      <c r="G197" t="s">
        <v>49</v>
      </c>
      <c r="H197" t="s">
        <v>50</v>
      </c>
      <c r="I197" t="s">
        <v>51</v>
      </c>
      <c r="J197" t="s">
        <v>43</v>
      </c>
      <c r="K197" t="s">
        <v>43</v>
      </c>
      <c r="L197" t="s">
        <v>43</v>
      </c>
      <c r="M197" t="s">
        <v>52</v>
      </c>
      <c r="N197" t="s">
        <v>43</v>
      </c>
      <c r="Q197" s="3"/>
      <c r="U197" s="3"/>
      <c r="W197" t="s">
        <v>43</v>
      </c>
      <c r="X197" t="s">
        <v>43</v>
      </c>
      <c r="Y197" s="3">
        <v>14601</v>
      </c>
      <c r="Z197" t="s">
        <v>81</v>
      </c>
      <c r="AA197" t="s">
        <v>92</v>
      </c>
      <c r="AB197" t="s">
        <v>83</v>
      </c>
      <c r="AC197" t="s">
        <v>79</v>
      </c>
      <c r="AD197" t="s">
        <v>84</v>
      </c>
      <c r="AE197" t="s">
        <v>60</v>
      </c>
      <c r="AH197" s="3"/>
      <c r="AI197" s="3">
        <v>2023</v>
      </c>
      <c r="AJ197" s="4">
        <v>45107</v>
      </c>
      <c r="AK197" s="5">
        <v>45275</v>
      </c>
      <c r="AL197" t="s">
        <v>43</v>
      </c>
      <c r="AM197" t="s">
        <v>61</v>
      </c>
      <c r="AN197">
        <v>-12.22</v>
      </c>
      <c r="AP197">
        <v>12.22</v>
      </c>
      <c r="AQ197" s="6">
        <v>-12.22</v>
      </c>
    </row>
    <row r="198" spans="2:43" x14ac:dyDescent="0.3">
      <c r="B198" t="s">
        <v>85</v>
      </c>
      <c r="C198" t="s">
        <v>46</v>
      </c>
      <c r="D198" s="3">
        <v>76135</v>
      </c>
      <c r="E198" t="s">
        <v>80</v>
      </c>
      <c r="F198" t="s">
        <v>48</v>
      </c>
      <c r="G198" t="s">
        <v>49</v>
      </c>
      <c r="H198" t="s">
        <v>50</v>
      </c>
      <c r="I198" t="s">
        <v>51</v>
      </c>
      <c r="J198" t="s">
        <v>43</v>
      </c>
      <c r="K198" t="s">
        <v>43</v>
      </c>
      <c r="L198" t="s">
        <v>43</v>
      </c>
      <c r="M198" t="s">
        <v>52</v>
      </c>
      <c r="N198" t="s">
        <v>43</v>
      </c>
      <c r="Q198" s="3"/>
      <c r="U198" s="3"/>
      <c r="W198" t="s">
        <v>43</v>
      </c>
      <c r="X198" t="s">
        <v>43</v>
      </c>
      <c r="Y198" s="3">
        <v>14601</v>
      </c>
      <c r="Z198" t="s">
        <v>86</v>
      </c>
      <c r="AA198" t="s">
        <v>92</v>
      </c>
      <c r="AB198" t="s">
        <v>87</v>
      </c>
      <c r="AC198" t="s">
        <v>88</v>
      </c>
      <c r="AD198" t="s">
        <v>84</v>
      </c>
      <c r="AE198" t="s">
        <v>60</v>
      </c>
      <c r="AH198" s="3"/>
      <c r="AI198" s="3">
        <v>2023</v>
      </c>
      <c r="AJ198" s="4">
        <v>45291</v>
      </c>
      <c r="AK198" s="5">
        <v>45301</v>
      </c>
      <c r="AL198" t="s">
        <v>43</v>
      </c>
      <c r="AM198" t="s">
        <v>61</v>
      </c>
      <c r="AN198">
        <v>12.22</v>
      </c>
      <c r="AO198">
        <v>12.22</v>
      </c>
      <c r="AQ198" s="6">
        <v>12.22</v>
      </c>
    </row>
    <row r="199" spans="2:43" x14ac:dyDescent="0.3">
      <c r="B199" t="s">
        <v>45</v>
      </c>
      <c r="C199" t="s">
        <v>46</v>
      </c>
      <c r="D199" s="3">
        <v>76135</v>
      </c>
      <c r="E199" t="s">
        <v>80</v>
      </c>
      <c r="F199" t="s">
        <v>48</v>
      </c>
      <c r="G199" t="s">
        <v>49</v>
      </c>
      <c r="H199" t="s">
        <v>50</v>
      </c>
      <c r="I199" t="s">
        <v>51</v>
      </c>
      <c r="J199" t="s">
        <v>43</v>
      </c>
      <c r="K199" t="s">
        <v>43</v>
      </c>
      <c r="L199" t="s">
        <v>43</v>
      </c>
      <c r="M199" t="s">
        <v>52</v>
      </c>
      <c r="N199" t="s">
        <v>43</v>
      </c>
      <c r="Q199" s="3"/>
      <c r="U199" s="3"/>
      <c r="W199" t="s">
        <v>43</v>
      </c>
      <c r="X199" t="s">
        <v>43</v>
      </c>
      <c r="Y199" s="3">
        <v>14602</v>
      </c>
      <c r="Z199" t="s">
        <v>81</v>
      </c>
      <c r="AA199" t="s">
        <v>93</v>
      </c>
      <c r="AB199" t="s">
        <v>83</v>
      </c>
      <c r="AC199" t="s">
        <v>79</v>
      </c>
      <c r="AD199" t="s">
        <v>84</v>
      </c>
      <c r="AE199" t="s">
        <v>60</v>
      </c>
      <c r="AH199" s="3"/>
      <c r="AI199" s="3">
        <v>2023</v>
      </c>
      <c r="AJ199" s="4">
        <v>45107</v>
      </c>
      <c r="AK199" s="5">
        <v>45275</v>
      </c>
      <c r="AL199" t="s">
        <v>43</v>
      </c>
      <c r="AM199" t="s">
        <v>61</v>
      </c>
      <c r="AN199">
        <v>-15.18</v>
      </c>
      <c r="AP199">
        <v>15.18</v>
      </c>
      <c r="AQ199" s="6">
        <v>-15.18</v>
      </c>
    </row>
    <row r="200" spans="2:43" x14ac:dyDescent="0.3">
      <c r="B200" t="s">
        <v>85</v>
      </c>
      <c r="C200" t="s">
        <v>46</v>
      </c>
      <c r="D200" s="3">
        <v>76135</v>
      </c>
      <c r="E200" t="s">
        <v>80</v>
      </c>
      <c r="F200" t="s">
        <v>48</v>
      </c>
      <c r="G200" t="s">
        <v>49</v>
      </c>
      <c r="H200" t="s">
        <v>50</v>
      </c>
      <c r="I200" t="s">
        <v>51</v>
      </c>
      <c r="J200" t="s">
        <v>43</v>
      </c>
      <c r="K200" t="s">
        <v>43</v>
      </c>
      <c r="L200" t="s">
        <v>43</v>
      </c>
      <c r="M200" t="s">
        <v>52</v>
      </c>
      <c r="N200" t="s">
        <v>43</v>
      </c>
      <c r="Q200" s="3"/>
      <c r="U200" s="3"/>
      <c r="W200" t="s">
        <v>43</v>
      </c>
      <c r="X200" t="s">
        <v>43</v>
      </c>
      <c r="Y200" s="3">
        <v>14602</v>
      </c>
      <c r="Z200" t="s">
        <v>86</v>
      </c>
      <c r="AA200" t="s">
        <v>93</v>
      </c>
      <c r="AB200" t="s">
        <v>87</v>
      </c>
      <c r="AC200" t="s">
        <v>88</v>
      </c>
      <c r="AD200" t="s">
        <v>84</v>
      </c>
      <c r="AE200" t="s">
        <v>60</v>
      </c>
      <c r="AH200" s="3"/>
      <c r="AI200" s="3">
        <v>2023</v>
      </c>
      <c r="AJ200" s="4">
        <v>45291</v>
      </c>
      <c r="AK200" s="5">
        <v>45301</v>
      </c>
      <c r="AL200" t="s">
        <v>43</v>
      </c>
      <c r="AM200" t="s">
        <v>61</v>
      </c>
      <c r="AN200">
        <v>15.18</v>
      </c>
      <c r="AO200">
        <v>15.18</v>
      </c>
      <c r="AQ200" s="6">
        <v>15.18</v>
      </c>
    </row>
    <row r="201" spans="2:43" x14ac:dyDescent="0.3">
      <c r="B201" t="s">
        <v>45</v>
      </c>
      <c r="C201" t="s">
        <v>46</v>
      </c>
      <c r="D201" s="3">
        <v>76135</v>
      </c>
      <c r="E201" t="s">
        <v>80</v>
      </c>
      <c r="F201" t="s">
        <v>48</v>
      </c>
      <c r="G201" t="s">
        <v>49</v>
      </c>
      <c r="H201" t="s">
        <v>50</v>
      </c>
      <c r="I201" t="s">
        <v>51</v>
      </c>
      <c r="J201" t="s">
        <v>43</v>
      </c>
      <c r="K201" t="s">
        <v>43</v>
      </c>
      <c r="L201" t="s">
        <v>43</v>
      </c>
      <c r="M201" t="s">
        <v>52</v>
      </c>
      <c r="N201" t="s">
        <v>43</v>
      </c>
      <c r="Q201" s="3"/>
      <c r="U201" s="3"/>
      <c r="W201" t="s">
        <v>43</v>
      </c>
      <c r="X201" t="s">
        <v>43</v>
      </c>
      <c r="Y201" s="3">
        <v>14603</v>
      </c>
      <c r="Z201" t="s">
        <v>81</v>
      </c>
      <c r="AA201" t="s">
        <v>94</v>
      </c>
      <c r="AB201" t="s">
        <v>83</v>
      </c>
      <c r="AC201" t="s">
        <v>79</v>
      </c>
      <c r="AD201" t="s">
        <v>84</v>
      </c>
      <c r="AE201" t="s">
        <v>60</v>
      </c>
      <c r="AH201" s="3"/>
      <c r="AI201" s="3">
        <v>2023</v>
      </c>
      <c r="AJ201" s="4">
        <v>45107</v>
      </c>
      <c r="AK201" s="5">
        <v>45275</v>
      </c>
      <c r="AL201" t="s">
        <v>43</v>
      </c>
      <c r="AM201" t="s">
        <v>61</v>
      </c>
      <c r="AN201">
        <v>-15.97</v>
      </c>
      <c r="AP201">
        <v>15.97</v>
      </c>
      <c r="AQ201" s="6">
        <v>-15.97</v>
      </c>
    </row>
    <row r="202" spans="2:43" x14ac:dyDescent="0.3">
      <c r="B202" t="s">
        <v>85</v>
      </c>
      <c r="C202" t="s">
        <v>46</v>
      </c>
      <c r="D202" s="3">
        <v>76135</v>
      </c>
      <c r="E202" t="s">
        <v>80</v>
      </c>
      <c r="F202" t="s">
        <v>48</v>
      </c>
      <c r="G202" t="s">
        <v>49</v>
      </c>
      <c r="H202" t="s">
        <v>50</v>
      </c>
      <c r="I202" t="s">
        <v>51</v>
      </c>
      <c r="J202" t="s">
        <v>43</v>
      </c>
      <c r="K202" t="s">
        <v>43</v>
      </c>
      <c r="L202" t="s">
        <v>43</v>
      </c>
      <c r="M202" t="s">
        <v>52</v>
      </c>
      <c r="N202" t="s">
        <v>43</v>
      </c>
      <c r="Q202" s="3"/>
      <c r="U202" s="3"/>
      <c r="W202" t="s">
        <v>43</v>
      </c>
      <c r="X202" t="s">
        <v>43</v>
      </c>
      <c r="Y202" s="3">
        <v>14603</v>
      </c>
      <c r="Z202" t="s">
        <v>86</v>
      </c>
      <c r="AA202" t="s">
        <v>94</v>
      </c>
      <c r="AB202" t="s">
        <v>87</v>
      </c>
      <c r="AC202" t="s">
        <v>88</v>
      </c>
      <c r="AD202" t="s">
        <v>84</v>
      </c>
      <c r="AE202" t="s">
        <v>60</v>
      </c>
      <c r="AH202" s="3"/>
      <c r="AI202" s="3">
        <v>2023</v>
      </c>
      <c r="AJ202" s="4">
        <v>45291</v>
      </c>
      <c r="AK202" s="5">
        <v>45301</v>
      </c>
      <c r="AL202" t="s">
        <v>43</v>
      </c>
      <c r="AM202" t="s">
        <v>61</v>
      </c>
      <c r="AN202">
        <v>15.97</v>
      </c>
      <c r="AO202">
        <v>15.97</v>
      </c>
      <c r="AQ202" s="6">
        <v>15.97</v>
      </c>
    </row>
    <row r="203" spans="2:43" x14ac:dyDescent="0.3">
      <c r="B203" t="s">
        <v>45</v>
      </c>
      <c r="C203" t="s">
        <v>46</v>
      </c>
      <c r="D203" s="3">
        <v>76135</v>
      </c>
      <c r="E203" t="s">
        <v>80</v>
      </c>
      <c r="F203" t="s">
        <v>48</v>
      </c>
      <c r="G203" t="s">
        <v>49</v>
      </c>
      <c r="H203" t="s">
        <v>50</v>
      </c>
      <c r="I203" t="s">
        <v>51</v>
      </c>
      <c r="J203" t="s">
        <v>43</v>
      </c>
      <c r="K203" t="s">
        <v>43</v>
      </c>
      <c r="L203" t="s">
        <v>43</v>
      </c>
      <c r="M203" t="s">
        <v>52</v>
      </c>
      <c r="N203" t="s">
        <v>43</v>
      </c>
      <c r="Q203" s="3"/>
      <c r="U203" s="3"/>
      <c r="W203" t="s">
        <v>43</v>
      </c>
      <c r="X203" t="s">
        <v>43</v>
      </c>
      <c r="Y203" s="3">
        <v>14604</v>
      </c>
      <c r="Z203" t="s">
        <v>81</v>
      </c>
      <c r="AA203" t="s">
        <v>95</v>
      </c>
      <c r="AB203" t="s">
        <v>83</v>
      </c>
      <c r="AC203" t="s">
        <v>79</v>
      </c>
      <c r="AD203" t="s">
        <v>84</v>
      </c>
      <c r="AE203" t="s">
        <v>60</v>
      </c>
      <c r="AH203" s="3"/>
      <c r="AI203" s="3">
        <v>2023</v>
      </c>
      <c r="AJ203" s="4">
        <v>45107</v>
      </c>
      <c r="AK203" s="5">
        <v>45275</v>
      </c>
      <c r="AL203" t="s">
        <v>43</v>
      </c>
      <c r="AM203" t="s">
        <v>61</v>
      </c>
      <c r="AN203">
        <v>-16.27</v>
      </c>
      <c r="AP203">
        <v>16.27</v>
      </c>
      <c r="AQ203" s="6">
        <v>-16.27</v>
      </c>
    </row>
    <row r="204" spans="2:43" x14ac:dyDescent="0.3">
      <c r="B204" t="s">
        <v>85</v>
      </c>
      <c r="C204" t="s">
        <v>46</v>
      </c>
      <c r="D204" s="3">
        <v>76135</v>
      </c>
      <c r="E204" t="s">
        <v>80</v>
      </c>
      <c r="F204" t="s">
        <v>48</v>
      </c>
      <c r="G204" t="s">
        <v>49</v>
      </c>
      <c r="H204" t="s">
        <v>50</v>
      </c>
      <c r="I204" t="s">
        <v>51</v>
      </c>
      <c r="J204" t="s">
        <v>43</v>
      </c>
      <c r="K204" t="s">
        <v>43</v>
      </c>
      <c r="L204" t="s">
        <v>43</v>
      </c>
      <c r="M204" t="s">
        <v>52</v>
      </c>
      <c r="N204" t="s">
        <v>43</v>
      </c>
      <c r="Q204" s="3"/>
      <c r="U204" s="3"/>
      <c r="W204" t="s">
        <v>43</v>
      </c>
      <c r="X204" t="s">
        <v>43</v>
      </c>
      <c r="Y204" s="3">
        <v>14604</v>
      </c>
      <c r="Z204" t="s">
        <v>86</v>
      </c>
      <c r="AA204" t="s">
        <v>95</v>
      </c>
      <c r="AB204" t="s">
        <v>87</v>
      </c>
      <c r="AC204" t="s">
        <v>88</v>
      </c>
      <c r="AD204" t="s">
        <v>84</v>
      </c>
      <c r="AE204" t="s">
        <v>60</v>
      </c>
      <c r="AH204" s="3"/>
      <c r="AI204" s="3">
        <v>2023</v>
      </c>
      <c r="AJ204" s="4">
        <v>45291</v>
      </c>
      <c r="AK204" s="5">
        <v>45301</v>
      </c>
      <c r="AL204" t="s">
        <v>43</v>
      </c>
      <c r="AM204" t="s">
        <v>61</v>
      </c>
      <c r="AN204">
        <v>16.27</v>
      </c>
      <c r="AO204">
        <v>16.27</v>
      </c>
      <c r="AQ204" s="6">
        <v>16.27</v>
      </c>
    </row>
    <row r="205" spans="2:43" x14ac:dyDescent="0.3">
      <c r="B205" t="s">
        <v>45</v>
      </c>
      <c r="C205" t="s">
        <v>46</v>
      </c>
      <c r="D205" s="3">
        <v>76135</v>
      </c>
      <c r="E205" t="s">
        <v>80</v>
      </c>
      <c r="F205" t="s">
        <v>48</v>
      </c>
      <c r="G205" t="s">
        <v>49</v>
      </c>
      <c r="H205" t="s">
        <v>50</v>
      </c>
      <c r="I205" t="s">
        <v>51</v>
      </c>
      <c r="J205" t="s">
        <v>43</v>
      </c>
      <c r="K205" t="s">
        <v>43</v>
      </c>
      <c r="L205" t="s">
        <v>43</v>
      </c>
      <c r="M205" t="s">
        <v>52</v>
      </c>
      <c r="N205" t="s">
        <v>43</v>
      </c>
      <c r="Q205" s="3"/>
      <c r="U205" s="3"/>
      <c r="W205" t="s">
        <v>43</v>
      </c>
      <c r="X205" t="s">
        <v>43</v>
      </c>
      <c r="Y205" s="3">
        <v>14605</v>
      </c>
      <c r="Z205" t="s">
        <v>81</v>
      </c>
      <c r="AA205" t="s">
        <v>96</v>
      </c>
      <c r="AB205" t="s">
        <v>83</v>
      </c>
      <c r="AC205" t="s">
        <v>79</v>
      </c>
      <c r="AD205" t="s">
        <v>84</v>
      </c>
      <c r="AE205" t="s">
        <v>60</v>
      </c>
      <c r="AH205" s="3"/>
      <c r="AI205" s="3">
        <v>2023</v>
      </c>
      <c r="AJ205" s="4">
        <v>45107</v>
      </c>
      <c r="AK205" s="5">
        <v>45275</v>
      </c>
      <c r="AL205" t="s">
        <v>43</v>
      </c>
      <c r="AM205" t="s">
        <v>61</v>
      </c>
      <c r="AN205">
        <v>-29.38</v>
      </c>
      <c r="AP205">
        <v>29.38</v>
      </c>
      <c r="AQ205" s="6">
        <v>-29.38</v>
      </c>
    </row>
    <row r="206" spans="2:43" x14ac:dyDescent="0.3">
      <c r="B206" t="s">
        <v>85</v>
      </c>
      <c r="C206" t="s">
        <v>46</v>
      </c>
      <c r="D206" s="3">
        <v>76135</v>
      </c>
      <c r="E206" t="s">
        <v>80</v>
      </c>
      <c r="F206" t="s">
        <v>48</v>
      </c>
      <c r="G206" t="s">
        <v>49</v>
      </c>
      <c r="H206" t="s">
        <v>50</v>
      </c>
      <c r="I206" t="s">
        <v>51</v>
      </c>
      <c r="J206" t="s">
        <v>43</v>
      </c>
      <c r="K206" t="s">
        <v>43</v>
      </c>
      <c r="L206" t="s">
        <v>43</v>
      </c>
      <c r="M206" t="s">
        <v>52</v>
      </c>
      <c r="N206" t="s">
        <v>43</v>
      </c>
      <c r="Q206" s="3"/>
      <c r="U206" s="3"/>
      <c r="W206" t="s">
        <v>43</v>
      </c>
      <c r="X206" t="s">
        <v>43</v>
      </c>
      <c r="Y206" s="3">
        <v>14605</v>
      </c>
      <c r="Z206" t="s">
        <v>86</v>
      </c>
      <c r="AA206" t="s">
        <v>96</v>
      </c>
      <c r="AB206" t="s">
        <v>87</v>
      </c>
      <c r="AC206" t="s">
        <v>88</v>
      </c>
      <c r="AD206" t="s">
        <v>84</v>
      </c>
      <c r="AE206" t="s">
        <v>60</v>
      </c>
      <c r="AH206" s="3"/>
      <c r="AI206" s="3">
        <v>2023</v>
      </c>
      <c r="AJ206" s="4">
        <v>45291</v>
      </c>
      <c r="AK206" s="5">
        <v>45301</v>
      </c>
      <c r="AL206" t="s">
        <v>43</v>
      </c>
      <c r="AM206" t="s">
        <v>61</v>
      </c>
      <c r="AN206">
        <v>29.38</v>
      </c>
      <c r="AO206">
        <v>29.38</v>
      </c>
      <c r="AQ206" s="6">
        <v>29.38</v>
      </c>
    </row>
    <row r="207" spans="2:43" x14ac:dyDescent="0.3">
      <c r="B207" t="s">
        <v>45</v>
      </c>
      <c r="C207" t="s">
        <v>46</v>
      </c>
      <c r="D207" s="3">
        <v>76135</v>
      </c>
      <c r="E207" t="s">
        <v>80</v>
      </c>
      <c r="F207" t="s">
        <v>48</v>
      </c>
      <c r="G207" t="s">
        <v>49</v>
      </c>
      <c r="H207" t="s">
        <v>50</v>
      </c>
      <c r="I207" t="s">
        <v>51</v>
      </c>
      <c r="J207" t="s">
        <v>43</v>
      </c>
      <c r="K207" t="s">
        <v>43</v>
      </c>
      <c r="L207" t="s">
        <v>43</v>
      </c>
      <c r="M207" t="s">
        <v>52</v>
      </c>
      <c r="N207" t="s">
        <v>43</v>
      </c>
      <c r="Q207" s="3"/>
      <c r="U207" s="3"/>
      <c r="W207" t="s">
        <v>43</v>
      </c>
      <c r="X207" t="s">
        <v>43</v>
      </c>
      <c r="Y207" s="3">
        <v>14606</v>
      </c>
      <c r="Z207" t="s">
        <v>81</v>
      </c>
      <c r="AA207" t="s">
        <v>82</v>
      </c>
      <c r="AB207" t="s">
        <v>83</v>
      </c>
      <c r="AC207" t="s">
        <v>79</v>
      </c>
      <c r="AD207" t="s">
        <v>84</v>
      </c>
      <c r="AE207" t="s">
        <v>60</v>
      </c>
      <c r="AH207" s="3"/>
      <c r="AI207" s="3">
        <v>2023</v>
      </c>
      <c r="AJ207" s="4">
        <v>45107</v>
      </c>
      <c r="AK207" s="5">
        <v>45275</v>
      </c>
      <c r="AL207" t="s">
        <v>43</v>
      </c>
      <c r="AM207" t="s">
        <v>61</v>
      </c>
      <c r="AN207">
        <v>-29.38</v>
      </c>
      <c r="AP207">
        <v>29.38</v>
      </c>
      <c r="AQ207" s="6">
        <v>-29.38</v>
      </c>
    </row>
    <row r="208" spans="2:43" x14ac:dyDescent="0.3">
      <c r="B208" t="s">
        <v>85</v>
      </c>
      <c r="C208" t="s">
        <v>46</v>
      </c>
      <c r="D208" s="3">
        <v>76135</v>
      </c>
      <c r="E208" t="s">
        <v>80</v>
      </c>
      <c r="F208" t="s">
        <v>48</v>
      </c>
      <c r="G208" t="s">
        <v>49</v>
      </c>
      <c r="H208" t="s">
        <v>50</v>
      </c>
      <c r="I208" t="s">
        <v>51</v>
      </c>
      <c r="J208" t="s">
        <v>43</v>
      </c>
      <c r="K208" t="s">
        <v>43</v>
      </c>
      <c r="L208" t="s">
        <v>43</v>
      </c>
      <c r="M208" t="s">
        <v>52</v>
      </c>
      <c r="N208" t="s">
        <v>43</v>
      </c>
      <c r="Q208" s="3"/>
      <c r="U208" s="3"/>
      <c r="W208" t="s">
        <v>43</v>
      </c>
      <c r="X208" t="s">
        <v>43</v>
      </c>
      <c r="Y208" s="3">
        <v>14606</v>
      </c>
      <c r="Z208" t="s">
        <v>86</v>
      </c>
      <c r="AA208" t="s">
        <v>82</v>
      </c>
      <c r="AB208" t="s">
        <v>87</v>
      </c>
      <c r="AC208" t="s">
        <v>88</v>
      </c>
      <c r="AD208" t="s">
        <v>84</v>
      </c>
      <c r="AE208" t="s">
        <v>60</v>
      </c>
      <c r="AH208" s="3"/>
      <c r="AI208" s="3">
        <v>2023</v>
      </c>
      <c r="AJ208" s="4">
        <v>45291</v>
      </c>
      <c r="AK208" s="5">
        <v>45301</v>
      </c>
      <c r="AL208" t="s">
        <v>43</v>
      </c>
      <c r="AM208" t="s">
        <v>61</v>
      </c>
      <c r="AN208">
        <v>29.38</v>
      </c>
      <c r="AO208">
        <v>29.38</v>
      </c>
      <c r="AQ208" s="6">
        <v>29.38</v>
      </c>
    </row>
    <row r="209" spans="1:43" x14ac:dyDescent="0.3">
      <c r="B209" t="s">
        <v>45</v>
      </c>
      <c r="C209" t="s">
        <v>46</v>
      </c>
      <c r="D209" s="3">
        <v>76135</v>
      </c>
      <c r="E209" t="s">
        <v>80</v>
      </c>
      <c r="F209" t="s">
        <v>48</v>
      </c>
      <c r="G209" t="s">
        <v>49</v>
      </c>
      <c r="H209" t="s">
        <v>50</v>
      </c>
      <c r="I209" t="s">
        <v>51</v>
      </c>
      <c r="J209" t="s">
        <v>43</v>
      </c>
      <c r="K209" t="s">
        <v>43</v>
      </c>
      <c r="L209" t="s">
        <v>43</v>
      </c>
      <c r="M209" t="s">
        <v>52</v>
      </c>
      <c r="N209" t="s">
        <v>43</v>
      </c>
      <c r="Q209" s="3"/>
      <c r="U209" s="3"/>
      <c r="W209" t="s">
        <v>43</v>
      </c>
      <c r="X209" t="s">
        <v>43</v>
      </c>
      <c r="Y209" s="3">
        <v>14607</v>
      </c>
      <c r="Z209" t="s">
        <v>81</v>
      </c>
      <c r="AA209" t="s">
        <v>97</v>
      </c>
      <c r="AB209" t="s">
        <v>83</v>
      </c>
      <c r="AC209" t="s">
        <v>79</v>
      </c>
      <c r="AD209" t="s">
        <v>84</v>
      </c>
      <c r="AE209" t="s">
        <v>60</v>
      </c>
      <c r="AH209" s="3"/>
      <c r="AI209" s="3">
        <v>2023</v>
      </c>
      <c r="AJ209" s="4">
        <v>45107</v>
      </c>
      <c r="AK209" s="5">
        <v>45275</v>
      </c>
      <c r="AL209" t="s">
        <v>43</v>
      </c>
      <c r="AM209" t="s">
        <v>61</v>
      </c>
      <c r="AN209">
        <v>-94.18</v>
      </c>
      <c r="AP209">
        <v>94.18</v>
      </c>
      <c r="AQ209" s="6">
        <v>-94.18</v>
      </c>
    </row>
    <row r="210" spans="1:43" x14ac:dyDescent="0.3">
      <c r="B210" t="s">
        <v>85</v>
      </c>
      <c r="C210" t="s">
        <v>46</v>
      </c>
      <c r="D210" s="3">
        <v>76135</v>
      </c>
      <c r="E210" t="s">
        <v>80</v>
      </c>
      <c r="F210" t="s">
        <v>48</v>
      </c>
      <c r="G210" t="s">
        <v>49</v>
      </c>
      <c r="H210" t="s">
        <v>50</v>
      </c>
      <c r="I210" t="s">
        <v>51</v>
      </c>
      <c r="J210" t="s">
        <v>43</v>
      </c>
      <c r="K210" t="s">
        <v>43</v>
      </c>
      <c r="L210" t="s">
        <v>43</v>
      </c>
      <c r="M210" t="s">
        <v>52</v>
      </c>
      <c r="N210" t="s">
        <v>43</v>
      </c>
      <c r="Q210" s="3"/>
      <c r="U210" s="3"/>
      <c r="W210" t="s">
        <v>43</v>
      </c>
      <c r="X210" t="s">
        <v>43</v>
      </c>
      <c r="Y210" s="3">
        <v>14607</v>
      </c>
      <c r="Z210" t="s">
        <v>86</v>
      </c>
      <c r="AA210" t="s">
        <v>97</v>
      </c>
      <c r="AB210" t="s">
        <v>87</v>
      </c>
      <c r="AC210" t="s">
        <v>88</v>
      </c>
      <c r="AD210" t="s">
        <v>84</v>
      </c>
      <c r="AE210" t="s">
        <v>60</v>
      </c>
      <c r="AH210" s="3"/>
      <c r="AI210" s="3">
        <v>2023</v>
      </c>
      <c r="AJ210" s="4">
        <v>45291</v>
      </c>
      <c r="AK210" s="5">
        <v>45301</v>
      </c>
      <c r="AL210" t="s">
        <v>43</v>
      </c>
      <c r="AM210" t="s">
        <v>61</v>
      </c>
      <c r="AN210">
        <v>94.18</v>
      </c>
      <c r="AO210">
        <v>94.18</v>
      </c>
      <c r="AQ210" s="6">
        <v>94.18</v>
      </c>
    </row>
    <row r="211" spans="1:43" x14ac:dyDescent="0.3">
      <c r="B211" t="s">
        <v>85</v>
      </c>
      <c r="C211" t="s">
        <v>46</v>
      </c>
      <c r="D211" s="3">
        <v>76135</v>
      </c>
      <c r="E211" t="s">
        <v>80</v>
      </c>
      <c r="F211" t="s">
        <v>48</v>
      </c>
      <c r="G211" t="s">
        <v>49</v>
      </c>
      <c r="H211" t="s">
        <v>50</v>
      </c>
      <c r="I211" t="s">
        <v>51</v>
      </c>
      <c r="J211" t="s">
        <v>43</v>
      </c>
      <c r="K211" t="s">
        <v>43</v>
      </c>
      <c r="L211" t="s">
        <v>43</v>
      </c>
      <c r="M211" t="s">
        <v>52</v>
      </c>
      <c r="N211" t="s">
        <v>43</v>
      </c>
      <c r="Q211" s="3"/>
      <c r="U211" s="3"/>
      <c r="W211" t="s">
        <v>43</v>
      </c>
      <c r="X211" t="s">
        <v>43</v>
      </c>
      <c r="Y211" s="3">
        <v>14597</v>
      </c>
      <c r="Z211" t="s">
        <v>81</v>
      </c>
      <c r="AA211" t="s">
        <v>82</v>
      </c>
      <c r="AB211" t="s">
        <v>4689</v>
      </c>
      <c r="AC211" t="s">
        <v>79</v>
      </c>
      <c r="AD211" t="s">
        <v>84</v>
      </c>
      <c r="AE211" t="s">
        <v>60</v>
      </c>
      <c r="AH211" s="3"/>
      <c r="AI211" s="3">
        <v>2023</v>
      </c>
      <c r="AJ211" s="4">
        <v>45291</v>
      </c>
      <c r="AK211" s="5">
        <v>45295</v>
      </c>
      <c r="AL211" t="s">
        <v>43</v>
      </c>
      <c r="AM211" t="s">
        <v>61</v>
      </c>
      <c r="AN211">
        <v>29.38</v>
      </c>
      <c r="AO211">
        <v>29.38</v>
      </c>
      <c r="AQ211" s="6">
        <v>29.38</v>
      </c>
    </row>
    <row r="212" spans="1:43" x14ac:dyDescent="0.3">
      <c r="B212" t="s">
        <v>85</v>
      </c>
      <c r="C212" t="s">
        <v>46</v>
      </c>
      <c r="D212" s="3">
        <v>76135</v>
      </c>
      <c r="E212" t="s">
        <v>80</v>
      </c>
      <c r="F212" t="s">
        <v>48</v>
      </c>
      <c r="G212" t="s">
        <v>49</v>
      </c>
      <c r="H212" t="s">
        <v>50</v>
      </c>
      <c r="I212" t="s">
        <v>51</v>
      </c>
      <c r="J212" t="s">
        <v>43</v>
      </c>
      <c r="K212" t="s">
        <v>43</v>
      </c>
      <c r="L212" t="s">
        <v>43</v>
      </c>
      <c r="M212" t="s">
        <v>52</v>
      </c>
      <c r="N212" t="s">
        <v>43</v>
      </c>
      <c r="Q212" s="3"/>
      <c r="U212" s="3"/>
      <c r="W212" t="s">
        <v>43</v>
      </c>
      <c r="X212" t="s">
        <v>43</v>
      </c>
      <c r="Y212" s="3">
        <v>14598</v>
      </c>
      <c r="Z212" t="s">
        <v>81</v>
      </c>
      <c r="AA212" t="s">
        <v>89</v>
      </c>
      <c r="AB212" t="s">
        <v>4689</v>
      </c>
      <c r="AC212" t="s">
        <v>79</v>
      </c>
      <c r="AD212" t="s">
        <v>84</v>
      </c>
      <c r="AE212" t="s">
        <v>60</v>
      </c>
      <c r="AH212" s="3"/>
      <c r="AI212" s="3">
        <v>2023</v>
      </c>
      <c r="AJ212" s="4">
        <v>45291</v>
      </c>
      <c r="AK212" s="5">
        <v>45295</v>
      </c>
      <c r="AL212" t="s">
        <v>43</v>
      </c>
      <c r="AM212" t="s">
        <v>61</v>
      </c>
      <c r="AN212">
        <v>-1.47</v>
      </c>
      <c r="AP212">
        <v>1.47</v>
      </c>
      <c r="AQ212" s="6">
        <v>-1.47</v>
      </c>
    </row>
    <row r="213" spans="1:43" x14ac:dyDescent="0.3">
      <c r="B213" t="s">
        <v>85</v>
      </c>
      <c r="C213" t="s">
        <v>46</v>
      </c>
      <c r="D213" s="3">
        <v>76135</v>
      </c>
      <c r="E213" t="s">
        <v>80</v>
      </c>
      <c r="F213" t="s">
        <v>48</v>
      </c>
      <c r="G213" t="s">
        <v>49</v>
      </c>
      <c r="H213" t="s">
        <v>50</v>
      </c>
      <c r="I213" t="s">
        <v>51</v>
      </c>
      <c r="J213" t="s">
        <v>43</v>
      </c>
      <c r="K213" t="s">
        <v>43</v>
      </c>
      <c r="L213" t="s">
        <v>43</v>
      </c>
      <c r="M213" t="s">
        <v>52</v>
      </c>
      <c r="N213" t="s">
        <v>43</v>
      </c>
      <c r="Q213" s="3"/>
      <c r="U213" s="3"/>
      <c r="W213" t="s">
        <v>43</v>
      </c>
      <c r="X213" t="s">
        <v>43</v>
      </c>
      <c r="Y213" s="3">
        <v>14599</v>
      </c>
      <c r="Z213" t="s">
        <v>81</v>
      </c>
      <c r="AA213" t="s">
        <v>90</v>
      </c>
      <c r="AB213" t="s">
        <v>4689</v>
      </c>
      <c r="AC213" t="s">
        <v>79</v>
      </c>
      <c r="AD213" t="s">
        <v>84</v>
      </c>
      <c r="AE213" t="s">
        <v>60</v>
      </c>
      <c r="AH213" s="3"/>
      <c r="AI213" s="3">
        <v>2023</v>
      </c>
      <c r="AJ213" s="4">
        <v>45291</v>
      </c>
      <c r="AK213" s="5">
        <v>45295</v>
      </c>
      <c r="AL213" t="s">
        <v>43</v>
      </c>
      <c r="AM213" t="s">
        <v>61</v>
      </c>
      <c r="AN213">
        <v>-9.64</v>
      </c>
      <c r="AP213">
        <v>9.64</v>
      </c>
      <c r="AQ213" s="6">
        <v>-9.64</v>
      </c>
    </row>
    <row r="214" spans="1:43" x14ac:dyDescent="0.3">
      <c r="B214" t="s">
        <v>85</v>
      </c>
      <c r="C214" t="s">
        <v>46</v>
      </c>
      <c r="D214" s="3">
        <v>76135</v>
      </c>
      <c r="E214" t="s">
        <v>80</v>
      </c>
      <c r="F214" t="s">
        <v>48</v>
      </c>
      <c r="G214" t="s">
        <v>49</v>
      </c>
      <c r="H214" t="s">
        <v>50</v>
      </c>
      <c r="I214" t="s">
        <v>51</v>
      </c>
      <c r="J214" t="s">
        <v>43</v>
      </c>
      <c r="K214" t="s">
        <v>43</v>
      </c>
      <c r="L214" t="s">
        <v>43</v>
      </c>
      <c r="M214" t="s">
        <v>52</v>
      </c>
      <c r="N214" t="s">
        <v>43</v>
      </c>
      <c r="Q214" s="3"/>
      <c r="U214" s="3"/>
      <c r="W214" t="s">
        <v>43</v>
      </c>
      <c r="X214" t="s">
        <v>43</v>
      </c>
      <c r="Y214" s="3">
        <v>14600</v>
      </c>
      <c r="Z214" t="s">
        <v>81</v>
      </c>
      <c r="AA214" t="s">
        <v>91</v>
      </c>
      <c r="AB214" t="s">
        <v>4689</v>
      </c>
      <c r="AC214" t="s">
        <v>79</v>
      </c>
      <c r="AD214" t="s">
        <v>84</v>
      </c>
      <c r="AE214" t="s">
        <v>60</v>
      </c>
      <c r="AH214" s="3"/>
      <c r="AI214" s="3">
        <v>2023</v>
      </c>
      <c r="AJ214" s="4">
        <v>45291</v>
      </c>
      <c r="AK214" s="5">
        <v>45295</v>
      </c>
      <c r="AL214" t="s">
        <v>43</v>
      </c>
      <c r="AM214" t="s">
        <v>61</v>
      </c>
      <c r="AN214">
        <v>-9.9</v>
      </c>
      <c r="AP214">
        <v>9.9</v>
      </c>
      <c r="AQ214" s="6">
        <v>-9.9</v>
      </c>
    </row>
    <row r="215" spans="1:43" x14ac:dyDescent="0.3">
      <c r="B215" t="s">
        <v>85</v>
      </c>
      <c r="C215" t="s">
        <v>46</v>
      </c>
      <c r="D215" s="3">
        <v>76135</v>
      </c>
      <c r="E215" t="s">
        <v>80</v>
      </c>
      <c r="F215" t="s">
        <v>48</v>
      </c>
      <c r="G215" t="s">
        <v>49</v>
      </c>
      <c r="H215" t="s">
        <v>50</v>
      </c>
      <c r="I215" t="s">
        <v>51</v>
      </c>
      <c r="J215" t="s">
        <v>43</v>
      </c>
      <c r="K215" t="s">
        <v>43</v>
      </c>
      <c r="L215" t="s">
        <v>43</v>
      </c>
      <c r="M215" t="s">
        <v>52</v>
      </c>
      <c r="N215" t="s">
        <v>43</v>
      </c>
      <c r="Q215" s="3"/>
      <c r="U215" s="3"/>
      <c r="W215" t="s">
        <v>43</v>
      </c>
      <c r="X215" t="s">
        <v>43</v>
      </c>
      <c r="Y215" s="3">
        <v>14601</v>
      </c>
      <c r="Z215" t="s">
        <v>81</v>
      </c>
      <c r="AA215" t="s">
        <v>92</v>
      </c>
      <c r="AB215" t="s">
        <v>4689</v>
      </c>
      <c r="AC215" t="s">
        <v>79</v>
      </c>
      <c r="AD215" t="s">
        <v>84</v>
      </c>
      <c r="AE215" t="s">
        <v>60</v>
      </c>
      <c r="AH215" s="3"/>
      <c r="AI215" s="3">
        <v>2023</v>
      </c>
      <c r="AJ215" s="4">
        <v>45291</v>
      </c>
      <c r="AK215" s="5">
        <v>45295</v>
      </c>
      <c r="AL215" t="s">
        <v>43</v>
      </c>
      <c r="AM215" t="s">
        <v>61</v>
      </c>
      <c r="AN215">
        <v>-12.22</v>
      </c>
      <c r="AP215">
        <v>12.22</v>
      </c>
      <c r="AQ215" s="6">
        <v>-12.22</v>
      </c>
    </row>
    <row r="216" spans="1:43" x14ac:dyDescent="0.3">
      <c r="B216" t="s">
        <v>85</v>
      </c>
      <c r="C216" t="s">
        <v>46</v>
      </c>
      <c r="D216" s="3">
        <v>76135</v>
      </c>
      <c r="E216" t="s">
        <v>80</v>
      </c>
      <c r="F216" t="s">
        <v>48</v>
      </c>
      <c r="G216" t="s">
        <v>49</v>
      </c>
      <c r="H216" t="s">
        <v>50</v>
      </c>
      <c r="I216" t="s">
        <v>51</v>
      </c>
      <c r="J216" t="s">
        <v>43</v>
      </c>
      <c r="K216" t="s">
        <v>43</v>
      </c>
      <c r="L216" t="s">
        <v>43</v>
      </c>
      <c r="M216" t="s">
        <v>52</v>
      </c>
      <c r="N216" t="s">
        <v>43</v>
      </c>
      <c r="Q216" s="3"/>
      <c r="U216" s="3"/>
      <c r="W216" t="s">
        <v>43</v>
      </c>
      <c r="X216" t="s">
        <v>43</v>
      </c>
      <c r="Y216" s="3">
        <v>14602</v>
      </c>
      <c r="Z216" t="s">
        <v>81</v>
      </c>
      <c r="AA216" t="s">
        <v>93</v>
      </c>
      <c r="AB216" t="s">
        <v>4689</v>
      </c>
      <c r="AC216" t="s">
        <v>79</v>
      </c>
      <c r="AD216" t="s">
        <v>84</v>
      </c>
      <c r="AE216" t="s">
        <v>60</v>
      </c>
      <c r="AH216" s="3"/>
      <c r="AI216" s="3">
        <v>2023</v>
      </c>
      <c r="AJ216" s="4">
        <v>45291</v>
      </c>
      <c r="AK216" s="5">
        <v>45295</v>
      </c>
      <c r="AL216" t="s">
        <v>43</v>
      </c>
      <c r="AM216" t="s">
        <v>61</v>
      </c>
      <c r="AN216">
        <v>-15.18</v>
      </c>
      <c r="AP216">
        <v>15.18</v>
      </c>
      <c r="AQ216" s="6">
        <v>-15.18</v>
      </c>
    </row>
    <row r="217" spans="1:43" x14ac:dyDescent="0.3">
      <c r="B217" t="s">
        <v>85</v>
      </c>
      <c r="C217" t="s">
        <v>46</v>
      </c>
      <c r="D217" s="3">
        <v>76135</v>
      </c>
      <c r="E217" t="s">
        <v>80</v>
      </c>
      <c r="F217" t="s">
        <v>48</v>
      </c>
      <c r="G217" t="s">
        <v>49</v>
      </c>
      <c r="H217" t="s">
        <v>50</v>
      </c>
      <c r="I217" t="s">
        <v>51</v>
      </c>
      <c r="J217" t="s">
        <v>43</v>
      </c>
      <c r="K217" t="s">
        <v>43</v>
      </c>
      <c r="L217" t="s">
        <v>43</v>
      </c>
      <c r="M217" t="s">
        <v>52</v>
      </c>
      <c r="N217" t="s">
        <v>43</v>
      </c>
      <c r="Q217" s="3"/>
      <c r="U217" s="3"/>
      <c r="W217" t="s">
        <v>43</v>
      </c>
      <c r="X217" t="s">
        <v>43</v>
      </c>
      <c r="Y217" s="3">
        <v>14603</v>
      </c>
      <c r="Z217" t="s">
        <v>81</v>
      </c>
      <c r="AA217" t="s">
        <v>94</v>
      </c>
      <c r="AB217" t="s">
        <v>4689</v>
      </c>
      <c r="AC217" t="s">
        <v>79</v>
      </c>
      <c r="AD217" t="s">
        <v>84</v>
      </c>
      <c r="AE217" t="s">
        <v>60</v>
      </c>
      <c r="AH217" s="3"/>
      <c r="AI217" s="3">
        <v>2023</v>
      </c>
      <c r="AJ217" s="4">
        <v>45291</v>
      </c>
      <c r="AK217" s="5">
        <v>45295</v>
      </c>
      <c r="AL217" t="s">
        <v>43</v>
      </c>
      <c r="AM217" t="s">
        <v>61</v>
      </c>
      <c r="AN217">
        <v>-15.97</v>
      </c>
      <c r="AP217">
        <v>15.97</v>
      </c>
      <c r="AQ217" s="6">
        <v>-15.97</v>
      </c>
    </row>
    <row r="218" spans="1:43" x14ac:dyDescent="0.3">
      <c r="B218" t="s">
        <v>85</v>
      </c>
      <c r="C218" t="s">
        <v>46</v>
      </c>
      <c r="D218" s="3">
        <v>76135</v>
      </c>
      <c r="E218" t="s">
        <v>80</v>
      </c>
      <c r="F218" t="s">
        <v>48</v>
      </c>
      <c r="G218" t="s">
        <v>49</v>
      </c>
      <c r="H218" t="s">
        <v>50</v>
      </c>
      <c r="I218" t="s">
        <v>51</v>
      </c>
      <c r="J218" t="s">
        <v>43</v>
      </c>
      <c r="K218" t="s">
        <v>43</v>
      </c>
      <c r="L218" t="s">
        <v>43</v>
      </c>
      <c r="M218" t="s">
        <v>52</v>
      </c>
      <c r="N218" t="s">
        <v>43</v>
      </c>
      <c r="Q218" s="3"/>
      <c r="U218" s="3"/>
      <c r="W218" t="s">
        <v>43</v>
      </c>
      <c r="X218" t="s">
        <v>43</v>
      </c>
      <c r="Y218" s="3">
        <v>14604</v>
      </c>
      <c r="Z218" t="s">
        <v>81</v>
      </c>
      <c r="AA218" t="s">
        <v>95</v>
      </c>
      <c r="AB218" t="s">
        <v>4689</v>
      </c>
      <c r="AC218" t="s">
        <v>79</v>
      </c>
      <c r="AD218" t="s">
        <v>84</v>
      </c>
      <c r="AE218" t="s">
        <v>60</v>
      </c>
      <c r="AH218" s="3"/>
      <c r="AI218" s="3">
        <v>2023</v>
      </c>
      <c r="AJ218" s="4">
        <v>45291</v>
      </c>
      <c r="AK218" s="5">
        <v>45295</v>
      </c>
      <c r="AL218" t="s">
        <v>43</v>
      </c>
      <c r="AM218" t="s">
        <v>61</v>
      </c>
      <c r="AN218">
        <v>-16.27</v>
      </c>
      <c r="AP218">
        <v>16.27</v>
      </c>
      <c r="AQ218" s="6">
        <v>-16.27</v>
      </c>
    </row>
    <row r="219" spans="1:43" x14ac:dyDescent="0.3">
      <c r="B219" t="s">
        <v>85</v>
      </c>
      <c r="C219" t="s">
        <v>46</v>
      </c>
      <c r="D219" s="3">
        <v>76135</v>
      </c>
      <c r="E219" t="s">
        <v>80</v>
      </c>
      <c r="F219" t="s">
        <v>48</v>
      </c>
      <c r="G219" t="s">
        <v>49</v>
      </c>
      <c r="H219" t="s">
        <v>50</v>
      </c>
      <c r="I219" t="s">
        <v>51</v>
      </c>
      <c r="J219" t="s">
        <v>43</v>
      </c>
      <c r="K219" t="s">
        <v>43</v>
      </c>
      <c r="L219" t="s">
        <v>43</v>
      </c>
      <c r="M219" t="s">
        <v>52</v>
      </c>
      <c r="N219" t="s">
        <v>43</v>
      </c>
      <c r="Q219" s="3"/>
      <c r="U219" s="3"/>
      <c r="W219" t="s">
        <v>43</v>
      </c>
      <c r="X219" t="s">
        <v>43</v>
      </c>
      <c r="Y219" s="3">
        <v>14605</v>
      </c>
      <c r="Z219" t="s">
        <v>81</v>
      </c>
      <c r="AA219" t="s">
        <v>96</v>
      </c>
      <c r="AB219" t="s">
        <v>4689</v>
      </c>
      <c r="AC219" t="s">
        <v>79</v>
      </c>
      <c r="AD219" t="s">
        <v>84</v>
      </c>
      <c r="AE219" t="s">
        <v>60</v>
      </c>
      <c r="AH219" s="3"/>
      <c r="AI219" s="3">
        <v>2023</v>
      </c>
      <c r="AJ219" s="4">
        <v>45291</v>
      </c>
      <c r="AK219" s="5">
        <v>45295</v>
      </c>
      <c r="AL219" t="s">
        <v>43</v>
      </c>
      <c r="AM219" t="s">
        <v>61</v>
      </c>
      <c r="AN219">
        <v>-29.38</v>
      </c>
      <c r="AP219">
        <v>29.38</v>
      </c>
      <c r="AQ219" s="6">
        <v>-29.38</v>
      </c>
    </row>
    <row r="220" spans="1:43" x14ac:dyDescent="0.3">
      <c r="B220" t="s">
        <v>85</v>
      </c>
      <c r="C220" t="s">
        <v>46</v>
      </c>
      <c r="D220" s="3">
        <v>76135</v>
      </c>
      <c r="E220" t="s">
        <v>80</v>
      </c>
      <c r="F220" t="s">
        <v>48</v>
      </c>
      <c r="G220" t="s">
        <v>49</v>
      </c>
      <c r="H220" t="s">
        <v>50</v>
      </c>
      <c r="I220" t="s">
        <v>51</v>
      </c>
      <c r="J220" t="s">
        <v>43</v>
      </c>
      <c r="K220" t="s">
        <v>43</v>
      </c>
      <c r="L220" t="s">
        <v>43</v>
      </c>
      <c r="M220" t="s">
        <v>52</v>
      </c>
      <c r="N220" t="s">
        <v>43</v>
      </c>
      <c r="Q220" s="3"/>
      <c r="U220" s="3"/>
      <c r="W220" t="s">
        <v>43</v>
      </c>
      <c r="X220" t="s">
        <v>43</v>
      </c>
      <c r="Y220" s="3">
        <v>14606</v>
      </c>
      <c r="Z220" t="s">
        <v>81</v>
      </c>
      <c r="AA220" t="s">
        <v>82</v>
      </c>
      <c r="AB220" t="s">
        <v>4689</v>
      </c>
      <c r="AC220" t="s">
        <v>79</v>
      </c>
      <c r="AD220" t="s">
        <v>84</v>
      </c>
      <c r="AE220" t="s">
        <v>60</v>
      </c>
      <c r="AH220" s="3"/>
      <c r="AI220" s="3">
        <v>2023</v>
      </c>
      <c r="AJ220" s="4">
        <v>45291</v>
      </c>
      <c r="AK220" s="5">
        <v>45295</v>
      </c>
      <c r="AL220" t="s">
        <v>43</v>
      </c>
      <c r="AM220" t="s">
        <v>61</v>
      </c>
      <c r="AN220">
        <v>-29.38</v>
      </c>
      <c r="AP220">
        <v>29.38</v>
      </c>
      <c r="AQ220" s="6">
        <v>-29.38</v>
      </c>
    </row>
    <row r="221" spans="1:43" x14ac:dyDescent="0.3">
      <c r="B221" t="s">
        <v>85</v>
      </c>
      <c r="C221" t="s">
        <v>46</v>
      </c>
      <c r="D221" s="3">
        <v>76135</v>
      </c>
      <c r="E221" t="s">
        <v>80</v>
      </c>
      <c r="F221" t="s">
        <v>48</v>
      </c>
      <c r="G221" t="s">
        <v>49</v>
      </c>
      <c r="H221" t="s">
        <v>50</v>
      </c>
      <c r="I221" t="s">
        <v>51</v>
      </c>
      <c r="J221" t="s">
        <v>43</v>
      </c>
      <c r="K221" t="s">
        <v>43</v>
      </c>
      <c r="L221" t="s">
        <v>43</v>
      </c>
      <c r="M221" t="s">
        <v>52</v>
      </c>
      <c r="N221" t="s">
        <v>43</v>
      </c>
      <c r="Q221" s="3"/>
      <c r="U221" s="3"/>
      <c r="W221" t="s">
        <v>43</v>
      </c>
      <c r="X221" t="s">
        <v>43</v>
      </c>
      <c r="Y221" s="3">
        <v>14607</v>
      </c>
      <c r="Z221" t="s">
        <v>81</v>
      </c>
      <c r="AA221" t="s">
        <v>97</v>
      </c>
      <c r="AB221" t="s">
        <v>4689</v>
      </c>
      <c r="AC221" t="s">
        <v>79</v>
      </c>
      <c r="AD221" t="s">
        <v>84</v>
      </c>
      <c r="AE221" t="s">
        <v>60</v>
      </c>
      <c r="AH221" s="3"/>
      <c r="AI221" s="3">
        <v>2023</v>
      </c>
      <c r="AJ221" s="4">
        <v>45291</v>
      </c>
      <c r="AK221" s="5">
        <v>45295</v>
      </c>
      <c r="AL221" t="s">
        <v>43</v>
      </c>
      <c r="AM221" t="s">
        <v>61</v>
      </c>
      <c r="AN221">
        <v>-94.18</v>
      </c>
      <c r="AP221">
        <v>94.18</v>
      </c>
      <c r="AQ221" s="6">
        <v>-94.18</v>
      </c>
    </row>
    <row r="222" spans="1:43" x14ac:dyDescent="0.3">
      <c r="A222" t="s">
        <v>44</v>
      </c>
      <c r="B222" t="s">
        <v>45</v>
      </c>
      <c r="C222" t="s">
        <v>46</v>
      </c>
      <c r="D222" s="3">
        <v>77630</v>
      </c>
      <c r="E222" t="s">
        <v>70</v>
      </c>
      <c r="F222" t="s">
        <v>48</v>
      </c>
      <c r="G222" t="s">
        <v>49</v>
      </c>
      <c r="H222" t="s">
        <v>50</v>
      </c>
      <c r="I222" t="s">
        <v>51</v>
      </c>
      <c r="J222" t="s">
        <v>43</v>
      </c>
      <c r="K222" t="s">
        <v>43</v>
      </c>
      <c r="L222" t="s">
        <v>43</v>
      </c>
      <c r="M222" t="s">
        <v>52</v>
      </c>
      <c r="N222" t="s">
        <v>66</v>
      </c>
      <c r="O222" t="s">
        <v>54</v>
      </c>
      <c r="Q222" s="3"/>
      <c r="U222" s="3"/>
      <c r="W222" t="s">
        <v>43</v>
      </c>
      <c r="X222" t="s">
        <v>43</v>
      </c>
      <c r="Y222" s="3">
        <v>64</v>
      </c>
      <c r="Z222" t="s">
        <v>67</v>
      </c>
      <c r="AA222" t="s">
        <v>68</v>
      </c>
      <c r="AB222" t="s">
        <v>69</v>
      </c>
      <c r="AC222" t="s">
        <v>58</v>
      </c>
      <c r="AD222" t="s">
        <v>59</v>
      </c>
      <c r="AE222" t="s">
        <v>60</v>
      </c>
      <c r="AH222" s="3"/>
      <c r="AI222" s="3">
        <v>2023</v>
      </c>
      <c r="AJ222" s="4">
        <v>45078</v>
      </c>
      <c r="AK222" s="5">
        <v>45126</v>
      </c>
      <c r="AL222" t="s">
        <v>43</v>
      </c>
      <c r="AM222" t="s">
        <v>61</v>
      </c>
      <c r="AN222">
        <v>89.02</v>
      </c>
      <c r="AO222">
        <v>89.02</v>
      </c>
      <c r="AQ222" s="6">
        <v>89.02</v>
      </c>
    </row>
    <row r="223" spans="1:43" x14ac:dyDescent="0.3">
      <c r="A223" t="s">
        <v>1386</v>
      </c>
      <c r="B223" t="s">
        <v>45</v>
      </c>
      <c r="C223" t="s">
        <v>46</v>
      </c>
      <c r="D223" s="3">
        <v>77630</v>
      </c>
      <c r="E223" t="s">
        <v>70</v>
      </c>
      <c r="F223" t="s">
        <v>48</v>
      </c>
      <c r="G223" t="s">
        <v>49</v>
      </c>
      <c r="H223" t="s">
        <v>50</v>
      </c>
      <c r="I223" t="s">
        <v>51</v>
      </c>
      <c r="J223" t="s">
        <v>43</v>
      </c>
      <c r="K223" t="s">
        <v>43</v>
      </c>
      <c r="L223" t="s">
        <v>43</v>
      </c>
      <c r="M223" t="s">
        <v>52</v>
      </c>
      <c r="N223" t="s">
        <v>1387</v>
      </c>
      <c r="O223" t="s">
        <v>1386</v>
      </c>
      <c r="Q223" s="3"/>
      <c r="U223" s="3"/>
      <c r="W223" t="s">
        <v>43</v>
      </c>
      <c r="X223" t="s">
        <v>43</v>
      </c>
      <c r="Y223" s="3">
        <v>176</v>
      </c>
      <c r="Z223" t="s">
        <v>67</v>
      </c>
      <c r="AA223" t="s">
        <v>1388</v>
      </c>
      <c r="AB223" t="s">
        <v>69</v>
      </c>
      <c r="AC223" t="s">
        <v>1389</v>
      </c>
      <c r="AD223" t="s">
        <v>59</v>
      </c>
      <c r="AE223" t="s">
        <v>60</v>
      </c>
      <c r="AH223" s="3"/>
      <c r="AI223" s="3">
        <v>2023</v>
      </c>
      <c r="AJ223" s="4">
        <v>45107</v>
      </c>
      <c r="AK223" s="5">
        <v>45126</v>
      </c>
      <c r="AL223" t="s">
        <v>43</v>
      </c>
      <c r="AM223" t="s">
        <v>61</v>
      </c>
      <c r="AN223">
        <v>44.51</v>
      </c>
      <c r="AO223">
        <v>44.51</v>
      </c>
      <c r="AQ223" s="6">
        <v>44.51</v>
      </c>
    </row>
    <row r="224" spans="1:43" x14ac:dyDescent="0.3">
      <c r="A224" t="s">
        <v>1386</v>
      </c>
      <c r="B224" t="s">
        <v>241</v>
      </c>
      <c r="C224" t="s">
        <v>46</v>
      </c>
      <c r="D224" s="3">
        <v>77630</v>
      </c>
      <c r="E224" t="s">
        <v>70</v>
      </c>
      <c r="F224" t="s">
        <v>48</v>
      </c>
      <c r="G224" t="s">
        <v>49</v>
      </c>
      <c r="H224" t="s">
        <v>50</v>
      </c>
      <c r="I224" t="s">
        <v>51</v>
      </c>
      <c r="J224" t="s">
        <v>43</v>
      </c>
      <c r="K224" t="s">
        <v>43</v>
      </c>
      <c r="L224" t="s">
        <v>43</v>
      </c>
      <c r="M224" t="s">
        <v>52</v>
      </c>
      <c r="N224" t="s">
        <v>1390</v>
      </c>
      <c r="O224" t="s">
        <v>1386</v>
      </c>
      <c r="Q224" s="3"/>
      <c r="U224" s="3"/>
      <c r="W224" t="s">
        <v>43</v>
      </c>
      <c r="X224" t="s">
        <v>43</v>
      </c>
      <c r="Y224" s="3">
        <v>4825</v>
      </c>
      <c r="Z224" t="s">
        <v>1391</v>
      </c>
      <c r="AA224" t="s">
        <v>1388</v>
      </c>
      <c r="AB224" t="s">
        <v>1392</v>
      </c>
      <c r="AC224" t="s">
        <v>1393</v>
      </c>
      <c r="AD224" t="s">
        <v>1383</v>
      </c>
      <c r="AE224" t="s">
        <v>60</v>
      </c>
      <c r="AH224" s="3"/>
      <c r="AI224" s="3">
        <v>2025</v>
      </c>
      <c r="AJ224" s="4">
        <v>45744</v>
      </c>
      <c r="AK224" s="5">
        <v>45744</v>
      </c>
      <c r="AL224" t="s">
        <v>43</v>
      </c>
      <c r="AM224" t="s">
        <v>61</v>
      </c>
      <c r="AN224">
        <v>44.51</v>
      </c>
      <c r="AO224">
        <v>44.51</v>
      </c>
      <c r="AQ224" s="6">
        <v>44.51</v>
      </c>
    </row>
    <row r="225" spans="1:43" x14ac:dyDescent="0.3">
      <c r="A225" t="s">
        <v>1386</v>
      </c>
      <c r="B225" t="s">
        <v>137</v>
      </c>
      <c r="C225" t="s">
        <v>46</v>
      </c>
      <c r="D225" s="3">
        <v>77630</v>
      </c>
      <c r="E225" t="s">
        <v>70</v>
      </c>
      <c r="F225" t="s">
        <v>48</v>
      </c>
      <c r="G225" t="s">
        <v>49</v>
      </c>
      <c r="H225" t="s">
        <v>50</v>
      </c>
      <c r="I225" t="s">
        <v>51</v>
      </c>
      <c r="J225" t="s">
        <v>43</v>
      </c>
      <c r="K225" t="s">
        <v>43</v>
      </c>
      <c r="L225" t="s">
        <v>43</v>
      </c>
      <c r="M225" t="s">
        <v>52</v>
      </c>
      <c r="N225" t="s">
        <v>1394</v>
      </c>
      <c r="O225" t="s">
        <v>1386</v>
      </c>
      <c r="Q225" s="3"/>
      <c r="U225" s="3"/>
      <c r="W225" t="s">
        <v>43</v>
      </c>
      <c r="X225" t="s">
        <v>43</v>
      </c>
      <c r="Y225" s="3">
        <v>4850</v>
      </c>
      <c r="Z225" t="s">
        <v>1395</v>
      </c>
      <c r="AA225" t="s">
        <v>1388</v>
      </c>
      <c r="AB225" t="s">
        <v>1396</v>
      </c>
      <c r="AC225" t="s">
        <v>1397</v>
      </c>
      <c r="AD225" t="s">
        <v>77</v>
      </c>
      <c r="AE225" t="s">
        <v>60</v>
      </c>
      <c r="AH225" s="3"/>
      <c r="AI225" s="3">
        <v>2025</v>
      </c>
      <c r="AJ225" s="4">
        <v>45714</v>
      </c>
      <c r="AK225" s="5">
        <v>45714</v>
      </c>
      <c r="AL225" t="s">
        <v>43</v>
      </c>
      <c r="AM225" t="s">
        <v>61</v>
      </c>
      <c r="AN225">
        <v>44.51</v>
      </c>
      <c r="AO225">
        <v>44.51</v>
      </c>
      <c r="AQ225" s="6">
        <v>44.51</v>
      </c>
    </row>
    <row r="226" spans="1:43" x14ac:dyDescent="0.3">
      <c r="A226" t="s">
        <v>1386</v>
      </c>
      <c r="B226" t="s">
        <v>190</v>
      </c>
      <c r="C226" t="s">
        <v>46</v>
      </c>
      <c r="D226" s="3">
        <v>77630</v>
      </c>
      <c r="E226" t="s">
        <v>70</v>
      </c>
      <c r="F226" t="s">
        <v>48</v>
      </c>
      <c r="G226" t="s">
        <v>49</v>
      </c>
      <c r="H226" t="s">
        <v>50</v>
      </c>
      <c r="I226" t="s">
        <v>51</v>
      </c>
      <c r="J226" t="s">
        <v>43</v>
      </c>
      <c r="K226" t="s">
        <v>43</v>
      </c>
      <c r="L226" t="s">
        <v>43</v>
      </c>
      <c r="M226" t="s">
        <v>52</v>
      </c>
      <c r="N226" t="s">
        <v>1398</v>
      </c>
      <c r="O226" t="s">
        <v>1386</v>
      </c>
      <c r="Q226" s="3"/>
      <c r="U226" s="3"/>
      <c r="W226" t="s">
        <v>43</v>
      </c>
      <c r="X226" t="s">
        <v>43</v>
      </c>
      <c r="Y226" s="3">
        <v>4853</v>
      </c>
      <c r="Z226" t="s">
        <v>1399</v>
      </c>
      <c r="AA226" t="s">
        <v>1388</v>
      </c>
      <c r="AB226" t="s">
        <v>1400</v>
      </c>
      <c r="AC226" t="s">
        <v>1401</v>
      </c>
      <c r="AD226" t="s">
        <v>77</v>
      </c>
      <c r="AE226" t="s">
        <v>60</v>
      </c>
      <c r="AH226" s="3"/>
      <c r="AI226" s="3">
        <v>2025</v>
      </c>
      <c r="AJ226" s="4">
        <v>45685</v>
      </c>
      <c r="AK226" s="5">
        <v>45685</v>
      </c>
      <c r="AL226" t="s">
        <v>43</v>
      </c>
      <c r="AM226" t="s">
        <v>61</v>
      </c>
      <c r="AN226">
        <v>44.51</v>
      </c>
      <c r="AO226">
        <v>44.51</v>
      </c>
      <c r="AQ226" s="6">
        <v>44.51</v>
      </c>
    </row>
    <row r="227" spans="1:43" x14ac:dyDescent="0.3">
      <c r="A227" t="s">
        <v>1386</v>
      </c>
      <c r="B227" t="s">
        <v>440</v>
      </c>
      <c r="C227" t="s">
        <v>46</v>
      </c>
      <c r="D227" s="3">
        <v>77630</v>
      </c>
      <c r="E227" t="s">
        <v>70</v>
      </c>
      <c r="F227" t="s">
        <v>48</v>
      </c>
      <c r="G227" t="s">
        <v>49</v>
      </c>
      <c r="H227" t="s">
        <v>50</v>
      </c>
      <c r="I227" t="s">
        <v>51</v>
      </c>
      <c r="J227" t="s">
        <v>43</v>
      </c>
      <c r="K227" t="s">
        <v>43</v>
      </c>
      <c r="L227" t="s">
        <v>43</v>
      </c>
      <c r="M227" t="s">
        <v>52</v>
      </c>
      <c r="N227" t="s">
        <v>1402</v>
      </c>
      <c r="O227" t="s">
        <v>1386</v>
      </c>
      <c r="Q227" s="3"/>
      <c r="U227" s="3"/>
      <c r="W227" t="s">
        <v>43</v>
      </c>
      <c r="X227" t="s">
        <v>43</v>
      </c>
      <c r="Y227" s="3">
        <v>4859</v>
      </c>
      <c r="Z227" t="s">
        <v>1403</v>
      </c>
      <c r="AA227" t="s">
        <v>1388</v>
      </c>
      <c r="AB227" t="s">
        <v>1404</v>
      </c>
      <c r="AC227" t="s">
        <v>1405</v>
      </c>
      <c r="AD227" t="s">
        <v>59</v>
      </c>
      <c r="AE227" t="s">
        <v>60</v>
      </c>
      <c r="AH227" s="3"/>
      <c r="AI227" s="3">
        <v>2024</v>
      </c>
      <c r="AJ227" s="4">
        <v>45412</v>
      </c>
      <c r="AK227" s="5">
        <v>45413</v>
      </c>
      <c r="AL227" t="s">
        <v>43</v>
      </c>
      <c r="AM227" t="s">
        <v>61</v>
      </c>
      <c r="AN227">
        <v>44.51</v>
      </c>
      <c r="AO227">
        <v>44.51</v>
      </c>
      <c r="AQ227" s="6">
        <v>44.51</v>
      </c>
    </row>
    <row r="228" spans="1:43" x14ac:dyDescent="0.3">
      <c r="A228" t="s">
        <v>1386</v>
      </c>
      <c r="B228" t="s">
        <v>71</v>
      </c>
      <c r="C228" t="s">
        <v>46</v>
      </c>
      <c r="D228" s="3">
        <v>77630</v>
      </c>
      <c r="E228" t="s">
        <v>70</v>
      </c>
      <c r="F228" t="s">
        <v>48</v>
      </c>
      <c r="G228" t="s">
        <v>49</v>
      </c>
      <c r="H228" t="s">
        <v>50</v>
      </c>
      <c r="I228" t="s">
        <v>51</v>
      </c>
      <c r="J228" t="s">
        <v>43</v>
      </c>
      <c r="K228" t="s">
        <v>43</v>
      </c>
      <c r="L228" t="s">
        <v>43</v>
      </c>
      <c r="M228" t="s">
        <v>52</v>
      </c>
      <c r="N228" t="s">
        <v>1406</v>
      </c>
      <c r="O228" t="s">
        <v>1386</v>
      </c>
      <c r="Q228" s="3"/>
      <c r="U228" s="3"/>
      <c r="W228" t="s">
        <v>43</v>
      </c>
      <c r="X228" t="s">
        <v>43</v>
      </c>
      <c r="Y228" s="3">
        <v>4862</v>
      </c>
      <c r="Z228" t="s">
        <v>1407</v>
      </c>
      <c r="AA228" t="s">
        <v>1388</v>
      </c>
      <c r="AB228" t="s">
        <v>1408</v>
      </c>
      <c r="AC228" t="s">
        <v>1409</v>
      </c>
      <c r="AD228" t="s">
        <v>77</v>
      </c>
      <c r="AE228" t="s">
        <v>60</v>
      </c>
      <c r="AH228" s="3"/>
      <c r="AI228" s="3">
        <v>2024</v>
      </c>
      <c r="AJ228" s="4">
        <v>45650</v>
      </c>
      <c r="AK228" s="5">
        <v>45650</v>
      </c>
      <c r="AL228" t="s">
        <v>43</v>
      </c>
      <c r="AM228" t="s">
        <v>61</v>
      </c>
      <c r="AN228">
        <v>44.49</v>
      </c>
      <c r="AO228">
        <v>44.49</v>
      </c>
      <c r="AQ228" s="6">
        <v>44.49</v>
      </c>
    </row>
    <row r="229" spans="1:43" x14ac:dyDescent="0.3">
      <c r="A229" t="s">
        <v>1386</v>
      </c>
      <c r="B229" t="s">
        <v>915</v>
      </c>
      <c r="C229" t="s">
        <v>46</v>
      </c>
      <c r="D229" s="3">
        <v>77630</v>
      </c>
      <c r="E229" t="s">
        <v>70</v>
      </c>
      <c r="F229" t="s">
        <v>48</v>
      </c>
      <c r="G229" t="s">
        <v>49</v>
      </c>
      <c r="H229" t="s">
        <v>50</v>
      </c>
      <c r="I229" t="s">
        <v>51</v>
      </c>
      <c r="J229" t="s">
        <v>43</v>
      </c>
      <c r="K229" t="s">
        <v>43</v>
      </c>
      <c r="L229" t="s">
        <v>43</v>
      </c>
      <c r="M229" t="s">
        <v>52</v>
      </c>
      <c r="N229" t="s">
        <v>1410</v>
      </c>
      <c r="O229" t="s">
        <v>1386</v>
      </c>
      <c r="Q229" s="3"/>
      <c r="U229" s="3"/>
      <c r="W229" t="s">
        <v>43</v>
      </c>
      <c r="X229" t="s">
        <v>43</v>
      </c>
      <c r="Y229" s="3">
        <v>4867</v>
      </c>
      <c r="Z229" t="s">
        <v>1411</v>
      </c>
      <c r="AA229" t="s">
        <v>1388</v>
      </c>
      <c r="AB229" t="s">
        <v>1412</v>
      </c>
      <c r="AC229" t="s">
        <v>1413</v>
      </c>
      <c r="AD229" t="s">
        <v>59</v>
      </c>
      <c r="AE229" t="s">
        <v>60</v>
      </c>
      <c r="AH229" s="3"/>
      <c r="AI229" s="3">
        <v>2024</v>
      </c>
      <c r="AJ229" s="4">
        <v>45441</v>
      </c>
      <c r="AK229" s="5">
        <v>45441</v>
      </c>
      <c r="AL229" t="s">
        <v>43</v>
      </c>
      <c r="AM229" t="s">
        <v>61</v>
      </c>
      <c r="AN229">
        <v>44.51</v>
      </c>
      <c r="AO229">
        <v>44.51</v>
      </c>
      <c r="AQ229" s="6">
        <v>44.51</v>
      </c>
    </row>
    <row r="230" spans="1:43" x14ac:dyDescent="0.3">
      <c r="A230" t="s">
        <v>1386</v>
      </c>
      <c r="B230" t="s">
        <v>124</v>
      </c>
      <c r="C230" t="s">
        <v>46</v>
      </c>
      <c r="D230" s="3">
        <v>77630</v>
      </c>
      <c r="E230" t="s">
        <v>70</v>
      </c>
      <c r="F230" t="s">
        <v>48</v>
      </c>
      <c r="G230" t="s">
        <v>49</v>
      </c>
      <c r="H230" t="s">
        <v>50</v>
      </c>
      <c r="I230" t="s">
        <v>51</v>
      </c>
      <c r="J230" t="s">
        <v>43</v>
      </c>
      <c r="K230" t="s">
        <v>43</v>
      </c>
      <c r="L230" t="s">
        <v>43</v>
      </c>
      <c r="M230" t="s">
        <v>52</v>
      </c>
      <c r="N230" t="s">
        <v>1414</v>
      </c>
      <c r="O230" t="s">
        <v>1386</v>
      </c>
      <c r="Q230" s="3"/>
      <c r="U230" s="3"/>
      <c r="W230" t="s">
        <v>43</v>
      </c>
      <c r="X230" t="s">
        <v>43</v>
      </c>
      <c r="Y230" s="3">
        <v>4869</v>
      </c>
      <c r="Z230" t="s">
        <v>1415</v>
      </c>
      <c r="AA230" t="s">
        <v>1388</v>
      </c>
      <c r="AB230" t="s">
        <v>1416</v>
      </c>
      <c r="AC230" t="s">
        <v>1417</v>
      </c>
      <c r="AD230" t="s">
        <v>77</v>
      </c>
      <c r="AE230" t="s">
        <v>60</v>
      </c>
      <c r="AH230" s="3"/>
      <c r="AI230" s="3">
        <v>2024</v>
      </c>
      <c r="AJ230" s="4">
        <v>45590</v>
      </c>
      <c r="AK230" s="5">
        <v>45591</v>
      </c>
      <c r="AL230" t="s">
        <v>43</v>
      </c>
      <c r="AM230" t="s">
        <v>61</v>
      </c>
      <c r="AN230">
        <v>44.51</v>
      </c>
      <c r="AO230">
        <v>44.51</v>
      </c>
      <c r="AQ230" s="6">
        <v>44.51</v>
      </c>
    </row>
    <row r="231" spans="1:43" x14ac:dyDescent="0.3">
      <c r="A231" t="s">
        <v>1386</v>
      </c>
      <c r="B231" t="s">
        <v>517</v>
      </c>
      <c r="C231" t="s">
        <v>46</v>
      </c>
      <c r="D231" s="3">
        <v>77630</v>
      </c>
      <c r="E231" t="s">
        <v>70</v>
      </c>
      <c r="F231" t="s">
        <v>48</v>
      </c>
      <c r="G231" t="s">
        <v>49</v>
      </c>
      <c r="H231" t="s">
        <v>50</v>
      </c>
      <c r="I231" t="s">
        <v>51</v>
      </c>
      <c r="J231" t="s">
        <v>43</v>
      </c>
      <c r="K231" t="s">
        <v>43</v>
      </c>
      <c r="L231" t="s">
        <v>43</v>
      </c>
      <c r="M231" t="s">
        <v>52</v>
      </c>
      <c r="N231" t="s">
        <v>1418</v>
      </c>
      <c r="O231" t="s">
        <v>1386</v>
      </c>
      <c r="Q231" s="3"/>
      <c r="U231" s="3"/>
      <c r="W231" t="s">
        <v>43</v>
      </c>
      <c r="X231" t="s">
        <v>43</v>
      </c>
      <c r="Y231" s="3">
        <v>4870</v>
      </c>
      <c r="Z231" t="s">
        <v>1419</v>
      </c>
      <c r="AA231" t="s">
        <v>1388</v>
      </c>
      <c r="AB231" t="s">
        <v>1420</v>
      </c>
      <c r="AC231" t="s">
        <v>1421</v>
      </c>
      <c r="AD231" t="s">
        <v>59</v>
      </c>
      <c r="AE231" t="s">
        <v>60</v>
      </c>
      <c r="AH231" s="3"/>
      <c r="AI231" s="3">
        <v>2024</v>
      </c>
      <c r="AJ231" s="4">
        <v>45382</v>
      </c>
      <c r="AK231" s="5">
        <v>45386</v>
      </c>
      <c r="AL231" t="s">
        <v>43</v>
      </c>
      <c r="AM231" t="s">
        <v>61</v>
      </c>
      <c r="AN231">
        <v>44.51</v>
      </c>
      <c r="AO231">
        <v>44.51</v>
      </c>
      <c r="AQ231" s="6">
        <v>44.51</v>
      </c>
    </row>
    <row r="232" spans="1:43" x14ac:dyDescent="0.3">
      <c r="A232" t="s">
        <v>1386</v>
      </c>
      <c r="B232" t="s">
        <v>150</v>
      </c>
      <c r="C232" t="s">
        <v>46</v>
      </c>
      <c r="D232" s="3">
        <v>77630</v>
      </c>
      <c r="E232" t="s">
        <v>70</v>
      </c>
      <c r="F232" t="s">
        <v>48</v>
      </c>
      <c r="G232" t="s">
        <v>49</v>
      </c>
      <c r="H232" t="s">
        <v>50</v>
      </c>
      <c r="I232" t="s">
        <v>51</v>
      </c>
      <c r="J232" t="s">
        <v>43</v>
      </c>
      <c r="K232" t="s">
        <v>43</v>
      </c>
      <c r="L232" t="s">
        <v>43</v>
      </c>
      <c r="M232" t="s">
        <v>52</v>
      </c>
      <c r="N232" t="s">
        <v>1422</v>
      </c>
      <c r="O232" t="s">
        <v>1386</v>
      </c>
      <c r="Q232" s="3"/>
      <c r="U232" s="3"/>
      <c r="W232" t="s">
        <v>43</v>
      </c>
      <c r="X232" t="s">
        <v>43</v>
      </c>
      <c r="Y232" s="3">
        <v>4872</v>
      </c>
      <c r="Z232" t="s">
        <v>1423</v>
      </c>
      <c r="AA232" t="s">
        <v>1388</v>
      </c>
      <c r="AB232" t="s">
        <v>1424</v>
      </c>
      <c r="AC232" t="s">
        <v>1425</v>
      </c>
      <c r="AD232" t="s">
        <v>59</v>
      </c>
      <c r="AE232" t="s">
        <v>60</v>
      </c>
      <c r="AH232" s="3"/>
      <c r="AI232" s="3">
        <v>2024</v>
      </c>
      <c r="AJ232" s="4">
        <v>45351</v>
      </c>
      <c r="AK232" s="5">
        <v>45369</v>
      </c>
      <c r="AL232" t="s">
        <v>43</v>
      </c>
      <c r="AM232" t="s">
        <v>61</v>
      </c>
      <c r="AN232">
        <v>44.51</v>
      </c>
      <c r="AO232">
        <v>44.51</v>
      </c>
      <c r="AQ232" s="6">
        <v>44.51</v>
      </c>
    </row>
    <row r="233" spans="1:43" x14ac:dyDescent="0.3">
      <c r="A233" t="s">
        <v>1386</v>
      </c>
      <c r="B233" t="s">
        <v>207</v>
      </c>
      <c r="C233" t="s">
        <v>46</v>
      </c>
      <c r="D233" s="3">
        <v>77630</v>
      </c>
      <c r="E233" t="s">
        <v>70</v>
      </c>
      <c r="F233" t="s">
        <v>48</v>
      </c>
      <c r="G233" t="s">
        <v>49</v>
      </c>
      <c r="H233" t="s">
        <v>50</v>
      </c>
      <c r="I233" t="s">
        <v>51</v>
      </c>
      <c r="J233" t="s">
        <v>43</v>
      </c>
      <c r="K233" t="s">
        <v>43</v>
      </c>
      <c r="L233" t="s">
        <v>43</v>
      </c>
      <c r="M233" t="s">
        <v>52</v>
      </c>
      <c r="N233" t="s">
        <v>1426</v>
      </c>
      <c r="O233" t="s">
        <v>1386</v>
      </c>
      <c r="Q233" s="3"/>
      <c r="U233" s="3"/>
      <c r="W233" t="s">
        <v>43</v>
      </c>
      <c r="X233" t="s">
        <v>43</v>
      </c>
      <c r="Y233" s="3">
        <v>4873</v>
      </c>
      <c r="Z233" t="s">
        <v>1427</v>
      </c>
      <c r="AA233" t="s">
        <v>1388</v>
      </c>
      <c r="AB233" t="s">
        <v>1428</v>
      </c>
      <c r="AC233" t="s">
        <v>1429</v>
      </c>
      <c r="AD233" t="s">
        <v>59</v>
      </c>
      <c r="AE233" t="s">
        <v>60</v>
      </c>
      <c r="AH233" s="3"/>
      <c r="AI233" s="3">
        <v>2024</v>
      </c>
      <c r="AJ233" s="4">
        <v>45497</v>
      </c>
      <c r="AK233" s="5">
        <v>45497</v>
      </c>
      <c r="AL233" t="s">
        <v>43</v>
      </c>
      <c r="AM233" t="s">
        <v>61</v>
      </c>
      <c r="AN233">
        <v>44.51</v>
      </c>
      <c r="AO233">
        <v>44.51</v>
      </c>
      <c r="AQ233" s="6">
        <v>44.51</v>
      </c>
    </row>
    <row r="234" spans="1:43" x14ac:dyDescent="0.3">
      <c r="A234" t="s">
        <v>1386</v>
      </c>
      <c r="B234" t="s">
        <v>733</v>
      </c>
      <c r="C234" t="s">
        <v>46</v>
      </c>
      <c r="D234" s="3">
        <v>77630</v>
      </c>
      <c r="E234" t="s">
        <v>70</v>
      </c>
      <c r="F234" t="s">
        <v>48</v>
      </c>
      <c r="G234" t="s">
        <v>49</v>
      </c>
      <c r="H234" t="s">
        <v>50</v>
      </c>
      <c r="I234" t="s">
        <v>51</v>
      </c>
      <c r="J234" t="s">
        <v>43</v>
      </c>
      <c r="K234" t="s">
        <v>43</v>
      </c>
      <c r="L234" t="s">
        <v>43</v>
      </c>
      <c r="M234" t="s">
        <v>52</v>
      </c>
      <c r="N234" t="s">
        <v>1430</v>
      </c>
      <c r="O234" t="s">
        <v>1386</v>
      </c>
      <c r="Q234" s="3"/>
      <c r="U234" s="3"/>
      <c r="W234" t="s">
        <v>43</v>
      </c>
      <c r="X234" t="s">
        <v>43</v>
      </c>
      <c r="Y234" s="3">
        <v>4875</v>
      </c>
      <c r="Z234" t="s">
        <v>1431</v>
      </c>
      <c r="AA234" t="s">
        <v>1388</v>
      </c>
      <c r="AB234" t="s">
        <v>1432</v>
      </c>
      <c r="AC234" t="s">
        <v>1433</v>
      </c>
      <c r="AD234" t="s">
        <v>59</v>
      </c>
      <c r="AE234" t="s">
        <v>60</v>
      </c>
      <c r="AH234" s="3"/>
      <c r="AI234" s="3">
        <v>2024</v>
      </c>
      <c r="AJ234" s="4">
        <v>45535</v>
      </c>
      <c r="AK234" s="5">
        <v>45538</v>
      </c>
      <c r="AL234" t="s">
        <v>43</v>
      </c>
      <c r="AM234" t="s">
        <v>61</v>
      </c>
      <c r="AN234">
        <v>44.51</v>
      </c>
      <c r="AO234">
        <v>44.51</v>
      </c>
      <c r="AQ234" s="6">
        <v>44.51</v>
      </c>
    </row>
    <row r="235" spans="1:43" x14ac:dyDescent="0.3">
      <c r="A235" t="s">
        <v>1386</v>
      </c>
      <c r="B235" t="s">
        <v>179</v>
      </c>
      <c r="C235" t="s">
        <v>46</v>
      </c>
      <c r="D235" s="3">
        <v>77630</v>
      </c>
      <c r="E235" t="s">
        <v>70</v>
      </c>
      <c r="F235" t="s">
        <v>48</v>
      </c>
      <c r="G235" t="s">
        <v>49</v>
      </c>
      <c r="H235" t="s">
        <v>50</v>
      </c>
      <c r="I235" t="s">
        <v>51</v>
      </c>
      <c r="J235" t="s">
        <v>43</v>
      </c>
      <c r="K235" t="s">
        <v>43</v>
      </c>
      <c r="L235" t="s">
        <v>43</v>
      </c>
      <c r="M235" t="s">
        <v>52</v>
      </c>
      <c r="N235" t="s">
        <v>1434</v>
      </c>
      <c r="O235" t="s">
        <v>1386</v>
      </c>
      <c r="Q235" s="3"/>
      <c r="U235" s="3"/>
      <c r="W235" t="s">
        <v>43</v>
      </c>
      <c r="X235" t="s">
        <v>43</v>
      </c>
      <c r="Y235" s="3">
        <v>4877</v>
      </c>
      <c r="Z235" t="s">
        <v>1435</v>
      </c>
      <c r="AA235" t="s">
        <v>1388</v>
      </c>
      <c r="AB235" t="s">
        <v>1436</v>
      </c>
      <c r="AC235" t="s">
        <v>1437</v>
      </c>
      <c r="AD235" t="s">
        <v>59</v>
      </c>
      <c r="AE235" t="s">
        <v>60</v>
      </c>
      <c r="AH235" s="3"/>
      <c r="AI235" s="3">
        <v>2024</v>
      </c>
      <c r="AJ235" s="4">
        <v>45556</v>
      </c>
      <c r="AK235" s="5">
        <v>45556</v>
      </c>
      <c r="AL235" t="s">
        <v>43</v>
      </c>
      <c r="AM235" t="s">
        <v>61</v>
      </c>
      <c r="AN235">
        <v>44.51</v>
      </c>
      <c r="AO235">
        <v>44.51</v>
      </c>
      <c r="AQ235" s="6">
        <v>44.51</v>
      </c>
    </row>
    <row r="236" spans="1:43" x14ac:dyDescent="0.3">
      <c r="A236" t="s">
        <v>1386</v>
      </c>
      <c r="B236" t="s">
        <v>224</v>
      </c>
      <c r="C236" t="s">
        <v>46</v>
      </c>
      <c r="D236" s="3">
        <v>77630</v>
      </c>
      <c r="E236" t="s">
        <v>70</v>
      </c>
      <c r="F236" t="s">
        <v>48</v>
      </c>
      <c r="G236" t="s">
        <v>49</v>
      </c>
      <c r="H236" t="s">
        <v>50</v>
      </c>
      <c r="I236" t="s">
        <v>51</v>
      </c>
      <c r="J236" t="s">
        <v>43</v>
      </c>
      <c r="K236" t="s">
        <v>43</v>
      </c>
      <c r="L236" t="s">
        <v>43</v>
      </c>
      <c r="M236" t="s">
        <v>52</v>
      </c>
      <c r="N236" t="s">
        <v>1438</v>
      </c>
      <c r="O236" t="s">
        <v>1386</v>
      </c>
      <c r="Q236" s="3"/>
      <c r="U236" s="3"/>
      <c r="W236" t="s">
        <v>43</v>
      </c>
      <c r="X236" t="s">
        <v>43</v>
      </c>
      <c r="Y236" s="3">
        <v>4878</v>
      </c>
      <c r="Z236" t="s">
        <v>1439</v>
      </c>
      <c r="AA236" t="s">
        <v>1388</v>
      </c>
      <c r="AB236" t="s">
        <v>1440</v>
      </c>
      <c r="AC236" t="s">
        <v>1441</v>
      </c>
      <c r="AD236" t="s">
        <v>1442</v>
      </c>
      <c r="AE236" t="s">
        <v>60</v>
      </c>
      <c r="AH236" s="3"/>
      <c r="AI236" s="3">
        <v>2024</v>
      </c>
      <c r="AJ236" s="4">
        <v>45473</v>
      </c>
      <c r="AK236" s="5">
        <v>45475</v>
      </c>
      <c r="AL236" t="s">
        <v>43</v>
      </c>
      <c r="AM236" t="s">
        <v>61</v>
      </c>
      <c r="AN236">
        <v>44.51</v>
      </c>
      <c r="AO236">
        <v>44.51</v>
      </c>
      <c r="AQ236" s="6">
        <v>44.51</v>
      </c>
    </row>
    <row r="237" spans="1:43" x14ac:dyDescent="0.3">
      <c r="A237" t="s">
        <v>1386</v>
      </c>
      <c r="B237" t="s">
        <v>551</v>
      </c>
      <c r="C237" t="s">
        <v>46</v>
      </c>
      <c r="D237" s="3">
        <v>77630</v>
      </c>
      <c r="E237" t="s">
        <v>70</v>
      </c>
      <c r="F237" t="s">
        <v>48</v>
      </c>
      <c r="G237" t="s">
        <v>49</v>
      </c>
      <c r="H237" t="s">
        <v>50</v>
      </c>
      <c r="I237" t="s">
        <v>51</v>
      </c>
      <c r="J237" t="s">
        <v>43</v>
      </c>
      <c r="K237" t="s">
        <v>43</v>
      </c>
      <c r="L237" t="s">
        <v>43</v>
      </c>
      <c r="M237" t="s">
        <v>52</v>
      </c>
      <c r="N237" t="s">
        <v>1443</v>
      </c>
      <c r="O237" t="s">
        <v>1386</v>
      </c>
      <c r="Q237" s="3"/>
      <c r="U237" s="3"/>
      <c r="W237" t="s">
        <v>43</v>
      </c>
      <c r="X237" t="s">
        <v>43</v>
      </c>
      <c r="Y237" s="3">
        <v>4879</v>
      </c>
      <c r="Z237" t="s">
        <v>1444</v>
      </c>
      <c r="AA237" t="s">
        <v>1388</v>
      </c>
      <c r="AB237" t="s">
        <v>1445</v>
      </c>
      <c r="AC237" t="s">
        <v>1446</v>
      </c>
      <c r="AD237" t="s">
        <v>59</v>
      </c>
      <c r="AE237" t="s">
        <v>60</v>
      </c>
      <c r="AH237" s="3"/>
      <c r="AI237" s="3">
        <v>2024</v>
      </c>
      <c r="AJ237" s="4">
        <v>45322</v>
      </c>
      <c r="AK237" s="5">
        <v>45344</v>
      </c>
      <c r="AL237" t="s">
        <v>43</v>
      </c>
      <c r="AM237" t="s">
        <v>61</v>
      </c>
      <c r="AN237">
        <v>44.51</v>
      </c>
      <c r="AO237">
        <v>44.51</v>
      </c>
      <c r="AQ237" s="6">
        <v>44.51</v>
      </c>
    </row>
    <row r="238" spans="1:43" x14ac:dyDescent="0.3">
      <c r="A238" t="s">
        <v>1386</v>
      </c>
      <c r="B238" t="s">
        <v>130</v>
      </c>
      <c r="C238" t="s">
        <v>46</v>
      </c>
      <c r="D238" s="3">
        <v>77630</v>
      </c>
      <c r="E238" t="s">
        <v>70</v>
      </c>
      <c r="F238" t="s">
        <v>48</v>
      </c>
      <c r="G238" t="s">
        <v>49</v>
      </c>
      <c r="H238" t="s">
        <v>50</v>
      </c>
      <c r="I238" t="s">
        <v>51</v>
      </c>
      <c r="J238" t="s">
        <v>43</v>
      </c>
      <c r="K238" t="s">
        <v>43</v>
      </c>
      <c r="L238" t="s">
        <v>43</v>
      </c>
      <c r="M238" t="s">
        <v>52</v>
      </c>
      <c r="N238" t="s">
        <v>1447</v>
      </c>
      <c r="O238" t="s">
        <v>1386</v>
      </c>
      <c r="Q238" s="3"/>
      <c r="U238" s="3"/>
      <c r="W238" t="s">
        <v>43</v>
      </c>
      <c r="X238" t="s">
        <v>43</v>
      </c>
      <c r="Y238" s="3">
        <v>4891</v>
      </c>
      <c r="Z238" t="s">
        <v>1448</v>
      </c>
      <c r="AA238" t="s">
        <v>1388</v>
      </c>
      <c r="AB238" t="s">
        <v>1449</v>
      </c>
      <c r="AC238" t="s">
        <v>1450</v>
      </c>
      <c r="AD238" t="s">
        <v>77</v>
      </c>
      <c r="AE238" t="s">
        <v>60</v>
      </c>
      <c r="AH238" s="3"/>
      <c r="AI238" s="3">
        <v>2024</v>
      </c>
      <c r="AJ238" s="4">
        <v>45618</v>
      </c>
      <c r="AK238" s="5">
        <v>45618</v>
      </c>
      <c r="AL238" t="s">
        <v>43</v>
      </c>
      <c r="AM238" t="s">
        <v>61</v>
      </c>
      <c r="AN238">
        <v>44.51</v>
      </c>
      <c r="AO238">
        <v>44.51</v>
      </c>
      <c r="AQ238" s="6">
        <v>44.51</v>
      </c>
    </row>
    <row r="239" spans="1:43" x14ac:dyDescent="0.3">
      <c r="A239" t="s">
        <v>1386</v>
      </c>
      <c r="B239" t="s">
        <v>85</v>
      </c>
      <c r="C239" t="s">
        <v>46</v>
      </c>
      <c r="D239" s="3">
        <v>77630</v>
      </c>
      <c r="E239" t="s">
        <v>70</v>
      </c>
      <c r="F239" t="s">
        <v>48</v>
      </c>
      <c r="G239" t="s">
        <v>49</v>
      </c>
      <c r="H239" t="s">
        <v>50</v>
      </c>
      <c r="I239" t="s">
        <v>51</v>
      </c>
      <c r="J239" t="s">
        <v>43</v>
      </c>
      <c r="K239" t="s">
        <v>43</v>
      </c>
      <c r="L239" t="s">
        <v>43</v>
      </c>
      <c r="M239" t="s">
        <v>52</v>
      </c>
      <c r="N239" t="s">
        <v>1451</v>
      </c>
      <c r="O239" t="s">
        <v>1386</v>
      </c>
      <c r="Q239" s="3"/>
      <c r="U239" s="3"/>
      <c r="W239" t="s">
        <v>43</v>
      </c>
      <c r="X239" t="s">
        <v>43</v>
      </c>
      <c r="Y239" s="3">
        <v>4928</v>
      </c>
      <c r="Z239" t="s">
        <v>1452</v>
      </c>
      <c r="AA239" t="s">
        <v>1388</v>
      </c>
      <c r="AB239" t="s">
        <v>1453</v>
      </c>
      <c r="AC239" t="s">
        <v>1454</v>
      </c>
      <c r="AD239" t="s">
        <v>59</v>
      </c>
      <c r="AE239" t="s">
        <v>60</v>
      </c>
      <c r="AH239" s="3"/>
      <c r="AI239" s="3">
        <v>2023</v>
      </c>
      <c r="AJ239" s="4">
        <v>45280</v>
      </c>
      <c r="AK239" s="5">
        <v>45280</v>
      </c>
      <c r="AL239" t="s">
        <v>43</v>
      </c>
      <c r="AM239" t="s">
        <v>61</v>
      </c>
      <c r="AN239">
        <v>44.49</v>
      </c>
      <c r="AO239">
        <v>44.49</v>
      </c>
      <c r="AQ239" s="6">
        <v>44.49</v>
      </c>
    </row>
    <row r="240" spans="1:43" x14ac:dyDescent="0.3">
      <c r="A240" t="s">
        <v>1386</v>
      </c>
      <c r="B240" t="s">
        <v>117</v>
      </c>
      <c r="C240" t="s">
        <v>46</v>
      </c>
      <c r="D240" s="3">
        <v>77630</v>
      </c>
      <c r="E240" t="s">
        <v>70</v>
      </c>
      <c r="F240" t="s">
        <v>48</v>
      </c>
      <c r="G240" t="s">
        <v>49</v>
      </c>
      <c r="H240" t="s">
        <v>50</v>
      </c>
      <c r="I240" t="s">
        <v>51</v>
      </c>
      <c r="J240" t="s">
        <v>43</v>
      </c>
      <c r="K240" t="s">
        <v>43</v>
      </c>
      <c r="L240" t="s">
        <v>43</v>
      </c>
      <c r="M240" t="s">
        <v>52</v>
      </c>
      <c r="N240" t="s">
        <v>1455</v>
      </c>
      <c r="O240" t="s">
        <v>1386</v>
      </c>
      <c r="Q240" s="3"/>
      <c r="U240" s="3"/>
      <c r="W240" t="s">
        <v>43</v>
      </c>
      <c r="X240" t="s">
        <v>43</v>
      </c>
      <c r="Y240" s="3">
        <v>4977</v>
      </c>
      <c r="Z240" t="s">
        <v>1456</v>
      </c>
      <c r="AA240" t="s">
        <v>1388</v>
      </c>
      <c r="AB240" t="s">
        <v>1457</v>
      </c>
      <c r="AC240" t="s">
        <v>1458</v>
      </c>
      <c r="AD240" t="s">
        <v>59</v>
      </c>
      <c r="AE240" t="s">
        <v>60</v>
      </c>
      <c r="AH240" s="3"/>
      <c r="AI240" s="3">
        <v>2023</v>
      </c>
      <c r="AJ240" s="4">
        <v>45252</v>
      </c>
      <c r="AK240" s="5">
        <v>45252</v>
      </c>
      <c r="AL240" t="s">
        <v>43</v>
      </c>
      <c r="AM240" t="s">
        <v>61</v>
      </c>
      <c r="AN240">
        <v>44.51</v>
      </c>
      <c r="AO240">
        <v>44.51</v>
      </c>
      <c r="AQ240" s="6">
        <v>44.51</v>
      </c>
    </row>
    <row r="241" spans="1:43" x14ac:dyDescent="0.3">
      <c r="A241" t="s">
        <v>1386</v>
      </c>
      <c r="B241" t="s">
        <v>247</v>
      </c>
      <c r="C241" t="s">
        <v>46</v>
      </c>
      <c r="D241" s="3">
        <v>77630</v>
      </c>
      <c r="E241" t="s">
        <v>70</v>
      </c>
      <c r="F241" t="s">
        <v>48</v>
      </c>
      <c r="G241" t="s">
        <v>49</v>
      </c>
      <c r="H241" t="s">
        <v>50</v>
      </c>
      <c r="I241" t="s">
        <v>51</v>
      </c>
      <c r="J241" t="s">
        <v>43</v>
      </c>
      <c r="K241" t="s">
        <v>43</v>
      </c>
      <c r="L241" t="s">
        <v>43</v>
      </c>
      <c r="M241" t="s">
        <v>52</v>
      </c>
      <c r="N241" t="s">
        <v>1459</v>
      </c>
      <c r="O241" t="s">
        <v>1386</v>
      </c>
      <c r="Q241" s="3"/>
      <c r="U241" s="3"/>
      <c r="W241" t="s">
        <v>43</v>
      </c>
      <c r="X241" t="s">
        <v>43</v>
      </c>
      <c r="Y241" s="3">
        <v>5008</v>
      </c>
      <c r="Z241" t="s">
        <v>1460</v>
      </c>
      <c r="AA241" t="s">
        <v>1388</v>
      </c>
      <c r="AB241" t="s">
        <v>1461</v>
      </c>
      <c r="AC241" t="s">
        <v>1462</v>
      </c>
      <c r="AD241" t="s">
        <v>59</v>
      </c>
      <c r="AE241" t="s">
        <v>60</v>
      </c>
      <c r="AH241" s="3"/>
      <c r="AI241" s="3">
        <v>2023</v>
      </c>
      <c r="AJ241" s="4">
        <v>45223</v>
      </c>
      <c r="AK241" s="5">
        <v>45223</v>
      </c>
      <c r="AL241" t="s">
        <v>43</v>
      </c>
      <c r="AM241" t="s">
        <v>61</v>
      </c>
      <c r="AN241">
        <v>44.51</v>
      </c>
      <c r="AO241">
        <v>44.51</v>
      </c>
      <c r="AQ241" s="6">
        <v>44.51</v>
      </c>
    </row>
    <row r="242" spans="1:43" x14ac:dyDescent="0.3">
      <c r="A242" t="s">
        <v>1386</v>
      </c>
      <c r="B242" t="s">
        <v>289</v>
      </c>
      <c r="C242" t="s">
        <v>46</v>
      </c>
      <c r="D242" s="3">
        <v>77630</v>
      </c>
      <c r="E242" t="s">
        <v>70</v>
      </c>
      <c r="F242" t="s">
        <v>48</v>
      </c>
      <c r="G242" t="s">
        <v>49</v>
      </c>
      <c r="H242" t="s">
        <v>50</v>
      </c>
      <c r="I242" t="s">
        <v>51</v>
      </c>
      <c r="J242" t="s">
        <v>43</v>
      </c>
      <c r="K242" t="s">
        <v>43</v>
      </c>
      <c r="L242" t="s">
        <v>43</v>
      </c>
      <c r="M242" t="s">
        <v>52</v>
      </c>
      <c r="N242" t="s">
        <v>1463</v>
      </c>
      <c r="O242" t="s">
        <v>1386</v>
      </c>
      <c r="Q242" s="3"/>
      <c r="U242" s="3"/>
      <c r="W242" t="s">
        <v>43</v>
      </c>
      <c r="X242" t="s">
        <v>43</v>
      </c>
      <c r="Y242" s="3">
        <v>5022</v>
      </c>
      <c r="Z242" t="s">
        <v>1464</v>
      </c>
      <c r="AA242" t="s">
        <v>1388</v>
      </c>
      <c r="AB242" t="s">
        <v>1465</v>
      </c>
      <c r="AC242" t="s">
        <v>1466</v>
      </c>
      <c r="AD242" t="s">
        <v>59</v>
      </c>
      <c r="AE242" t="s">
        <v>60</v>
      </c>
      <c r="AH242" s="3"/>
      <c r="AI242" s="3">
        <v>2023</v>
      </c>
      <c r="AJ242" s="4">
        <v>45199</v>
      </c>
      <c r="AK242" s="5">
        <v>45201</v>
      </c>
      <c r="AL242" t="s">
        <v>43</v>
      </c>
      <c r="AM242" t="s">
        <v>61</v>
      </c>
      <c r="AN242">
        <v>44.51</v>
      </c>
      <c r="AO242">
        <v>44.51</v>
      </c>
      <c r="AQ242" s="6">
        <v>44.51</v>
      </c>
    </row>
    <row r="243" spans="1:43" x14ac:dyDescent="0.3">
      <c r="A243" t="s">
        <v>1386</v>
      </c>
      <c r="B243" t="s">
        <v>446</v>
      </c>
      <c r="C243" t="s">
        <v>46</v>
      </c>
      <c r="D243" s="3">
        <v>77630</v>
      </c>
      <c r="E243" t="s">
        <v>70</v>
      </c>
      <c r="F243" t="s">
        <v>48</v>
      </c>
      <c r="G243" t="s">
        <v>49</v>
      </c>
      <c r="H243" t="s">
        <v>50</v>
      </c>
      <c r="I243" t="s">
        <v>51</v>
      </c>
      <c r="J243" t="s">
        <v>43</v>
      </c>
      <c r="K243" t="s">
        <v>43</v>
      </c>
      <c r="L243" t="s">
        <v>43</v>
      </c>
      <c r="M243" t="s">
        <v>52</v>
      </c>
      <c r="N243" t="s">
        <v>1467</v>
      </c>
      <c r="O243" t="s">
        <v>1386</v>
      </c>
      <c r="Q243" s="3"/>
      <c r="U243" s="3"/>
      <c r="W243" t="s">
        <v>43</v>
      </c>
      <c r="X243" t="s">
        <v>43</v>
      </c>
      <c r="Y243" s="3">
        <v>5039</v>
      </c>
      <c r="Z243" t="s">
        <v>1468</v>
      </c>
      <c r="AA243" t="s">
        <v>1388</v>
      </c>
      <c r="AB243" t="s">
        <v>1469</v>
      </c>
      <c r="AC243" t="s">
        <v>1470</v>
      </c>
      <c r="AD243" t="s">
        <v>59</v>
      </c>
      <c r="AE243" t="s">
        <v>60</v>
      </c>
      <c r="AH243" s="3"/>
      <c r="AI243" s="3">
        <v>2023</v>
      </c>
      <c r="AJ243" s="4">
        <v>45157</v>
      </c>
      <c r="AK243" s="5">
        <v>45157</v>
      </c>
      <c r="AL243" t="s">
        <v>43</v>
      </c>
      <c r="AM243" t="s">
        <v>61</v>
      </c>
      <c r="AN243">
        <v>44.51</v>
      </c>
      <c r="AO243">
        <v>44.51</v>
      </c>
      <c r="AQ243" s="6">
        <v>44.51</v>
      </c>
    </row>
    <row r="244" spans="1:43" x14ac:dyDescent="0.3">
      <c r="A244" t="s">
        <v>1386</v>
      </c>
      <c r="B244" t="s">
        <v>230</v>
      </c>
      <c r="C244" t="s">
        <v>46</v>
      </c>
      <c r="D244" s="3">
        <v>77630</v>
      </c>
      <c r="E244" t="s">
        <v>70</v>
      </c>
      <c r="F244" t="s">
        <v>48</v>
      </c>
      <c r="G244" t="s">
        <v>49</v>
      </c>
      <c r="H244" t="s">
        <v>50</v>
      </c>
      <c r="I244" t="s">
        <v>51</v>
      </c>
      <c r="J244" t="s">
        <v>43</v>
      </c>
      <c r="K244" t="s">
        <v>43</v>
      </c>
      <c r="L244" t="s">
        <v>43</v>
      </c>
      <c r="M244" t="s">
        <v>52</v>
      </c>
      <c r="N244" t="s">
        <v>1471</v>
      </c>
      <c r="O244" t="s">
        <v>1386</v>
      </c>
      <c r="Q244" s="3"/>
      <c r="U244" s="3"/>
      <c r="W244" t="s">
        <v>43</v>
      </c>
      <c r="X244" t="s">
        <v>43</v>
      </c>
      <c r="Y244" s="3">
        <v>5046</v>
      </c>
      <c r="Z244" t="s">
        <v>1472</v>
      </c>
      <c r="AA244" t="s">
        <v>1388</v>
      </c>
      <c r="AB244" t="s">
        <v>1473</v>
      </c>
      <c r="AC244" t="s">
        <v>1474</v>
      </c>
      <c r="AD244" t="s">
        <v>59</v>
      </c>
      <c r="AE244" t="s">
        <v>60</v>
      </c>
      <c r="AH244" s="3"/>
      <c r="AI244" s="3">
        <v>2023</v>
      </c>
      <c r="AJ244" s="4">
        <v>45138</v>
      </c>
      <c r="AK244" s="5">
        <v>45152</v>
      </c>
      <c r="AL244" t="s">
        <v>43</v>
      </c>
      <c r="AM244" t="s">
        <v>61</v>
      </c>
      <c r="AN244">
        <v>44.51</v>
      </c>
      <c r="AO244">
        <v>44.51</v>
      </c>
      <c r="AQ244" s="6">
        <v>44.51</v>
      </c>
    </row>
    <row r="245" spans="1:43" x14ac:dyDescent="0.3">
      <c r="A245" t="s">
        <v>44</v>
      </c>
      <c r="B245" t="s">
        <v>71</v>
      </c>
      <c r="C245" t="s">
        <v>46</v>
      </c>
      <c r="D245" s="3">
        <v>77660</v>
      </c>
      <c r="E245" t="s">
        <v>78</v>
      </c>
      <c r="F245" t="s">
        <v>48</v>
      </c>
      <c r="G245" t="s">
        <v>49</v>
      </c>
      <c r="H245" t="s">
        <v>50</v>
      </c>
      <c r="I245" t="s">
        <v>51</v>
      </c>
      <c r="J245" t="s">
        <v>43</v>
      </c>
      <c r="K245" t="s">
        <v>43</v>
      </c>
      <c r="L245" t="s">
        <v>43</v>
      </c>
      <c r="M245" t="s">
        <v>52</v>
      </c>
      <c r="N245" t="s">
        <v>72</v>
      </c>
      <c r="O245" t="s">
        <v>54</v>
      </c>
      <c r="Q245" s="3"/>
      <c r="U245" s="3"/>
      <c r="W245" t="s">
        <v>43</v>
      </c>
      <c r="X245" t="s">
        <v>43</v>
      </c>
      <c r="Y245" s="3">
        <v>25</v>
      </c>
      <c r="Z245" t="s">
        <v>73</v>
      </c>
      <c r="AA245" t="s">
        <v>74</v>
      </c>
      <c r="AB245" t="s">
        <v>75</v>
      </c>
      <c r="AC245" t="s">
        <v>76</v>
      </c>
      <c r="AD245" t="s">
        <v>77</v>
      </c>
      <c r="AE245" t="s">
        <v>60</v>
      </c>
      <c r="AH245" s="3"/>
      <c r="AI245" s="3">
        <v>2024</v>
      </c>
      <c r="AJ245" s="4">
        <v>45627</v>
      </c>
      <c r="AK245" s="5">
        <v>45675</v>
      </c>
      <c r="AL245" t="s">
        <v>43</v>
      </c>
      <c r="AM245" t="s">
        <v>61</v>
      </c>
      <c r="AN245">
        <v>3279</v>
      </c>
      <c r="AO245">
        <v>3279</v>
      </c>
      <c r="AQ245" s="6">
        <v>3279</v>
      </c>
    </row>
    <row r="246" spans="1:43" x14ac:dyDescent="0.3">
      <c r="A246" t="s">
        <v>1386</v>
      </c>
      <c r="B246" t="s">
        <v>71</v>
      </c>
      <c r="C246" t="s">
        <v>46</v>
      </c>
      <c r="D246" s="3">
        <v>77660</v>
      </c>
      <c r="E246" t="s">
        <v>78</v>
      </c>
      <c r="F246" t="s">
        <v>48</v>
      </c>
      <c r="G246" t="s">
        <v>49</v>
      </c>
      <c r="H246" t="s">
        <v>50</v>
      </c>
      <c r="I246" t="s">
        <v>51</v>
      </c>
      <c r="J246" t="s">
        <v>43</v>
      </c>
      <c r="K246" t="s">
        <v>43</v>
      </c>
      <c r="L246" t="s">
        <v>43</v>
      </c>
      <c r="M246" t="s">
        <v>52</v>
      </c>
      <c r="N246" t="s">
        <v>1471</v>
      </c>
      <c r="O246" t="s">
        <v>1386</v>
      </c>
      <c r="Q246" s="3"/>
      <c r="U246" s="3"/>
      <c r="W246" t="s">
        <v>43</v>
      </c>
      <c r="X246" t="s">
        <v>43</v>
      </c>
      <c r="Y246" s="3">
        <v>9</v>
      </c>
      <c r="Z246" t="s">
        <v>73</v>
      </c>
      <c r="AA246" t="s">
        <v>1475</v>
      </c>
      <c r="AB246" t="s">
        <v>75</v>
      </c>
      <c r="AC246" t="s">
        <v>1476</v>
      </c>
      <c r="AD246" t="s">
        <v>77</v>
      </c>
      <c r="AE246" t="s">
        <v>60</v>
      </c>
      <c r="AH246" s="3"/>
      <c r="AI246" s="3">
        <v>2024</v>
      </c>
      <c r="AJ246" s="4">
        <v>45657</v>
      </c>
      <c r="AK246" s="5">
        <v>45675</v>
      </c>
      <c r="AL246" t="s">
        <v>43</v>
      </c>
      <c r="AM246" t="s">
        <v>61</v>
      </c>
      <c r="AN246">
        <v>273.25</v>
      </c>
      <c r="AO246">
        <v>273.25</v>
      </c>
      <c r="AQ246" s="6">
        <v>273.25</v>
      </c>
    </row>
    <row r="247" spans="1:43" x14ac:dyDescent="0.3">
      <c r="A247" t="s">
        <v>1386</v>
      </c>
      <c r="B247" t="s">
        <v>241</v>
      </c>
      <c r="C247" t="s">
        <v>46</v>
      </c>
      <c r="D247" s="3">
        <v>77660</v>
      </c>
      <c r="E247" t="s">
        <v>78</v>
      </c>
      <c r="F247" t="s">
        <v>48</v>
      </c>
      <c r="G247" t="s">
        <v>49</v>
      </c>
      <c r="H247" t="s">
        <v>50</v>
      </c>
      <c r="I247" t="s">
        <v>51</v>
      </c>
      <c r="J247" t="s">
        <v>43</v>
      </c>
      <c r="K247" t="s">
        <v>43</v>
      </c>
      <c r="L247" t="s">
        <v>43</v>
      </c>
      <c r="M247" t="s">
        <v>52</v>
      </c>
      <c r="N247" t="s">
        <v>1477</v>
      </c>
      <c r="O247" t="s">
        <v>1386</v>
      </c>
      <c r="Q247" s="3"/>
      <c r="U247" s="3"/>
      <c r="W247" t="s">
        <v>43</v>
      </c>
      <c r="X247" t="s">
        <v>43</v>
      </c>
      <c r="Y247" s="3">
        <v>6455</v>
      </c>
      <c r="Z247" t="s">
        <v>1391</v>
      </c>
      <c r="AA247" t="s">
        <v>1475</v>
      </c>
      <c r="AB247" t="s">
        <v>1392</v>
      </c>
      <c r="AC247" t="s">
        <v>1393</v>
      </c>
      <c r="AD247" t="s">
        <v>1383</v>
      </c>
      <c r="AE247" t="s">
        <v>60</v>
      </c>
      <c r="AH247" s="3"/>
      <c r="AI247" s="3">
        <v>2025</v>
      </c>
      <c r="AJ247" s="4">
        <v>45744</v>
      </c>
      <c r="AK247" s="5">
        <v>45744</v>
      </c>
      <c r="AL247" t="s">
        <v>43</v>
      </c>
      <c r="AM247" t="s">
        <v>61</v>
      </c>
      <c r="AN247">
        <v>273.25</v>
      </c>
      <c r="AO247">
        <v>273.25</v>
      </c>
      <c r="AQ247" s="6">
        <v>273.25</v>
      </c>
    </row>
    <row r="248" spans="1:43" x14ac:dyDescent="0.3">
      <c r="A248" t="s">
        <v>1386</v>
      </c>
      <c r="B248" t="s">
        <v>137</v>
      </c>
      <c r="C248" t="s">
        <v>46</v>
      </c>
      <c r="D248" s="3">
        <v>77660</v>
      </c>
      <c r="E248" t="s">
        <v>78</v>
      </c>
      <c r="F248" t="s">
        <v>48</v>
      </c>
      <c r="G248" t="s">
        <v>49</v>
      </c>
      <c r="H248" t="s">
        <v>50</v>
      </c>
      <c r="I248" t="s">
        <v>51</v>
      </c>
      <c r="J248" t="s">
        <v>43</v>
      </c>
      <c r="K248" t="s">
        <v>43</v>
      </c>
      <c r="L248" t="s">
        <v>43</v>
      </c>
      <c r="M248" t="s">
        <v>52</v>
      </c>
      <c r="N248" t="s">
        <v>1478</v>
      </c>
      <c r="O248" t="s">
        <v>1386</v>
      </c>
      <c r="Q248" s="3"/>
      <c r="U248" s="3"/>
      <c r="W248" t="s">
        <v>43</v>
      </c>
      <c r="X248" t="s">
        <v>43</v>
      </c>
      <c r="Y248" s="3">
        <v>6492</v>
      </c>
      <c r="Z248" t="s">
        <v>1395</v>
      </c>
      <c r="AA248" t="s">
        <v>1475</v>
      </c>
      <c r="AB248" t="s">
        <v>1396</v>
      </c>
      <c r="AC248" t="s">
        <v>1397</v>
      </c>
      <c r="AD248" t="s">
        <v>77</v>
      </c>
      <c r="AE248" t="s">
        <v>60</v>
      </c>
      <c r="AH248" s="3"/>
      <c r="AI248" s="3">
        <v>2025</v>
      </c>
      <c r="AJ248" s="4">
        <v>45714</v>
      </c>
      <c r="AK248" s="5">
        <v>45714</v>
      </c>
      <c r="AL248" t="s">
        <v>43</v>
      </c>
      <c r="AM248" t="s">
        <v>61</v>
      </c>
      <c r="AN248">
        <v>273.25</v>
      </c>
      <c r="AO248">
        <v>273.25</v>
      </c>
      <c r="AQ248" s="6">
        <v>273.25</v>
      </c>
    </row>
    <row r="249" spans="1:43" x14ac:dyDescent="0.3">
      <c r="A249" t="s">
        <v>1386</v>
      </c>
      <c r="B249" t="s">
        <v>190</v>
      </c>
      <c r="C249" t="s">
        <v>46</v>
      </c>
      <c r="D249" s="3">
        <v>77660</v>
      </c>
      <c r="E249" t="s">
        <v>78</v>
      </c>
      <c r="F249" t="s">
        <v>48</v>
      </c>
      <c r="G249" t="s">
        <v>49</v>
      </c>
      <c r="H249" t="s">
        <v>50</v>
      </c>
      <c r="I249" t="s">
        <v>51</v>
      </c>
      <c r="J249" t="s">
        <v>43</v>
      </c>
      <c r="K249" t="s">
        <v>43</v>
      </c>
      <c r="L249" t="s">
        <v>43</v>
      </c>
      <c r="M249" t="s">
        <v>52</v>
      </c>
      <c r="N249" t="s">
        <v>1394</v>
      </c>
      <c r="O249" t="s">
        <v>1386</v>
      </c>
      <c r="Q249" s="3"/>
      <c r="U249" s="3"/>
      <c r="W249" t="s">
        <v>43</v>
      </c>
      <c r="X249" t="s">
        <v>43</v>
      </c>
      <c r="Y249" s="3">
        <v>6508</v>
      </c>
      <c r="Z249" t="s">
        <v>1399</v>
      </c>
      <c r="AA249" t="s">
        <v>1475</v>
      </c>
      <c r="AB249" t="s">
        <v>1400</v>
      </c>
      <c r="AC249" t="s">
        <v>1401</v>
      </c>
      <c r="AD249" t="s">
        <v>77</v>
      </c>
      <c r="AE249" t="s">
        <v>60</v>
      </c>
      <c r="AH249" s="3"/>
      <c r="AI249" s="3">
        <v>2025</v>
      </c>
      <c r="AJ249" s="4">
        <v>45685</v>
      </c>
      <c r="AK249" s="5">
        <v>45685</v>
      </c>
      <c r="AL249" t="s">
        <v>43</v>
      </c>
      <c r="AM249" t="s">
        <v>61</v>
      </c>
      <c r="AN249">
        <v>273.25</v>
      </c>
      <c r="AO249">
        <v>273.25</v>
      </c>
      <c r="AQ249" s="6">
        <v>273.25</v>
      </c>
    </row>
    <row r="250" spans="1:43" x14ac:dyDescent="0.3">
      <c r="A250" t="s">
        <v>3497</v>
      </c>
      <c r="B250" t="s">
        <v>85</v>
      </c>
      <c r="C250" t="s">
        <v>46</v>
      </c>
      <c r="D250" s="3">
        <v>71610</v>
      </c>
      <c r="E250" t="s">
        <v>4671</v>
      </c>
      <c r="F250" t="s">
        <v>48</v>
      </c>
      <c r="G250" t="s">
        <v>49</v>
      </c>
      <c r="H250" t="s">
        <v>50</v>
      </c>
      <c r="I250" t="s">
        <v>51</v>
      </c>
      <c r="J250" t="s">
        <v>848</v>
      </c>
      <c r="K250" t="s">
        <v>848</v>
      </c>
      <c r="L250" t="s">
        <v>849</v>
      </c>
      <c r="M250" t="s">
        <v>52</v>
      </c>
      <c r="N250" t="s">
        <v>3199</v>
      </c>
      <c r="O250" t="s">
        <v>3498</v>
      </c>
      <c r="P250" t="s">
        <v>3198</v>
      </c>
      <c r="Q250" s="3">
        <v>1703245</v>
      </c>
      <c r="R250" t="s">
        <v>2243</v>
      </c>
      <c r="S250">
        <v>390</v>
      </c>
      <c r="T250">
        <v>390</v>
      </c>
      <c r="U250" s="3">
        <v>1</v>
      </c>
      <c r="V250" t="s">
        <v>3199</v>
      </c>
      <c r="W250" t="s">
        <v>3160</v>
      </c>
      <c r="X250" t="s">
        <v>3161</v>
      </c>
      <c r="Y250" s="3">
        <v>6</v>
      </c>
      <c r="Z250" t="s">
        <v>4323</v>
      </c>
      <c r="AA250" t="s">
        <v>4328</v>
      </c>
      <c r="AB250" t="s">
        <v>4325</v>
      </c>
      <c r="AC250" t="s">
        <v>4329</v>
      </c>
      <c r="AD250" t="s">
        <v>110</v>
      </c>
      <c r="AE250" t="s">
        <v>60</v>
      </c>
      <c r="AF250" t="s">
        <v>3200</v>
      </c>
      <c r="AG250" t="s">
        <v>3201</v>
      </c>
      <c r="AH250" s="3">
        <v>1</v>
      </c>
      <c r="AI250" s="3">
        <v>2023</v>
      </c>
      <c r="AJ250" s="4">
        <v>45265</v>
      </c>
      <c r="AK250" s="5">
        <v>45278</v>
      </c>
      <c r="AL250" t="s">
        <v>3508</v>
      </c>
      <c r="AM250" t="s">
        <v>61</v>
      </c>
      <c r="AN250">
        <v>390</v>
      </c>
      <c r="AO250">
        <v>390</v>
      </c>
      <c r="AQ250" s="6">
        <v>390</v>
      </c>
    </row>
    <row r="251" spans="1:43" x14ac:dyDescent="0.3">
      <c r="A251" t="s">
        <v>3497</v>
      </c>
      <c r="B251" t="s">
        <v>85</v>
      </c>
      <c r="C251" t="s">
        <v>46</v>
      </c>
      <c r="D251" s="3">
        <v>71620</v>
      </c>
      <c r="E251" t="s">
        <v>4643</v>
      </c>
      <c r="F251" t="s">
        <v>48</v>
      </c>
      <c r="G251" t="s">
        <v>49</v>
      </c>
      <c r="H251" t="s">
        <v>50</v>
      </c>
      <c r="I251" t="s">
        <v>51</v>
      </c>
      <c r="J251" t="s">
        <v>848</v>
      </c>
      <c r="K251" t="s">
        <v>848</v>
      </c>
      <c r="L251" t="s">
        <v>849</v>
      </c>
      <c r="M251" t="s">
        <v>52</v>
      </c>
      <c r="N251" t="s">
        <v>3277</v>
      </c>
      <c r="O251" t="s">
        <v>3498</v>
      </c>
      <c r="P251" t="s">
        <v>3257</v>
      </c>
      <c r="Q251" s="3">
        <v>300001420358998</v>
      </c>
      <c r="R251" t="s">
        <v>2243</v>
      </c>
      <c r="S251">
        <v>1248.8</v>
      </c>
      <c r="T251">
        <v>1248.8</v>
      </c>
      <c r="U251" s="3">
        <v>1</v>
      </c>
      <c r="V251" t="s">
        <v>3277</v>
      </c>
      <c r="W251" t="s">
        <v>3278</v>
      </c>
      <c r="X251" t="s">
        <v>3279</v>
      </c>
      <c r="Y251" s="3">
        <v>759</v>
      </c>
      <c r="Z251" t="s">
        <v>4424</v>
      </c>
      <c r="AA251" t="s">
        <v>4425</v>
      </c>
      <c r="AB251" t="s">
        <v>4426</v>
      </c>
      <c r="AC251" t="s">
        <v>4329</v>
      </c>
      <c r="AD251" t="s">
        <v>110</v>
      </c>
      <c r="AE251" t="s">
        <v>60</v>
      </c>
      <c r="AF251" t="s">
        <v>2247</v>
      </c>
      <c r="AH251" s="3">
        <v>0</v>
      </c>
      <c r="AI251" s="3">
        <v>2023</v>
      </c>
      <c r="AJ251" s="4">
        <v>45265</v>
      </c>
      <c r="AK251" s="5">
        <v>45265</v>
      </c>
      <c r="AL251" t="s">
        <v>3508</v>
      </c>
      <c r="AM251" t="s">
        <v>61</v>
      </c>
      <c r="AN251">
        <v>1248.8</v>
      </c>
      <c r="AO251">
        <v>1248.8</v>
      </c>
      <c r="AQ251" s="6">
        <v>1248.8</v>
      </c>
    </row>
    <row r="252" spans="1:43" x14ac:dyDescent="0.3">
      <c r="A252" t="s">
        <v>98</v>
      </c>
      <c r="B252" t="s">
        <v>85</v>
      </c>
      <c r="C252" t="s">
        <v>46</v>
      </c>
      <c r="D252" s="3">
        <v>75105</v>
      </c>
      <c r="E252" t="s">
        <v>100</v>
      </c>
      <c r="F252" t="s">
        <v>48</v>
      </c>
      <c r="G252" t="s">
        <v>49</v>
      </c>
      <c r="H252" t="s">
        <v>50</v>
      </c>
      <c r="I252" t="s">
        <v>51</v>
      </c>
      <c r="J252" t="s">
        <v>848</v>
      </c>
      <c r="K252" t="s">
        <v>848</v>
      </c>
      <c r="L252" t="s">
        <v>849</v>
      </c>
      <c r="M252" t="s">
        <v>52</v>
      </c>
      <c r="N252" t="s">
        <v>850</v>
      </c>
      <c r="O252" t="s">
        <v>105</v>
      </c>
      <c r="Q252" s="3"/>
      <c r="U252" s="3"/>
      <c r="W252" t="s">
        <v>43</v>
      </c>
      <c r="X252" t="s">
        <v>43</v>
      </c>
      <c r="Y252" s="3">
        <v>20</v>
      </c>
      <c r="Z252" t="s">
        <v>325</v>
      </c>
      <c r="AA252" t="s">
        <v>851</v>
      </c>
      <c r="AB252" t="s">
        <v>852</v>
      </c>
      <c r="AC252" t="s">
        <v>853</v>
      </c>
      <c r="AD252" t="s">
        <v>110</v>
      </c>
      <c r="AE252" t="s">
        <v>60</v>
      </c>
      <c r="AH252" s="3"/>
      <c r="AI252" s="3">
        <v>2023</v>
      </c>
      <c r="AJ252" s="4">
        <v>45265</v>
      </c>
      <c r="AK252" s="5">
        <v>45279</v>
      </c>
      <c r="AL252" t="s">
        <v>43</v>
      </c>
      <c r="AM252" t="s">
        <v>61</v>
      </c>
      <c r="AN252">
        <v>27.3</v>
      </c>
      <c r="AO252">
        <v>27.3</v>
      </c>
      <c r="AQ252" s="6">
        <v>27.3</v>
      </c>
    </row>
    <row r="253" spans="1:43" x14ac:dyDescent="0.3">
      <c r="A253" t="s">
        <v>98</v>
      </c>
      <c r="B253" t="s">
        <v>85</v>
      </c>
      <c r="C253" t="s">
        <v>46</v>
      </c>
      <c r="D253" s="3">
        <v>75105</v>
      </c>
      <c r="E253" t="s">
        <v>100</v>
      </c>
      <c r="F253" t="s">
        <v>48</v>
      </c>
      <c r="G253" t="s">
        <v>49</v>
      </c>
      <c r="H253" t="s">
        <v>50</v>
      </c>
      <c r="I253" t="s">
        <v>51</v>
      </c>
      <c r="J253" t="s">
        <v>848</v>
      </c>
      <c r="K253" t="s">
        <v>848</v>
      </c>
      <c r="L253" t="s">
        <v>849</v>
      </c>
      <c r="M253" t="s">
        <v>52</v>
      </c>
      <c r="N253" t="s">
        <v>1090</v>
      </c>
      <c r="O253" t="s">
        <v>105</v>
      </c>
      <c r="Q253" s="3"/>
      <c r="U253" s="3"/>
      <c r="W253" t="s">
        <v>43</v>
      </c>
      <c r="X253" t="s">
        <v>43</v>
      </c>
      <c r="Y253" s="3">
        <v>288</v>
      </c>
      <c r="Z253" t="s">
        <v>1091</v>
      </c>
      <c r="AA253" t="s">
        <v>1092</v>
      </c>
      <c r="AB253" t="s">
        <v>1093</v>
      </c>
      <c r="AC253" t="s">
        <v>853</v>
      </c>
      <c r="AD253" t="s">
        <v>110</v>
      </c>
      <c r="AE253" t="s">
        <v>60</v>
      </c>
      <c r="AH253" s="3"/>
      <c r="AI253" s="3">
        <v>2023</v>
      </c>
      <c r="AJ253" s="4">
        <v>45265</v>
      </c>
      <c r="AK253" s="5">
        <v>45266</v>
      </c>
      <c r="AL253" t="s">
        <v>43</v>
      </c>
      <c r="AM253" t="s">
        <v>61</v>
      </c>
      <c r="AN253">
        <v>87.42</v>
      </c>
      <c r="AO253">
        <v>87.42</v>
      </c>
      <c r="AQ253" s="6">
        <v>87.42</v>
      </c>
    </row>
    <row r="254" spans="1:43" x14ac:dyDescent="0.3">
      <c r="A254" t="s">
        <v>3497</v>
      </c>
      <c r="B254" t="s">
        <v>247</v>
      </c>
      <c r="C254" t="s">
        <v>46</v>
      </c>
      <c r="D254" s="3">
        <v>71305</v>
      </c>
      <c r="E254" t="s">
        <v>1378</v>
      </c>
      <c r="F254" t="s">
        <v>48</v>
      </c>
      <c r="G254" t="s">
        <v>49</v>
      </c>
      <c r="H254" t="s">
        <v>50</v>
      </c>
      <c r="I254" t="s">
        <v>51</v>
      </c>
      <c r="J254" t="s">
        <v>102</v>
      </c>
      <c r="K254" t="s">
        <v>102</v>
      </c>
      <c r="L254" t="s">
        <v>118</v>
      </c>
      <c r="M254" t="s">
        <v>52</v>
      </c>
      <c r="N254" t="s">
        <v>3266</v>
      </c>
      <c r="O254" t="s">
        <v>3498</v>
      </c>
      <c r="P254" t="s">
        <v>3265</v>
      </c>
      <c r="Q254" s="3">
        <v>300001378981533</v>
      </c>
      <c r="R254" t="s">
        <v>2243</v>
      </c>
      <c r="S254">
        <v>1500</v>
      </c>
      <c r="T254">
        <v>1500</v>
      </c>
      <c r="U254" s="3">
        <v>1</v>
      </c>
      <c r="V254" t="s">
        <v>3266</v>
      </c>
      <c r="W254" t="s">
        <v>3267</v>
      </c>
      <c r="X254" t="s">
        <v>3268</v>
      </c>
      <c r="Y254" s="3">
        <v>29</v>
      </c>
      <c r="Z254" t="s">
        <v>4411</v>
      </c>
      <c r="AA254" t="s">
        <v>4412</v>
      </c>
      <c r="AB254" t="s">
        <v>4413</v>
      </c>
      <c r="AC254" t="s">
        <v>4414</v>
      </c>
      <c r="AD254" t="s">
        <v>110</v>
      </c>
      <c r="AE254" t="s">
        <v>60</v>
      </c>
      <c r="AF254" t="s">
        <v>3269</v>
      </c>
      <c r="AG254" t="s">
        <v>3270</v>
      </c>
      <c r="AH254" s="3">
        <v>1</v>
      </c>
      <c r="AI254" s="3">
        <v>2023</v>
      </c>
      <c r="AJ254" s="4">
        <v>45222</v>
      </c>
      <c r="AK254" s="5">
        <v>45245</v>
      </c>
      <c r="AL254" t="s">
        <v>3508</v>
      </c>
      <c r="AM254" t="s">
        <v>61</v>
      </c>
      <c r="AN254">
        <v>1500</v>
      </c>
      <c r="AO254">
        <v>1500</v>
      </c>
      <c r="AQ254" s="6">
        <v>1500</v>
      </c>
    </row>
    <row r="255" spans="1:43" x14ac:dyDescent="0.3">
      <c r="A255" t="s">
        <v>3497</v>
      </c>
      <c r="B255" t="s">
        <v>440</v>
      </c>
      <c r="C255" t="s">
        <v>46</v>
      </c>
      <c r="D255" s="3">
        <v>71305</v>
      </c>
      <c r="E255" t="s">
        <v>1378</v>
      </c>
      <c r="F255" t="s">
        <v>48</v>
      </c>
      <c r="G255" t="s">
        <v>49</v>
      </c>
      <c r="H255" t="s">
        <v>50</v>
      </c>
      <c r="I255" t="s">
        <v>51</v>
      </c>
      <c r="J255" t="s">
        <v>102</v>
      </c>
      <c r="K255" t="s">
        <v>102</v>
      </c>
      <c r="L255" t="s">
        <v>118</v>
      </c>
      <c r="M255" t="s">
        <v>52</v>
      </c>
      <c r="N255" t="s">
        <v>3294</v>
      </c>
      <c r="O255" t="s">
        <v>3498</v>
      </c>
      <c r="P255" t="s">
        <v>3293</v>
      </c>
      <c r="Q255" s="3">
        <v>300001731134492</v>
      </c>
      <c r="R255" t="s">
        <v>2243</v>
      </c>
      <c r="S255">
        <v>774.4</v>
      </c>
      <c r="T255">
        <v>774.4</v>
      </c>
      <c r="U255" s="3">
        <v>1</v>
      </c>
      <c r="V255" t="s">
        <v>3294</v>
      </c>
      <c r="W255" t="s">
        <v>2417</v>
      </c>
      <c r="X255" t="s">
        <v>2418</v>
      </c>
      <c r="Y255" s="3">
        <v>268</v>
      </c>
      <c r="Z255" t="s">
        <v>4486</v>
      </c>
      <c r="AA255" t="s">
        <v>4487</v>
      </c>
      <c r="AB255" t="s">
        <v>4488</v>
      </c>
      <c r="AC255" t="s">
        <v>3544</v>
      </c>
      <c r="AD255" t="s">
        <v>110</v>
      </c>
      <c r="AE255" t="s">
        <v>60</v>
      </c>
      <c r="AF255" t="s">
        <v>2247</v>
      </c>
      <c r="AH255" s="3">
        <v>0</v>
      </c>
      <c r="AI255" s="3">
        <v>2024</v>
      </c>
      <c r="AJ255" s="4">
        <v>45383</v>
      </c>
      <c r="AK255" s="5">
        <v>45412</v>
      </c>
      <c r="AL255" t="s">
        <v>3508</v>
      </c>
      <c r="AM255" t="s">
        <v>61</v>
      </c>
      <c r="AN255">
        <v>774.4</v>
      </c>
      <c r="AO255">
        <v>774.4</v>
      </c>
      <c r="AQ255" s="6">
        <v>774.4</v>
      </c>
    </row>
    <row r="256" spans="1:43" x14ac:dyDescent="0.3">
      <c r="A256" t="s">
        <v>3497</v>
      </c>
      <c r="B256" t="s">
        <v>85</v>
      </c>
      <c r="C256" t="s">
        <v>46</v>
      </c>
      <c r="D256" s="3">
        <v>71605</v>
      </c>
      <c r="E256" t="s">
        <v>4670</v>
      </c>
      <c r="F256" t="s">
        <v>48</v>
      </c>
      <c r="G256" t="s">
        <v>49</v>
      </c>
      <c r="H256" t="s">
        <v>50</v>
      </c>
      <c r="I256" t="s">
        <v>51</v>
      </c>
      <c r="J256" t="s">
        <v>102</v>
      </c>
      <c r="K256" t="s">
        <v>102</v>
      </c>
      <c r="L256" t="s">
        <v>118</v>
      </c>
      <c r="M256" t="s">
        <v>52</v>
      </c>
      <c r="N256" t="s">
        <v>3192</v>
      </c>
      <c r="O256" t="s">
        <v>3498</v>
      </c>
      <c r="P256" t="s">
        <v>3191</v>
      </c>
      <c r="Q256" s="3">
        <v>1703242</v>
      </c>
      <c r="R256" t="s">
        <v>2243</v>
      </c>
      <c r="S256">
        <v>2465</v>
      </c>
      <c r="T256">
        <v>2465</v>
      </c>
      <c r="U256" s="3">
        <v>1</v>
      </c>
      <c r="V256" t="s">
        <v>3192</v>
      </c>
      <c r="W256" t="s">
        <v>3160</v>
      </c>
      <c r="X256" t="s">
        <v>3161</v>
      </c>
      <c r="Y256" s="3">
        <v>27</v>
      </c>
      <c r="Z256" t="s">
        <v>4323</v>
      </c>
      <c r="AA256" t="s">
        <v>4324</v>
      </c>
      <c r="AB256" t="s">
        <v>4325</v>
      </c>
      <c r="AC256" t="s">
        <v>4326</v>
      </c>
      <c r="AD256" t="s">
        <v>110</v>
      </c>
      <c r="AE256" t="s">
        <v>60</v>
      </c>
      <c r="AF256" t="s">
        <v>3193</v>
      </c>
      <c r="AG256" t="s">
        <v>3194</v>
      </c>
      <c r="AH256" s="3">
        <v>1</v>
      </c>
      <c r="AI256" s="3">
        <v>2023</v>
      </c>
      <c r="AJ256" s="4">
        <v>45264</v>
      </c>
      <c r="AK256" s="5">
        <v>45278</v>
      </c>
      <c r="AL256" t="s">
        <v>3508</v>
      </c>
      <c r="AM256" t="s">
        <v>61</v>
      </c>
      <c r="AN256">
        <v>2465</v>
      </c>
      <c r="AO256">
        <v>2465</v>
      </c>
      <c r="AQ256" s="6">
        <v>2465</v>
      </c>
    </row>
    <row r="257" spans="1:43" x14ac:dyDescent="0.3">
      <c r="A257" t="s">
        <v>3497</v>
      </c>
      <c r="B257" t="s">
        <v>85</v>
      </c>
      <c r="C257" t="s">
        <v>46</v>
      </c>
      <c r="D257" s="3">
        <v>71605</v>
      </c>
      <c r="E257" t="s">
        <v>4670</v>
      </c>
      <c r="F257" t="s">
        <v>48</v>
      </c>
      <c r="G257" t="s">
        <v>49</v>
      </c>
      <c r="H257" t="s">
        <v>50</v>
      </c>
      <c r="I257" t="s">
        <v>51</v>
      </c>
      <c r="J257" t="s">
        <v>102</v>
      </c>
      <c r="K257" t="s">
        <v>102</v>
      </c>
      <c r="L257" t="s">
        <v>118</v>
      </c>
      <c r="M257" t="s">
        <v>52</v>
      </c>
      <c r="N257" t="s">
        <v>3196</v>
      </c>
      <c r="O257" t="s">
        <v>3498</v>
      </c>
      <c r="P257" t="s">
        <v>3195</v>
      </c>
      <c r="Q257" s="3">
        <v>1703243</v>
      </c>
      <c r="R257" t="s">
        <v>2243</v>
      </c>
      <c r="S257">
        <v>2465</v>
      </c>
      <c r="T257">
        <v>2465</v>
      </c>
      <c r="U257" s="3">
        <v>1</v>
      </c>
      <c r="V257" t="s">
        <v>3196</v>
      </c>
      <c r="W257" t="s">
        <v>3160</v>
      </c>
      <c r="X257" t="s">
        <v>3161</v>
      </c>
      <c r="Y257" s="3">
        <v>28</v>
      </c>
      <c r="Z257" t="s">
        <v>4323</v>
      </c>
      <c r="AA257" t="s">
        <v>4327</v>
      </c>
      <c r="AB257" t="s">
        <v>4325</v>
      </c>
      <c r="AC257" t="s">
        <v>4326</v>
      </c>
      <c r="AD257" t="s">
        <v>110</v>
      </c>
      <c r="AE257" t="s">
        <v>60</v>
      </c>
      <c r="AF257" t="s">
        <v>3193</v>
      </c>
      <c r="AG257" t="s">
        <v>3197</v>
      </c>
      <c r="AH257" s="3">
        <v>1</v>
      </c>
      <c r="AI257" s="3">
        <v>2023</v>
      </c>
      <c r="AJ257" s="4">
        <v>45264</v>
      </c>
      <c r="AK257" s="5">
        <v>45278</v>
      </c>
      <c r="AL257" t="s">
        <v>3508</v>
      </c>
      <c r="AM257" t="s">
        <v>61</v>
      </c>
      <c r="AN257">
        <v>2465</v>
      </c>
      <c r="AO257">
        <v>2465</v>
      </c>
      <c r="AQ257" s="6">
        <v>2465</v>
      </c>
    </row>
    <row r="258" spans="1:43" x14ac:dyDescent="0.3">
      <c r="A258" t="s">
        <v>3497</v>
      </c>
      <c r="B258" t="s">
        <v>85</v>
      </c>
      <c r="C258" t="s">
        <v>46</v>
      </c>
      <c r="D258" s="3">
        <v>71615</v>
      </c>
      <c r="E258" t="s">
        <v>4642</v>
      </c>
      <c r="F258" t="s">
        <v>48</v>
      </c>
      <c r="G258" t="s">
        <v>49</v>
      </c>
      <c r="H258" t="s">
        <v>50</v>
      </c>
      <c r="I258" t="s">
        <v>51</v>
      </c>
      <c r="J258" t="s">
        <v>102</v>
      </c>
      <c r="K258" t="s">
        <v>102</v>
      </c>
      <c r="L258" t="s">
        <v>118</v>
      </c>
      <c r="M258" t="s">
        <v>52</v>
      </c>
      <c r="N258" t="s">
        <v>3273</v>
      </c>
      <c r="O258" t="s">
        <v>3498</v>
      </c>
      <c r="P258" t="s">
        <v>3257</v>
      </c>
      <c r="Q258" s="3">
        <v>300001417498990</v>
      </c>
      <c r="R258" t="s">
        <v>2243</v>
      </c>
      <c r="S258">
        <v>1788</v>
      </c>
      <c r="T258">
        <v>1536</v>
      </c>
      <c r="U258" s="3">
        <v>1</v>
      </c>
      <c r="V258" t="s">
        <v>3273</v>
      </c>
      <c r="W258" t="s">
        <v>2679</v>
      </c>
      <c r="X258" t="s">
        <v>2680</v>
      </c>
      <c r="Y258" s="3">
        <v>429</v>
      </c>
      <c r="Z258" t="s">
        <v>4418</v>
      </c>
      <c r="AA258" t="s">
        <v>4421</v>
      </c>
      <c r="AB258" t="s">
        <v>4420</v>
      </c>
      <c r="AC258" t="s">
        <v>4326</v>
      </c>
      <c r="AD258" t="s">
        <v>110</v>
      </c>
      <c r="AE258" t="s">
        <v>60</v>
      </c>
      <c r="AF258" t="s">
        <v>2247</v>
      </c>
      <c r="AH258" s="3">
        <v>0</v>
      </c>
      <c r="AI258" s="3">
        <v>2023</v>
      </c>
      <c r="AJ258" s="4">
        <v>45264</v>
      </c>
      <c r="AK258" s="5">
        <v>45264</v>
      </c>
      <c r="AL258" t="s">
        <v>3508</v>
      </c>
      <c r="AM258" t="s">
        <v>61</v>
      </c>
      <c r="AN258">
        <v>1536</v>
      </c>
      <c r="AO258">
        <v>1536</v>
      </c>
      <c r="AQ258" s="6">
        <v>1536</v>
      </c>
    </row>
    <row r="259" spans="1:43" x14ac:dyDescent="0.3">
      <c r="A259" t="s">
        <v>3497</v>
      </c>
      <c r="B259" t="s">
        <v>85</v>
      </c>
      <c r="C259" t="s">
        <v>46</v>
      </c>
      <c r="D259" s="3">
        <v>71615</v>
      </c>
      <c r="E259" t="s">
        <v>4642</v>
      </c>
      <c r="F259" t="s">
        <v>48</v>
      </c>
      <c r="G259" t="s">
        <v>49</v>
      </c>
      <c r="H259" t="s">
        <v>50</v>
      </c>
      <c r="I259" t="s">
        <v>51</v>
      </c>
      <c r="J259" t="s">
        <v>102</v>
      </c>
      <c r="K259" t="s">
        <v>102</v>
      </c>
      <c r="L259" t="s">
        <v>118</v>
      </c>
      <c r="M259" t="s">
        <v>52</v>
      </c>
      <c r="N259" t="s">
        <v>3274</v>
      </c>
      <c r="O259" t="s">
        <v>3498</v>
      </c>
      <c r="P259" t="s">
        <v>3257</v>
      </c>
      <c r="Q259" s="3">
        <v>300001417514907</v>
      </c>
      <c r="R259" t="s">
        <v>2243</v>
      </c>
      <c r="S259">
        <v>1788</v>
      </c>
      <c r="T259">
        <v>1536</v>
      </c>
      <c r="U259" s="3">
        <v>2</v>
      </c>
      <c r="V259" t="s">
        <v>3274</v>
      </c>
      <c r="W259" t="s">
        <v>3275</v>
      </c>
      <c r="X259" t="s">
        <v>3276</v>
      </c>
      <c r="Y259" s="3">
        <v>428</v>
      </c>
      <c r="Z259" t="s">
        <v>4418</v>
      </c>
      <c r="AA259" t="s">
        <v>4423</v>
      </c>
      <c r="AB259" t="s">
        <v>4420</v>
      </c>
      <c r="AC259" t="s">
        <v>4326</v>
      </c>
      <c r="AD259" t="s">
        <v>110</v>
      </c>
      <c r="AE259" t="s">
        <v>60</v>
      </c>
      <c r="AF259" t="s">
        <v>2247</v>
      </c>
      <c r="AH259" s="3">
        <v>0</v>
      </c>
      <c r="AI259" s="3">
        <v>2023</v>
      </c>
      <c r="AJ259" s="4">
        <v>45264</v>
      </c>
      <c r="AK259" s="5">
        <v>45264</v>
      </c>
      <c r="AL259" t="s">
        <v>3580</v>
      </c>
      <c r="AM259" t="s">
        <v>61</v>
      </c>
      <c r="AN259">
        <v>1536</v>
      </c>
      <c r="AO259">
        <v>1536</v>
      </c>
      <c r="AQ259" s="6">
        <v>1536</v>
      </c>
    </row>
    <row r="260" spans="1:43" x14ac:dyDescent="0.3">
      <c r="A260" t="s">
        <v>3497</v>
      </c>
      <c r="B260" t="s">
        <v>130</v>
      </c>
      <c r="C260" t="s">
        <v>46</v>
      </c>
      <c r="D260" s="3">
        <v>71615</v>
      </c>
      <c r="E260" t="s">
        <v>4642</v>
      </c>
      <c r="F260" t="s">
        <v>48</v>
      </c>
      <c r="G260" t="s">
        <v>49</v>
      </c>
      <c r="H260" t="s">
        <v>50</v>
      </c>
      <c r="I260" t="s">
        <v>51</v>
      </c>
      <c r="J260" t="s">
        <v>102</v>
      </c>
      <c r="K260" t="s">
        <v>102</v>
      </c>
      <c r="L260" t="s">
        <v>118</v>
      </c>
      <c r="M260" t="s">
        <v>52</v>
      </c>
      <c r="N260" t="s">
        <v>3325</v>
      </c>
      <c r="O260" t="s">
        <v>3498</v>
      </c>
      <c r="Q260" s="3">
        <v>300002153176470</v>
      </c>
      <c r="R260" t="s">
        <v>2243</v>
      </c>
      <c r="S260">
        <v>384</v>
      </c>
      <c r="T260">
        <v>384</v>
      </c>
      <c r="U260" s="3">
        <v>1</v>
      </c>
      <c r="V260" t="s">
        <v>3325</v>
      </c>
      <c r="W260" t="s">
        <v>3275</v>
      </c>
      <c r="X260" t="s">
        <v>3276</v>
      </c>
      <c r="Y260" s="3">
        <v>865</v>
      </c>
      <c r="Z260" t="s">
        <v>4525</v>
      </c>
      <c r="AA260" t="s">
        <v>4529</v>
      </c>
      <c r="AB260" t="s">
        <v>4527</v>
      </c>
      <c r="AC260" t="s">
        <v>4530</v>
      </c>
      <c r="AD260" t="s">
        <v>110</v>
      </c>
      <c r="AE260" t="s">
        <v>60</v>
      </c>
      <c r="AF260" t="s">
        <v>2247</v>
      </c>
      <c r="AH260" s="3">
        <v>0</v>
      </c>
      <c r="AI260" s="3">
        <v>2024</v>
      </c>
      <c r="AJ260" s="4">
        <v>45602</v>
      </c>
      <c r="AK260" s="5">
        <v>45602</v>
      </c>
      <c r="AL260" t="s">
        <v>3508</v>
      </c>
      <c r="AM260" t="s">
        <v>61</v>
      </c>
      <c r="AN260">
        <v>384</v>
      </c>
      <c r="AO260">
        <v>384</v>
      </c>
      <c r="AQ260" s="6">
        <v>384</v>
      </c>
    </row>
    <row r="261" spans="1:43" x14ac:dyDescent="0.3">
      <c r="A261" t="s">
        <v>3497</v>
      </c>
      <c r="B261" t="s">
        <v>130</v>
      </c>
      <c r="C261" t="s">
        <v>46</v>
      </c>
      <c r="D261" s="3">
        <v>71615</v>
      </c>
      <c r="E261" t="s">
        <v>4642</v>
      </c>
      <c r="F261" t="s">
        <v>48</v>
      </c>
      <c r="G261" t="s">
        <v>49</v>
      </c>
      <c r="H261" t="s">
        <v>50</v>
      </c>
      <c r="I261" t="s">
        <v>51</v>
      </c>
      <c r="J261" t="s">
        <v>102</v>
      </c>
      <c r="K261" t="s">
        <v>102</v>
      </c>
      <c r="L261" t="s">
        <v>118</v>
      </c>
      <c r="M261" t="s">
        <v>52</v>
      </c>
      <c r="N261" t="s">
        <v>3326</v>
      </c>
      <c r="O261" t="s">
        <v>3498</v>
      </c>
      <c r="Q261" s="3">
        <v>300002153194383</v>
      </c>
      <c r="R261" t="s">
        <v>2243</v>
      </c>
      <c r="S261">
        <v>384</v>
      </c>
      <c r="T261">
        <v>384</v>
      </c>
      <c r="U261" s="3">
        <v>1</v>
      </c>
      <c r="V261" t="s">
        <v>3326</v>
      </c>
      <c r="W261" t="s">
        <v>2679</v>
      </c>
      <c r="X261" t="s">
        <v>2680</v>
      </c>
      <c r="Y261" s="3">
        <v>864</v>
      </c>
      <c r="Z261" t="s">
        <v>4525</v>
      </c>
      <c r="AA261" t="s">
        <v>4531</v>
      </c>
      <c r="AB261" t="s">
        <v>4527</v>
      </c>
      <c r="AC261" t="s">
        <v>4530</v>
      </c>
      <c r="AD261" t="s">
        <v>110</v>
      </c>
      <c r="AE261" t="s">
        <v>60</v>
      </c>
      <c r="AF261" t="s">
        <v>2247</v>
      </c>
      <c r="AH261" s="3">
        <v>0</v>
      </c>
      <c r="AI261" s="3">
        <v>2024</v>
      </c>
      <c r="AJ261" s="4">
        <v>45602</v>
      </c>
      <c r="AK261" s="5">
        <v>45602</v>
      </c>
      <c r="AL261" t="s">
        <v>3508</v>
      </c>
      <c r="AM261" t="s">
        <v>61</v>
      </c>
      <c r="AN261">
        <v>384</v>
      </c>
      <c r="AO261">
        <v>384</v>
      </c>
      <c r="AQ261" s="6">
        <v>384</v>
      </c>
    </row>
    <row r="262" spans="1:43" x14ac:dyDescent="0.3">
      <c r="A262" t="s">
        <v>3497</v>
      </c>
      <c r="B262" t="s">
        <v>85</v>
      </c>
      <c r="C262" t="s">
        <v>46</v>
      </c>
      <c r="D262" s="3">
        <v>71635</v>
      </c>
      <c r="E262" t="s">
        <v>4669</v>
      </c>
      <c r="F262" t="s">
        <v>48</v>
      </c>
      <c r="G262" t="s">
        <v>49</v>
      </c>
      <c r="H262" t="s">
        <v>50</v>
      </c>
      <c r="I262" t="s">
        <v>51</v>
      </c>
      <c r="J262" t="s">
        <v>102</v>
      </c>
      <c r="K262" t="s">
        <v>102</v>
      </c>
      <c r="L262" t="s">
        <v>118</v>
      </c>
      <c r="M262" t="s">
        <v>52</v>
      </c>
      <c r="N262" t="s">
        <v>3273</v>
      </c>
      <c r="O262" t="s">
        <v>3498</v>
      </c>
      <c r="P262" t="s">
        <v>3257</v>
      </c>
      <c r="Q262" s="3">
        <v>300001417498990</v>
      </c>
      <c r="R262" t="s">
        <v>2243</v>
      </c>
      <c r="S262">
        <v>1788</v>
      </c>
      <c r="T262">
        <v>252</v>
      </c>
      <c r="U262" s="3">
        <v>2</v>
      </c>
      <c r="V262" t="s">
        <v>3273</v>
      </c>
      <c r="W262" t="s">
        <v>2679</v>
      </c>
      <c r="X262" t="s">
        <v>2680</v>
      </c>
      <c r="Y262" s="3">
        <v>522</v>
      </c>
      <c r="Z262" t="s">
        <v>4418</v>
      </c>
      <c r="AA262" t="s">
        <v>4419</v>
      </c>
      <c r="AB262" t="s">
        <v>4420</v>
      </c>
      <c r="AC262" t="s">
        <v>4326</v>
      </c>
      <c r="AD262" t="s">
        <v>110</v>
      </c>
      <c r="AE262" t="s">
        <v>60</v>
      </c>
      <c r="AF262" t="s">
        <v>2247</v>
      </c>
      <c r="AH262" s="3">
        <v>0</v>
      </c>
      <c r="AI262" s="3">
        <v>2023</v>
      </c>
      <c r="AJ262" s="4">
        <v>45264</v>
      </c>
      <c r="AK262" s="5">
        <v>45264</v>
      </c>
      <c r="AL262" t="s">
        <v>3580</v>
      </c>
      <c r="AM262" t="s">
        <v>61</v>
      </c>
      <c r="AN262">
        <v>252</v>
      </c>
      <c r="AO262">
        <v>252</v>
      </c>
      <c r="AQ262" s="6">
        <v>252</v>
      </c>
    </row>
    <row r="263" spans="1:43" x14ac:dyDescent="0.3">
      <c r="A263" t="s">
        <v>3497</v>
      </c>
      <c r="B263" t="s">
        <v>85</v>
      </c>
      <c r="C263" t="s">
        <v>46</v>
      </c>
      <c r="D263" s="3">
        <v>71635</v>
      </c>
      <c r="E263" t="s">
        <v>4669</v>
      </c>
      <c r="F263" t="s">
        <v>48</v>
      </c>
      <c r="G263" t="s">
        <v>49</v>
      </c>
      <c r="H263" t="s">
        <v>50</v>
      </c>
      <c r="I263" t="s">
        <v>51</v>
      </c>
      <c r="J263" t="s">
        <v>102</v>
      </c>
      <c r="K263" t="s">
        <v>102</v>
      </c>
      <c r="L263" t="s">
        <v>118</v>
      </c>
      <c r="M263" t="s">
        <v>52</v>
      </c>
      <c r="N263" t="s">
        <v>3274</v>
      </c>
      <c r="O263" t="s">
        <v>3498</v>
      </c>
      <c r="P263" t="s">
        <v>3257</v>
      </c>
      <c r="Q263" s="3">
        <v>300001417514907</v>
      </c>
      <c r="R263" t="s">
        <v>2243</v>
      </c>
      <c r="S263">
        <v>1788</v>
      </c>
      <c r="T263">
        <v>252</v>
      </c>
      <c r="U263" s="3">
        <v>1</v>
      </c>
      <c r="V263" t="s">
        <v>3274</v>
      </c>
      <c r="W263" t="s">
        <v>3275</v>
      </c>
      <c r="X263" t="s">
        <v>3276</v>
      </c>
      <c r="Y263" s="3">
        <v>523</v>
      </c>
      <c r="Z263" t="s">
        <v>4418</v>
      </c>
      <c r="AA263" t="s">
        <v>4422</v>
      </c>
      <c r="AB263" t="s">
        <v>4420</v>
      </c>
      <c r="AC263" t="s">
        <v>4326</v>
      </c>
      <c r="AD263" t="s">
        <v>110</v>
      </c>
      <c r="AE263" t="s">
        <v>60</v>
      </c>
      <c r="AF263" t="s">
        <v>2247</v>
      </c>
      <c r="AH263" s="3">
        <v>0</v>
      </c>
      <c r="AI263" s="3">
        <v>2023</v>
      </c>
      <c r="AJ263" s="4">
        <v>45264</v>
      </c>
      <c r="AK263" s="5">
        <v>45264</v>
      </c>
      <c r="AL263" t="s">
        <v>3508</v>
      </c>
      <c r="AM263" t="s">
        <v>61</v>
      </c>
      <c r="AN263">
        <v>252</v>
      </c>
      <c r="AO263">
        <v>252</v>
      </c>
      <c r="AQ263" s="6">
        <v>252</v>
      </c>
    </row>
    <row r="264" spans="1:43" x14ac:dyDescent="0.3">
      <c r="A264" t="s">
        <v>3497</v>
      </c>
      <c r="B264" t="s">
        <v>247</v>
      </c>
      <c r="C264" t="s">
        <v>46</v>
      </c>
      <c r="D264" s="3">
        <v>72110</v>
      </c>
      <c r="E264" t="s">
        <v>4665</v>
      </c>
      <c r="F264" t="s">
        <v>48</v>
      </c>
      <c r="G264" t="s">
        <v>49</v>
      </c>
      <c r="H264" t="s">
        <v>50</v>
      </c>
      <c r="I264" t="s">
        <v>51</v>
      </c>
      <c r="J264" t="s">
        <v>102</v>
      </c>
      <c r="K264" t="s">
        <v>102</v>
      </c>
      <c r="L264" t="s">
        <v>118</v>
      </c>
      <c r="M264" t="s">
        <v>52</v>
      </c>
      <c r="N264" t="s">
        <v>2630</v>
      </c>
      <c r="O264" t="s">
        <v>3498</v>
      </c>
      <c r="P264" t="s">
        <v>2629</v>
      </c>
      <c r="Q264" s="3">
        <v>300001319087452</v>
      </c>
      <c r="R264" t="s">
        <v>2243</v>
      </c>
      <c r="S264">
        <v>125000</v>
      </c>
      <c r="T264">
        <v>125000</v>
      </c>
      <c r="U264" s="3">
        <v>1</v>
      </c>
      <c r="V264" t="s">
        <v>2630</v>
      </c>
      <c r="W264" t="s">
        <v>2631</v>
      </c>
      <c r="X264" t="s">
        <v>2632</v>
      </c>
      <c r="Y264" s="3">
        <v>38</v>
      </c>
      <c r="Z264" t="s">
        <v>3762</v>
      </c>
      <c r="AA264" t="s">
        <v>3763</v>
      </c>
      <c r="AB264" t="s">
        <v>3764</v>
      </c>
      <c r="AC264" t="s">
        <v>3765</v>
      </c>
      <c r="AD264" t="s">
        <v>110</v>
      </c>
      <c r="AE264" t="s">
        <v>60</v>
      </c>
      <c r="AF264" t="s">
        <v>2247</v>
      </c>
      <c r="AH264" s="3">
        <v>0</v>
      </c>
      <c r="AI264" s="3">
        <v>2023</v>
      </c>
      <c r="AJ264" s="4">
        <v>45211</v>
      </c>
      <c r="AK264" s="5">
        <v>45216</v>
      </c>
      <c r="AL264" t="s">
        <v>3508</v>
      </c>
      <c r="AM264" t="s">
        <v>116</v>
      </c>
      <c r="AN264">
        <v>125000</v>
      </c>
      <c r="AO264">
        <v>928.95</v>
      </c>
      <c r="AQ264" s="6">
        <v>928.95</v>
      </c>
    </row>
    <row r="265" spans="1:43" x14ac:dyDescent="0.3">
      <c r="A265" t="s">
        <v>3497</v>
      </c>
      <c r="B265" t="s">
        <v>440</v>
      </c>
      <c r="C265" t="s">
        <v>46</v>
      </c>
      <c r="D265" s="3">
        <v>72110</v>
      </c>
      <c r="E265" t="s">
        <v>4665</v>
      </c>
      <c r="F265" t="s">
        <v>48</v>
      </c>
      <c r="G265" t="s">
        <v>49</v>
      </c>
      <c r="H265" t="s">
        <v>50</v>
      </c>
      <c r="I265" t="s">
        <v>51</v>
      </c>
      <c r="J265" t="s">
        <v>102</v>
      </c>
      <c r="K265" t="s">
        <v>102</v>
      </c>
      <c r="L265" t="s">
        <v>118</v>
      </c>
      <c r="M265" t="s">
        <v>52</v>
      </c>
      <c r="N265" t="s">
        <v>2630</v>
      </c>
      <c r="O265" t="s">
        <v>3498</v>
      </c>
      <c r="P265" t="s">
        <v>2629</v>
      </c>
      <c r="Q265" s="3">
        <v>300001319087452</v>
      </c>
      <c r="R265" t="s">
        <v>2243</v>
      </c>
      <c r="S265">
        <v>125000</v>
      </c>
      <c r="T265">
        <v>125000</v>
      </c>
      <c r="U265" s="3">
        <v>1</v>
      </c>
      <c r="V265" t="s">
        <v>2630</v>
      </c>
      <c r="W265" t="s">
        <v>2631</v>
      </c>
      <c r="X265" t="s">
        <v>2632</v>
      </c>
      <c r="Y265" s="3">
        <v>862</v>
      </c>
      <c r="Z265" t="s">
        <v>3766</v>
      </c>
      <c r="AA265" t="s">
        <v>3763</v>
      </c>
      <c r="AB265" t="s">
        <v>3767</v>
      </c>
      <c r="AC265" t="s">
        <v>3544</v>
      </c>
      <c r="AD265" t="s">
        <v>110</v>
      </c>
      <c r="AE265" t="s">
        <v>60</v>
      </c>
      <c r="AF265" t="s">
        <v>2247</v>
      </c>
      <c r="AH265" s="3">
        <v>0</v>
      </c>
      <c r="AI265" s="3">
        <v>2024</v>
      </c>
      <c r="AJ265" s="4">
        <v>45383</v>
      </c>
      <c r="AK265" s="5">
        <v>45406</v>
      </c>
      <c r="AL265" t="s">
        <v>3508</v>
      </c>
      <c r="AM265" t="s">
        <v>116</v>
      </c>
      <c r="AN265">
        <v>-125000</v>
      </c>
      <c r="AP265">
        <v>928.95</v>
      </c>
      <c r="AQ265" s="6">
        <v>-928.95</v>
      </c>
    </row>
    <row r="266" spans="1:43" x14ac:dyDescent="0.3">
      <c r="A266" t="s">
        <v>3497</v>
      </c>
      <c r="B266" t="s">
        <v>124</v>
      </c>
      <c r="C266" t="s">
        <v>46</v>
      </c>
      <c r="D266" s="3">
        <v>72220</v>
      </c>
      <c r="E266" t="s">
        <v>4645</v>
      </c>
      <c r="F266" t="s">
        <v>48</v>
      </c>
      <c r="G266" t="s">
        <v>49</v>
      </c>
      <c r="H266" t="s">
        <v>50</v>
      </c>
      <c r="I266" t="s">
        <v>51</v>
      </c>
      <c r="J266" t="s">
        <v>102</v>
      </c>
      <c r="K266" t="s">
        <v>102</v>
      </c>
      <c r="L266" t="s">
        <v>118</v>
      </c>
      <c r="M266" t="s">
        <v>52</v>
      </c>
      <c r="N266" t="s">
        <v>2951</v>
      </c>
      <c r="O266" t="s">
        <v>3498</v>
      </c>
      <c r="P266" t="s">
        <v>2950</v>
      </c>
      <c r="Q266" s="3">
        <v>300002139057980</v>
      </c>
      <c r="R266" t="s">
        <v>2243</v>
      </c>
      <c r="S266">
        <v>33613.440000000002</v>
      </c>
      <c r="T266">
        <v>33613.440000000002</v>
      </c>
      <c r="U266" s="3">
        <v>1</v>
      </c>
      <c r="V266" t="s">
        <v>2951</v>
      </c>
      <c r="W266" t="s">
        <v>2495</v>
      </c>
      <c r="X266" t="s">
        <v>2496</v>
      </c>
      <c r="Y266" s="3">
        <v>49</v>
      </c>
      <c r="Z266" t="s">
        <v>4094</v>
      </c>
      <c r="AA266" t="s">
        <v>4095</v>
      </c>
      <c r="AB266" t="s">
        <v>4096</v>
      </c>
      <c r="AC266" t="s">
        <v>4006</v>
      </c>
      <c r="AD266" t="s">
        <v>110</v>
      </c>
      <c r="AE266" t="s">
        <v>60</v>
      </c>
      <c r="AF266" t="s">
        <v>2956</v>
      </c>
      <c r="AG266" t="s">
        <v>2957</v>
      </c>
      <c r="AH266" s="3">
        <v>1</v>
      </c>
      <c r="AI266" s="3">
        <v>2024</v>
      </c>
      <c r="AJ266" s="4">
        <v>45566</v>
      </c>
      <c r="AK266" s="5">
        <v>45597</v>
      </c>
      <c r="AL266" t="s">
        <v>3508</v>
      </c>
      <c r="AM266" t="s">
        <v>116</v>
      </c>
      <c r="AN266">
        <v>0</v>
      </c>
      <c r="AP266">
        <v>0.33</v>
      </c>
      <c r="AQ266" s="6">
        <v>-0.33</v>
      </c>
    </row>
    <row r="267" spans="1:43" x14ac:dyDescent="0.3">
      <c r="A267" t="s">
        <v>3497</v>
      </c>
      <c r="B267" t="s">
        <v>124</v>
      </c>
      <c r="C267" t="s">
        <v>46</v>
      </c>
      <c r="D267" s="3">
        <v>72220</v>
      </c>
      <c r="E267" t="s">
        <v>4645</v>
      </c>
      <c r="F267" t="s">
        <v>48</v>
      </c>
      <c r="G267" t="s">
        <v>49</v>
      </c>
      <c r="H267" t="s">
        <v>50</v>
      </c>
      <c r="I267" t="s">
        <v>51</v>
      </c>
      <c r="J267" t="s">
        <v>102</v>
      </c>
      <c r="K267" t="s">
        <v>102</v>
      </c>
      <c r="L267" t="s">
        <v>118</v>
      </c>
      <c r="M267" t="s">
        <v>52</v>
      </c>
      <c r="N267" t="s">
        <v>2951</v>
      </c>
      <c r="O267" t="s">
        <v>3498</v>
      </c>
      <c r="P267" t="s">
        <v>2950</v>
      </c>
      <c r="Q267" s="3">
        <v>300002139057980</v>
      </c>
      <c r="R267" t="s">
        <v>2243</v>
      </c>
      <c r="S267">
        <v>33613.440000000002</v>
      </c>
      <c r="T267">
        <v>33613.440000000002</v>
      </c>
      <c r="U267" s="3">
        <v>1</v>
      </c>
      <c r="V267" t="s">
        <v>2951</v>
      </c>
      <c r="W267" t="s">
        <v>2495</v>
      </c>
      <c r="X267" t="s">
        <v>2496</v>
      </c>
      <c r="Y267" s="3">
        <v>160</v>
      </c>
      <c r="Z267" t="s">
        <v>4094</v>
      </c>
      <c r="AA267" t="s">
        <v>4095</v>
      </c>
      <c r="AB267" t="s">
        <v>4097</v>
      </c>
      <c r="AC267" t="s">
        <v>4006</v>
      </c>
      <c r="AD267" t="s">
        <v>110</v>
      </c>
      <c r="AE267" t="s">
        <v>60</v>
      </c>
      <c r="AF267" t="s">
        <v>2956</v>
      </c>
      <c r="AG267" t="s">
        <v>2957</v>
      </c>
      <c r="AH267" s="3">
        <v>1</v>
      </c>
      <c r="AI267" s="3">
        <v>2024</v>
      </c>
      <c r="AJ267" s="4">
        <v>45566</v>
      </c>
      <c r="AK267" s="5">
        <v>45597</v>
      </c>
      <c r="AL267" t="s">
        <v>3508</v>
      </c>
      <c r="AM267" t="s">
        <v>116</v>
      </c>
      <c r="AN267">
        <v>33613.440000000002</v>
      </c>
      <c r="AO267">
        <v>255.46</v>
      </c>
      <c r="AQ267" s="6">
        <v>255.46</v>
      </c>
    </row>
    <row r="268" spans="1:43" x14ac:dyDescent="0.3">
      <c r="A268" t="s">
        <v>3497</v>
      </c>
      <c r="B268" t="s">
        <v>247</v>
      </c>
      <c r="C268" t="s">
        <v>46</v>
      </c>
      <c r="D268" s="3">
        <v>72440</v>
      </c>
      <c r="E268" t="s">
        <v>4637</v>
      </c>
      <c r="F268" t="s">
        <v>48</v>
      </c>
      <c r="G268" t="s">
        <v>49</v>
      </c>
      <c r="H268" t="s">
        <v>50</v>
      </c>
      <c r="I268" t="s">
        <v>51</v>
      </c>
      <c r="J268" t="s">
        <v>102</v>
      </c>
      <c r="K268" t="s">
        <v>102</v>
      </c>
      <c r="L268" t="s">
        <v>118</v>
      </c>
      <c r="M268" t="s">
        <v>52</v>
      </c>
      <c r="N268" t="s">
        <v>2641</v>
      </c>
      <c r="O268" t="s">
        <v>3498</v>
      </c>
      <c r="P268" t="s">
        <v>2640</v>
      </c>
      <c r="Q268" s="3">
        <v>300001322002149</v>
      </c>
      <c r="R268" t="s">
        <v>2243</v>
      </c>
      <c r="S268">
        <v>27100</v>
      </c>
      <c r="T268">
        <v>27100</v>
      </c>
      <c r="U268" s="3">
        <v>1</v>
      </c>
      <c r="V268" t="s">
        <v>2641</v>
      </c>
      <c r="W268" t="s">
        <v>2280</v>
      </c>
      <c r="X268" t="s">
        <v>2281</v>
      </c>
      <c r="Y268" s="3">
        <v>72</v>
      </c>
      <c r="Z268" t="s">
        <v>3768</v>
      </c>
      <c r="AA268" t="s">
        <v>3769</v>
      </c>
      <c r="AB268" t="s">
        <v>3770</v>
      </c>
      <c r="AC268" t="s">
        <v>3760</v>
      </c>
      <c r="AD268" t="s">
        <v>110</v>
      </c>
      <c r="AE268" t="s">
        <v>60</v>
      </c>
      <c r="AF268" t="s">
        <v>2247</v>
      </c>
      <c r="AH268" s="3">
        <v>0</v>
      </c>
      <c r="AI268" s="3">
        <v>2023</v>
      </c>
      <c r="AJ268" s="4">
        <v>45212</v>
      </c>
      <c r="AK268" s="5">
        <v>45218</v>
      </c>
      <c r="AL268" t="s">
        <v>3508</v>
      </c>
      <c r="AM268" t="s">
        <v>116</v>
      </c>
      <c r="AN268">
        <v>27100</v>
      </c>
      <c r="AO268">
        <v>202.04</v>
      </c>
      <c r="AQ268" s="6">
        <v>202.04</v>
      </c>
    </row>
    <row r="269" spans="1:43" x14ac:dyDescent="0.3">
      <c r="A269" t="s">
        <v>3497</v>
      </c>
      <c r="B269" t="s">
        <v>130</v>
      </c>
      <c r="C269" t="s">
        <v>46</v>
      </c>
      <c r="D269" s="3">
        <v>72505</v>
      </c>
      <c r="E269" t="s">
        <v>3465</v>
      </c>
      <c r="F269" t="s">
        <v>48</v>
      </c>
      <c r="G269" t="s">
        <v>49</v>
      </c>
      <c r="H269" t="s">
        <v>50</v>
      </c>
      <c r="I269" t="s">
        <v>51</v>
      </c>
      <c r="J269" t="s">
        <v>102</v>
      </c>
      <c r="K269" t="s">
        <v>102</v>
      </c>
      <c r="L269" t="s">
        <v>118</v>
      </c>
      <c r="M269" t="s">
        <v>52</v>
      </c>
      <c r="N269" t="s">
        <v>3012</v>
      </c>
      <c r="O269" t="s">
        <v>3498</v>
      </c>
      <c r="P269" t="s">
        <v>3011</v>
      </c>
      <c r="Q269" s="3">
        <v>300002216483280</v>
      </c>
      <c r="R269" t="s">
        <v>2243</v>
      </c>
      <c r="S269">
        <v>1249995</v>
      </c>
      <c r="T269">
        <v>416665</v>
      </c>
      <c r="U269" s="3">
        <v>1</v>
      </c>
      <c r="V269" t="s">
        <v>3012</v>
      </c>
      <c r="W269" t="s">
        <v>2818</v>
      </c>
      <c r="X269" t="s">
        <v>2819</v>
      </c>
      <c r="Y269" s="3">
        <v>6</v>
      </c>
      <c r="Z269" t="s">
        <v>4130</v>
      </c>
      <c r="AA269" t="s">
        <v>4131</v>
      </c>
      <c r="AB269" t="s">
        <v>4132</v>
      </c>
      <c r="AC269" t="s">
        <v>4133</v>
      </c>
      <c r="AD269" t="s">
        <v>110</v>
      </c>
      <c r="AE269" t="s">
        <v>60</v>
      </c>
      <c r="AF269" t="s">
        <v>3017</v>
      </c>
      <c r="AG269" t="s">
        <v>3018</v>
      </c>
      <c r="AH269" s="3">
        <v>1</v>
      </c>
      <c r="AI269" s="3">
        <v>2024</v>
      </c>
      <c r="AJ269" s="4">
        <v>45622</v>
      </c>
      <c r="AK269" s="5">
        <v>45629</v>
      </c>
      <c r="AL269" t="s">
        <v>3508</v>
      </c>
      <c r="AM269" t="s">
        <v>116</v>
      </c>
      <c r="AN269">
        <v>0</v>
      </c>
      <c r="AO269">
        <v>1.21</v>
      </c>
      <c r="AQ269" s="6">
        <v>1.21</v>
      </c>
    </row>
    <row r="270" spans="1:43" x14ac:dyDescent="0.3">
      <c r="A270" t="s">
        <v>3497</v>
      </c>
      <c r="B270" t="s">
        <v>130</v>
      </c>
      <c r="C270" t="s">
        <v>46</v>
      </c>
      <c r="D270" s="3">
        <v>72505</v>
      </c>
      <c r="E270" t="s">
        <v>3465</v>
      </c>
      <c r="F270" t="s">
        <v>48</v>
      </c>
      <c r="G270" t="s">
        <v>49</v>
      </c>
      <c r="H270" t="s">
        <v>50</v>
      </c>
      <c r="I270" t="s">
        <v>51</v>
      </c>
      <c r="J270" t="s">
        <v>102</v>
      </c>
      <c r="K270" t="s">
        <v>102</v>
      </c>
      <c r="L270" t="s">
        <v>118</v>
      </c>
      <c r="M270" t="s">
        <v>52</v>
      </c>
      <c r="N270" t="s">
        <v>3012</v>
      </c>
      <c r="O270" t="s">
        <v>3498</v>
      </c>
      <c r="P270" t="s">
        <v>3011</v>
      </c>
      <c r="Q270" s="3">
        <v>300002216483280</v>
      </c>
      <c r="R270" t="s">
        <v>2243</v>
      </c>
      <c r="S270">
        <v>1249995</v>
      </c>
      <c r="T270">
        <v>416665</v>
      </c>
      <c r="U270" s="3">
        <v>1</v>
      </c>
      <c r="V270" t="s">
        <v>3012</v>
      </c>
      <c r="W270" t="s">
        <v>2818</v>
      </c>
      <c r="X270" t="s">
        <v>2819</v>
      </c>
      <c r="Y270" s="3">
        <v>26</v>
      </c>
      <c r="Z270" t="s">
        <v>4130</v>
      </c>
      <c r="AA270" t="s">
        <v>4131</v>
      </c>
      <c r="AB270" t="s">
        <v>4134</v>
      </c>
      <c r="AC270" t="s">
        <v>4133</v>
      </c>
      <c r="AD270" t="s">
        <v>110</v>
      </c>
      <c r="AE270" t="s">
        <v>60</v>
      </c>
      <c r="AF270" t="s">
        <v>3017</v>
      </c>
      <c r="AG270" t="s">
        <v>3018</v>
      </c>
      <c r="AH270" s="3">
        <v>1</v>
      </c>
      <c r="AI270" s="3">
        <v>2024</v>
      </c>
      <c r="AJ270" s="4">
        <v>45622</v>
      </c>
      <c r="AK270" s="5">
        <v>45629</v>
      </c>
      <c r="AL270" t="s">
        <v>3508</v>
      </c>
      <c r="AM270" t="s">
        <v>116</v>
      </c>
      <c r="AN270">
        <v>416665</v>
      </c>
      <c r="AO270">
        <v>3177.4900000000002</v>
      </c>
      <c r="AQ270" s="6">
        <v>3177.4900000000002</v>
      </c>
    </row>
    <row r="271" spans="1:43" x14ac:dyDescent="0.3">
      <c r="A271" t="s">
        <v>3497</v>
      </c>
      <c r="B271" t="s">
        <v>179</v>
      </c>
      <c r="C271" t="s">
        <v>46</v>
      </c>
      <c r="D271" s="3">
        <v>72515</v>
      </c>
      <c r="E271" t="s">
        <v>4662</v>
      </c>
      <c r="F271" t="s">
        <v>48</v>
      </c>
      <c r="G271" t="s">
        <v>49</v>
      </c>
      <c r="H271" t="s">
        <v>50</v>
      </c>
      <c r="I271" t="s">
        <v>51</v>
      </c>
      <c r="J271" t="s">
        <v>102</v>
      </c>
      <c r="K271" t="s">
        <v>102</v>
      </c>
      <c r="L271" t="s">
        <v>118</v>
      </c>
      <c r="M271" t="s">
        <v>52</v>
      </c>
      <c r="N271" t="s">
        <v>4020</v>
      </c>
      <c r="O271" t="s">
        <v>3498</v>
      </c>
      <c r="P271" t="s">
        <v>4021</v>
      </c>
      <c r="Q271" s="3">
        <v>300002005392771</v>
      </c>
      <c r="R271" t="s">
        <v>2243</v>
      </c>
      <c r="S271">
        <v>0</v>
      </c>
      <c r="T271">
        <v>0</v>
      </c>
      <c r="U271" s="3">
        <v>1</v>
      </c>
      <c r="V271" t="s">
        <v>4020</v>
      </c>
      <c r="W271" t="s">
        <v>2254</v>
      </c>
      <c r="X271" t="s">
        <v>2255</v>
      </c>
      <c r="Y271" s="3">
        <v>21</v>
      </c>
      <c r="Z271" t="s">
        <v>4022</v>
      </c>
      <c r="AA271" t="s">
        <v>4023</v>
      </c>
      <c r="AB271" t="s">
        <v>4024</v>
      </c>
      <c r="AC271" t="s">
        <v>4025</v>
      </c>
      <c r="AD271" t="s">
        <v>110</v>
      </c>
      <c r="AE271" t="s">
        <v>60</v>
      </c>
      <c r="AF271" t="s">
        <v>2247</v>
      </c>
      <c r="AH271" s="3">
        <v>0</v>
      </c>
      <c r="AI271" s="3">
        <v>2024</v>
      </c>
      <c r="AJ271" s="4">
        <v>45540</v>
      </c>
      <c r="AK271" s="5">
        <v>45547</v>
      </c>
      <c r="AL271" t="s">
        <v>3508</v>
      </c>
      <c r="AM271" t="s">
        <v>116</v>
      </c>
      <c r="AN271">
        <v>-135540</v>
      </c>
      <c r="AP271">
        <v>1030.0999999999999</v>
      </c>
      <c r="AQ271" s="6">
        <v>-1030.0999999999999</v>
      </c>
    </row>
    <row r="272" spans="1:43" x14ac:dyDescent="0.3">
      <c r="A272" t="s">
        <v>3497</v>
      </c>
      <c r="B272" t="s">
        <v>179</v>
      </c>
      <c r="C272" t="s">
        <v>46</v>
      </c>
      <c r="D272" s="3">
        <v>72515</v>
      </c>
      <c r="E272" t="s">
        <v>4662</v>
      </c>
      <c r="F272" t="s">
        <v>48</v>
      </c>
      <c r="G272" t="s">
        <v>49</v>
      </c>
      <c r="H272" t="s">
        <v>50</v>
      </c>
      <c r="I272" t="s">
        <v>51</v>
      </c>
      <c r="J272" t="s">
        <v>102</v>
      </c>
      <c r="K272" t="s">
        <v>102</v>
      </c>
      <c r="L272" t="s">
        <v>118</v>
      </c>
      <c r="M272" t="s">
        <v>52</v>
      </c>
      <c r="N272" t="s">
        <v>4020</v>
      </c>
      <c r="O272" t="s">
        <v>3498</v>
      </c>
      <c r="P272" t="s">
        <v>4021</v>
      </c>
      <c r="Q272" s="3">
        <v>300002005392771</v>
      </c>
      <c r="R272" t="s">
        <v>2243</v>
      </c>
      <c r="S272">
        <v>0</v>
      </c>
      <c r="T272">
        <v>0</v>
      </c>
      <c r="U272" s="3">
        <v>1</v>
      </c>
      <c r="V272" t="s">
        <v>4020</v>
      </c>
      <c r="W272" t="s">
        <v>2254</v>
      </c>
      <c r="X272" t="s">
        <v>2255</v>
      </c>
      <c r="Y272" s="3">
        <v>210</v>
      </c>
      <c r="Z272" t="s">
        <v>4026</v>
      </c>
      <c r="AA272" t="s">
        <v>4023</v>
      </c>
      <c r="AB272" t="s">
        <v>4027</v>
      </c>
      <c r="AC272" t="s">
        <v>4025</v>
      </c>
      <c r="AD272" t="s">
        <v>110</v>
      </c>
      <c r="AE272" t="s">
        <v>60</v>
      </c>
      <c r="AF272" t="s">
        <v>2247</v>
      </c>
      <c r="AH272" s="3">
        <v>0</v>
      </c>
      <c r="AI272" s="3">
        <v>2024</v>
      </c>
      <c r="AJ272" s="4">
        <v>45540</v>
      </c>
      <c r="AK272" s="5">
        <v>45544</v>
      </c>
      <c r="AL272" t="s">
        <v>3508</v>
      </c>
      <c r="AM272" t="s">
        <v>116</v>
      </c>
      <c r="AN272">
        <v>135540</v>
      </c>
      <c r="AO272">
        <v>1030.0999999999999</v>
      </c>
      <c r="AQ272" s="6">
        <v>1030.0999999999999</v>
      </c>
    </row>
    <row r="273" spans="1:43" x14ac:dyDescent="0.3">
      <c r="A273" t="s">
        <v>3497</v>
      </c>
      <c r="B273" t="s">
        <v>179</v>
      </c>
      <c r="C273" t="s">
        <v>46</v>
      </c>
      <c r="D273" s="3">
        <v>72515</v>
      </c>
      <c r="E273" t="s">
        <v>4662</v>
      </c>
      <c r="F273" t="s">
        <v>48</v>
      </c>
      <c r="G273" t="s">
        <v>49</v>
      </c>
      <c r="H273" t="s">
        <v>50</v>
      </c>
      <c r="I273" t="s">
        <v>51</v>
      </c>
      <c r="J273" t="s">
        <v>102</v>
      </c>
      <c r="K273" t="s">
        <v>102</v>
      </c>
      <c r="L273" t="s">
        <v>118</v>
      </c>
      <c r="M273" t="s">
        <v>52</v>
      </c>
      <c r="N273" t="s">
        <v>2893</v>
      </c>
      <c r="O273" t="s">
        <v>3498</v>
      </c>
      <c r="P273" t="s">
        <v>2892</v>
      </c>
      <c r="Q273" s="3">
        <v>300002021231993</v>
      </c>
      <c r="R273" t="s">
        <v>2243</v>
      </c>
      <c r="S273">
        <v>135540</v>
      </c>
      <c r="T273">
        <v>135540</v>
      </c>
      <c r="U273" s="3">
        <v>1</v>
      </c>
      <c r="V273" t="s">
        <v>2893</v>
      </c>
      <c r="W273" t="s">
        <v>2254</v>
      </c>
      <c r="X273" t="s">
        <v>2255</v>
      </c>
      <c r="Y273" s="3">
        <v>20</v>
      </c>
      <c r="Z273" t="s">
        <v>4022</v>
      </c>
      <c r="AA273" t="s">
        <v>4028</v>
      </c>
      <c r="AB273" t="s">
        <v>4024</v>
      </c>
      <c r="AC273" t="s">
        <v>4025</v>
      </c>
      <c r="AD273" t="s">
        <v>110</v>
      </c>
      <c r="AE273" t="s">
        <v>60</v>
      </c>
      <c r="AF273" t="s">
        <v>2247</v>
      </c>
      <c r="AH273" s="3">
        <v>0</v>
      </c>
      <c r="AI273" s="3">
        <v>2024</v>
      </c>
      <c r="AJ273" s="4">
        <v>45540</v>
      </c>
      <c r="AK273" s="5">
        <v>45547</v>
      </c>
      <c r="AL273" t="s">
        <v>3508</v>
      </c>
      <c r="AM273" t="s">
        <v>116</v>
      </c>
      <c r="AN273">
        <v>135540</v>
      </c>
      <c r="AO273">
        <v>1030.0999999999999</v>
      </c>
      <c r="AQ273" s="6">
        <v>1030.0999999999999</v>
      </c>
    </row>
    <row r="274" spans="1:43" x14ac:dyDescent="0.3">
      <c r="A274" t="s">
        <v>3497</v>
      </c>
      <c r="B274" t="s">
        <v>440</v>
      </c>
      <c r="C274" t="s">
        <v>46</v>
      </c>
      <c r="D274" s="3">
        <v>72605</v>
      </c>
      <c r="E274" t="s">
        <v>4646</v>
      </c>
      <c r="F274" t="s">
        <v>48</v>
      </c>
      <c r="G274" t="s">
        <v>49</v>
      </c>
      <c r="H274" t="s">
        <v>50</v>
      </c>
      <c r="I274" t="s">
        <v>51</v>
      </c>
      <c r="J274" t="s">
        <v>102</v>
      </c>
      <c r="K274" t="s">
        <v>102</v>
      </c>
      <c r="L274" t="s">
        <v>118</v>
      </c>
      <c r="M274" t="s">
        <v>52</v>
      </c>
      <c r="N274" t="s">
        <v>3882</v>
      </c>
      <c r="O274" t="s">
        <v>3498</v>
      </c>
      <c r="P274" t="s">
        <v>2931</v>
      </c>
      <c r="Q274" s="3">
        <v>300001633493601</v>
      </c>
      <c r="R274" t="s">
        <v>2243</v>
      </c>
      <c r="S274">
        <v>0</v>
      </c>
      <c r="T274">
        <v>0</v>
      </c>
      <c r="U274" s="3">
        <v>1</v>
      </c>
      <c r="V274" t="s">
        <v>3882</v>
      </c>
      <c r="W274" t="s">
        <v>2329</v>
      </c>
      <c r="X274" t="s">
        <v>2330</v>
      </c>
      <c r="Y274" s="3">
        <v>227</v>
      </c>
      <c r="Z274" t="s">
        <v>3883</v>
      </c>
      <c r="AA274" t="s">
        <v>3884</v>
      </c>
      <c r="AB274" t="s">
        <v>3885</v>
      </c>
      <c r="AC274" t="s">
        <v>3544</v>
      </c>
      <c r="AD274" t="s">
        <v>110</v>
      </c>
      <c r="AE274" t="s">
        <v>60</v>
      </c>
      <c r="AF274" t="s">
        <v>2247</v>
      </c>
      <c r="AH274" s="3">
        <v>0</v>
      </c>
      <c r="AI274" s="3">
        <v>2024</v>
      </c>
      <c r="AJ274" s="4">
        <v>45383</v>
      </c>
      <c r="AK274" s="5">
        <v>45415</v>
      </c>
      <c r="AL274" t="s">
        <v>3508</v>
      </c>
      <c r="AM274" t="s">
        <v>116</v>
      </c>
      <c r="AN274">
        <v>9000000</v>
      </c>
      <c r="AO274">
        <v>68357.88</v>
      </c>
      <c r="AQ274" s="6">
        <v>68357.88</v>
      </c>
    </row>
    <row r="275" spans="1:43" x14ac:dyDescent="0.3">
      <c r="A275" t="s">
        <v>3497</v>
      </c>
      <c r="B275" t="s">
        <v>440</v>
      </c>
      <c r="C275" t="s">
        <v>46</v>
      </c>
      <c r="D275" s="3">
        <v>72605</v>
      </c>
      <c r="E275" t="s">
        <v>4646</v>
      </c>
      <c r="F275" t="s">
        <v>48</v>
      </c>
      <c r="G275" t="s">
        <v>49</v>
      </c>
      <c r="H275" t="s">
        <v>50</v>
      </c>
      <c r="I275" t="s">
        <v>51</v>
      </c>
      <c r="J275" t="s">
        <v>102</v>
      </c>
      <c r="K275" t="s">
        <v>102</v>
      </c>
      <c r="L275" t="s">
        <v>118</v>
      </c>
      <c r="M275" t="s">
        <v>52</v>
      </c>
      <c r="N275" t="s">
        <v>3882</v>
      </c>
      <c r="O275" t="s">
        <v>3498</v>
      </c>
      <c r="P275" t="s">
        <v>2931</v>
      </c>
      <c r="Q275" s="3">
        <v>300001633493601</v>
      </c>
      <c r="R275" t="s">
        <v>2243</v>
      </c>
      <c r="S275">
        <v>0</v>
      </c>
      <c r="T275">
        <v>0</v>
      </c>
      <c r="U275" s="3">
        <v>1</v>
      </c>
      <c r="V275" t="s">
        <v>3882</v>
      </c>
      <c r="W275" t="s">
        <v>2329</v>
      </c>
      <c r="X275" t="s">
        <v>2330</v>
      </c>
      <c r="Y275" s="3">
        <v>228</v>
      </c>
      <c r="Z275" t="s">
        <v>3883</v>
      </c>
      <c r="AA275" t="s">
        <v>3884</v>
      </c>
      <c r="AB275" t="s">
        <v>3885</v>
      </c>
      <c r="AC275" t="s">
        <v>3544</v>
      </c>
      <c r="AD275" t="s">
        <v>110</v>
      </c>
      <c r="AE275" t="s">
        <v>60</v>
      </c>
      <c r="AF275" t="s">
        <v>2247</v>
      </c>
      <c r="AH275" s="3">
        <v>0</v>
      </c>
      <c r="AI275" s="3">
        <v>2024</v>
      </c>
      <c r="AJ275" s="4">
        <v>45383</v>
      </c>
      <c r="AK275" s="5">
        <v>45415</v>
      </c>
      <c r="AL275" t="s">
        <v>3508</v>
      </c>
      <c r="AM275" t="s">
        <v>116</v>
      </c>
      <c r="AN275">
        <v>-9000000</v>
      </c>
      <c r="AP275">
        <v>68357.88</v>
      </c>
      <c r="AQ275" s="6">
        <v>-68357.88</v>
      </c>
    </row>
    <row r="276" spans="1:43" x14ac:dyDescent="0.3">
      <c r="A276" t="s">
        <v>3497</v>
      </c>
      <c r="B276" t="s">
        <v>440</v>
      </c>
      <c r="C276" t="s">
        <v>46</v>
      </c>
      <c r="D276" s="3">
        <v>72605</v>
      </c>
      <c r="E276" t="s">
        <v>4646</v>
      </c>
      <c r="F276" t="s">
        <v>48</v>
      </c>
      <c r="G276" t="s">
        <v>49</v>
      </c>
      <c r="H276" t="s">
        <v>50</v>
      </c>
      <c r="I276" t="s">
        <v>51</v>
      </c>
      <c r="J276" t="s">
        <v>102</v>
      </c>
      <c r="K276" t="s">
        <v>102</v>
      </c>
      <c r="L276" t="s">
        <v>118</v>
      </c>
      <c r="M276" t="s">
        <v>52</v>
      </c>
      <c r="N276" t="s">
        <v>2761</v>
      </c>
      <c r="O276" t="s">
        <v>3498</v>
      </c>
      <c r="P276" t="s">
        <v>2760</v>
      </c>
      <c r="Q276" s="3">
        <v>300001686647045</v>
      </c>
      <c r="R276" t="s">
        <v>2243</v>
      </c>
      <c r="S276">
        <v>8200000</v>
      </c>
      <c r="T276">
        <v>8200000</v>
      </c>
      <c r="U276" s="3">
        <v>1</v>
      </c>
      <c r="V276" t="s">
        <v>2761</v>
      </c>
      <c r="W276" t="s">
        <v>2329</v>
      </c>
      <c r="X276" t="s">
        <v>2330</v>
      </c>
      <c r="Y276" s="3">
        <v>21</v>
      </c>
      <c r="Z276" t="s">
        <v>3886</v>
      </c>
      <c r="AA276" t="s">
        <v>3887</v>
      </c>
      <c r="AB276" t="s">
        <v>3888</v>
      </c>
      <c r="AC276" t="s">
        <v>3889</v>
      </c>
      <c r="AD276" t="s">
        <v>110</v>
      </c>
      <c r="AE276" t="s">
        <v>60</v>
      </c>
      <c r="AF276" t="s">
        <v>2247</v>
      </c>
      <c r="AH276" s="3">
        <v>0</v>
      </c>
      <c r="AI276" s="3">
        <v>2024</v>
      </c>
      <c r="AJ276" s="4">
        <v>45386</v>
      </c>
      <c r="AK276" s="5">
        <v>45393</v>
      </c>
      <c r="AL276" t="s">
        <v>3508</v>
      </c>
      <c r="AM276" t="s">
        <v>116</v>
      </c>
      <c r="AN276">
        <v>8200000</v>
      </c>
      <c r="AO276">
        <v>61812.17</v>
      </c>
      <c r="AQ276" s="6">
        <v>61812.17</v>
      </c>
    </row>
    <row r="277" spans="1:43" x14ac:dyDescent="0.3">
      <c r="A277" t="s">
        <v>3497</v>
      </c>
      <c r="B277" t="s">
        <v>130</v>
      </c>
      <c r="C277" t="s">
        <v>46</v>
      </c>
      <c r="D277" s="3">
        <v>72605</v>
      </c>
      <c r="E277" t="s">
        <v>4646</v>
      </c>
      <c r="F277" t="s">
        <v>48</v>
      </c>
      <c r="G277" t="s">
        <v>49</v>
      </c>
      <c r="H277" t="s">
        <v>50</v>
      </c>
      <c r="I277" t="s">
        <v>51</v>
      </c>
      <c r="J277" t="s">
        <v>102</v>
      </c>
      <c r="K277" t="s">
        <v>102</v>
      </c>
      <c r="L277" t="s">
        <v>118</v>
      </c>
      <c r="M277" t="s">
        <v>52</v>
      </c>
      <c r="N277" t="s">
        <v>4121</v>
      </c>
      <c r="O277" t="s">
        <v>3498</v>
      </c>
      <c r="P277" t="s">
        <v>4122</v>
      </c>
      <c r="Q277" s="3">
        <v>300002202801387</v>
      </c>
      <c r="R277" t="s">
        <v>2243</v>
      </c>
      <c r="S277">
        <v>0</v>
      </c>
      <c r="T277">
        <v>0</v>
      </c>
      <c r="U277" s="3">
        <v>1</v>
      </c>
      <c r="V277" t="s">
        <v>4121</v>
      </c>
      <c r="W277" t="s">
        <v>2329</v>
      </c>
      <c r="X277" t="s">
        <v>2330</v>
      </c>
      <c r="Y277" s="3">
        <v>450</v>
      </c>
      <c r="Z277" t="s">
        <v>4123</v>
      </c>
      <c r="AA277" t="s">
        <v>4124</v>
      </c>
      <c r="AB277" t="s">
        <v>4125</v>
      </c>
      <c r="AC277" t="s">
        <v>4126</v>
      </c>
      <c r="AD277" t="s">
        <v>110</v>
      </c>
      <c r="AE277" t="s">
        <v>60</v>
      </c>
      <c r="AF277" t="s">
        <v>2247</v>
      </c>
      <c r="AH277" s="3">
        <v>0</v>
      </c>
      <c r="AI277" s="3">
        <v>2024</v>
      </c>
      <c r="AJ277" s="4">
        <v>45597</v>
      </c>
      <c r="AK277" s="5">
        <v>45625</v>
      </c>
      <c r="AL277" t="s">
        <v>3508</v>
      </c>
      <c r="AM277" t="s">
        <v>116</v>
      </c>
      <c r="AN277">
        <v>5300000</v>
      </c>
      <c r="AO277">
        <v>40417.910000000003</v>
      </c>
      <c r="AQ277" s="6">
        <v>40417.910000000003</v>
      </c>
    </row>
    <row r="278" spans="1:43" x14ac:dyDescent="0.3">
      <c r="A278" t="s">
        <v>3497</v>
      </c>
      <c r="B278" t="s">
        <v>130</v>
      </c>
      <c r="C278" t="s">
        <v>46</v>
      </c>
      <c r="D278" s="3">
        <v>72605</v>
      </c>
      <c r="E278" t="s">
        <v>4646</v>
      </c>
      <c r="F278" t="s">
        <v>48</v>
      </c>
      <c r="G278" t="s">
        <v>49</v>
      </c>
      <c r="H278" t="s">
        <v>50</v>
      </c>
      <c r="I278" t="s">
        <v>51</v>
      </c>
      <c r="J278" t="s">
        <v>102</v>
      </c>
      <c r="K278" t="s">
        <v>102</v>
      </c>
      <c r="L278" t="s">
        <v>118</v>
      </c>
      <c r="M278" t="s">
        <v>52</v>
      </c>
      <c r="N278" t="s">
        <v>4121</v>
      </c>
      <c r="O278" t="s">
        <v>3498</v>
      </c>
      <c r="P278" t="s">
        <v>4122</v>
      </c>
      <c r="Q278" s="3">
        <v>300002202801387</v>
      </c>
      <c r="R278" t="s">
        <v>2243</v>
      </c>
      <c r="S278">
        <v>0</v>
      </c>
      <c r="T278">
        <v>0</v>
      </c>
      <c r="U278" s="3">
        <v>1</v>
      </c>
      <c r="V278" t="s">
        <v>4121</v>
      </c>
      <c r="W278" t="s">
        <v>2329</v>
      </c>
      <c r="X278" t="s">
        <v>2330</v>
      </c>
      <c r="Y278" s="3">
        <v>451</v>
      </c>
      <c r="Z278" t="s">
        <v>4123</v>
      </c>
      <c r="AA278" t="s">
        <v>4124</v>
      </c>
      <c r="AB278" t="s">
        <v>4125</v>
      </c>
      <c r="AC278" t="s">
        <v>4126</v>
      </c>
      <c r="AD278" t="s">
        <v>110</v>
      </c>
      <c r="AE278" t="s">
        <v>60</v>
      </c>
      <c r="AF278" t="s">
        <v>2247</v>
      </c>
      <c r="AH278" s="3">
        <v>0</v>
      </c>
      <c r="AI278" s="3">
        <v>2024</v>
      </c>
      <c r="AJ278" s="4">
        <v>45597</v>
      </c>
      <c r="AK278" s="5">
        <v>45625</v>
      </c>
      <c r="AL278" t="s">
        <v>3508</v>
      </c>
      <c r="AM278" t="s">
        <v>116</v>
      </c>
      <c r="AN278">
        <v>-5300000</v>
      </c>
      <c r="AP278">
        <v>40417.910000000003</v>
      </c>
      <c r="AQ278" s="6">
        <v>-40417.910000000003</v>
      </c>
    </row>
    <row r="279" spans="1:43" x14ac:dyDescent="0.3">
      <c r="A279" t="s">
        <v>3497</v>
      </c>
      <c r="B279" t="s">
        <v>130</v>
      </c>
      <c r="C279" t="s">
        <v>46</v>
      </c>
      <c r="D279" s="3">
        <v>72605</v>
      </c>
      <c r="E279" t="s">
        <v>4646</v>
      </c>
      <c r="F279" t="s">
        <v>48</v>
      </c>
      <c r="G279" t="s">
        <v>49</v>
      </c>
      <c r="H279" t="s">
        <v>50</v>
      </c>
      <c r="I279" t="s">
        <v>51</v>
      </c>
      <c r="J279" t="s">
        <v>102</v>
      </c>
      <c r="K279" t="s">
        <v>102</v>
      </c>
      <c r="L279" t="s">
        <v>118</v>
      </c>
      <c r="M279" t="s">
        <v>52</v>
      </c>
      <c r="N279" t="s">
        <v>3005</v>
      </c>
      <c r="O279" t="s">
        <v>3498</v>
      </c>
      <c r="P279" t="s">
        <v>3004</v>
      </c>
      <c r="Q279" s="3">
        <v>300002211661788</v>
      </c>
      <c r="R279" t="s">
        <v>2243</v>
      </c>
      <c r="S279">
        <v>5300000</v>
      </c>
      <c r="T279">
        <v>5300000</v>
      </c>
      <c r="U279" s="3">
        <v>1</v>
      </c>
      <c r="V279" t="s">
        <v>3005</v>
      </c>
      <c r="W279" t="s">
        <v>2329</v>
      </c>
      <c r="X279" t="s">
        <v>2330</v>
      </c>
      <c r="Y279" s="3">
        <v>567</v>
      </c>
      <c r="Z279" t="s">
        <v>4127</v>
      </c>
      <c r="AA279" t="s">
        <v>4128</v>
      </c>
      <c r="AB279" t="s">
        <v>4129</v>
      </c>
      <c r="AC279" t="s">
        <v>4126</v>
      </c>
      <c r="AD279" t="s">
        <v>110</v>
      </c>
      <c r="AE279" t="s">
        <v>60</v>
      </c>
      <c r="AF279" t="s">
        <v>2247</v>
      </c>
      <c r="AH279" s="3">
        <v>0</v>
      </c>
      <c r="AI279" s="3">
        <v>2024</v>
      </c>
      <c r="AJ279" s="4">
        <v>45597</v>
      </c>
      <c r="AK279" s="5">
        <v>45629</v>
      </c>
      <c r="AL279" t="s">
        <v>3508</v>
      </c>
      <c r="AM279" t="s">
        <v>116</v>
      </c>
      <c r="AN279">
        <v>5300000</v>
      </c>
      <c r="AO279">
        <v>40279.68</v>
      </c>
      <c r="AQ279" s="6">
        <v>40279.68</v>
      </c>
    </row>
    <row r="280" spans="1:43" x14ac:dyDescent="0.3">
      <c r="A280" t="s">
        <v>3497</v>
      </c>
      <c r="B280" t="s">
        <v>137</v>
      </c>
      <c r="C280" t="s">
        <v>46</v>
      </c>
      <c r="D280" s="3">
        <v>72615</v>
      </c>
      <c r="E280" t="s">
        <v>4655</v>
      </c>
      <c r="F280" t="s">
        <v>48</v>
      </c>
      <c r="G280" t="s">
        <v>49</v>
      </c>
      <c r="H280" t="s">
        <v>50</v>
      </c>
      <c r="I280" t="s">
        <v>51</v>
      </c>
      <c r="J280" t="s">
        <v>102</v>
      </c>
      <c r="K280" t="s">
        <v>102</v>
      </c>
      <c r="L280" t="s">
        <v>118</v>
      </c>
      <c r="M280" t="s">
        <v>52</v>
      </c>
      <c r="N280" t="s">
        <v>4258</v>
      </c>
      <c r="O280" t="s">
        <v>3498</v>
      </c>
      <c r="P280" t="s">
        <v>3344</v>
      </c>
      <c r="Q280" s="3">
        <v>300002450556309</v>
      </c>
      <c r="R280" t="s">
        <v>2243</v>
      </c>
      <c r="S280">
        <v>0</v>
      </c>
      <c r="T280">
        <v>0</v>
      </c>
      <c r="U280" s="3">
        <v>1</v>
      </c>
      <c r="V280" t="s">
        <v>4258</v>
      </c>
      <c r="W280" t="s">
        <v>4254</v>
      </c>
      <c r="X280" t="s">
        <v>4255</v>
      </c>
      <c r="Y280" s="3">
        <v>15</v>
      </c>
      <c r="Z280" t="s">
        <v>4259</v>
      </c>
      <c r="AA280" t="s">
        <v>4260</v>
      </c>
      <c r="AB280" t="s">
        <v>4261</v>
      </c>
      <c r="AC280" t="s">
        <v>4257</v>
      </c>
      <c r="AD280" t="s">
        <v>110</v>
      </c>
      <c r="AE280" t="s">
        <v>60</v>
      </c>
      <c r="AF280" t="s">
        <v>2247</v>
      </c>
      <c r="AH280" s="3">
        <v>0</v>
      </c>
      <c r="AI280" s="3">
        <v>2025</v>
      </c>
      <c r="AJ280" s="4">
        <v>45705</v>
      </c>
      <c r="AK280" s="5">
        <v>45719</v>
      </c>
      <c r="AL280" t="s">
        <v>3508</v>
      </c>
      <c r="AM280" t="s">
        <v>116</v>
      </c>
      <c r="AN280">
        <v>7337858</v>
      </c>
      <c r="AO280">
        <v>56328.480000000003</v>
      </c>
      <c r="AQ280" s="6">
        <v>56328.480000000003</v>
      </c>
    </row>
    <row r="281" spans="1:43" x14ac:dyDescent="0.3">
      <c r="A281" t="s">
        <v>3497</v>
      </c>
      <c r="B281" t="s">
        <v>137</v>
      </c>
      <c r="C281" t="s">
        <v>46</v>
      </c>
      <c r="D281" s="3">
        <v>72615</v>
      </c>
      <c r="E281" t="s">
        <v>4655</v>
      </c>
      <c r="F281" t="s">
        <v>48</v>
      </c>
      <c r="G281" t="s">
        <v>49</v>
      </c>
      <c r="H281" t="s">
        <v>50</v>
      </c>
      <c r="I281" t="s">
        <v>51</v>
      </c>
      <c r="J281" t="s">
        <v>102</v>
      </c>
      <c r="K281" t="s">
        <v>102</v>
      </c>
      <c r="L281" t="s">
        <v>118</v>
      </c>
      <c r="M281" t="s">
        <v>52</v>
      </c>
      <c r="N281" t="s">
        <v>4258</v>
      </c>
      <c r="O281" t="s">
        <v>3498</v>
      </c>
      <c r="P281" t="s">
        <v>3344</v>
      </c>
      <c r="Q281" s="3">
        <v>300002450556309</v>
      </c>
      <c r="R281" t="s">
        <v>2243</v>
      </c>
      <c r="S281">
        <v>0</v>
      </c>
      <c r="T281">
        <v>0</v>
      </c>
      <c r="U281" s="3">
        <v>1</v>
      </c>
      <c r="V281" t="s">
        <v>4258</v>
      </c>
      <c r="W281" t="s">
        <v>4254</v>
      </c>
      <c r="X281" t="s">
        <v>4255</v>
      </c>
      <c r="Y281" s="3">
        <v>18</v>
      </c>
      <c r="Z281" t="s">
        <v>4259</v>
      </c>
      <c r="AA281" t="s">
        <v>4260</v>
      </c>
      <c r="AB281" t="s">
        <v>4261</v>
      </c>
      <c r="AC281" t="s">
        <v>4257</v>
      </c>
      <c r="AD281" t="s">
        <v>110</v>
      </c>
      <c r="AE281" t="s">
        <v>60</v>
      </c>
      <c r="AF281" t="s">
        <v>2247</v>
      </c>
      <c r="AH281" s="3">
        <v>0</v>
      </c>
      <c r="AI281" s="3">
        <v>2025</v>
      </c>
      <c r="AJ281" s="4">
        <v>45705</v>
      </c>
      <c r="AK281" s="5">
        <v>45719</v>
      </c>
      <c r="AL281" t="s">
        <v>3508</v>
      </c>
      <c r="AM281" t="s">
        <v>116</v>
      </c>
      <c r="AN281">
        <v>-7337858</v>
      </c>
      <c r="AP281">
        <v>56328.480000000003</v>
      </c>
      <c r="AQ281" s="6">
        <v>-56328.480000000003</v>
      </c>
    </row>
    <row r="282" spans="1:43" x14ac:dyDescent="0.3">
      <c r="A282" t="s">
        <v>3497</v>
      </c>
      <c r="B282" t="s">
        <v>162</v>
      </c>
      <c r="C282" t="s">
        <v>46</v>
      </c>
      <c r="D282" s="3">
        <v>74120</v>
      </c>
      <c r="E282" t="s">
        <v>3387</v>
      </c>
      <c r="F282" t="s">
        <v>48</v>
      </c>
      <c r="G282" t="s">
        <v>49</v>
      </c>
      <c r="H282" t="s">
        <v>50</v>
      </c>
      <c r="I282" t="s">
        <v>51</v>
      </c>
      <c r="J282" t="s">
        <v>102</v>
      </c>
      <c r="K282" t="s">
        <v>102</v>
      </c>
      <c r="L282" t="s">
        <v>118</v>
      </c>
      <c r="M282" t="s">
        <v>52</v>
      </c>
      <c r="N282" t="s">
        <v>3610</v>
      </c>
      <c r="O282" t="s">
        <v>3498</v>
      </c>
      <c r="P282" t="s">
        <v>3611</v>
      </c>
      <c r="Q282" s="3">
        <v>300000993980849</v>
      </c>
      <c r="R282" t="s">
        <v>2243</v>
      </c>
      <c r="S282">
        <v>0</v>
      </c>
      <c r="T282">
        <v>0</v>
      </c>
      <c r="U282" s="3">
        <v>1</v>
      </c>
      <c r="V282" t="s">
        <v>3610</v>
      </c>
      <c r="W282" t="s">
        <v>2354</v>
      </c>
      <c r="X282" t="s">
        <v>2355</v>
      </c>
      <c r="Y282" s="3">
        <v>561</v>
      </c>
      <c r="Z282" t="s">
        <v>3612</v>
      </c>
      <c r="AA282" t="s">
        <v>3613</v>
      </c>
      <c r="AB282" t="s">
        <v>3614</v>
      </c>
      <c r="AC282" t="s">
        <v>3615</v>
      </c>
      <c r="AD282" t="s">
        <v>110</v>
      </c>
      <c r="AE282" t="s">
        <v>60</v>
      </c>
      <c r="AF282" t="s">
        <v>2356</v>
      </c>
      <c r="AG282" t="s">
        <v>2357</v>
      </c>
      <c r="AH282" s="3">
        <v>1</v>
      </c>
      <c r="AI282" s="3">
        <v>2023</v>
      </c>
      <c r="AJ282" s="4">
        <v>45069</v>
      </c>
      <c r="AK282" s="5">
        <v>45069</v>
      </c>
      <c r="AL282" t="s">
        <v>3508</v>
      </c>
      <c r="AM282" t="s">
        <v>116</v>
      </c>
      <c r="AN282">
        <v>3172106</v>
      </c>
      <c r="AO282">
        <v>21700</v>
      </c>
      <c r="AQ282" s="6">
        <v>21700</v>
      </c>
    </row>
    <row r="283" spans="1:43" x14ac:dyDescent="0.3">
      <c r="A283" t="s">
        <v>3497</v>
      </c>
      <c r="B283" t="s">
        <v>162</v>
      </c>
      <c r="C283" t="s">
        <v>46</v>
      </c>
      <c r="D283" s="3">
        <v>74120</v>
      </c>
      <c r="E283" t="s">
        <v>3387</v>
      </c>
      <c r="F283" t="s">
        <v>48</v>
      </c>
      <c r="G283" t="s">
        <v>49</v>
      </c>
      <c r="H283" t="s">
        <v>50</v>
      </c>
      <c r="I283" t="s">
        <v>51</v>
      </c>
      <c r="J283" t="s">
        <v>102</v>
      </c>
      <c r="K283" t="s">
        <v>102</v>
      </c>
      <c r="L283" t="s">
        <v>118</v>
      </c>
      <c r="M283" t="s">
        <v>52</v>
      </c>
      <c r="N283" t="s">
        <v>3610</v>
      </c>
      <c r="O283" t="s">
        <v>3498</v>
      </c>
      <c r="P283" t="s">
        <v>3611</v>
      </c>
      <c r="Q283" s="3">
        <v>300000993980849</v>
      </c>
      <c r="R283" t="s">
        <v>2243</v>
      </c>
      <c r="S283">
        <v>0</v>
      </c>
      <c r="T283">
        <v>0</v>
      </c>
      <c r="U283" s="3">
        <v>1</v>
      </c>
      <c r="V283" t="s">
        <v>3610</v>
      </c>
      <c r="W283" t="s">
        <v>2354</v>
      </c>
      <c r="X283" t="s">
        <v>2355</v>
      </c>
      <c r="Y283" s="3">
        <v>562</v>
      </c>
      <c r="Z283" t="s">
        <v>3612</v>
      </c>
      <c r="AA283" t="s">
        <v>3613</v>
      </c>
      <c r="AB283" t="s">
        <v>3614</v>
      </c>
      <c r="AC283" t="s">
        <v>3615</v>
      </c>
      <c r="AD283" t="s">
        <v>110</v>
      </c>
      <c r="AE283" t="s">
        <v>60</v>
      </c>
      <c r="AF283" t="s">
        <v>2356</v>
      </c>
      <c r="AG283" t="s">
        <v>2357</v>
      </c>
      <c r="AH283" s="3">
        <v>1</v>
      </c>
      <c r="AI283" s="3">
        <v>2023</v>
      </c>
      <c r="AJ283" s="4">
        <v>45069</v>
      </c>
      <c r="AK283" s="5">
        <v>45069</v>
      </c>
      <c r="AL283" t="s">
        <v>3508</v>
      </c>
      <c r="AM283" t="s">
        <v>116</v>
      </c>
      <c r="AN283">
        <v>-3172106</v>
      </c>
      <c r="AP283">
        <v>21700</v>
      </c>
      <c r="AQ283" s="6">
        <v>-21700</v>
      </c>
    </row>
    <row r="284" spans="1:43" x14ac:dyDescent="0.3">
      <c r="A284" t="s">
        <v>3497</v>
      </c>
      <c r="B284" t="s">
        <v>162</v>
      </c>
      <c r="C284" t="s">
        <v>46</v>
      </c>
      <c r="D284" s="3">
        <v>74120</v>
      </c>
      <c r="E284" t="s">
        <v>3387</v>
      </c>
      <c r="F284" t="s">
        <v>48</v>
      </c>
      <c r="G284" t="s">
        <v>49</v>
      </c>
      <c r="H284" t="s">
        <v>50</v>
      </c>
      <c r="I284" t="s">
        <v>51</v>
      </c>
      <c r="J284" t="s">
        <v>102</v>
      </c>
      <c r="K284" t="s">
        <v>102</v>
      </c>
      <c r="L284" t="s">
        <v>118</v>
      </c>
      <c r="M284" t="s">
        <v>52</v>
      </c>
      <c r="N284" t="s">
        <v>2353</v>
      </c>
      <c r="O284" t="s">
        <v>3498</v>
      </c>
      <c r="P284" t="s">
        <v>2352</v>
      </c>
      <c r="Q284" s="3">
        <v>300000993980895</v>
      </c>
      <c r="R284" t="s">
        <v>2243</v>
      </c>
      <c r="S284">
        <v>3172106</v>
      </c>
      <c r="T284">
        <v>3172106</v>
      </c>
      <c r="U284" s="3">
        <v>1</v>
      </c>
      <c r="V284" t="s">
        <v>2353</v>
      </c>
      <c r="W284" t="s">
        <v>2354</v>
      </c>
      <c r="X284" t="s">
        <v>2355</v>
      </c>
      <c r="Y284" s="3">
        <v>393</v>
      </c>
      <c r="Z284" t="s">
        <v>3616</v>
      </c>
      <c r="AA284" t="s">
        <v>3617</v>
      </c>
      <c r="AB284" t="s">
        <v>3618</v>
      </c>
      <c r="AC284" t="s">
        <v>3615</v>
      </c>
      <c r="AD284" t="s">
        <v>110</v>
      </c>
      <c r="AE284" t="s">
        <v>60</v>
      </c>
      <c r="AF284" t="s">
        <v>2356</v>
      </c>
      <c r="AG284" t="s">
        <v>2357</v>
      </c>
      <c r="AH284" s="3">
        <v>1</v>
      </c>
      <c r="AI284" s="3">
        <v>2023</v>
      </c>
      <c r="AJ284" s="4">
        <v>45069</v>
      </c>
      <c r="AK284" s="5">
        <v>45070</v>
      </c>
      <c r="AL284" t="s">
        <v>3508</v>
      </c>
      <c r="AM284" t="s">
        <v>116</v>
      </c>
      <c r="AN284">
        <v>3172106</v>
      </c>
      <c r="AO284">
        <v>21700</v>
      </c>
      <c r="AQ284" s="6">
        <v>21700</v>
      </c>
    </row>
    <row r="285" spans="1:43" x14ac:dyDescent="0.3">
      <c r="A285" t="s">
        <v>3497</v>
      </c>
      <c r="B285" t="s">
        <v>247</v>
      </c>
      <c r="C285" t="s">
        <v>46</v>
      </c>
      <c r="D285" s="3">
        <v>74120</v>
      </c>
      <c r="E285" t="s">
        <v>3387</v>
      </c>
      <c r="F285" t="s">
        <v>48</v>
      </c>
      <c r="G285" t="s">
        <v>49</v>
      </c>
      <c r="H285" t="s">
        <v>50</v>
      </c>
      <c r="I285" t="s">
        <v>51</v>
      </c>
      <c r="J285" t="s">
        <v>102</v>
      </c>
      <c r="K285" t="s">
        <v>102</v>
      </c>
      <c r="L285" t="s">
        <v>118</v>
      </c>
      <c r="M285" t="s">
        <v>52</v>
      </c>
      <c r="N285" t="s">
        <v>2610</v>
      </c>
      <c r="O285" t="s">
        <v>3498</v>
      </c>
      <c r="P285" t="s">
        <v>2609</v>
      </c>
      <c r="Q285" s="3">
        <v>300001302171669</v>
      </c>
      <c r="R285" t="s">
        <v>2243</v>
      </c>
      <c r="S285">
        <v>2623920</v>
      </c>
      <c r="T285">
        <v>2623920</v>
      </c>
      <c r="U285" s="3">
        <v>1</v>
      </c>
      <c r="V285" t="s">
        <v>2610</v>
      </c>
      <c r="W285" t="s">
        <v>2354</v>
      </c>
      <c r="X285" t="s">
        <v>2355</v>
      </c>
      <c r="Y285" s="3">
        <v>6</v>
      </c>
      <c r="Z285" t="s">
        <v>3741</v>
      </c>
      <c r="AA285" t="s">
        <v>3742</v>
      </c>
      <c r="AB285" t="s">
        <v>3743</v>
      </c>
      <c r="AC285" t="s">
        <v>3744</v>
      </c>
      <c r="AD285" t="s">
        <v>110</v>
      </c>
      <c r="AE285" t="s">
        <v>60</v>
      </c>
      <c r="AF285" t="s">
        <v>2356</v>
      </c>
      <c r="AG285" t="s">
        <v>2357</v>
      </c>
      <c r="AH285" s="3">
        <v>2</v>
      </c>
      <c r="AI285" s="3">
        <v>2023</v>
      </c>
      <c r="AJ285" s="4">
        <v>45208</v>
      </c>
      <c r="AK285" s="5">
        <v>45212</v>
      </c>
      <c r="AL285" t="s">
        <v>3508</v>
      </c>
      <c r="AM285" t="s">
        <v>116</v>
      </c>
      <c r="AN285">
        <v>0</v>
      </c>
      <c r="AO285">
        <v>1550.08</v>
      </c>
      <c r="AQ285" s="6">
        <v>1550.08</v>
      </c>
    </row>
    <row r="286" spans="1:43" x14ac:dyDescent="0.3">
      <c r="A286" t="s">
        <v>3497</v>
      </c>
      <c r="B286" t="s">
        <v>247</v>
      </c>
      <c r="C286" t="s">
        <v>46</v>
      </c>
      <c r="D286" s="3">
        <v>74120</v>
      </c>
      <c r="E286" t="s">
        <v>3387</v>
      </c>
      <c r="F286" t="s">
        <v>48</v>
      </c>
      <c r="G286" t="s">
        <v>49</v>
      </c>
      <c r="H286" t="s">
        <v>50</v>
      </c>
      <c r="I286" t="s">
        <v>51</v>
      </c>
      <c r="J286" t="s">
        <v>102</v>
      </c>
      <c r="K286" t="s">
        <v>102</v>
      </c>
      <c r="L286" t="s">
        <v>118</v>
      </c>
      <c r="M286" t="s">
        <v>52</v>
      </c>
      <c r="N286" t="s">
        <v>2610</v>
      </c>
      <c r="O286" t="s">
        <v>3498</v>
      </c>
      <c r="P286" t="s">
        <v>2609</v>
      </c>
      <c r="Q286" s="3">
        <v>300001302171669</v>
      </c>
      <c r="R286" t="s">
        <v>2243</v>
      </c>
      <c r="S286">
        <v>2623920</v>
      </c>
      <c r="T286">
        <v>2623920</v>
      </c>
      <c r="U286" s="3">
        <v>1</v>
      </c>
      <c r="V286" t="s">
        <v>2610</v>
      </c>
      <c r="W286" t="s">
        <v>2354</v>
      </c>
      <c r="X286" t="s">
        <v>2355</v>
      </c>
      <c r="Y286" s="3">
        <v>74</v>
      </c>
      <c r="Z286" t="s">
        <v>3741</v>
      </c>
      <c r="AA286" t="s">
        <v>3742</v>
      </c>
      <c r="AB286" t="s">
        <v>3745</v>
      </c>
      <c r="AC286" t="s">
        <v>3744</v>
      </c>
      <c r="AD286" t="s">
        <v>110</v>
      </c>
      <c r="AE286" t="s">
        <v>60</v>
      </c>
      <c r="AF286" t="s">
        <v>2356</v>
      </c>
      <c r="AG286" t="s">
        <v>2357</v>
      </c>
      <c r="AH286" s="3">
        <v>2</v>
      </c>
      <c r="AI286" s="3">
        <v>2023</v>
      </c>
      <c r="AJ286" s="4">
        <v>45208</v>
      </c>
      <c r="AK286" s="5">
        <v>45212</v>
      </c>
      <c r="AL286" t="s">
        <v>3508</v>
      </c>
      <c r="AM286" t="s">
        <v>116</v>
      </c>
      <c r="AN286">
        <v>2623920</v>
      </c>
      <c r="AO286">
        <v>17949.920000000002</v>
      </c>
      <c r="AQ286" s="6">
        <v>17949.920000000002</v>
      </c>
    </row>
    <row r="287" spans="1:43" x14ac:dyDescent="0.3">
      <c r="A287" t="s">
        <v>3497</v>
      </c>
      <c r="B287" t="s">
        <v>117</v>
      </c>
      <c r="C287" t="s">
        <v>46</v>
      </c>
      <c r="D287" s="3">
        <v>74120</v>
      </c>
      <c r="E287" t="s">
        <v>3387</v>
      </c>
      <c r="F287" t="s">
        <v>48</v>
      </c>
      <c r="G287" t="s">
        <v>49</v>
      </c>
      <c r="H287" t="s">
        <v>50</v>
      </c>
      <c r="I287" t="s">
        <v>51</v>
      </c>
      <c r="J287" t="s">
        <v>102</v>
      </c>
      <c r="K287" t="s">
        <v>102</v>
      </c>
      <c r="L287" t="s">
        <v>118</v>
      </c>
      <c r="M287" t="s">
        <v>52</v>
      </c>
      <c r="N287" t="s">
        <v>2703</v>
      </c>
      <c r="O287" t="s">
        <v>3498</v>
      </c>
      <c r="P287" t="s">
        <v>2702</v>
      </c>
      <c r="Q287" s="3">
        <v>300001411670191</v>
      </c>
      <c r="R287" t="s">
        <v>2243</v>
      </c>
      <c r="S287">
        <v>1042314</v>
      </c>
      <c r="T287">
        <v>1042314</v>
      </c>
      <c r="U287" s="3">
        <v>1</v>
      </c>
      <c r="V287" t="s">
        <v>2703</v>
      </c>
      <c r="W287" t="s">
        <v>2354</v>
      </c>
      <c r="X287" t="s">
        <v>2355</v>
      </c>
      <c r="Y287" s="3">
        <v>2</v>
      </c>
      <c r="Z287" t="s">
        <v>3812</v>
      </c>
      <c r="AA287" t="s">
        <v>3813</v>
      </c>
      <c r="AB287" t="s">
        <v>3814</v>
      </c>
      <c r="AC287" t="s">
        <v>3815</v>
      </c>
      <c r="AD287" t="s">
        <v>110</v>
      </c>
      <c r="AE287" t="s">
        <v>60</v>
      </c>
      <c r="AF287" t="s">
        <v>2356</v>
      </c>
      <c r="AG287" t="s">
        <v>2357</v>
      </c>
      <c r="AH287" s="3">
        <v>3</v>
      </c>
      <c r="AI287" s="3">
        <v>2023</v>
      </c>
      <c r="AJ287" s="4">
        <v>45235</v>
      </c>
      <c r="AK287" s="5">
        <v>45261</v>
      </c>
      <c r="AL287" t="s">
        <v>3508</v>
      </c>
      <c r="AM287" t="s">
        <v>116</v>
      </c>
      <c r="AN287">
        <v>0</v>
      </c>
      <c r="AO287">
        <v>669.66</v>
      </c>
      <c r="AQ287" s="6">
        <v>669.66</v>
      </c>
    </row>
    <row r="288" spans="1:43" x14ac:dyDescent="0.3">
      <c r="A288" t="s">
        <v>3497</v>
      </c>
      <c r="B288" t="s">
        <v>117</v>
      </c>
      <c r="C288" t="s">
        <v>46</v>
      </c>
      <c r="D288" s="3">
        <v>74120</v>
      </c>
      <c r="E288" t="s">
        <v>3387</v>
      </c>
      <c r="F288" t="s">
        <v>48</v>
      </c>
      <c r="G288" t="s">
        <v>49</v>
      </c>
      <c r="H288" t="s">
        <v>50</v>
      </c>
      <c r="I288" t="s">
        <v>51</v>
      </c>
      <c r="J288" t="s">
        <v>102</v>
      </c>
      <c r="K288" t="s">
        <v>102</v>
      </c>
      <c r="L288" t="s">
        <v>118</v>
      </c>
      <c r="M288" t="s">
        <v>52</v>
      </c>
      <c r="N288" t="s">
        <v>2703</v>
      </c>
      <c r="O288" t="s">
        <v>3498</v>
      </c>
      <c r="P288" t="s">
        <v>2702</v>
      </c>
      <c r="Q288" s="3">
        <v>300001411670191</v>
      </c>
      <c r="R288" t="s">
        <v>2243</v>
      </c>
      <c r="S288">
        <v>1042314</v>
      </c>
      <c r="T288">
        <v>1042314</v>
      </c>
      <c r="U288" s="3">
        <v>1</v>
      </c>
      <c r="V288" t="s">
        <v>2703</v>
      </c>
      <c r="W288" t="s">
        <v>2354</v>
      </c>
      <c r="X288" t="s">
        <v>2355</v>
      </c>
      <c r="Y288" s="3">
        <v>6</v>
      </c>
      <c r="Z288" t="s">
        <v>3812</v>
      </c>
      <c r="AA288" t="s">
        <v>3813</v>
      </c>
      <c r="AB288" t="s">
        <v>3816</v>
      </c>
      <c r="AC288" t="s">
        <v>3815</v>
      </c>
      <c r="AD288" t="s">
        <v>110</v>
      </c>
      <c r="AE288" t="s">
        <v>60</v>
      </c>
      <c r="AF288" t="s">
        <v>2356</v>
      </c>
      <c r="AG288" t="s">
        <v>2357</v>
      </c>
      <c r="AH288" s="3">
        <v>3</v>
      </c>
      <c r="AI288" s="3">
        <v>2023</v>
      </c>
      <c r="AJ288" s="4">
        <v>45235</v>
      </c>
      <c r="AK288" s="5">
        <v>45261</v>
      </c>
      <c r="AL288" t="s">
        <v>3508</v>
      </c>
      <c r="AM288" t="s">
        <v>116</v>
      </c>
      <c r="AN288">
        <v>1042314</v>
      </c>
      <c r="AO288">
        <v>7130.34</v>
      </c>
      <c r="AQ288" s="6">
        <v>7130.34</v>
      </c>
    </row>
    <row r="289" spans="1:43" x14ac:dyDescent="0.3">
      <c r="A289" t="s">
        <v>3497</v>
      </c>
      <c r="B289" t="s">
        <v>117</v>
      </c>
      <c r="C289" t="s">
        <v>46</v>
      </c>
      <c r="D289" s="3">
        <v>74205</v>
      </c>
      <c r="E289" t="s">
        <v>4634</v>
      </c>
      <c r="F289" t="s">
        <v>48</v>
      </c>
      <c r="G289" t="s">
        <v>49</v>
      </c>
      <c r="H289" t="s">
        <v>50</v>
      </c>
      <c r="I289" t="s">
        <v>51</v>
      </c>
      <c r="J289" t="s">
        <v>102</v>
      </c>
      <c r="K289" t="s">
        <v>102</v>
      </c>
      <c r="L289" t="s">
        <v>118</v>
      </c>
      <c r="M289" t="s">
        <v>52</v>
      </c>
      <c r="N289" t="s">
        <v>2687</v>
      </c>
      <c r="O289" t="s">
        <v>3498</v>
      </c>
      <c r="P289" t="s">
        <v>2686</v>
      </c>
      <c r="Q289" s="3">
        <v>300001374545733</v>
      </c>
      <c r="R289" t="s">
        <v>2243</v>
      </c>
      <c r="S289">
        <v>350000</v>
      </c>
      <c r="T289">
        <v>350000</v>
      </c>
      <c r="U289" s="3">
        <v>1</v>
      </c>
      <c r="V289" t="s">
        <v>2687</v>
      </c>
      <c r="W289" t="s">
        <v>2688</v>
      </c>
      <c r="X289" t="s">
        <v>2689</v>
      </c>
      <c r="Y289" s="3">
        <v>88</v>
      </c>
      <c r="Z289" t="s">
        <v>3798</v>
      </c>
      <c r="AA289" t="s">
        <v>3799</v>
      </c>
      <c r="AB289" t="s">
        <v>3800</v>
      </c>
      <c r="AC289" t="s">
        <v>3801</v>
      </c>
      <c r="AD289" t="s">
        <v>110</v>
      </c>
      <c r="AE289" t="s">
        <v>60</v>
      </c>
      <c r="AF289" t="s">
        <v>2247</v>
      </c>
      <c r="AH289" s="3">
        <v>0</v>
      </c>
      <c r="AI289" s="3">
        <v>2023</v>
      </c>
      <c r="AJ289" s="4">
        <v>45231</v>
      </c>
      <c r="AK289" s="5">
        <v>45244</v>
      </c>
      <c r="AL289" t="s">
        <v>3508</v>
      </c>
      <c r="AM289" t="s">
        <v>116</v>
      </c>
      <c r="AN289">
        <v>350000</v>
      </c>
      <c r="AO289">
        <v>2619.17</v>
      </c>
      <c r="AQ289" s="6">
        <v>2619.17</v>
      </c>
    </row>
    <row r="290" spans="1:43" x14ac:dyDescent="0.3">
      <c r="A290" t="s">
        <v>3497</v>
      </c>
      <c r="B290" t="s">
        <v>230</v>
      </c>
      <c r="C290" t="s">
        <v>46</v>
      </c>
      <c r="D290" s="3">
        <v>74210</v>
      </c>
      <c r="E290" t="s">
        <v>1384</v>
      </c>
      <c r="F290" t="s">
        <v>48</v>
      </c>
      <c r="G290" t="s">
        <v>49</v>
      </c>
      <c r="H290" t="s">
        <v>50</v>
      </c>
      <c r="I290" t="s">
        <v>51</v>
      </c>
      <c r="J290" t="s">
        <v>102</v>
      </c>
      <c r="K290" t="s">
        <v>102</v>
      </c>
      <c r="L290" t="s">
        <v>118</v>
      </c>
      <c r="M290" t="s">
        <v>52</v>
      </c>
      <c r="N290" t="s">
        <v>2466</v>
      </c>
      <c r="O290" t="s">
        <v>3498</v>
      </c>
      <c r="P290" t="s">
        <v>2465</v>
      </c>
      <c r="Q290" s="3">
        <v>300001118778522</v>
      </c>
      <c r="R290" t="s">
        <v>2243</v>
      </c>
      <c r="S290">
        <v>160797</v>
      </c>
      <c r="T290">
        <v>160797</v>
      </c>
      <c r="U290" s="3">
        <v>1</v>
      </c>
      <c r="V290" t="s">
        <v>2466</v>
      </c>
      <c r="W290" t="s">
        <v>2354</v>
      </c>
      <c r="X290" t="s">
        <v>2355</v>
      </c>
      <c r="Y290" s="3">
        <v>391</v>
      </c>
      <c r="Z290" t="s">
        <v>3654</v>
      </c>
      <c r="AA290" t="s">
        <v>3655</v>
      </c>
      <c r="AB290" t="s">
        <v>3656</v>
      </c>
      <c r="AC290" t="s">
        <v>3657</v>
      </c>
      <c r="AD290" t="s">
        <v>110</v>
      </c>
      <c r="AE290" t="s">
        <v>60</v>
      </c>
      <c r="AF290" t="s">
        <v>2247</v>
      </c>
      <c r="AH290" s="3">
        <v>0</v>
      </c>
      <c r="AI290" s="3">
        <v>2023</v>
      </c>
      <c r="AJ290" s="4">
        <v>45124</v>
      </c>
      <c r="AK290" s="5">
        <v>45125</v>
      </c>
      <c r="AL290" t="s">
        <v>3508</v>
      </c>
      <c r="AM290" t="s">
        <v>116</v>
      </c>
      <c r="AN290">
        <v>160797</v>
      </c>
      <c r="AO290">
        <v>1166.46</v>
      </c>
      <c r="AQ290" s="6">
        <v>1166.46</v>
      </c>
    </row>
    <row r="291" spans="1:43" x14ac:dyDescent="0.3">
      <c r="A291" t="s">
        <v>3497</v>
      </c>
      <c r="B291" t="s">
        <v>247</v>
      </c>
      <c r="C291" t="s">
        <v>46</v>
      </c>
      <c r="D291" s="3">
        <v>74210</v>
      </c>
      <c r="E291" t="s">
        <v>1384</v>
      </c>
      <c r="F291" t="s">
        <v>48</v>
      </c>
      <c r="G291" t="s">
        <v>49</v>
      </c>
      <c r="H291" t="s">
        <v>50</v>
      </c>
      <c r="I291" t="s">
        <v>51</v>
      </c>
      <c r="J291" t="s">
        <v>102</v>
      </c>
      <c r="K291" t="s">
        <v>102</v>
      </c>
      <c r="L291" t="s">
        <v>118</v>
      </c>
      <c r="M291" t="s">
        <v>52</v>
      </c>
      <c r="N291" t="s">
        <v>3750</v>
      </c>
      <c r="O291" t="s">
        <v>3498</v>
      </c>
      <c r="P291" t="s">
        <v>3751</v>
      </c>
      <c r="Q291" s="3">
        <v>300001312574447</v>
      </c>
      <c r="R291" t="s">
        <v>2243</v>
      </c>
      <c r="S291">
        <v>0</v>
      </c>
      <c r="T291">
        <v>0</v>
      </c>
      <c r="U291" s="3">
        <v>1</v>
      </c>
      <c r="V291" t="s">
        <v>3750</v>
      </c>
      <c r="W291" t="s">
        <v>2448</v>
      </c>
      <c r="X291" t="s">
        <v>2449</v>
      </c>
      <c r="Y291" s="3">
        <v>87</v>
      </c>
      <c r="Z291" t="s">
        <v>3752</v>
      </c>
      <c r="AA291" t="s">
        <v>3753</v>
      </c>
      <c r="AB291" t="s">
        <v>3754</v>
      </c>
      <c r="AC291" t="s">
        <v>3755</v>
      </c>
      <c r="AD291" t="s">
        <v>110</v>
      </c>
      <c r="AE291" t="s">
        <v>60</v>
      </c>
      <c r="AF291" t="s">
        <v>2620</v>
      </c>
      <c r="AG291" t="s">
        <v>2621</v>
      </c>
      <c r="AH291" s="3">
        <v>1</v>
      </c>
      <c r="AI291" s="3">
        <v>2023</v>
      </c>
      <c r="AJ291" s="4">
        <v>45210</v>
      </c>
      <c r="AK291" s="5">
        <v>45212</v>
      </c>
      <c r="AL291" t="s">
        <v>3508</v>
      </c>
      <c r="AM291" t="s">
        <v>116</v>
      </c>
      <c r="AN291">
        <v>544200</v>
      </c>
      <c r="AO291">
        <v>4044.29</v>
      </c>
      <c r="AQ291" s="6">
        <v>4044.29</v>
      </c>
    </row>
    <row r="292" spans="1:43" x14ac:dyDescent="0.3">
      <c r="A292" t="s">
        <v>3497</v>
      </c>
      <c r="B292" t="s">
        <v>247</v>
      </c>
      <c r="C292" t="s">
        <v>46</v>
      </c>
      <c r="D292" s="3">
        <v>74210</v>
      </c>
      <c r="E292" t="s">
        <v>1384</v>
      </c>
      <c r="F292" t="s">
        <v>48</v>
      </c>
      <c r="G292" t="s">
        <v>49</v>
      </c>
      <c r="H292" t="s">
        <v>50</v>
      </c>
      <c r="I292" t="s">
        <v>51</v>
      </c>
      <c r="J292" t="s">
        <v>102</v>
      </c>
      <c r="K292" t="s">
        <v>102</v>
      </c>
      <c r="L292" t="s">
        <v>118</v>
      </c>
      <c r="M292" t="s">
        <v>52</v>
      </c>
      <c r="N292" t="s">
        <v>3750</v>
      </c>
      <c r="O292" t="s">
        <v>3498</v>
      </c>
      <c r="P292" t="s">
        <v>3751</v>
      </c>
      <c r="Q292" s="3">
        <v>300001312574447</v>
      </c>
      <c r="R292" t="s">
        <v>2243</v>
      </c>
      <c r="S292">
        <v>0</v>
      </c>
      <c r="T292">
        <v>0</v>
      </c>
      <c r="U292" s="3">
        <v>1</v>
      </c>
      <c r="V292" t="s">
        <v>3750</v>
      </c>
      <c r="W292" t="s">
        <v>2448</v>
      </c>
      <c r="X292" t="s">
        <v>2449</v>
      </c>
      <c r="Y292" s="3">
        <v>89</v>
      </c>
      <c r="Z292" t="s">
        <v>3752</v>
      </c>
      <c r="AA292" t="s">
        <v>3753</v>
      </c>
      <c r="AB292" t="s">
        <v>3754</v>
      </c>
      <c r="AC292" t="s">
        <v>3755</v>
      </c>
      <c r="AD292" t="s">
        <v>110</v>
      </c>
      <c r="AE292" t="s">
        <v>60</v>
      </c>
      <c r="AF292" t="s">
        <v>2620</v>
      </c>
      <c r="AG292" t="s">
        <v>2621</v>
      </c>
      <c r="AH292" s="3">
        <v>1</v>
      </c>
      <c r="AI292" s="3">
        <v>2023</v>
      </c>
      <c r="AJ292" s="4">
        <v>45210</v>
      </c>
      <c r="AK292" s="5">
        <v>45212</v>
      </c>
      <c r="AL292" t="s">
        <v>3508</v>
      </c>
      <c r="AM292" t="s">
        <v>116</v>
      </c>
      <c r="AN292">
        <v>-544200</v>
      </c>
      <c r="AP292">
        <v>4044.29</v>
      </c>
      <c r="AQ292" s="6">
        <v>-4044.29</v>
      </c>
    </row>
    <row r="293" spans="1:43" x14ac:dyDescent="0.3">
      <c r="A293" t="s">
        <v>3497</v>
      </c>
      <c r="B293" t="s">
        <v>247</v>
      </c>
      <c r="C293" t="s">
        <v>46</v>
      </c>
      <c r="D293" s="3">
        <v>74210</v>
      </c>
      <c r="E293" t="s">
        <v>1384</v>
      </c>
      <c r="F293" t="s">
        <v>48</v>
      </c>
      <c r="G293" t="s">
        <v>49</v>
      </c>
      <c r="H293" t="s">
        <v>50</v>
      </c>
      <c r="I293" t="s">
        <v>51</v>
      </c>
      <c r="J293" t="s">
        <v>102</v>
      </c>
      <c r="K293" t="s">
        <v>102</v>
      </c>
      <c r="L293" t="s">
        <v>118</v>
      </c>
      <c r="M293" t="s">
        <v>52</v>
      </c>
      <c r="N293" t="s">
        <v>2618</v>
      </c>
      <c r="O293" t="s">
        <v>3498</v>
      </c>
      <c r="P293" t="s">
        <v>2617</v>
      </c>
      <c r="Q293" s="3">
        <v>300001312574453</v>
      </c>
      <c r="R293" t="s">
        <v>2243</v>
      </c>
      <c r="S293">
        <v>544600</v>
      </c>
      <c r="T293">
        <v>544600</v>
      </c>
      <c r="U293" s="3">
        <v>1</v>
      </c>
      <c r="V293" t="s">
        <v>2618</v>
      </c>
      <c r="W293" t="s">
        <v>2448</v>
      </c>
      <c r="X293" t="s">
        <v>2449</v>
      </c>
      <c r="Y293" s="3">
        <v>88</v>
      </c>
      <c r="Z293" t="s">
        <v>3752</v>
      </c>
      <c r="AA293" t="s">
        <v>3756</v>
      </c>
      <c r="AB293" t="s">
        <v>3754</v>
      </c>
      <c r="AC293" t="s">
        <v>3755</v>
      </c>
      <c r="AD293" t="s">
        <v>110</v>
      </c>
      <c r="AE293" t="s">
        <v>60</v>
      </c>
      <c r="AF293" t="s">
        <v>2620</v>
      </c>
      <c r="AG293" t="s">
        <v>2621</v>
      </c>
      <c r="AH293" s="3">
        <v>1</v>
      </c>
      <c r="AI293" s="3">
        <v>2023</v>
      </c>
      <c r="AJ293" s="4">
        <v>45210</v>
      </c>
      <c r="AK293" s="5">
        <v>45212</v>
      </c>
      <c r="AL293" t="s">
        <v>3508</v>
      </c>
      <c r="AM293" t="s">
        <v>116</v>
      </c>
      <c r="AN293">
        <v>544600</v>
      </c>
      <c r="AO293">
        <v>4047.27</v>
      </c>
      <c r="AQ293" s="6">
        <v>4047.27</v>
      </c>
    </row>
    <row r="294" spans="1:43" x14ac:dyDescent="0.3">
      <c r="A294" t="s">
        <v>3497</v>
      </c>
      <c r="B294" t="s">
        <v>247</v>
      </c>
      <c r="C294" t="s">
        <v>46</v>
      </c>
      <c r="D294" s="3">
        <v>74210</v>
      </c>
      <c r="E294" t="s">
        <v>1384</v>
      </c>
      <c r="F294" t="s">
        <v>48</v>
      </c>
      <c r="G294" t="s">
        <v>49</v>
      </c>
      <c r="H294" t="s">
        <v>50</v>
      </c>
      <c r="I294" t="s">
        <v>51</v>
      </c>
      <c r="J294" t="s">
        <v>102</v>
      </c>
      <c r="K294" t="s">
        <v>102</v>
      </c>
      <c r="L294" t="s">
        <v>118</v>
      </c>
      <c r="M294" t="s">
        <v>52</v>
      </c>
      <c r="N294" t="s">
        <v>2644</v>
      </c>
      <c r="O294" t="s">
        <v>3498</v>
      </c>
      <c r="P294" t="s">
        <v>2643</v>
      </c>
      <c r="Q294" s="3">
        <v>300001324701306</v>
      </c>
      <c r="R294" t="s">
        <v>2243</v>
      </c>
      <c r="S294">
        <v>2940</v>
      </c>
      <c r="T294">
        <v>2940</v>
      </c>
      <c r="U294" s="3">
        <v>1</v>
      </c>
      <c r="V294" t="s">
        <v>2644</v>
      </c>
      <c r="W294" t="s">
        <v>2448</v>
      </c>
      <c r="X294" t="s">
        <v>2449</v>
      </c>
      <c r="Y294" s="3">
        <v>13</v>
      </c>
      <c r="Z294" t="s">
        <v>3771</v>
      </c>
      <c r="AA294" t="s">
        <v>3772</v>
      </c>
      <c r="AB294" t="s">
        <v>3773</v>
      </c>
      <c r="AC294" t="s">
        <v>3755</v>
      </c>
      <c r="AD294" t="s">
        <v>110</v>
      </c>
      <c r="AE294" t="s">
        <v>60</v>
      </c>
      <c r="AF294" t="s">
        <v>2247</v>
      </c>
      <c r="AH294" s="3">
        <v>0</v>
      </c>
      <c r="AI294" s="3">
        <v>2023</v>
      </c>
      <c r="AJ294" s="4">
        <v>45210</v>
      </c>
      <c r="AK294" s="5">
        <v>45223</v>
      </c>
      <c r="AL294" t="s">
        <v>3508</v>
      </c>
      <c r="AM294" t="s">
        <v>116</v>
      </c>
      <c r="AN294">
        <v>2940</v>
      </c>
      <c r="AO294">
        <v>21.85</v>
      </c>
      <c r="AQ294" s="6">
        <v>21.85</v>
      </c>
    </row>
    <row r="295" spans="1:43" x14ac:dyDescent="0.3">
      <c r="A295" t="s">
        <v>3497</v>
      </c>
      <c r="B295" t="s">
        <v>150</v>
      </c>
      <c r="C295" t="s">
        <v>46</v>
      </c>
      <c r="D295" s="3">
        <v>74210</v>
      </c>
      <c r="E295" t="s">
        <v>1384</v>
      </c>
      <c r="F295" t="s">
        <v>48</v>
      </c>
      <c r="G295" t="s">
        <v>49</v>
      </c>
      <c r="H295" t="s">
        <v>50</v>
      </c>
      <c r="I295" t="s">
        <v>51</v>
      </c>
      <c r="J295" t="s">
        <v>102</v>
      </c>
      <c r="K295" t="s">
        <v>102</v>
      </c>
      <c r="L295" t="s">
        <v>118</v>
      </c>
      <c r="M295" t="s">
        <v>52</v>
      </c>
      <c r="N295" t="s">
        <v>2751</v>
      </c>
      <c r="O295" t="s">
        <v>3498</v>
      </c>
      <c r="P295" t="s">
        <v>2750</v>
      </c>
      <c r="Q295" s="3">
        <v>300001603023223</v>
      </c>
      <c r="R295" t="s">
        <v>2243</v>
      </c>
      <c r="S295">
        <v>75600</v>
      </c>
      <c r="T295">
        <v>75600</v>
      </c>
      <c r="U295" s="3">
        <v>1</v>
      </c>
      <c r="V295" t="s">
        <v>2751</v>
      </c>
      <c r="W295" t="s">
        <v>2448</v>
      </c>
      <c r="X295" t="s">
        <v>2449</v>
      </c>
      <c r="Y295" s="3">
        <v>6</v>
      </c>
      <c r="Z295" t="s">
        <v>3858</v>
      </c>
      <c r="AA295" t="s">
        <v>3862</v>
      </c>
      <c r="AB295" t="s">
        <v>3860</v>
      </c>
      <c r="AC295" t="s">
        <v>3863</v>
      </c>
      <c r="AD295" t="s">
        <v>110</v>
      </c>
      <c r="AE295" t="s">
        <v>60</v>
      </c>
      <c r="AF295" t="s">
        <v>2247</v>
      </c>
      <c r="AH295" s="3">
        <v>0</v>
      </c>
      <c r="AI295" s="3">
        <v>2024</v>
      </c>
      <c r="AJ295" s="4">
        <v>45338</v>
      </c>
      <c r="AK295" s="5">
        <v>45351</v>
      </c>
      <c r="AL295" t="s">
        <v>3508</v>
      </c>
      <c r="AM295" t="s">
        <v>116</v>
      </c>
      <c r="AN295">
        <v>75600</v>
      </c>
      <c r="AO295">
        <v>574.51</v>
      </c>
      <c r="AQ295" s="6">
        <v>574.51</v>
      </c>
    </row>
    <row r="296" spans="1:43" x14ac:dyDescent="0.3">
      <c r="A296" t="s">
        <v>3497</v>
      </c>
      <c r="B296" t="s">
        <v>207</v>
      </c>
      <c r="C296" t="s">
        <v>46</v>
      </c>
      <c r="D296" s="3">
        <v>74210</v>
      </c>
      <c r="E296" t="s">
        <v>1384</v>
      </c>
      <c r="F296" t="s">
        <v>48</v>
      </c>
      <c r="G296" t="s">
        <v>49</v>
      </c>
      <c r="H296" t="s">
        <v>50</v>
      </c>
      <c r="I296" t="s">
        <v>51</v>
      </c>
      <c r="J296" t="s">
        <v>102</v>
      </c>
      <c r="K296" t="s">
        <v>102</v>
      </c>
      <c r="L296" t="s">
        <v>118</v>
      </c>
      <c r="M296" t="s">
        <v>52</v>
      </c>
      <c r="N296" t="s">
        <v>2828</v>
      </c>
      <c r="O296" t="s">
        <v>3498</v>
      </c>
      <c r="P296" t="s">
        <v>2827</v>
      </c>
      <c r="Q296" s="3">
        <v>300001859732310</v>
      </c>
      <c r="R296" t="s">
        <v>2243</v>
      </c>
      <c r="S296">
        <v>276000</v>
      </c>
      <c r="T296">
        <v>69000</v>
      </c>
      <c r="U296" s="3">
        <v>1</v>
      </c>
      <c r="V296" t="s">
        <v>2828</v>
      </c>
      <c r="W296" t="s">
        <v>2313</v>
      </c>
      <c r="X296" t="s">
        <v>2314</v>
      </c>
      <c r="Y296" s="3">
        <v>290</v>
      </c>
      <c r="Z296" t="s">
        <v>3953</v>
      </c>
      <c r="AA296" t="s">
        <v>3954</v>
      </c>
      <c r="AB296" t="s">
        <v>3955</v>
      </c>
      <c r="AC296" t="s">
        <v>3913</v>
      </c>
      <c r="AD296" t="s">
        <v>110</v>
      </c>
      <c r="AE296" t="s">
        <v>60</v>
      </c>
      <c r="AF296" t="s">
        <v>2247</v>
      </c>
      <c r="AH296" s="3">
        <v>0</v>
      </c>
      <c r="AI296" s="3">
        <v>2024</v>
      </c>
      <c r="AJ296" s="4">
        <v>45474</v>
      </c>
      <c r="AK296" s="5">
        <v>45490</v>
      </c>
      <c r="AL296" t="s">
        <v>3508</v>
      </c>
      <c r="AM296" t="s">
        <v>116</v>
      </c>
      <c r="AN296">
        <v>69000</v>
      </c>
      <c r="AO296">
        <v>521.78</v>
      </c>
      <c r="AQ296" s="6">
        <v>521.78</v>
      </c>
    </row>
    <row r="297" spans="1:43" x14ac:dyDescent="0.3">
      <c r="A297" t="s">
        <v>3497</v>
      </c>
      <c r="B297" t="s">
        <v>207</v>
      </c>
      <c r="C297" t="s">
        <v>46</v>
      </c>
      <c r="D297" s="3">
        <v>74210</v>
      </c>
      <c r="E297" t="s">
        <v>1384</v>
      </c>
      <c r="F297" t="s">
        <v>48</v>
      </c>
      <c r="G297" t="s">
        <v>49</v>
      </c>
      <c r="H297" t="s">
        <v>50</v>
      </c>
      <c r="I297" t="s">
        <v>51</v>
      </c>
      <c r="J297" t="s">
        <v>102</v>
      </c>
      <c r="K297" t="s">
        <v>102</v>
      </c>
      <c r="L297" t="s">
        <v>118</v>
      </c>
      <c r="M297" t="s">
        <v>52</v>
      </c>
      <c r="N297" t="s">
        <v>2879</v>
      </c>
      <c r="O297" t="s">
        <v>3498</v>
      </c>
      <c r="P297" t="s">
        <v>2878</v>
      </c>
      <c r="Q297" s="3">
        <v>300001924146591</v>
      </c>
      <c r="R297" t="s">
        <v>2243</v>
      </c>
      <c r="S297">
        <v>585468.21</v>
      </c>
      <c r="T297">
        <v>585468.21</v>
      </c>
      <c r="U297" s="3">
        <v>1</v>
      </c>
      <c r="V297" t="s">
        <v>2879</v>
      </c>
      <c r="W297" t="s">
        <v>2254</v>
      </c>
      <c r="X297" t="s">
        <v>2255</v>
      </c>
      <c r="Y297" s="3">
        <v>133</v>
      </c>
      <c r="Z297" t="s">
        <v>3993</v>
      </c>
      <c r="AA297" t="s">
        <v>3994</v>
      </c>
      <c r="AB297" t="s">
        <v>3995</v>
      </c>
      <c r="AC297" t="s">
        <v>3996</v>
      </c>
      <c r="AD297" t="s">
        <v>110</v>
      </c>
      <c r="AE297" t="s">
        <v>60</v>
      </c>
      <c r="AF297" t="s">
        <v>2247</v>
      </c>
      <c r="AH297" s="3">
        <v>0</v>
      </c>
      <c r="AI297" s="3">
        <v>2024</v>
      </c>
      <c r="AJ297" s="4">
        <v>45503</v>
      </c>
      <c r="AK297" s="5">
        <v>45504</v>
      </c>
      <c r="AL297" t="s">
        <v>3508</v>
      </c>
      <c r="AM297" t="s">
        <v>116</v>
      </c>
      <c r="AN297">
        <v>585468.21</v>
      </c>
      <c r="AO297">
        <v>4442.7700000000004</v>
      </c>
      <c r="AQ297" s="6">
        <v>4442.7700000000004</v>
      </c>
    </row>
    <row r="298" spans="1:43" x14ac:dyDescent="0.3">
      <c r="A298" t="s">
        <v>3497</v>
      </c>
      <c r="B298" t="s">
        <v>124</v>
      </c>
      <c r="C298" t="s">
        <v>46</v>
      </c>
      <c r="D298" s="3">
        <v>74210</v>
      </c>
      <c r="E298" t="s">
        <v>1384</v>
      </c>
      <c r="F298" t="s">
        <v>48</v>
      </c>
      <c r="G298" t="s">
        <v>49</v>
      </c>
      <c r="H298" t="s">
        <v>50</v>
      </c>
      <c r="I298" t="s">
        <v>51</v>
      </c>
      <c r="J298" t="s">
        <v>102</v>
      </c>
      <c r="K298" t="s">
        <v>102</v>
      </c>
      <c r="L298" t="s">
        <v>118</v>
      </c>
      <c r="M298" t="s">
        <v>52</v>
      </c>
      <c r="N298" t="s">
        <v>2976</v>
      </c>
      <c r="O298" t="s">
        <v>3498</v>
      </c>
      <c r="P298" t="s">
        <v>2975</v>
      </c>
      <c r="Q298" s="3">
        <v>300002143508758</v>
      </c>
      <c r="R298" t="s">
        <v>2243</v>
      </c>
      <c r="S298">
        <v>29400</v>
      </c>
      <c r="T298">
        <v>29400</v>
      </c>
      <c r="U298" s="3">
        <v>1</v>
      </c>
      <c r="V298" t="s">
        <v>2976</v>
      </c>
      <c r="W298" t="s">
        <v>2977</v>
      </c>
      <c r="X298" t="s">
        <v>2978</v>
      </c>
      <c r="Y298" s="3">
        <v>6</v>
      </c>
      <c r="Z298" t="s">
        <v>4104</v>
      </c>
      <c r="AA298" t="s">
        <v>4105</v>
      </c>
      <c r="AB298" t="s">
        <v>4106</v>
      </c>
      <c r="AC298" t="s">
        <v>4107</v>
      </c>
      <c r="AD298" t="s">
        <v>110</v>
      </c>
      <c r="AE298" t="s">
        <v>60</v>
      </c>
      <c r="AF298" t="s">
        <v>2983</v>
      </c>
      <c r="AG298" t="s">
        <v>2984</v>
      </c>
      <c r="AH298" s="3">
        <v>1</v>
      </c>
      <c r="AI298" s="3">
        <v>2024</v>
      </c>
      <c r="AJ298" s="4">
        <v>45588</v>
      </c>
      <c r="AK298" s="5">
        <v>45598</v>
      </c>
      <c r="AL298" t="s">
        <v>3508</v>
      </c>
      <c r="AM298" t="s">
        <v>116</v>
      </c>
      <c r="AN298">
        <v>29400</v>
      </c>
      <c r="AO298">
        <v>223.63</v>
      </c>
      <c r="AQ298" s="6">
        <v>223.63</v>
      </c>
    </row>
    <row r="299" spans="1:43" x14ac:dyDescent="0.3">
      <c r="A299" t="s">
        <v>3497</v>
      </c>
      <c r="B299" t="s">
        <v>124</v>
      </c>
      <c r="C299" t="s">
        <v>46</v>
      </c>
      <c r="D299" s="3">
        <v>74210</v>
      </c>
      <c r="E299" t="s">
        <v>1384</v>
      </c>
      <c r="F299" t="s">
        <v>48</v>
      </c>
      <c r="G299" t="s">
        <v>49</v>
      </c>
      <c r="H299" t="s">
        <v>50</v>
      </c>
      <c r="I299" t="s">
        <v>51</v>
      </c>
      <c r="J299" t="s">
        <v>102</v>
      </c>
      <c r="K299" t="s">
        <v>102</v>
      </c>
      <c r="L299" t="s">
        <v>118</v>
      </c>
      <c r="M299" t="s">
        <v>52</v>
      </c>
      <c r="N299" t="s">
        <v>2987</v>
      </c>
      <c r="O299" t="s">
        <v>3498</v>
      </c>
      <c r="P299" t="s">
        <v>2986</v>
      </c>
      <c r="Q299" s="3">
        <v>300002143508768</v>
      </c>
      <c r="R299" t="s">
        <v>2243</v>
      </c>
      <c r="S299">
        <v>32400</v>
      </c>
      <c r="T299">
        <v>32400</v>
      </c>
      <c r="U299" s="3">
        <v>1</v>
      </c>
      <c r="V299" t="s">
        <v>2987</v>
      </c>
      <c r="W299" t="s">
        <v>2448</v>
      </c>
      <c r="X299" t="s">
        <v>2449</v>
      </c>
      <c r="Y299" s="3">
        <v>4</v>
      </c>
      <c r="Z299" t="s">
        <v>4104</v>
      </c>
      <c r="AA299" t="s">
        <v>4108</v>
      </c>
      <c r="AB299" t="s">
        <v>4106</v>
      </c>
      <c r="AC299" t="s">
        <v>4109</v>
      </c>
      <c r="AD299" t="s">
        <v>110</v>
      </c>
      <c r="AE299" t="s">
        <v>60</v>
      </c>
      <c r="AF299" t="s">
        <v>2983</v>
      </c>
      <c r="AG299" t="s">
        <v>2989</v>
      </c>
      <c r="AH299" s="3">
        <v>1</v>
      </c>
      <c r="AI299" s="3">
        <v>2024</v>
      </c>
      <c r="AJ299" s="4">
        <v>45591</v>
      </c>
      <c r="AK299" s="5">
        <v>45598</v>
      </c>
      <c r="AL299" t="s">
        <v>3508</v>
      </c>
      <c r="AM299" t="s">
        <v>116</v>
      </c>
      <c r="AN299">
        <v>32400</v>
      </c>
      <c r="AO299">
        <v>246.44</v>
      </c>
      <c r="AQ299" s="6">
        <v>246.44</v>
      </c>
    </row>
    <row r="300" spans="1:43" x14ac:dyDescent="0.3">
      <c r="A300" t="s">
        <v>3497</v>
      </c>
      <c r="B300" t="s">
        <v>85</v>
      </c>
      <c r="C300" t="s">
        <v>46</v>
      </c>
      <c r="D300" s="3">
        <v>74596</v>
      </c>
      <c r="E300" t="s">
        <v>4668</v>
      </c>
      <c r="F300" t="s">
        <v>48</v>
      </c>
      <c r="G300" t="s">
        <v>49</v>
      </c>
      <c r="H300" t="s">
        <v>50</v>
      </c>
      <c r="I300" t="s">
        <v>51</v>
      </c>
      <c r="J300" t="s">
        <v>102</v>
      </c>
      <c r="K300" t="s">
        <v>102</v>
      </c>
      <c r="L300" t="s">
        <v>118</v>
      </c>
      <c r="M300" t="s">
        <v>52</v>
      </c>
      <c r="N300" t="s">
        <v>3382</v>
      </c>
      <c r="O300" t="s">
        <v>3498</v>
      </c>
      <c r="P300" t="s">
        <v>3381</v>
      </c>
      <c r="Q300" s="3">
        <v>300001437049974</v>
      </c>
      <c r="R300" t="s">
        <v>2243</v>
      </c>
      <c r="S300">
        <v>0</v>
      </c>
      <c r="T300">
        <v>1350</v>
      </c>
      <c r="U300" s="3">
        <v>1</v>
      </c>
      <c r="V300" t="s">
        <v>3382</v>
      </c>
      <c r="W300" t="s">
        <v>3380</v>
      </c>
      <c r="X300" t="s">
        <v>3380</v>
      </c>
      <c r="Y300" s="3">
        <v>279</v>
      </c>
      <c r="Z300" t="s">
        <v>4429</v>
      </c>
      <c r="AA300" t="s">
        <v>4628</v>
      </c>
      <c r="AB300" t="s">
        <v>4430</v>
      </c>
      <c r="AC300" t="s">
        <v>4629</v>
      </c>
      <c r="AD300" t="s">
        <v>110</v>
      </c>
      <c r="AE300" t="s">
        <v>60</v>
      </c>
      <c r="AF300" t="s">
        <v>2247</v>
      </c>
      <c r="AH300" s="3">
        <v>0</v>
      </c>
      <c r="AI300" s="3">
        <v>2023</v>
      </c>
      <c r="AJ300" s="4">
        <v>45272</v>
      </c>
      <c r="AK300" s="5">
        <v>45274</v>
      </c>
      <c r="AL300" t="s">
        <v>3508</v>
      </c>
      <c r="AM300" t="s">
        <v>61</v>
      </c>
      <c r="AN300">
        <v>1350</v>
      </c>
      <c r="AO300">
        <v>1350</v>
      </c>
      <c r="AQ300" s="6">
        <v>1350</v>
      </c>
    </row>
    <row r="301" spans="1:43" x14ac:dyDescent="0.3">
      <c r="A301" t="s">
        <v>98</v>
      </c>
      <c r="B301" t="s">
        <v>117</v>
      </c>
      <c r="C301" t="s">
        <v>46</v>
      </c>
      <c r="D301" s="3">
        <v>75105</v>
      </c>
      <c r="E301" t="s">
        <v>100</v>
      </c>
      <c r="F301" t="s">
        <v>48</v>
      </c>
      <c r="G301" t="s">
        <v>49</v>
      </c>
      <c r="H301" t="s">
        <v>50</v>
      </c>
      <c r="I301" t="s">
        <v>51</v>
      </c>
      <c r="J301" t="s">
        <v>102</v>
      </c>
      <c r="K301" t="s">
        <v>102</v>
      </c>
      <c r="L301" t="s">
        <v>118</v>
      </c>
      <c r="M301" t="s">
        <v>52</v>
      </c>
      <c r="N301" t="s">
        <v>119</v>
      </c>
      <c r="O301" t="s">
        <v>105</v>
      </c>
      <c r="Q301" s="3"/>
      <c r="U301" s="3"/>
      <c r="W301" t="s">
        <v>43</v>
      </c>
      <c r="X301" t="s">
        <v>43</v>
      </c>
      <c r="Y301" s="3">
        <v>2</v>
      </c>
      <c r="Z301" t="s">
        <v>120</v>
      </c>
      <c r="AA301" t="s">
        <v>121</v>
      </c>
      <c r="AB301" t="s">
        <v>122</v>
      </c>
      <c r="AC301" t="s">
        <v>123</v>
      </c>
      <c r="AD301" t="s">
        <v>110</v>
      </c>
      <c r="AE301" t="s">
        <v>60</v>
      </c>
      <c r="AH301" s="3"/>
      <c r="AI301" s="3">
        <v>2023</v>
      </c>
      <c r="AJ301" s="4">
        <v>45235</v>
      </c>
      <c r="AK301" s="5">
        <v>45263</v>
      </c>
      <c r="AL301" t="s">
        <v>43</v>
      </c>
      <c r="AM301" t="s">
        <v>116</v>
      </c>
      <c r="AN301">
        <v>72961.98</v>
      </c>
      <c r="AO301">
        <v>499.12</v>
      </c>
      <c r="AQ301" s="6">
        <v>499.12</v>
      </c>
    </row>
    <row r="302" spans="1:43" x14ac:dyDescent="0.3">
      <c r="A302" t="s">
        <v>98</v>
      </c>
      <c r="B302" t="s">
        <v>124</v>
      </c>
      <c r="C302" t="s">
        <v>46</v>
      </c>
      <c r="D302" s="3">
        <v>75105</v>
      </c>
      <c r="E302" t="s">
        <v>100</v>
      </c>
      <c r="F302" t="s">
        <v>48</v>
      </c>
      <c r="G302" t="s">
        <v>49</v>
      </c>
      <c r="H302" t="s">
        <v>50</v>
      </c>
      <c r="I302" t="s">
        <v>51</v>
      </c>
      <c r="J302" t="s">
        <v>102</v>
      </c>
      <c r="K302" t="s">
        <v>102</v>
      </c>
      <c r="L302" t="s">
        <v>118</v>
      </c>
      <c r="M302" t="s">
        <v>52</v>
      </c>
      <c r="N302" t="s">
        <v>125</v>
      </c>
      <c r="O302" t="s">
        <v>105</v>
      </c>
      <c r="Q302" s="3"/>
      <c r="U302" s="3"/>
      <c r="W302" t="s">
        <v>43</v>
      </c>
      <c r="X302" t="s">
        <v>43</v>
      </c>
      <c r="Y302" s="3">
        <v>2</v>
      </c>
      <c r="Z302" t="s">
        <v>126</v>
      </c>
      <c r="AA302" t="s">
        <v>127</v>
      </c>
      <c r="AB302" t="s">
        <v>128</v>
      </c>
      <c r="AC302" t="s">
        <v>129</v>
      </c>
      <c r="AD302" t="s">
        <v>110</v>
      </c>
      <c r="AE302" t="s">
        <v>60</v>
      </c>
      <c r="AH302" s="3"/>
      <c r="AI302" s="3">
        <v>2024</v>
      </c>
      <c r="AJ302" s="4">
        <v>45591</v>
      </c>
      <c r="AK302" s="5">
        <v>45599</v>
      </c>
      <c r="AL302" t="s">
        <v>43</v>
      </c>
      <c r="AM302" t="s">
        <v>116</v>
      </c>
      <c r="AN302">
        <v>4326</v>
      </c>
      <c r="AO302">
        <v>32.9</v>
      </c>
      <c r="AQ302" s="6">
        <v>32.9</v>
      </c>
    </row>
    <row r="303" spans="1:43" x14ac:dyDescent="0.3">
      <c r="A303" t="s">
        <v>98</v>
      </c>
      <c r="B303" t="s">
        <v>150</v>
      </c>
      <c r="C303" t="s">
        <v>46</v>
      </c>
      <c r="D303" s="3">
        <v>75105</v>
      </c>
      <c r="E303" t="s">
        <v>100</v>
      </c>
      <c r="F303" t="s">
        <v>48</v>
      </c>
      <c r="G303" t="s">
        <v>49</v>
      </c>
      <c r="H303" t="s">
        <v>50</v>
      </c>
      <c r="I303" t="s">
        <v>51</v>
      </c>
      <c r="J303" t="s">
        <v>102</v>
      </c>
      <c r="K303" t="s">
        <v>102</v>
      </c>
      <c r="L303" t="s">
        <v>118</v>
      </c>
      <c r="M303" t="s">
        <v>52</v>
      </c>
      <c r="N303" t="s">
        <v>151</v>
      </c>
      <c r="O303" t="s">
        <v>105</v>
      </c>
      <c r="Q303" s="3"/>
      <c r="U303" s="3"/>
      <c r="W303" t="s">
        <v>43</v>
      </c>
      <c r="X303" t="s">
        <v>43</v>
      </c>
      <c r="Y303" s="3">
        <v>4</v>
      </c>
      <c r="Z303" t="s">
        <v>152</v>
      </c>
      <c r="AA303" t="s">
        <v>153</v>
      </c>
      <c r="AB303" t="s">
        <v>154</v>
      </c>
      <c r="AC303" t="s">
        <v>155</v>
      </c>
      <c r="AD303" t="s">
        <v>110</v>
      </c>
      <c r="AE303" t="s">
        <v>60</v>
      </c>
      <c r="AH303" s="3"/>
      <c r="AI303" s="3">
        <v>2024</v>
      </c>
      <c r="AJ303" s="4">
        <v>45338</v>
      </c>
      <c r="AK303" s="5">
        <v>45352</v>
      </c>
      <c r="AL303" t="s">
        <v>43</v>
      </c>
      <c r="AM303" t="s">
        <v>116</v>
      </c>
      <c r="AN303">
        <v>5292</v>
      </c>
      <c r="AO303">
        <v>40.22</v>
      </c>
      <c r="AQ303" s="6">
        <v>40.22</v>
      </c>
    </row>
    <row r="304" spans="1:43" x14ac:dyDescent="0.3">
      <c r="A304" t="s">
        <v>98</v>
      </c>
      <c r="B304" t="s">
        <v>117</v>
      </c>
      <c r="C304" t="s">
        <v>46</v>
      </c>
      <c r="D304" s="3">
        <v>75105</v>
      </c>
      <c r="E304" t="s">
        <v>100</v>
      </c>
      <c r="F304" t="s">
        <v>48</v>
      </c>
      <c r="G304" t="s">
        <v>49</v>
      </c>
      <c r="H304" t="s">
        <v>50</v>
      </c>
      <c r="I304" t="s">
        <v>51</v>
      </c>
      <c r="J304" t="s">
        <v>102</v>
      </c>
      <c r="K304" t="s">
        <v>102</v>
      </c>
      <c r="L304" t="s">
        <v>118</v>
      </c>
      <c r="M304" t="s">
        <v>52</v>
      </c>
      <c r="N304" t="s">
        <v>202</v>
      </c>
      <c r="O304" t="s">
        <v>105</v>
      </c>
      <c r="Q304" s="3"/>
      <c r="U304" s="3"/>
      <c r="W304" t="s">
        <v>43</v>
      </c>
      <c r="X304" t="s">
        <v>43</v>
      </c>
      <c r="Y304" s="3">
        <v>7</v>
      </c>
      <c r="Z304" t="s">
        <v>203</v>
      </c>
      <c r="AA304" t="s">
        <v>204</v>
      </c>
      <c r="AB304" t="s">
        <v>205</v>
      </c>
      <c r="AC304" t="s">
        <v>206</v>
      </c>
      <c r="AD304" t="s">
        <v>110</v>
      </c>
      <c r="AE304" t="s">
        <v>60</v>
      </c>
      <c r="AH304" s="3"/>
      <c r="AI304" s="3">
        <v>2023</v>
      </c>
      <c r="AJ304" s="4">
        <v>45231</v>
      </c>
      <c r="AK304" s="5">
        <v>45245</v>
      </c>
      <c r="AL304" t="s">
        <v>43</v>
      </c>
      <c r="AM304" t="s">
        <v>116</v>
      </c>
      <c r="AN304">
        <v>24500</v>
      </c>
      <c r="AO304">
        <v>183.34</v>
      </c>
      <c r="AQ304" s="6">
        <v>183.34</v>
      </c>
    </row>
    <row r="305" spans="1:43" x14ac:dyDescent="0.3">
      <c r="A305" t="s">
        <v>98</v>
      </c>
      <c r="B305" t="s">
        <v>247</v>
      </c>
      <c r="C305" t="s">
        <v>46</v>
      </c>
      <c r="D305" s="3">
        <v>75105</v>
      </c>
      <c r="E305" t="s">
        <v>100</v>
      </c>
      <c r="F305" t="s">
        <v>48</v>
      </c>
      <c r="G305" t="s">
        <v>49</v>
      </c>
      <c r="H305" t="s">
        <v>50</v>
      </c>
      <c r="I305" t="s">
        <v>51</v>
      </c>
      <c r="J305" t="s">
        <v>102</v>
      </c>
      <c r="K305" t="s">
        <v>102</v>
      </c>
      <c r="L305" t="s">
        <v>118</v>
      </c>
      <c r="M305" t="s">
        <v>52</v>
      </c>
      <c r="N305" t="s">
        <v>248</v>
      </c>
      <c r="O305" t="s">
        <v>105</v>
      </c>
      <c r="Q305" s="3"/>
      <c r="U305" s="3"/>
      <c r="W305" t="s">
        <v>43</v>
      </c>
      <c r="X305" t="s">
        <v>43</v>
      </c>
      <c r="Y305" s="3">
        <v>11</v>
      </c>
      <c r="Z305" t="s">
        <v>249</v>
      </c>
      <c r="AA305" t="s">
        <v>250</v>
      </c>
      <c r="AB305" t="s">
        <v>251</v>
      </c>
      <c r="AC305" t="s">
        <v>252</v>
      </c>
      <c r="AD305" t="s">
        <v>110</v>
      </c>
      <c r="AE305" t="s">
        <v>60</v>
      </c>
      <c r="AH305" s="3"/>
      <c r="AI305" s="3">
        <v>2023</v>
      </c>
      <c r="AJ305" s="4">
        <v>45210</v>
      </c>
      <c r="AK305" s="5">
        <v>45214</v>
      </c>
      <c r="AL305" t="s">
        <v>43</v>
      </c>
      <c r="AM305" t="s">
        <v>116</v>
      </c>
      <c r="AN305">
        <v>38122</v>
      </c>
      <c r="AO305">
        <v>284.22000000000003</v>
      </c>
      <c r="AQ305" s="6">
        <v>284.22000000000003</v>
      </c>
    </row>
    <row r="306" spans="1:43" x14ac:dyDescent="0.3">
      <c r="A306" t="s">
        <v>98</v>
      </c>
      <c r="B306" t="s">
        <v>247</v>
      </c>
      <c r="C306" t="s">
        <v>46</v>
      </c>
      <c r="D306" s="3">
        <v>75105</v>
      </c>
      <c r="E306" t="s">
        <v>100</v>
      </c>
      <c r="F306" t="s">
        <v>48</v>
      </c>
      <c r="G306" t="s">
        <v>49</v>
      </c>
      <c r="H306" t="s">
        <v>50</v>
      </c>
      <c r="I306" t="s">
        <v>51</v>
      </c>
      <c r="J306" t="s">
        <v>102</v>
      </c>
      <c r="K306" t="s">
        <v>102</v>
      </c>
      <c r="L306" t="s">
        <v>118</v>
      </c>
      <c r="M306" t="s">
        <v>52</v>
      </c>
      <c r="N306" t="s">
        <v>305</v>
      </c>
      <c r="O306" t="s">
        <v>105</v>
      </c>
      <c r="Q306" s="3"/>
      <c r="U306" s="3"/>
      <c r="W306" t="s">
        <v>43</v>
      </c>
      <c r="X306" t="s">
        <v>43</v>
      </c>
      <c r="Y306" s="3">
        <v>15</v>
      </c>
      <c r="Z306" t="s">
        <v>306</v>
      </c>
      <c r="AA306" t="s">
        <v>307</v>
      </c>
      <c r="AB306" t="s">
        <v>308</v>
      </c>
      <c r="AC306" t="s">
        <v>252</v>
      </c>
      <c r="AD306" t="s">
        <v>110</v>
      </c>
      <c r="AE306" t="s">
        <v>60</v>
      </c>
      <c r="AH306" s="3"/>
      <c r="AI306" s="3">
        <v>2023</v>
      </c>
      <c r="AJ306" s="4">
        <v>45210</v>
      </c>
      <c r="AK306" s="5">
        <v>45224</v>
      </c>
      <c r="AL306" t="s">
        <v>43</v>
      </c>
      <c r="AM306" t="s">
        <v>116</v>
      </c>
      <c r="AN306">
        <v>205.8</v>
      </c>
      <c r="AO306">
        <v>1.53</v>
      </c>
      <c r="AQ306" s="6">
        <v>1.53</v>
      </c>
    </row>
    <row r="307" spans="1:43" x14ac:dyDescent="0.3">
      <c r="A307" t="s">
        <v>98</v>
      </c>
      <c r="B307" t="s">
        <v>207</v>
      </c>
      <c r="C307" t="s">
        <v>46</v>
      </c>
      <c r="D307" s="3">
        <v>75105</v>
      </c>
      <c r="E307" t="s">
        <v>100</v>
      </c>
      <c r="F307" t="s">
        <v>48</v>
      </c>
      <c r="G307" t="s">
        <v>49</v>
      </c>
      <c r="H307" t="s">
        <v>50</v>
      </c>
      <c r="I307" t="s">
        <v>51</v>
      </c>
      <c r="J307" t="s">
        <v>102</v>
      </c>
      <c r="K307" t="s">
        <v>102</v>
      </c>
      <c r="L307" t="s">
        <v>118</v>
      </c>
      <c r="M307" t="s">
        <v>52</v>
      </c>
      <c r="N307" t="s">
        <v>309</v>
      </c>
      <c r="O307" t="s">
        <v>105</v>
      </c>
      <c r="Q307" s="3"/>
      <c r="U307" s="3"/>
      <c r="W307" t="s">
        <v>43</v>
      </c>
      <c r="X307" t="s">
        <v>43</v>
      </c>
      <c r="Y307" s="3">
        <v>15</v>
      </c>
      <c r="Z307" t="s">
        <v>310</v>
      </c>
      <c r="AA307" t="s">
        <v>311</v>
      </c>
      <c r="AB307" t="s">
        <v>312</v>
      </c>
      <c r="AC307" t="s">
        <v>313</v>
      </c>
      <c r="AD307" t="s">
        <v>110</v>
      </c>
      <c r="AE307" t="s">
        <v>60</v>
      </c>
      <c r="AH307" s="3"/>
      <c r="AI307" s="3">
        <v>2024</v>
      </c>
      <c r="AJ307" s="4">
        <v>45474</v>
      </c>
      <c r="AK307" s="5">
        <v>45491</v>
      </c>
      <c r="AL307" t="s">
        <v>43</v>
      </c>
      <c r="AM307" t="s">
        <v>116</v>
      </c>
      <c r="AN307">
        <v>4830</v>
      </c>
      <c r="AO307">
        <v>36.520000000000003</v>
      </c>
      <c r="AQ307" s="6">
        <v>36.520000000000003</v>
      </c>
    </row>
    <row r="308" spans="1:43" x14ac:dyDescent="0.3">
      <c r="A308" t="s">
        <v>98</v>
      </c>
      <c r="B308" t="s">
        <v>247</v>
      </c>
      <c r="C308" t="s">
        <v>46</v>
      </c>
      <c r="D308" s="3">
        <v>75105</v>
      </c>
      <c r="E308" t="s">
        <v>100</v>
      </c>
      <c r="F308" t="s">
        <v>48</v>
      </c>
      <c r="G308" t="s">
        <v>49</v>
      </c>
      <c r="H308" t="s">
        <v>50</v>
      </c>
      <c r="I308" t="s">
        <v>51</v>
      </c>
      <c r="J308" t="s">
        <v>102</v>
      </c>
      <c r="K308" t="s">
        <v>102</v>
      </c>
      <c r="L308" t="s">
        <v>118</v>
      </c>
      <c r="M308" t="s">
        <v>52</v>
      </c>
      <c r="N308" t="s">
        <v>329</v>
      </c>
      <c r="O308" t="s">
        <v>105</v>
      </c>
      <c r="Q308" s="3"/>
      <c r="U308" s="3"/>
      <c r="W308" t="s">
        <v>43</v>
      </c>
      <c r="X308" t="s">
        <v>43</v>
      </c>
      <c r="Y308" s="3">
        <v>18</v>
      </c>
      <c r="Z308" t="s">
        <v>249</v>
      </c>
      <c r="AA308" t="s">
        <v>330</v>
      </c>
      <c r="AB308" t="s">
        <v>251</v>
      </c>
      <c r="AC308" t="s">
        <v>331</v>
      </c>
      <c r="AD308" t="s">
        <v>110</v>
      </c>
      <c r="AE308" t="s">
        <v>60</v>
      </c>
      <c r="AH308" s="3"/>
      <c r="AI308" s="3">
        <v>2023</v>
      </c>
      <c r="AJ308" s="4">
        <v>45208</v>
      </c>
      <c r="AK308" s="5">
        <v>45214</v>
      </c>
      <c r="AL308" t="s">
        <v>43</v>
      </c>
      <c r="AM308" t="s">
        <v>116</v>
      </c>
      <c r="AN308">
        <v>183674.4</v>
      </c>
      <c r="AO308">
        <v>1256.49</v>
      </c>
      <c r="AQ308" s="6">
        <v>1256.49</v>
      </c>
    </row>
    <row r="309" spans="1:43" x14ac:dyDescent="0.3">
      <c r="A309" t="s">
        <v>98</v>
      </c>
      <c r="B309" t="s">
        <v>179</v>
      </c>
      <c r="C309" t="s">
        <v>46</v>
      </c>
      <c r="D309" s="3">
        <v>75105</v>
      </c>
      <c r="E309" t="s">
        <v>100</v>
      </c>
      <c r="F309" t="s">
        <v>48</v>
      </c>
      <c r="G309" t="s">
        <v>49</v>
      </c>
      <c r="H309" t="s">
        <v>50</v>
      </c>
      <c r="I309" t="s">
        <v>51</v>
      </c>
      <c r="J309" t="s">
        <v>102</v>
      </c>
      <c r="K309" t="s">
        <v>102</v>
      </c>
      <c r="L309" t="s">
        <v>118</v>
      </c>
      <c r="M309" t="s">
        <v>52</v>
      </c>
      <c r="N309" t="s">
        <v>376</v>
      </c>
      <c r="O309" t="s">
        <v>105</v>
      </c>
      <c r="Q309" s="3"/>
      <c r="U309" s="3"/>
      <c r="W309" t="s">
        <v>43</v>
      </c>
      <c r="X309" t="s">
        <v>43</v>
      </c>
      <c r="Y309" s="3">
        <v>21</v>
      </c>
      <c r="Z309" t="s">
        <v>377</v>
      </c>
      <c r="AA309" t="s">
        <v>378</v>
      </c>
      <c r="AB309" t="s">
        <v>379</v>
      </c>
      <c r="AC309" t="s">
        <v>380</v>
      </c>
      <c r="AD309" t="s">
        <v>110</v>
      </c>
      <c r="AE309" t="s">
        <v>60</v>
      </c>
      <c r="AH309" s="3"/>
      <c r="AI309" s="3">
        <v>2024</v>
      </c>
      <c r="AJ309" s="4">
        <v>45540</v>
      </c>
      <c r="AK309" s="5">
        <v>45545</v>
      </c>
      <c r="AL309" t="s">
        <v>43</v>
      </c>
      <c r="AM309" t="s">
        <v>116</v>
      </c>
      <c r="AN309">
        <v>9487.8000000000011</v>
      </c>
      <c r="AO309">
        <v>72.11</v>
      </c>
      <c r="AQ309" s="6">
        <v>72.11</v>
      </c>
    </row>
    <row r="310" spans="1:43" x14ac:dyDescent="0.3">
      <c r="A310" t="s">
        <v>98</v>
      </c>
      <c r="B310" t="s">
        <v>130</v>
      </c>
      <c r="C310" t="s">
        <v>46</v>
      </c>
      <c r="D310" s="3">
        <v>75105</v>
      </c>
      <c r="E310" t="s">
        <v>100</v>
      </c>
      <c r="F310" t="s">
        <v>48</v>
      </c>
      <c r="G310" t="s">
        <v>49</v>
      </c>
      <c r="H310" t="s">
        <v>50</v>
      </c>
      <c r="I310" t="s">
        <v>51</v>
      </c>
      <c r="J310" t="s">
        <v>102</v>
      </c>
      <c r="K310" t="s">
        <v>102</v>
      </c>
      <c r="L310" t="s">
        <v>118</v>
      </c>
      <c r="M310" t="s">
        <v>52</v>
      </c>
      <c r="N310" t="s">
        <v>399</v>
      </c>
      <c r="O310" t="s">
        <v>105</v>
      </c>
      <c r="Q310" s="3"/>
      <c r="U310" s="3"/>
      <c r="W310" t="s">
        <v>43</v>
      </c>
      <c r="X310" t="s">
        <v>43</v>
      </c>
      <c r="Y310" s="3">
        <v>23</v>
      </c>
      <c r="Z310" t="s">
        <v>400</v>
      </c>
      <c r="AA310" t="s">
        <v>401</v>
      </c>
      <c r="AB310" t="s">
        <v>402</v>
      </c>
      <c r="AC310" t="s">
        <v>403</v>
      </c>
      <c r="AD310" t="s">
        <v>110</v>
      </c>
      <c r="AE310" t="s">
        <v>60</v>
      </c>
      <c r="AH310" s="3"/>
      <c r="AI310" s="3">
        <v>2024</v>
      </c>
      <c r="AJ310" s="4">
        <v>45622</v>
      </c>
      <c r="AK310" s="5">
        <v>45630</v>
      </c>
      <c r="AL310" t="s">
        <v>43</v>
      </c>
      <c r="AM310" t="s">
        <v>116</v>
      </c>
      <c r="AN310">
        <v>29166.55</v>
      </c>
      <c r="AO310">
        <v>222.51</v>
      </c>
      <c r="AQ310" s="6">
        <v>222.51</v>
      </c>
    </row>
    <row r="311" spans="1:43" x14ac:dyDescent="0.3">
      <c r="A311" t="s">
        <v>98</v>
      </c>
      <c r="B311" t="s">
        <v>247</v>
      </c>
      <c r="C311" t="s">
        <v>46</v>
      </c>
      <c r="D311" s="3">
        <v>75105</v>
      </c>
      <c r="E311" t="s">
        <v>100</v>
      </c>
      <c r="F311" t="s">
        <v>48</v>
      </c>
      <c r="G311" t="s">
        <v>49</v>
      </c>
      <c r="H311" t="s">
        <v>50</v>
      </c>
      <c r="I311" t="s">
        <v>51</v>
      </c>
      <c r="J311" t="s">
        <v>102</v>
      </c>
      <c r="K311" t="s">
        <v>102</v>
      </c>
      <c r="L311" t="s">
        <v>118</v>
      </c>
      <c r="M311" t="s">
        <v>52</v>
      </c>
      <c r="N311" t="s">
        <v>406</v>
      </c>
      <c r="O311" t="s">
        <v>105</v>
      </c>
      <c r="Q311" s="3"/>
      <c r="U311" s="3"/>
      <c r="W311" t="s">
        <v>43</v>
      </c>
      <c r="X311" t="s">
        <v>43</v>
      </c>
      <c r="Y311" s="3">
        <v>25</v>
      </c>
      <c r="Z311" t="s">
        <v>407</v>
      </c>
      <c r="AA311" t="s">
        <v>408</v>
      </c>
      <c r="AB311" t="s">
        <v>409</v>
      </c>
      <c r="AC311" t="s">
        <v>410</v>
      </c>
      <c r="AD311" t="s">
        <v>110</v>
      </c>
      <c r="AE311" t="s">
        <v>60</v>
      </c>
      <c r="AH311" s="3"/>
      <c r="AI311" s="3">
        <v>2023</v>
      </c>
      <c r="AJ311" s="4">
        <v>45212</v>
      </c>
      <c r="AK311" s="5">
        <v>45219</v>
      </c>
      <c r="AL311" t="s">
        <v>43</v>
      </c>
      <c r="AM311" t="s">
        <v>116</v>
      </c>
      <c r="AN311">
        <v>1897</v>
      </c>
      <c r="AO311">
        <v>14.14</v>
      </c>
      <c r="AQ311" s="6">
        <v>14.14</v>
      </c>
    </row>
    <row r="312" spans="1:43" x14ac:dyDescent="0.3">
      <c r="A312" t="s">
        <v>98</v>
      </c>
      <c r="B312" t="s">
        <v>247</v>
      </c>
      <c r="C312" t="s">
        <v>46</v>
      </c>
      <c r="D312" s="3">
        <v>75105</v>
      </c>
      <c r="E312" t="s">
        <v>100</v>
      </c>
      <c r="F312" t="s">
        <v>48</v>
      </c>
      <c r="G312" t="s">
        <v>49</v>
      </c>
      <c r="H312" t="s">
        <v>50</v>
      </c>
      <c r="I312" t="s">
        <v>51</v>
      </c>
      <c r="J312" t="s">
        <v>102</v>
      </c>
      <c r="K312" t="s">
        <v>102</v>
      </c>
      <c r="L312" t="s">
        <v>118</v>
      </c>
      <c r="M312" t="s">
        <v>52</v>
      </c>
      <c r="N312" t="s">
        <v>431</v>
      </c>
      <c r="O312" t="s">
        <v>105</v>
      </c>
      <c r="Q312" s="3"/>
      <c r="U312" s="3"/>
      <c r="W312" t="s">
        <v>43</v>
      </c>
      <c r="X312" t="s">
        <v>43</v>
      </c>
      <c r="Y312" s="3">
        <v>29</v>
      </c>
      <c r="Z312" t="s">
        <v>432</v>
      </c>
      <c r="AA312" t="s">
        <v>433</v>
      </c>
      <c r="AB312" t="s">
        <v>434</v>
      </c>
      <c r="AC312" t="s">
        <v>435</v>
      </c>
      <c r="AD312" t="s">
        <v>110</v>
      </c>
      <c r="AE312" t="s">
        <v>60</v>
      </c>
      <c r="AH312" s="3"/>
      <c r="AI312" s="3">
        <v>2023</v>
      </c>
      <c r="AJ312" s="4">
        <v>45211</v>
      </c>
      <c r="AK312" s="5">
        <v>45217</v>
      </c>
      <c r="AL312" t="s">
        <v>43</v>
      </c>
      <c r="AM312" t="s">
        <v>116</v>
      </c>
      <c r="AN312">
        <v>8750</v>
      </c>
      <c r="AO312">
        <v>65.239999999999995</v>
      </c>
      <c r="AQ312" s="6">
        <v>65.239999999999995</v>
      </c>
    </row>
    <row r="313" spans="1:43" x14ac:dyDescent="0.3">
      <c r="A313" t="s">
        <v>98</v>
      </c>
      <c r="B313" t="s">
        <v>440</v>
      </c>
      <c r="C313" t="s">
        <v>46</v>
      </c>
      <c r="D313" s="3">
        <v>75105</v>
      </c>
      <c r="E313" t="s">
        <v>100</v>
      </c>
      <c r="F313" t="s">
        <v>48</v>
      </c>
      <c r="G313" t="s">
        <v>49</v>
      </c>
      <c r="H313" t="s">
        <v>50</v>
      </c>
      <c r="I313" t="s">
        <v>51</v>
      </c>
      <c r="J313" t="s">
        <v>102</v>
      </c>
      <c r="K313" t="s">
        <v>102</v>
      </c>
      <c r="L313" t="s">
        <v>118</v>
      </c>
      <c r="M313" t="s">
        <v>52</v>
      </c>
      <c r="N313" t="s">
        <v>441</v>
      </c>
      <c r="O313" t="s">
        <v>105</v>
      </c>
      <c r="Q313" s="3"/>
      <c r="U313" s="3"/>
      <c r="W313" t="s">
        <v>43</v>
      </c>
      <c r="X313" t="s">
        <v>43</v>
      </c>
      <c r="Y313" s="3">
        <v>30</v>
      </c>
      <c r="Z313" t="s">
        <v>442</v>
      </c>
      <c r="AA313" t="s">
        <v>443</v>
      </c>
      <c r="AB313" t="s">
        <v>444</v>
      </c>
      <c r="AC313" t="s">
        <v>445</v>
      </c>
      <c r="AD313" t="s">
        <v>110</v>
      </c>
      <c r="AE313" t="s">
        <v>60</v>
      </c>
      <c r="AH313" s="3"/>
      <c r="AI313" s="3">
        <v>2024</v>
      </c>
      <c r="AJ313" s="4">
        <v>45386</v>
      </c>
      <c r="AK313" s="5">
        <v>45394</v>
      </c>
      <c r="AL313" t="s">
        <v>43</v>
      </c>
      <c r="AM313" t="s">
        <v>116</v>
      </c>
      <c r="AN313">
        <v>574000</v>
      </c>
      <c r="AO313">
        <v>4326.8500000000004</v>
      </c>
      <c r="AQ313" s="6">
        <v>4326.8500000000004</v>
      </c>
    </row>
    <row r="314" spans="1:43" x14ac:dyDescent="0.3">
      <c r="A314" t="s">
        <v>98</v>
      </c>
      <c r="B314" t="s">
        <v>162</v>
      </c>
      <c r="C314" t="s">
        <v>46</v>
      </c>
      <c r="D314" s="3">
        <v>75105</v>
      </c>
      <c r="E314" t="s">
        <v>100</v>
      </c>
      <c r="F314" t="s">
        <v>48</v>
      </c>
      <c r="G314" t="s">
        <v>49</v>
      </c>
      <c r="H314" t="s">
        <v>50</v>
      </c>
      <c r="I314" t="s">
        <v>51</v>
      </c>
      <c r="J314" t="s">
        <v>102</v>
      </c>
      <c r="K314" t="s">
        <v>102</v>
      </c>
      <c r="L314" t="s">
        <v>118</v>
      </c>
      <c r="M314" t="s">
        <v>52</v>
      </c>
      <c r="N314" t="s">
        <v>479</v>
      </c>
      <c r="O314" t="s">
        <v>105</v>
      </c>
      <c r="Q314" s="3"/>
      <c r="U314" s="3"/>
      <c r="W314" t="s">
        <v>43</v>
      </c>
      <c r="X314" t="s">
        <v>43</v>
      </c>
      <c r="Y314" s="3">
        <v>46</v>
      </c>
      <c r="Z314" t="s">
        <v>480</v>
      </c>
      <c r="AA314" t="s">
        <v>481</v>
      </c>
      <c r="AB314" t="s">
        <v>482</v>
      </c>
      <c r="AC314" t="s">
        <v>483</v>
      </c>
      <c r="AD314" t="s">
        <v>110</v>
      </c>
      <c r="AE314" t="s">
        <v>60</v>
      </c>
      <c r="AH314" s="3"/>
      <c r="AI314" s="3">
        <v>2023</v>
      </c>
      <c r="AJ314" s="4">
        <v>45069</v>
      </c>
      <c r="AK314" s="5">
        <v>45075</v>
      </c>
      <c r="AL314" t="s">
        <v>43</v>
      </c>
      <c r="AM314" t="s">
        <v>116</v>
      </c>
      <c r="AN314">
        <v>222047.42</v>
      </c>
      <c r="AO314">
        <v>1519</v>
      </c>
      <c r="AQ314" s="6">
        <v>1519</v>
      </c>
    </row>
    <row r="315" spans="1:43" x14ac:dyDescent="0.3">
      <c r="A315" t="s">
        <v>98</v>
      </c>
      <c r="B315" t="s">
        <v>440</v>
      </c>
      <c r="C315" t="s">
        <v>46</v>
      </c>
      <c r="D315" s="3">
        <v>75105</v>
      </c>
      <c r="E315" t="s">
        <v>100</v>
      </c>
      <c r="F315" t="s">
        <v>48</v>
      </c>
      <c r="G315" t="s">
        <v>49</v>
      </c>
      <c r="H315" t="s">
        <v>50</v>
      </c>
      <c r="I315" t="s">
        <v>51</v>
      </c>
      <c r="J315" t="s">
        <v>102</v>
      </c>
      <c r="K315" t="s">
        <v>102</v>
      </c>
      <c r="L315" t="s">
        <v>118</v>
      </c>
      <c r="M315" t="s">
        <v>52</v>
      </c>
      <c r="N315" t="s">
        <v>527</v>
      </c>
      <c r="O315" t="s">
        <v>105</v>
      </c>
      <c r="Q315" s="3"/>
      <c r="U315" s="3"/>
      <c r="W315" t="s">
        <v>43</v>
      </c>
      <c r="X315" t="s">
        <v>43</v>
      </c>
      <c r="Y315" s="3">
        <v>71</v>
      </c>
      <c r="Z315" t="s">
        <v>528</v>
      </c>
      <c r="AA315" t="s">
        <v>529</v>
      </c>
      <c r="AB315" t="s">
        <v>530</v>
      </c>
      <c r="AC315" t="s">
        <v>531</v>
      </c>
      <c r="AD315" t="s">
        <v>110</v>
      </c>
      <c r="AE315" t="s">
        <v>60</v>
      </c>
      <c r="AH315" s="3"/>
      <c r="AI315" s="3">
        <v>2024</v>
      </c>
      <c r="AJ315" s="4">
        <v>45383</v>
      </c>
      <c r="AK315" s="5">
        <v>45407</v>
      </c>
      <c r="AL315" t="s">
        <v>43</v>
      </c>
      <c r="AM315" t="s">
        <v>116</v>
      </c>
      <c r="AN315">
        <v>-8750</v>
      </c>
      <c r="AP315">
        <v>65.239999999999995</v>
      </c>
      <c r="AQ315" s="6">
        <v>-65.239999999999995</v>
      </c>
    </row>
    <row r="316" spans="1:43" x14ac:dyDescent="0.3">
      <c r="A316" t="s">
        <v>98</v>
      </c>
      <c r="B316" t="s">
        <v>230</v>
      </c>
      <c r="C316" t="s">
        <v>46</v>
      </c>
      <c r="D316" s="3">
        <v>75105</v>
      </c>
      <c r="E316" t="s">
        <v>100</v>
      </c>
      <c r="F316" t="s">
        <v>48</v>
      </c>
      <c r="G316" t="s">
        <v>49</v>
      </c>
      <c r="H316" t="s">
        <v>50</v>
      </c>
      <c r="I316" t="s">
        <v>51</v>
      </c>
      <c r="J316" t="s">
        <v>102</v>
      </c>
      <c r="K316" t="s">
        <v>102</v>
      </c>
      <c r="L316" t="s">
        <v>118</v>
      </c>
      <c r="M316" t="s">
        <v>52</v>
      </c>
      <c r="N316" t="s">
        <v>603</v>
      </c>
      <c r="O316" t="s">
        <v>105</v>
      </c>
      <c r="Q316" s="3"/>
      <c r="U316" s="3"/>
      <c r="W316" t="s">
        <v>43</v>
      </c>
      <c r="X316" t="s">
        <v>43</v>
      </c>
      <c r="Y316" s="3">
        <v>135</v>
      </c>
      <c r="Z316" t="s">
        <v>604</v>
      </c>
      <c r="AA316" t="s">
        <v>605</v>
      </c>
      <c r="AB316" t="s">
        <v>606</v>
      </c>
      <c r="AC316" t="s">
        <v>607</v>
      </c>
      <c r="AD316" t="s">
        <v>110</v>
      </c>
      <c r="AE316" t="s">
        <v>60</v>
      </c>
      <c r="AH316" s="3"/>
      <c r="AI316" s="3">
        <v>2023</v>
      </c>
      <c r="AJ316" s="4">
        <v>45124</v>
      </c>
      <c r="AK316" s="5">
        <v>45126</v>
      </c>
      <c r="AL316" t="s">
        <v>43</v>
      </c>
      <c r="AM316" t="s">
        <v>116</v>
      </c>
      <c r="AN316">
        <v>11255.79</v>
      </c>
      <c r="AO316">
        <v>81.77</v>
      </c>
      <c r="AQ316" s="6">
        <v>81.77</v>
      </c>
    </row>
    <row r="317" spans="1:43" x14ac:dyDescent="0.3">
      <c r="A317" t="s">
        <v>98</v>
      </c>
      <c r="B317" t="s">
        <v>207</v>
      </c>
      <c r="C317" t="s">
        <v>46</v>
      </c>
      <c r="D317" s="3">
        <v>75105</v>
      </c>
      <c r="E317" t="s">
        <v>100</v>
      </c>
      <c r="F317" t="s">
        <v>48</v>
      </c>
      <c r="G317" t="s">
        <v>49</v>
      </c>
      <c r="H317" t="s">
        <v>50</v>
      </c>
      <c r="I317" t="s">
        <v>51</v>
      </c>
      <c r="J317" t="s">
        <v>102</v>
      </c>
      <c r="K317" t="s">
        <v>102</v>
      </c>
      <c r="L317" t="s">
        <v>118</v>
      </c>
      <c r="M317" t="s">
        <v>52</v>
      </c>
      <c r="N317" t="s">
        <v>669</v>
      </c>
      <c r="O317" t="s">
        <v>105</v>
      </c>
      <c r="Q317" s="3"/>
      <c r="U317" s="3"/>
      <c r="W317" t="s">
        <v>43</v>
      </c>
      <c r="X317" t="s">
        <v>43</v>
      </c>
      <c r="Y317" s="3">
        <v>207</v>
      </c>
      <c r="Z317" t="s">
        <v>237</v>
      </c>
      <c r="AA317" t="s">
        <v>670</v>
      </c>
      <c r="AB317" t="s">
        <v>239</v>
      </c>
      <c r="AC317" t="s">
        <v>671</v>
      </c>
      <c r="AD317" t="s">
        <v>110</v>
      </c>
      <c r="AE317" t="s">
        <v>60</v>
      </c>
      <c r="AH317" s="3"/>
      <c r="AI317" s="3">
        <v>2024</v>
      </c>
      <c r="AJ317" s="4">
        <v>45503</v>
      </c>
      <c r="AK317" s="5">
        <v>45505</v>
      </c>
      <c r="AL317" t="s">
        <v>43</v>
      </c>
      <c r="AM317" t="s">
        <v>116</v>
      </c>
      <c r="AN317">
        <v>40982.770000000004</v>
      </c>
      <c r="AO317">
        <v>310.99</v>
      </c>
      <c r="AQ317" s="6">
        <v>310.99</v>
      </c>
    </row>
    <row r="318" spans="1:43" x14ac:dyDescent="0.3">
      <c r="A318" t="s">
        <v>98</v>
      </c>
      <c r="B318" t="s">
        <v>130</v>
      </c>
      <c r="C318" t="s">
        <v>46</v>
      </c>
      <c r="D318" s="3">
        <v>75105</v>
      </c>
      <c r="E318" t="s">
        <v>100</v>
      </c>
      <c r="F318" t="s">
        <v>48</v>
      </c>
      <c r="G318" t="s">
        <v>49</v>
      </c>
      <c r="H318" t="s">
        <v>50</v>
      </c>
      <c r="I318" t="s">
        <v>51</v>
      </c>
      <c r="J318" t="s">
        <v>102</v>
      </c>
      <c r="K318" t="s">
        <v>102</v>
      </c>
      <c r="L318" t="s">
        <v>118</v>
      </c>
      <c r="M318" t="s">
        <v>52</v>
      </c>
      <c r="N318" t="s">
        <v>672</v>
      </c>
      <c r="O318" t="s">
        <v>105</v>
      </c>
      <c r="Q318" s="3"/>
      <c r="U318" s="3"/>
      <c r="W318" t="s">
        <v>43</v>
      </c>
      <c r="X318" t="s">
        <v>43</v>
      </c>
      <c r="Y318" s="3">
        <v>211</v>
      </c>
      <c r="Z318" t="s">
        <v>400</v>
      </c>
      <c r="AA318" t="s">
        <v>673</v>
      </c>
      <c r="AB318" t="s">
        <v>402</v>
      </c>
      <c r="AC318" t="s">
        <v>674</v>
      </c>
      <c r="AD318" t="s">
        <v>110</v>
      </c>
      <c r="AE318" t="s">
        <v>60</v>
      </c>
      <c r="AH318" s="3"/>
      <c r="AI318" s="3">
        <v>2024</v>
      </c>
      <c r="AJ318" s="4">
        <v>45597</v>
      </c>
      <c r="AK318" s="5">
        <v>45630</v>
      </c>
      <c r="AL318" t="s">
        <v>43</v>
      </c>
      <c r="AM318" t="s">
        <v>116</v>
      </c>
      <c r="AN318">
        <v>371000</v>
      </c>
      <c r="AO318">
        <v>2829.25</v>
      </c>
      <c r="AQ318" s="6">
        <v>2829.25</v>
      </c>
    </row>
    <row r="319" spans="1:43" x14ac:dyDescent="0.3">
      <c r="A319" t="s">
        <v>98</v>
      </c>
      <c r="B319" t="s">
        <v>247</v>
      </c>
      <c r="C319" t="s">
        <v>46</v>
      </c>
      <c r="D319" s="3">
        <v>75105</v>
      </c>
      <c r="E319" t="s">
        <v>100</v>
      </c>
      <c r="F319" t="s">
        <v>48</v>
      </c>
      <c r="G319" t="s">
        <v>49</v>
      </c>
      <c r="H319" t="s">
        <v>50</v>
      </c>
      <c r="I319" t="s">
        <v>51</v>
      </c>
      <c r="J319" t="s">
        <v>102</v>
      </c>
      <c r="K319" t="s">
        <v>102</v>
      </c>
      <c r="L319" t="s">
        <v>118</v>
      </c>
      <c r="M319" t="s">
        <v>52</v>
      </c>
      <c r="N319" t="s">
        <v>804</v>
      </c>
      <c r="O319" t="s">
        <v>105</v>
      </c>
      <c r="Q319" s="3"/>
      <c r="U319" s="3"/>
      <c r="W319" t="s">
        <v>43</v>
      </c>
      <c r="X319" t="s">
        <v>43</v>
      </c>
      <c r="Y319" s="3">
        <v>7</v>
      </c>
      <c r="Z319" t="s">
        <v>275</v>
      </c>
      <c r="AA319" t="s">
        <v>805</v>
      </c>
      <c r="AB319" t="s">
        <v>806</v>
      </c>
      <c r="AC319" t="s">
        <v>807</v>
      </c>
      <c r="AD319" t="s">
        <v>110</v>
      </c>
      <c r="AE319" t="s">
        <v>60</v>
      </c>
      <c r="AH319" s="3"/>
      <c r="AI319" s="3">
        <v>2023</v>
      </c>
      <c r="AJ319" s="4">
        <v>45222</v>
      </c>
      <c r="AK319" s="5">
        <v>45246</v>
      </c>
      <c r="AL319" t="s">
        <v>43</v>
      </c>
      <c r="AM319" t="s">
        <v>61</v>
      </c>
      <c r="AN319">
        <v>105</v>
      </c>
      <c r="AO319">
        <v>105</v>
      </c>
      <c r="AQ319" s="6">
        <v>105</v>
      </c>
    </row>
    <row r="320" spans="1:43" x14ac:dyDescent="0.3">
      <c r="A320" t="s">
        <v>98</v>
      </c>
      <c r="B320" t="s">
        <v>85</v>
      </c>
      <c r="C320" t="s">
        <v>46</v>
      </c>
      <c r="D320" s="3">
        <v>75105</v>
      </c>
      <c r="E320" t="s">
        <v>100</v>
      </c>
      <c r="F320" t="s">
        <v>48</v>
      </c>
      <c r="G320" t="s">
        <v>49</v>
      </c>
      <c r="H320" t="s">
        <v>50</v>
      </c>
      <c r="I320" t="s">
        <v>51</v>
      </c>
      <c r="J320" t="s">
        <v>102</v>
      </c>
      <c r="K320" t="s">
        <v>102</v>
      </c>
      <c r="L320" t="s">
        <v>118</v>
      </c>
      <c r="M320" t="s">
        <v>52</v>
      </c>
      <c r="N320" t="s">
        <v>863</v>
      </c>
      <c r="O320" t="s">
        <v>105</v>
      </c>
      <c r="Q320" s="3"/>
      <c r="U320" s="3"/>
      <c r="W320" t="s">
        <v>43</v>
      </c>
      <c r="X320" t="s">
        <v>43</v>
      </c>
      <c r="Y320" s="3">
        <v>24</v>
      </c>
      <c r="Z320" t="s">
        <v>325</v>
      </c>
      <c r="AA320" t="s">
        <v>864</v>
      </c>
      <c r="AB320" t="s">
        <v>852</v>
      </c>
      <c r="AC320" t="s">
        <v>865</v>
      </c>
      <c r="AD320" t="s">
        <v>110</v>
      </c>
      <c r="AE320" t="s">
        <v>60</v>
      </c>
      <c r="AH320" s="3"/>
      <c r="AI320" s="3">
        <v>2023</v>
      </c>
      <c r="AJ320" s="4">
        <v>45264</v>
      </c>
      <c r="AK320" s="5">
        <v>45279</v>
      </c>
      <c r="AL320" t="s">
        <v>43</v>
      </c>
      <c r="AM320" t="s">
        <v>61</v>
      </c>
      <c r="AN320">
        <v>345.1</v>
      </c>
      <c r="AO320">
        <v>345.1</v>
      </c>
      <c r="AQ320" s="6">
        <v>345.1</v>
      </c>
    </row>
    <row r="321" spans="1:43" x14ac:dyDescent="0.3">
      <c r="A321" t="s">
        <v>98</v>
      </c>
      <c r="B321" t="s">
        <v>85</v>
      </c>
      <c r="C321" t="s">
        <v>46</v>
      </c>
      <c r="D321" s="3">
        <v>75105</v>
      </c>
      <c r="E321" t="s">
        <v>100</v>
      </c>
      <c r="F321" t="s">
        <v>48</v>
      </c>
      <c r="G321" t="s">
        <v>49</v>
      </c>
      <c r="H321" t="s">
        <v>50</v>
      </c>
      <c r="I321" t="s">
        <v>51</v>
      </c>
      <c r="J321" t="s">
        <v>102</v>
      </c>
      <c r="K321" t="s">
        <v>102</v>
      </c>
      <c r="L321" t="s">
        <v>118</v>
      </c>
      <c r="M321" t="s">
        <v>52</v>
      </c>
      <c r="N321" t="s">
        <v>956</v>
      </c>
      <c r="O321" t="s">
        <v>105</v>
      </c>
      <c r="Q321" s="3"/>
      <c r="U321" s="3"/>
      <c r="W321" t="s">
        <v>43</v>
      </c>
      <c r="X321" t="s">
        <v>43</v>
      </c>
      <c r="Y321" s="3">
        <v>94</v>
      </c>
      <c r="Z321" t="s">
        <v>957</v>
      </c>
      <c r="AA321" t="s">
        <v>958</v>
      </c>
      <c r="AB321" t="s">
        <v>959</v>
      </c>
      <c r="AC321" t="s">
        <v>960</v>
      </c>
      <c r="AD321" t="s">
        <v>110</v>
      </c>
      <c r="AE321" t="s">
        <v>60</v>
      </c>
      <c r="AH321" s="3"/>
      <c r="AI321" s="3">
        <v>2023</v>
      </c>
      <c r="AJ321" s="4">
        <v>45272</v>
      </c>
      <c r="AK321" s="5">
        <v>45275</v>
      </c>
      <c r="AL321" t="s">
        <v>43</v>
      </c>
      <c r="AM321" t="s">
        <v>61</v>
      </c>
      <c r="AN321">
        <v>315</v>
      </c>
      <c r="AO321">
        <v>315</v>
      </c>
      <c r="AQ321" s="6">
        <v>315</v>
      </c>
    </row>
    <row r="322" spans="1:43" x14ac:dyDescent="0.3">
      <c r="A322" t="s">
        <v>98</v>
      </c>
      <c r="B322" t="s">
        <v>440</v>
      </c>
      <c r="C322" t="s">
        <v>46</v>
      </c>
      <c r="D322" s="3">
        <v>75105</v>
      </c>
      <c r="E322" t="s">
        <v>100</v>
      </c>
      <c r="F322" t="s">
        <v>48</v>
      </c>
      <c r="G322" t="s">
        <v>49</v>
      </c>
      <c r="H322" t="s">
        <v>50</v>
      </c>
      <c r="I322" t="s">
        <v>51</v>
      </c>
      <c r="J322" t="s">
        <v>102</v>
      </c>
      <c r="K322" t="s">
        <v>102</v>
      </c>
      <c r="L322" t="s">
        <v>118</v>
      </c>
      <c r="M322" t="s">
        <v>52</v>
      </c>
      <c r="N322" t="s">
        <v>966</v>
      </c>
      <c r="O322" t="s">
        <v>105</v>
      </c>
      <c r="Q322" s="3"/>
      <c r="U322" s="3"/>
      <c r="W322" t="s">
        <v>43</v>
      </c>
      <c r="X322" t="s">
        <v>43</v>
      </c>
      <c r="Y322" s="3">
        <v>115</v>
      </c>
      <c r="Z322" t="s">
        <v>967</v>
      </c>
      <c r="AA322" t="s">
        <v>968</v>
      </c>
      <c r="AB322" t="s">
        <v>969</v>
      </c>
      <c r="AC322" t="s">
        <v>531</v>
      </c>
      <c r="AD322" t="s">
        <v>110</v>
      </c>
      <c r="AE322" t="s">
        <v>60</v>
      </c>
      <c r="AH322" s="3"/>
      <c r="AI322" s="3">
        <v>2024</v>
      </c>
      <c r="AJ322" s="4">
        <v>45383</v>
      </c>
      <c r="AK322" s="5">
        <v>45413</v>
      </c>
      <c r="AL322" t="s">
        <v>43</v>
      </c>
      <c r="AM322" t="s">
        <v>61</v>
      </c>
      <c r="AN322">
        <v>54.21</v>
      </c>
      <c r="AO322">
        <v>54.21</v>
      </c>
      <c r="AQ322" s="6">
        <v>54.21</v>
      </c>
    </row>
    <row r="323" spans="1:43" x14ac:dyDescent="0.3">
      <c r="A323" t="s">
        <v>98</v>
      </c>
      <c r="B323" t="s">
        <v>124</v>
      </c>
      <c r="C323" t="s">
        <v>46</v>
      </c>
      <c r="D323" s="3">
        <v>75105</v>
      </c>
      <c r="E323" t="s">
        <v>100</v>
      </c>
      <c r="F323" t="s">
        <v>48</v>
      </c>
      <c r="G323" t="s">
        <v>49</v>
      </c>
      <c r="H323" t="s">
        <v>50</v>
      </c>
      <c r="I323" t="s">
        <v>51</v>
      </c>
      <c r="J323" t="s">
        <v>102</v>
      </c>
      <c r="K323" t="s">
        <v>102</v>
      </c>
      <c r="L323" t="s">
        <v>118</v>
      </c>
      <c r="M323" t="s">
        <v>52</v>
      </c>
      <c r="N323" t="s">
        <v>984</v>
      </c>
      <c r="O323" t="s">
        <v>105</v>
      </c>
      <c r="Q323" s="3"/>
      <c r="U323" s="3"/>
      <c r="W323" t="s">
        <v>43</v>
      </c>
      <c r="X323" t="s">
        <v>43</v>
      </c>
      <c r="Y323" s="3">
        <v>134</v>
      </c>
      <c r="Z323" t="s">
        <v>985</v>
      </c>
      <c r="AA323" t="s">
        <v>986</v>
      </c>
      <c r="AB323" t="s">
        <v>987</v>
      </c>
      <c r="AC323" t="s">
        <v>587</v>
      </c>
      <c r="AD323" t="s">
        <v>110</v>
      </c>
      <c r="AE323" t="s">
        <v>60</v>
      </c>
      <c r="AH323" s="3"/>
      <c r="AI323" s="3">
        <v>2024</v>
      </c>
      <c r="AJ323" s="4">
        <v>45596</v>
      </c>
      <c r="AK323" s="5">
        <v>45597</v>
      </c>
      <c r="AL323" t="s">
        <v>43</v>
      </c>
      <c r="AM323" t="s">
        <v>61</v>
      </c>
      <c r="AN323">
        <v>17.88</v>
      </c>
      <c r="AO323">
        <v>17.88</v>
      </c>
      <c r="AQ323" s="6">
        <v>17.88</v>
      </c>
    </row>
    <row r="324" spans="1:43" x14ac:dyDescent="0.3">
      <c r="A324" t="s">
        <v>98</v>
      </c>
      <c r="B324" t="s">
        <v>130</v>
      </c>
      <c r="C324" t="s">
        <v>46</v>
      </c>
      <c r="D324" s="3">
        <v>75105</v>
      </c>
      <c r="E324" t="s">
        <v>100</v>
      </c>
      <c r="F324" t="s">
        <v>48</v>
      </c>
      <c r="G324" t="s">
        <v>49</v>
      </c>
      <c r="H324" t="s">
        <v>50</v>
      </c>
      <c r="I324" t="s">
        <v>51</v>
      </c>
      <c r="J324" t="s">
        <v>102</v>
      </c>
      <c r="K324" t="s">
        <v>102</v>
      </c>
      <c r="L324" t="s">
        <v>118</v>
      </c>
      <c r="M324" t="s">
        <v>52</v>
      </c>
      <c r="N324" t="s">
        <v>1094</v>
      </c>
      <c r="O324" t="s">
        <v>105</v>
      </c>
      <c r="Q324" s="3"/>
      <c r="U324" s="3"/>
      <c r="W324" t="s">
        <v>43</v>
      </c>
      <c r="X324" t="s">
        <v>43</v>
      </c>
      <c r="Y324" s="3">
        <v>288</v>
      </c>
      <c r="Z324" t="s">
        <v>976</v>
      </c>
      <c r="AA324" t="s">
        <v>1095</v>
      </c>
      <c r="AB324" t="s">
        <v>978</v>
      </c>
      <c r="AC324" t="s">
        <v>1096</v>
      </c>
      <c r="AD324" t="s">
        <v>110</v>
      </c>
      <c r="AE324" t="s">
        <v>60</v>
      </c>
      <c r="AH324" s="3"/>
      <c r="AI324" s="3">
        <v>2024</v>
      </c>
      <c r="AJ324" s="4">
        <v>45602</v>
      </c>
      <c r="AK324" s="5">
        <v>45603</v>
      </c>
      <c r="AL324" t="s">
        <v>43</v>
      </c>
      <c r="AM324" t="s">
        <v>61</v>
      </c>
      <c r="AN324">
        <v>53.76</v>
      </c>
      <c r="AO324">
        <v>53.76</v>
      </c>
      <c r="AQ324" s="6">
        <v>53.76</v>
      </c>
    </row>
    <row r="325" spans="1:43" x14ac:dyDescent="0.3">
      <c r="A325" t="s">
        <v>98</v>
      </c>
      <c r="B325" t="s">
        <v>85</v>
      </c>
      <c r="C325" t="s">
        <v>46</v>
      </c>
      <c r="D325" s="3">
        <v>75105</v>
      </c>
      <c r="E325" t="s">
        <v>100</v>
      </c>
      <c r="F325" t="s">
        <v>48</v>
      </c>
      <c r="G325" t="s">
        <v>49</v>
      </c>
      <c r="H325" t="s">
        <v>50</v>
      </c>
      <c r="I325" t="s">
        <v>51</v>
      </c>
      <c r="J325" t="s">
        <v>102</v>
      </c>
      <c r="K325" t="s">
        <v>102</v>
      </c>
      <c r="L325" t="s">
        <v>118</v>
      </c>
      <c r="M325" t="s">
        <v>52</v>
      </c>
      <c r="N325" t="s">
        <v>1101</v>
      </c>
      <c r="O325" t="s">
        <v>105</v>
      </c>
      <c r="Q325" s="3"/>
      <c r="U325" s="3"/>
      <c r="W325" t="s">
        <v>43</v>
      </c>
      <c r="X325" t="s">
        <v>43</v>
      </c>
      <c r="Y325" s="3">
        <v>366</v>
      </c>
      <c r="Z325" t="s">
        <v>1102</v>
      </c>
      <c r="AA325" t="s">
        <v>1103</v>
      </c>
      <c r="AB325" t="s">
        <v>1104</v>
      </c>
      <c r="AC325" t="s">
        <v>865</v>
      </c>
      <c r="AD325" t="s">
        <v>110</v>
      </c>
      <c r="AE325" t="s">
        <v>60</v>
      </c>
      <c r="AH325" s="3"/>
      <c r="AI325" s="3">
        <v>2023</v>
      </c>
      <c r="AJ325" s="4">
        <v>45264</v>
      </c>
      <c r="AK325" s="5">
        <v>45265</v>
      </c>
      <c r="AL325" t="s">
        <v>43</v>
      </c>
      <c r="AM325" t="s">
        <v>61</v>
      </c>
      <c r="AN325">
        <v>250.32</v>
      </c>
      <c r="AO325">
        <v>250.32</v>
      </c>
      <c r="AQ325" s="6">
        <v>250.32</v>
      </c>
    </row>
    <row r="326" spans="1:43" x14ac:dyDescent="0.3">
      <c r="A326" t="s">
        <v>2239</v>
      </c>
      <c r="B326" t="s">
        <v>45</v>
      </c>
      <c r="C326" t="s">
        <v>46</v>
      </c>
      <c r="D326" s="3">
        <v>76105</v>
      </c>
      <c r="E326" t="s">
        <v>3384</v>
      </c>
      <c r="F326" t="s">
        <v>48</v>
      </c>
      <c r="G326" t="s">
        <v>49</v>
      </c>
      <c r="H326" t="s">
        <v>50</v>
      </c>
      <c r="I326" t="s">
        <v>51</v>
      </c>
      <c r="J326" t="s">
        <v>102</v>
      </c>
      <c r="K326" t="s">
        <v>102</v>
      </c>
      <c r="L326" t="s">
        <v>118</v>
      </c>
      <c r="M326" t="s">
        <v>52</v>
      </c>
      <c r="N326" t="s">
        <v>2358</v>
      </c>
      <c r="O326" t="s">
        <v>2241</v>
      </c>
      <c r="P326" t="s">
        <v>2352</v>
      </c>
      <c r="Q326" s="3">
        <v>300000993980895</v>
      </c>
      <c r="R326" t="s">
        <v>2243</v>
      </c>
      <c r="S326">
        <v>3172106</v>
      </c>
      <c r="T326">
        <v>3172106</v>
      </c>
      <c r="U326" s="3">
        <v>1</v>
      </c>
      <c r="V326" t="s">
        <v>2353</v>
      </c>
      <c r="W326" t="s">
        <v>2354</v>
      </c>
      <c r="X326" t="s">
        <v>2355</v>
      </c>
      <c r="Y326" s="3">
        <v>465</v>
      </c>
      <c r="Z326" t="s">
        <v>2359</v>
      </c>
      <c r="AA326" t="s">
        <v>2360</v>
      </c>
      <c r="AB326" t="s">
        <v>2361</v>
      </c>
      <c r="AC326" t="s">
        <v>2362</v>
      </c>
      <c r="AD326" t="s">
        <v>110</v>
      </c>
      <c r="AE326" t="s">
        <v>60</v>
      </c>
      <c r="AF326" t="s">
        <v>2356</v>
      </c>
      <c r="AG326" t="s">
        <v>2357</v>
      </c>
      <c r="AH326" s="3">
        <v>1</v>
      </c>
      <c r="AI326" s="3">
        <v>2023</v>
      </c>
      <c r="AJ326" s="4">
        <v>45107</v>
      </c>
      <c r="AK326" s="5">
        <v>45121</v>
      </c>
      <c r="AL326" t="s">
        <v>43</v>
      </c>
      <c r="AM326" t="s">
        <v>116</v>
      </c>
      <c r="AN326">
        <v>0</v>
      </c>
      <c r="AP326">
        <v>1186.78</v>
      </c>
      <c r="AQ326" s="6">
        <v>-1186.78</v>
      </c>
    </row>
    <row r="327" spans="1:43" x14ac:dyDescent="0.3">
      <c r="A327" t="s">
        <v>2239</v>
      </c>
      <c r="B327" t="s">
        <v>45</v>
      </c>
      <c r="C327" t="s">
        <v>46</v>
      </c>
      <c r="D327" s="3">
        <v>76105</v>
      </c>
      <c r="E327" t="s">
        <v>3384</v>
      </c>
      <c r="F327" t="s">
        <v>48</v>
      </c>
      <c r="G327" t="s">
        <v>49</v>
      </c>
      <c r="H327" t="s">
        <v>50</v>
      </c>
      <c r="I327" t="s">
        <v>51</v>
      </c>
      <c r="J327" t="s">
        <v>102</v>
      </c>
      <c r="K327" t="s">
        <v>102</v>
      </c>
      <c r="L327" t="s">
        <v>118</v>
      </c>
      <c r="M327" t="s">
        <v>52</v>
      </c>
      <c r="N327" t="s">
        <v>2358</v>
      </c>
      <c r="O327" t="s">
        <v>2241</v>
      </c>
      <c r="P327" t="s">
        <v>2352</v>
      </c>
      <c r="Q327" s="3">
        <v>300000993980895</v>
      </c>
      <c r="R327" t="s">
        <v>2243</v>
      </c>
      <c r="S327">
        <v>3172106</v>
      </c>
      <c r="T327">
        <v>3172106</v>
      </c>
      <c r="U327" s="3">
        <v>1</v>
      </c>
      <c r="V327" t="s">
        <v>2353</v>
      </c>
      <c r="W327" t="s">
        <v>2354</v>
      </c>
      <c r="X327" t="s">
        <v>2355</v>
      </c>
      <c r="Y327" s="3">
        <v>1736</v>
      </c>
      <c r="Z327" t="s">
        <v>2364</v>
      </c>
      <c r="AA327" t="s">
        <v>2360</v>
      </c>
      <c r="AB327" t="s">
        <v>2365</v>
      </c>
      <c r="AC327" t="s">
        <v>2366</v>
      </c>
      <c r="AD327" t="s">
        <v>110</v>
      </c>
      <c r="AE327" t="s">
        <v>60</v>
      </c>
      <c r="AF327" t="s">
        <v>2356</v>
      </c>
      <c r="AG327" t="s">
        <v>2357</v>
      </c>
      <c r="AH327" s="3">
        <v>1</v>
      </c>
      <c r="AI327" s="3">
        <v>2023</v>
      </c>
      <c r="AJ327" s="4">
        <v>45093</v>
      </c>
      <c r="AK327" s="5">
        <v>45093</v>
      </c>
      <c r="AL327" t="s">
        <v>43</v>
      </c>
      <c r="AM327" t="s">
        <v>116</v>
      </c>
      <c r="AN327">
        <v>0</v>
      </c>
      <c r="AO327">
        <v>1186.78</v>
      </c>
      <c r="AQ327" s="6">
        <v>1186.78</v>
      </c>
    </row>
    <row r="328" spans="1:43" x14ac:dyDescent="0.3">
      <c r="A328" t="s">
        <v>2239</v>
      </c>
      <c r="B328" t="s">
        <v>230</v>
      </c>
      <c r="C328" t="s">
        <v>46</v>
      </c>
      <c r="D328" s="3">
        <v>76105</v>
      </c>
      <c r="E328" t="s">
        <v>3384</v>
      </c>
      <c r="F328" t="s">
        <v>48</v>
      </c>
      <c r="G328" t="s">
        <v>49</v>
      </c>
      <c r="H328" t="s">
        <v>50</v>
      </c>
      <c r="I328" t="s">
        <v>51</v>
      </c>
      <c r="J328" t="s">
        <v>102</v>
      </c>
      <c r="K328" t="s">
        <v>102</v>
      </c>
      <c r="L328" t="s">
        <v>118</v>
      </c>
      <c r="M328" t="s">
        <v>52</v>
      </c>
      <c r="N328" t="s">
        <v>2367</v>
      </c>
      <c r="O328" t="s">
        <v>2241</v>
      </c>
      <c r="P328" t="s">
        <v>2352</v>
      </c>
      <c r="Q328" s="3">
        <v>300000993980895</v>
      </c>
      <c r="R328" t="s">
        <v>2243</v>
      </c>
      <c r="S328">
        <v>3172106</v>
      </c>
      <c r="T328">
        <v>3172106</v>
      </c>
      <c r="U328" s="3">
        <v>1</v>
      </c>
      <c r="V328" t="s">
        <v>2353</v>
      </c>
      <c r="W328" t="s">
        <v>2354</v>
      </c>
      <c r="X328" t="s">
        <v>2355</v>
      </c>
      <c r="Y328" s="3">
        <v>3511</v>
      </c>
      <c r="Z328" t="s">
        <v>2368</v>
      </c>
      <c r="AA328" t="s">
        <v>2369</v>
      </c>
      <c r="AB328" t="s">
        <v>2370</v>
      </c>
      <c r="AC328" t="s">
        <v>2371</v>
      </c>
      <c r="AD328" t="s">
        <v>110</v>
      </c>
      <c r="AE328" t="s">
        <v>60</v>
      </c>
      <c r="AF328" t="s">
        <v>2356</v>
      </c>
      <c r="AG328" t="s">
        <v>2357</v>
      </c>
      <c r="AH328" s="3">
        <v>1</v>
      </c>
      <c r="AI328" s="3">
        <v>2023</v>
      </c>
      <c r="AJ328" s="4">
        <v>45124</v>
      </c>
      <c r="AK328" s="5">
        <v>45124</v>
      </c>
      <c r="AL328" t="s">
        <v>43</v>
      </c>
      <c r="AM328" t="s">
        <v>116</v>
      </c>
      <c r="AN328">
        <v>0</v>
      </c>
      <c r="AO328">
        <v>1343.03</v>
      </c>
      <c r="AQ328" s="6">
        <v>1343.03</v>
      </c>
    </row>
    <row r="329" spans="1:43" x14ac:dyDescent="0.3">
      <c r="A329" t="s">
        <v>2239</v>
      </c>
      <c r="B329" t="s">
        <v>230</v>
      </c>
      <c r="C329" t="s">
        <v>46</v>
      </c>
      <c r="D329" s="3">
        <v>76125</v>
      </c>
      <c r="E329" t="s">
        <v>3385</v>
      </c>
      <c r="F329" t="s">
        <v>48</v>
      </c>
      <c r="G329" t="s">
        <v>49</v>
      </c>
      <c r="H329" t="s">
        <v>50</v>
      </c>
      <c r="I329" t="s">
        <v>51</v>
      </c>
      <c r="J329" t="s">
        <v>102</v>
      </c>
      <c r="K329" t="s">
        <v>102</v>
      </c>
      <c r="L329" t="s">
        <v>118</v>
      </c>
      <c r="M329" t="s">
        <v>52</v>
      </c>
      <c r="N329" t="s">
        <v>2464</v>
      </c>
      <c r="O329" t="s">
        <v>2241</v>
      </c>
      <c r="P329" t="s">
        <v>2465</v>
      </c>
      <c r="Q329" s="3">
        <v>300001118778522</v>
      </c>
      <c r="R329" t="s">
        <v>2243</v>
      </c>
      <c r="S329">
        <v>160797</v>
      </c>
      <c r="T329">
        <v>160797</v>
      </c>
      <c r="U329" s="3">
        <v>1</v>
      </c>
      <c r="V329" t="s">
        <v>2466</v>
      </c>
      <c r="W329" t="s">
        <v>2354</v>
      </c>
      <c r="X329" t="s">
        <v>2355</v>
      </c>
      <c r="Y329" s="3">
        <v>1992</v>
      </c>
      <c r="Z329" t="s">
        <v>2420</v>
      </c>
      <c r="AA329" t="s">
        <v>2467</v>
      </c>
      <c r="AB329" t="s">
        <v>2422</v>
      </c>
      <c r="AC329" t="s">
        <v>2423</v>
      </c>
      <c r="AD329" t="s">
        <v>110</v>
      </c>
      <c r="AE329" t="s">
        <v>60</v>
      </c>
      <c r="AF329" t="s">
        <v>2247</v>
      </c>
      <c r="AH329" s="3">
        <v>0</v>
      </c>
      <c r="AI329" s="3">
        <v>2023</v>
      </c>
      <c r="AJ329" s="4">
        <v>45134</v>
      </c>
      <c r="AK329" s="5">
        <v>45134</v>
      </c>
      <c r="AL329" t="s">
        <v>43</v>
      </c>
      <c r="AM329" t="s">
        <v>116</v>
      </c>
      <c r="AN329">
        <v>0</v>
      </c>
      <c r="AO329">
        <v>1.61</v>
      </c>
      <c r="AQ329" s="6">
        <v>1.61</v>
      </c>
    </row>
    <row r="330" spans="1:43" x14ac:dyDescent="0.3">
      <c r="A330" t="s">
        <v>2239</v>
      </c>
      <c r="B330" t="s">
        <v>247</v>
      </c>
      <c r="C330" t="s">
        <v>46</v>
      </c>
      <c r="D330" s="3">
        <v>76125</v>
      </c>
      <c r="E330" t="s">
        <v>3385</v>
      </c>
      <c r="F330" t="s">
        <v>48</v>
      </c>
      <c r="G330" t="s">
        <v>49</v>
      </c>
      <c r="H330" t="s">
        <v>50</v>
      </c>
      <c r="I330" t="s">
        <v>51</v>
      </c>
      <c r="J330" t="s">
        <v>102</v>
      </c>
      <c r="K330" t="s">
        <v>102</v>
      </c>
      <c r="L330" t="s">
        <v>118</v>
      </c>
      <c r="M330" t="s">
        <v>52</v>
      </c>
      <c r="N330" t="s">
        <v>2608</v>
      </c>
      <c r="O330" t="s">
        <v>2241</v>
      </c>
      <c r="P330" t="s">
        <v>2609</v>
      </c>
      <c r="Q330" s="3">
        <v>300001302171669</v>
      </c>
      <c r="R330" t="s">
        <v>2243</v>
      </c>
      <c r="S330">
        <v>2623920</v>
      </c>
      <c r="T330">
        <v>2623920</v>
      </c>
      <c r="U330" s="3">
        <v>1</v>
      </c>
      <c r="V330" t="s">
        <v>2610</v>
      </c>
      <c r="W330" t="s">
        <v>2354</v>
      </c>
      <c r="X330" t="s">
        <v>2355</v>
      </c>
      <c r="Y330" s="3">
        <v>2158</v>
      </c>
      <c r="Z330" t="s">
        <v>2604</v>
      </c>
      <c r="AA330" t="s">
        <v>2611</v>
      </c>
      <c r="AB330" t="s">
        <v>2606</v>
      </c>
      <c r="AC330" t="s">
        <v>2607</v>
      </c>
      <c r="AD330" t="s">
        <v>110</v>
      </c>
      <c r="AE330" t="s">
        <v>60</v>
      </c>
      <c r="AF330" t="s">
        <v>2356</v>
      </c>
      <c r="AG330" t="s">
        <v>2357</v>
      </c>
      <c r="AH330" s="3">
        <v>2</v>
      </c>
      <c r="AI330" s="3">
        <v>2023</v>
      </c>
      <c r="AJ330" s="4">
        <v>45216</v>
      </c>
      <c r="AK330" s="5">
        <v>45216</v>
      </c>
      <c r="AL330" t="s">
        <v>43</v>
      </c>
      <c r="AM330" t="s">
        <v>116</v>
      </c>
      <c r="AN330">
        <v>0</v>
      </c>
      <c r="AO330">
        <v>62.5</v>
      </c>
      <c r="AQ330" s="6">
        <v>62.5</v>
      </c>
    </row>
    <row r="331" spans="1:43" x14ac:dyDescent="0.3">
      <c r="A331" t="s">
        <v>2239</v>
      </c>
      <c r="B331" t="s">
        <v>247</v>
      </c>
      <c r="C331" t="s">
        <v>46</v>
      </c>
      <c r="D331" s="3">
        <v>76125</v>
      </c>
      <c r="E331" t="s">
        <v>3385</v>
      </c>
      <c r="F331" t="s">
        <v>48</v>
      </c>
      <c r="G331" t="s">
        <v>49</v>
      </c>
      <c r="H331" t="s">
        <v>50</v>
      </c>
      <c r="I331" t="s">
        <v>51</v>
      </c>
      <c r="J331" t="s">
        <v>102</v>
      </c>
      <c r="K331" t="s">
        <v>102</v>
      </c>
      <c r="L331" t="s">
        <v>118</v>
      </c>
      <c r="M331" t="s">
        <v>52</v>
      </c>
      <c r="N331" t="s">
        <v>2616</v>
      </c>
      <c r="O331" t="s">
        <v>2241</v>
      </c>
      <c r="P331" t="s">
        <v>2617</v>
      </c>
      <c r="Q331" s="3">
        <v>300001312574453</v>
      </c>
      <c r="R331" t="s">
        <v>2243</v>
      </c>
      <c r="S331">
        <v>544600</v>
      </c>
      <c r="T331">
        <v>544600</v>
      </c>
      <c r="U331" s="3">
        <v>1</v>
      </c>
      <c r="V331" t="s">
        <v>2618</v>
      </c>
      <c r="W331" t="s">
        <v>2448</v>
      </c>
      <c r="X331" t="s">
        <v>2449</v>
      </c>
      <c r="Y331" s="3">
        <v>2157</v>
      </c>
      <c r="Z331" t="s">
        <v>2604</v>
      </c>
      <c r="AA331" t="s">
        <v>2619</v>
      </c>
      <c r="AB331" t="s">
        <v>2606</v>
      </c>
      <c r="AC331" t="s">
        <v>2607</v>
      </c>
      <c r="AD331" t="s">
        <v>110</v>
      </c>
      <c r="AE331" t="s">
        <v>60</v>
      </c>
      <c r="AF331" t="s">
        <v>2620</v>
      </c>
      <c r="AG331" t="s">
        <v>2621</v>
      </c>
      <c r="AH331" s="3">
        <v>1</v>
      </c>
      <c r="AI331" s="3">
        <v>2023</v>
      </c>
      <c r="AJ331" s="4">
        <v>45216</v>
      </c>
      <c r="AK331" s="5">
        <v>45216</v>
      </c>
      <c r="AL331" t="s">
        <v>43</v>
      </c>
      <c r="AM331" t="s">
        <v>116</v>
      </c>
      <c r="AN331">
        <v>0</v>
      </c>
      <c r="AO331">
        <v>12.97</v>
      </c>
      <c r="AQ331" s="6">
        <v>12.97</v>
      </c>
    </row>
    <row r="332" spans="1:43" x14ac:dyDescent="0.3">
      <c r="A332" t="s">
        <v>2239</v>
      </c>
      <c r="B332" t="s">
        <v>440</v>
      </c>
      <c r="C332" t="s">
        <v>46</v>
      </c>
      <c r="D332" s="3">
        <v>76125</v>
      </c>
      <c r="E332" t="s">
        <v>3385</v>
      </c>
      <c r="F332" t="s">
        <v>48</v>
      </c>
      <c r="G332" t="s">
        <v>49</v>
      </c>
      <c r="H332" t="s">
        <v>50</v>
      </c>
      <c r="I332" t="s">
        <v>51</v>
      </c>
      <c r="J332" t="s">
        <v>102</v>
      </c>
      <c r="K332" t="s">
        <v>102</v>
      </c>
      <c r="L332" t="s">
        <v>118</v>
      </c>
      <c r="M332" t="s">
        <v>52</v>
      </c>
      <c r="N332" t="s">
        <v>2628</v>
      </c>
      <c r="O332" t="s">
        <v>2241</v>
      </c>
      <c r="P332" t="s">
        <v>2629</v>
      </c>
      <c r="Q332" s="3">
        <v>300001319087452</v>
      </c>
      <c r="R332" t="s">
        <v>2243</v>
      </c>
      <c r="S332">
        <v>125000</v>
      </c>
      <c r="T332">
        <v>125000</v>
      </c>
      <c r="U332" s="3">
        <v>1</v>
      </c>
      <c r="V332" t="s">
        <v>2630</v>
      </c>
      <c r="W332" t="s">
        <v>2631</v>
      </c>
      <c r="X332" t="s">
        <v>2632</v>
      </c>
      <c r="Y332" s="3">
        <v>50</v>
      </c>
      <c r="Z332" t="s">
        <v>2633</v>
      </c>
      <c r="AA332" t="s">
        <v>2634</v>
      </c>
      <c r="AB332" t="s">
        <v>2635</v>
      </c>
      <c r="AC332" t="s">
        <v>2636</v>
      </c>
      <c r="AD332" t="s">
        <v>110</v>
      </c>
      <c r="AE332" t="s">
        <v>60</v>
      </c>
      <c r="AF332" t="s">
        <v>2247</v>
      </c>
      <c r="AH332" s="3">
        <v>0</v>
      </c>
      <c r="AI332" s="3">
        <v>2024</v>
      </c>
      <c r="AJ332" s="4">
        <v>45383</v>
      </c>
      <c r="AK332" s="5">
        <v>45406</v>
      </c>
      <c r="AL332" t="s">
        <v>43</v>
      </c>
      <c r="AM332" t="s">
        <v>116</v>
      </c>
      <c r="AN332">
        <v>0</v>
      </c>
      <c r="AP332">
        <v>2.98</v>
      </c>
      <c r="AQ332" s="6">
        <v>-2.98</v>
      </c>
    </row>
    <row r="333" spans="1:43" x14ac:dyDescent="0.3">
      <c r="A333" t="s">
        <v>2239</v>
      </c>
      <c r="B333" t="s">
        <v>247</v>
      </c>
      <c r="C333" t="s">
        <v>46</v>
      </c>
      <c r="D333" s="3">
        <v>76125</v>
      </c>
      <c r="E333" t="s">
        <v>3385</v>
      </c>
      <c r="F333" t="s">
        <v>48</v>
      </c>
      <c r="G333" t="s">
        <v>49</v>
      </c>
      <c r="H333" t="s">
        <v>50</v>
      </c>
      <c r="I333" t="s">
        <v>51</v>
      </c>
      <c r="J333" t="s">
        <v>102</v>
      </c>
      <c r="K333" t="s">
        <v>102</v>
      </c>
      <c r="L333" t="s">
        <v>118</v>
      </c>
      <c r="M333" t="s">
        <v>52</v>
      </c>
      <c r="N333" t="s">
        <v>2628</v>
      </c>
      <c r="O333" t="s">
        <v>2241</v>
      </c>
      <c r="P333" t="s">
        <v>2629</v>
      </c>
      <c r="Q333" s="3">
        <v>300001319087452</v>
      </c>
      <c r="R333" t="s">
        <v>2243</v>
      </c>
      <c r="S333">
        <v>125000</v>
      </c>
      <c r="T333">
        <v>125000</v>
      </c>
      <c r="U333" s="3">
        <v>1</v>
      </c>
      <c r="V333" t="s">
        <v>2630</v>
      </c>
      <c r="W333" t="s">
        <v>2631</v>
      </c>
      <c r="X333" t="s">
        <v>2632</v>
      </c>
      <c r="Y333" s="3">
        <v>3832</v>
      </c>
      <c r="Z333" t="s">
        <v>2637</v>
      </c>
      <c r="AA333" t="s">
        <v>2634</v>
      </c>
      <c r="AB333" t="s">
        <v>2638</v>
      </c>
      <c r="AC333" t="s">
        <v>2639</v>
      </c>
      <c r="AD333" t="s">
        <v>110</v>
      </c>
      <c r="AE333" t="s">
        <v>60</v>
      </c>
      <c r="AF333" t="s">
        <v>2247</v>
      </c>
      <c r="AH333" s="3">
        <v>0</v>
      </c>
      <c r="AI333" s="3">
        <v>2023</v>
      </c>
      <c r="AJ333" s="4">
        <v>45219</v>
      </c>
      <c r="AK333" s="5">
        <v>45219</v>
      </c>
      <c r="AL333" t="s">
        <v>43</v>
      </c>
      <c r="AM333" t="s">
        <v>116</v>
      </c>
      <c r="AN333">
        <v>0</v>
      </c>
      <c r="AO333">
        <v>2.98</v>
      </c>
      <c r="AQ333" s="6">
        <v>2.98</v>
      </c>
    </row>
    <row r="334" spans="1:43" x14ac:dyDescent="0.3">
      <c r="A334" t="s">
        <v>2239</v>
      </c>
      <c r="B334" t="s">
        <v>117</v>
      </c>
      <c r="C334" t="s">
        <v>46</v>
      </c>
      <c r="D334" s="3">
        <v>76125</v>
      </c>
      <c r="E334" t="s">
        <v>3385</v>
      </c>
      <c r="F334" t="s">
        <v>48</v>
      </c>
      <c r="G334" t="s">
        <v>49</v>
      </c>
      <c r="H334" t="s">
        <v>50</v>
      </c>
      <c r="I334" t="s">
        <v>51</v>
      </c>
      <c r="J334" t="s">
        <v>102</v>
      </c>
      <c r="K334" t="s">
        <v>102</v>
      </c>
      <c r="L334" t="s">
        <v>118</v>
      </c>
      <c r="M334" t="s">
        <v>52</v>
      </c>
      <c r="N334" t="s">
        <v>2642</v>
      </c>
      <c r="O334" t="s">
        <v>2241</v>
      </c>
      <c r="P334" t="s">
        <v>2643</v>
      </c>
      <c r="Q334" s="3">
        <v>300001324701306</v>
      </c>
      <c r="R334" t="s">
        <v>2243</v>
      </c>
      <c r="S334">
        <v>2940</v>
      </c>
      <c r="T334">
        <v>2940</v>
      </c>
      <c r="U334" s="3">
        <v>1</v>
      </c>
      <c r="V334" t="s">
        <v>2644</v>
      </c>
      <c r="W334" t="s">
        <v>2448</v>
      </c>
      <c r="X334" t="s">
        <v>2449</v>
      </c>
      <c r="Y334" s="3">
        <v>361</v>
      </c>
      <c r="Z334" t="s">
        <v>2645</v>
      </c>
      <c r="AA334" t="s">
        <v>2646</v>
      </c>
      <c r="AB334" t="s">
        <v>2647</v>
      </c>
      <c r="AC334" t="s">
        <v>2648</v>
      </c>
      <c r="AD334" t="s">
        <v>110</v>
      </c>
      <c r="AE334" t="s">
        <v>60</v>
      </c>
      <c r="AF334" t="s">
        <v>2247</v>
      </c>
      <c r="AH334" s="3">
        <v>0</v>
      </c>
      <c r="AI334" s="3">
        <v>2023</v>
      </c>
      <c r="AJ334" s="4">
        <v>45231</v>
      </c>
      <c r="AK334" s="5">
        <v>45231</v>
      </c>
      <c r="AL334" t="s">
        <v>43</v>
      </c>
      <c r="AM334" t="s">
        <v>116</v>
      </c>
      <c r="AN334">
        <v>0</v>
      </c>
      <c r="AO334">
        <v>0.15</v>
      </c>
      <c r="AQ334" s="6">
        <v>0.15</v>
      </c>
    </row>
    <row r="335" spans="1:43" x14ac:dyDescent="0.3">
      <c r="A335" t="s">
        <v>2239</v>
      </c>
      <c r="B335" t="s">
        <v>117</v>
      </c>
      <c r="C335" t="s">
        <v>46</v>
      </c>
      <c r="D335" s="3">
        <v>76125</v>
      </c>
      <c r="E335" t="s">
        <v>3385</v>
      </c>
      <c r="F335" t="s">
        <v>48</v>
      </c>
      <c r="G335" t="s">
        <v>49</v>
      </c>
      <c r="H335" t="s">
        <v>50</v>
      </c>
      <c r="I335" t="s">
        <v>51</v>
      </c>
      <c r="J335" t="s">
        <v>102</v>
      </c>
      <c r="K335" t="s">
        <v>102</v>
      </c>
      <c r="L335" t="s">
        <v>118</v>
      </c>
      <c r="M335" t="s">
        <v>52</v>
      </c>
      <c r="N335" t="s">
        <v>2685</v>
      </c>
      <c r="O335" t="s">
        <v>2241</v>
      </c>
      <c r="P335" t="s">
        <v>2686</v>
      </c>
      <c r="Q335" s="3">
        <v>300001374545733</v>
      </c>
      <c r="R335" t="s">
        <v>2243</v>
      </c>
      <c r="S335">
        <v>350000</v>
      </c>
      <c r="T335">
        <v>350000</v>
      </c>
      <c r="U335" s="3">
        <v>1</v>
      </c>
      <c r="V335" t="s">
        <v>2687</v>
      </c>
      <c r="W335" t="s">
        <v>2688</v>
      </c>
      <c r="X335" t="s">
        <v>2689</v>
      </c>
      <c r="Y335" s="3">
        <v>747</v>
      </c>
      <c r="Z335" t="s">
        <v>2690</v>
      </c>
      <c r="AA335" t="s">
        <v>2691</v>
      </c>
      <c r="AB335" t="s">
        <v>2692</v>
      </c>
      <c r="AC335" t="s">
        <v>2693</v>
      </c>
      <c r="AD335" t="s">
        <v>110</v>
      </c>
      <c r="AE335" t="s">
        <v>60</v>
      </c>
      <c r="AF335" t="s">
        <v>2247</v>
      </c>
      <c r="AH335" s="3">
        <v>0</v>
      </c>
      <c r="AI335" s="3">
        <v>2023</v>
      </c>
      <c r="AJ335" s="4">
        <v>45259</v>
      </c>
      <c r="AK335" s="5">
        <v>45259</v>
      </c>
      <c r="AL335" t="s">
        <v>43</v>
      </c>
      <c r="AM335" t="s">
        <v>116</v>
      </c>
      <c r="AN335">
        <v>0</v>
      </c>
      <c r="AO335">
        <v>14.19</v>
      </c>
      <c r="AQ335" s="6">
        <v>14.19</v>
      </c>
    </row>
    <row r="336" spans="1:43" x14ac:dyDescent="0.3">
      <c r="A336" t="s">
        <v>2239</v>
      </c>
      <c r="B336" t="s">
        <v>85</v>
      </c>
      <c r="C336" t="s">
        <v>46</v>
      </c>
      <c r="D336" s="3">
        <v>76125</v>
      </c>
      <c r="E336" t="s">
        <v>3385</v>
      </c>
      <c r="F336" t="s">
        <v>48</v>
      </c>
      <c r="G336" t="s">
        <v>49</v>
      </c>
      <c r="H336" t="s">
        <v>50</v>
      </c>
      <c r="I336" t="s">
        <v>51</v>
      </c>
      <c r="J336" t="s">
        <v>102</v>
      </c>
      <c r="K336" t="s">
        <v>102</v>
      </c>
      <c r="L336" t="s">
        <v>118</v>
      </c>
      <c r="M336" t="s">
        <v>52</v>
      </c>
      <c r="N336" t="s">
        <v>2701</v>
      </c>
      <c r="O336" t="s">
        <v>2241</v>
      </c>
      <c r="P336" t="s">
        <v>2702</v>
      </c>
      <c r="Q336" s="3">
        <v>300001411670191</v>
      </c>
      <c r="R336" t="s">
        <v>2243</v>
      </c>
      <c r="S336">
        <v>1042314</v>
      </c>
      <c r="T336">
        <v>1042314</v>
      </c>
      <c r="U336" s="3">
        <v>1</v>
      </c>
      <c r="V336" t="s">
        <v>2703</v>
      </c>
      <c r="W336" t="s">
        <v>2354</v>
      </c>
      <c r="X336" t="s">
        <v>2355</v>
      </c>
      <c r="Y336" s="3">
        <v>910</v>
      </c>
      <c r="Z336" t="s">
        <v>2704</v>
      </c>
      <c r="AA336" t="s">
        <v>2705</v>
      </c>
      <c r="AB336" t="s">
        <v>2706</v>
      </c>
      <c r="AC336" t="s">
        <v>2707</v>
      </c>
      <c r="AD336" t="s">
        <v>110</v>
      </c>
      <c r="AE336" t="s">
        <v>60</v>
      </c>
      <c r="AF336" t="s">
        <v>2356</v>
      </c>
      <c r="AG336" t="s">
        <v>2357</v>
      </c>
      <c r="AH336" s="3">
        <v>3</v>
      </c>
      <c r="AI336" s="3">
        <v>2023</v>
      </c>
      <c r="AJ336" s="4">
        <v>45282</v>
      </c>
      <c r="AK336" s="5">
        <v>45282</v>
      </c>
      <c r="AL336" t="s">
        <v>43</v>
      </c>
      <c r="AM336" t="s">
        <v>116</v>
      </c>
      <c r="AN336">
        <v>0</v>
      </c>
      <c r="AO336">
        <v>84.38</v>
      </c>
      <c r="AQ336" s="6">
        <v>84.38</v>
      </c>
    </row>
    <row r="337" spans="1:43" x14ac:dyDescent="0.3">
      <c r="A337" t="s">
        <v>2239</v>
      </c>
      <c r="B337" t="s">
        <v>440</v>
      </c>
      <c r="C337" t="s">
        <v>46</v>
      </c>
      <c r="D337" s="3">
        <v>76125</v>
      </c>
      <c r="E337" t="s">
        <v>3385</v>
      </c>
      <c r="F337" t="s">
        <v>48</v>
      </c>
      <c r="G337" t="s">
        <v>49</v>
      </c>
      <c r="H337" t="s">
        <v>50</v>
      </c>
      <c r="I337" t="s">
        <v>51</v>
      </c>
      <c r="J337" t="s">
        <v>102</v>
      </c>
      <c r="K337" t="s">
        <v>102</v>
      </c>
      <c r="L337" t="s">
        <v>118</v>
      </c>
      <c r="M337" t="s">
        <v>52</v>
      </c>
      <c r="N337" t="s">
        <v>2759</v>
      </c>
      <c r="O337" t="s">
        <v>2241</v>
      </c>
      <c r="P337" t="s">
        <v>2760</v>
      </c>
      <c r="Q337" s="3">
        <v>300001686647045</v>
      </c>
      <c r="R337" t="s">
        <v>2243</v>
      </c>
      <c r="S337">
        <v>8200000</v>
      </c>
      <c r="T337">
        <v>8200000</v>
      </c>
      <c r="U337" s="3">
        <v>1</v>
      </c>
      <c r="V337" t="s">
        <v>2761</v>
      </c>
      <c r="W337" t="s">
        <v>2329</v>
      </c>
      <c r="X337" t="s">
        <v>2330</v>
      </c>
      <c r="Y337" s="3">
        <v>519</v>
      </c>
      <c r="Z337" t="s">
        <v>2762</v>
      </c>
      <c r="AA337" t="s">
        <v>2763</v>
      </c>
      <c r="AB337" t="s">
        <v>2764</v>
      </c>
      <c r="AC337" t="s">
        <v>2765</v>
      </c>
      <c r="AD337" t="s">
        <v>110</v>
      </c>
      <c r="AE337" t="s">
        <v>60</v>
      </c>
      <c r="AF337" t="s">
        <v>2247</v>
      </c>
      <c r="AH337" s="3">
        <v>0</v>
      </c>
      <c r="AI337" s="3">
        <v>2024</v>
      </c>
      <c r="AJ337" s="4">
        <v>45401</v>
      </c>
      <c r="AK337" s="5">
        <v>45401</v>
      </c>
      <c r="AL337" t="s">
        <v>43</v>
      </c>
      <c r="AM337" t="s">
        <v>116</v>
      </c>
      <c r="AN337">
        <v>0</v>
      </c>
      <c r="AO337">
        <v>210.33</v>
      </c>
      <c r="AQ337" s="6">
        <v>210.33</v>
      </c>
    </row>
    <row r="338" spans="1:43" x14ac:dyDescent="0.3">
      <c r="A338" t="s">
        <v>2239</v>
      </c>
      <c r="B338" t="s">
        <v>207</v>
      </c>
      <c r="C338" t="s">
        <v>46</v>
      </c>
      <c r="D338" s="3">
        <v>76125</v>
      </c>
      <c r="E338" t="s">
        <v>3385</v>
      </c>
      <c r="F338" t="s">
        <v>48</v>
      </c>
      <c r="G338" t="s">
        <v>49</v>
      </c>
      <c r="H338" t="s">
        <v>50</v>
      </c>
      <c r="I338" t="s">
        <v>51</v>
      </c>
      <c r="J338" t="s">
        <v>102</v>
      </c>
      <c r="K338" t="s">
        <v>102</v>
      </c>
      <c r="L338" t="s">
        <v>118</v>
      </c>
      <c r="M338" t="s">
        <v>52</v>
      </c>
      <c r="N338" t="s">
        <v>2826</v>
      </c>
      <c r="O338" t="s">
        <v>2241</v>
      </c>
      <c r="P338" t="s">
        <v>2827</v>
      </c>
      <c r="Q338" s="3">
        <v>300001859732310</v>
      </c>
      <c r="R338" t="s">
        <v>2243</v>
      </c>
      <c r="S338">
        <v>276000</v>
      </c>
      <c r="T338">
        <v>69000</v>
      </c>
      <c r="U338" s="3">
        <v>1</v>
      </c>
      <c r="V338" t="s">
        <v>2828</v>
      </c>
      <c r="W338" t="s">
        <v>2313</v>
      </c>
      <c r="X338" t="s">
        <v>2314</v>
      </c>
      <c r="Y338" s="3">
        <v>321</v>
      </c>
      <c r="Z338" t="s">
        <v>2829</v>
      </c>
      <c r="AA338" t="s">
        <v>2830</v>
      </c>
      <c r="AB338" t="s">
        <v>2831</v>
      </c>
      <c r="AC338" t="s">
        <v>2832</v>
      </c>
      <c r="AD338" t="s">
        <v>110</v>
      </c>
      <c r="AE338" t="s">
        <v>60</v>
      </c>
      <c r="AF338" t="s">
        <v>2247</v>
      </c>
      <c r="AH338" s="3">
        <v>0</v>
      </c>
      <c r="AI338" s="3">
        <v>2024</v>
      </c>
      <c r="AJ338" s="4">
        <v>45492</v>
      </c>
      <c r="AK338" s="5">
        <v>45492</v>
      </c>
      <c r="AL338" t="s">
        <v>43</v>
      </c>
      <c r="AM338" t="s">
        <v>116</v>
      </c>
      <c r="AN338">
        <v>0</v>
      </c>
      <c r="AO338">
        <v>1.82</v>
      </c>
      <c r="AQ338" s="6">
        <v>1.82</v>
      </c>
    </row>
    <row r="339" spans="1:43" x14ac:dyDescent="0.3">
      <c r="A339" t="s">
        <v>2239</v>
      </c>
      <c r="B339" t="s">
        <v>124</v>
      </c>
      <c r="C339" t="s">
        <v>46</v>
      </c>
      <c r="D339" s="3">
        <v>76125</v>
      </c>
      <c r="E339" t="s">
        <v>3385</v>
      </c>
      <c r="F339" t="s">
        <v>48</v>
      </c>
      <c r="G339" t="s">
        <v>49</v>
      </c>
      <c r="H339" t="s">
        <v>50</v>
      </c>
      <c r="I339" t="s">
        <v>51</v>
      </c>
      <c r="J339" t="s">
        <v>102</v>
      </c>
      <c r="K339" t="s">
        <v>102</v>
      </c>
      <c r="L339" t="s">
        <v>118</v>
      </c>
      <c r="M339" t="s">
        <v>52</v>
      </c>
      <c r="N339" t="s">
        <v>2877</v>
      </c>
      <c r="O339" t="s">
        <v>2241</v>
      </c>
      <c r="P339" t="s">
        <v>2878</v>
      </c>
      <c r="Q339" s="3">
        <v>300001924146591</v>
      </c>
      <c r="R339" t="s">
        <v>2243</v>
      </c>
      <c r="S339">
        <v>585468.21</v>
      </c>
      <c r="T339">
        <v>585468.21</v>
      </c>
      <c r="U339" s="3">
        <v>1</v>
      </c>
      <c r="V339" t="s">
        <v>2879</v>
      </c>
      <c r="W339" t="s">
        <v>2254</v>
      </c>
      <c r="X339" t="s">
        <v>2255</v>
      </c>
      <c r="Y339" s="3">
        <v>554</v>
      </c>
      <c r="Z339" t="s">
        <v>2880</v>
      </c>
      <c r="AA339" t="s">
        <v>2881</v>
      </c>
      <c r="AB339" t="s">
        <v>2882</v>
      </c>
      <c r="AC339" t="s">
        <v>2883</v>
      </c>
      <c r="AD339" t="s">
        <v>110</v>
      </c>
      <c r="AE339" t="s">
        <v>60</v>
      </c>
      <c r="AF339" t="s">
        <v>2247</v>
      </c>
      <c r="AH339" s="3">
        <v>0</v>
      </c>
      <c r="AI339" s="3">
        <v>2024</v>
      </c>
      <c r="AJ339" s="4">
        <v>45590</v>
      </c>
      <c r="AK339" s="5">
        <v>45590</v>
      </c>
      <c r="AL339" t="s">
        <v>43</v>
      </c>
      <c r="AM339" t="s">
        <v>116</v>
      </c>
      <c r="AN339">
        <v>0</v>
      </c>
      <c r="AO339">
        <v>10.48</v>
      </c>
      <c r="AQ339" s="6">
        <v>10.48</v>
      </c>
    </row>
    <row r="340" spans="1:43" x14ac:dyDescent="0.3">
      <c r="A340" t="s">
        <v>2239</v>
      </c>
      <c r="B340" t="s">
        <v>130</v>
      </c>
      <c r="C340" t="s">
        <v>46</v>
      </c>
      <c r="D340" s="3">
        <v>76125</v>
      </c>
      <c r="E340" t="s">
        <v>3385</v>
      </c>
      <c r="F340" t="s">
        <v>48</v>
      </c>
      <c r="G340" t="s">
        <v>49</v>
      </c>
      <c r="H340" t="s">
        <v>50</v>
      </c>
      <c r="I340" t="s">
        <v>51</v>
      </c>
      <c r="J340" t="s">
        <v>102</v>
      </c>
      <c r="K340" t="s">
        <v>102</v>
      </c>
      <c r="L340" t="s">
        <v>118</v>
      </c>
      <c r="M340" t="s">
        <v>52</v>
      </c>
      <c r="N340" t="s">
        <v>2949</v>
      </c>
      <c r="O340" t="s">
        <v>2241</v>
      </c>
      <c r="P340" t="s">
        <v>2950</v>
      </c>
      <c r="Q340" s="3">
        <v>300002139057980</v>
      </c>
      <c r="R340" t="s">
        <v>2243</v>
      </c>
      <c r="S340">
        <v>33613.440000000002</v>
      </c>
      <c r="T340">
        <v>33613.440000000002</v>
      </c>
      <c r="U340" s="3">
        <v>1</v>
      </c>
      <c r="V340" t="s">
        <v>2951</v>
      </c>
      <c r="W340" t="s">
        <v>2495</v>
      </c>
      <c r="X340" t="s">
        <v>2496</v>
      </c>
      <c r="Y340" s="3">
        <v>414</v>
      </c>
      <c r="Z340" t="s">
        <v>2952</v>
      </c>
      <c r="AA340" t="s">
        <v>2953</v>
      </c>
      <c r="AB340" t="s">
        <v>2954</v>
      </c>
      <c r="AC340" t="s">
        <v>2955</v>
      </c>
      <c r="AD340" t="s">
        <v>110</v>
      </c>
      <c r="AE340" t="s">
        <v>60</v>
      </c>
      <c r="AF340" t="s">
        <v>2956</v>
      </c>
      <c r="AG340" t="s">
        <v>2957</v>
      </c>
      <c r="AH340" s="3">
        <v>1</v>
      </c>
      <c r="AI340" s="3">
        <v>2024</v>
      </c>
      <c r="AJ340" s="4">
        <v>45611</v>
      </c>
      <c r="AK340" s="5">
        <v>45611</v>
      </c>
      <c r="AL340" t="s">
        <v>43</v>
      </c>
      <c r="AM340" t="s">
        <v>116</v>
      </c>
      <c r="AN340">
        <v>0</v>
      </c>
      <c r="AO340">
        <v>1.3</v>
      </c>
      <c r="AQ340" s="6">
        <v>1.3</v>
      </c>
    </row>
    <row r="341" spans="1:43" x14ac:dyDescent="0.3">
      <c r="A341" t="s">
        <v>2239</v>
      </c>
      <c r="B341" t="s">
        <v>130</v>
      </c>
      <c r="C341" t="s">
        <v>46</v>
      </c>
      <c r="D341" s="3">
        <v>76125</v>
      </c>
      <c r="E341" t="s">
        <v>3385</v>
      </c>
      <c r="F341" t="s">
        <v>48</v>
      </c>
      <c r="G341" t="s">
        <v>49</v>
      </c>
      <c r="H341" t="s">
        <v>50</v>
      </c>
      <c r="I341" t="s">
        <v>51</v>
      </c>
      <c r="J341" t="s">
        <v>102</v>
      </c>
      <c r="K341" t="s">
        <v>102</v>
      </c>
      <c r="L341" t="s">
        <v>118</v>
      </c>
      <c r="M341" t="s">
        <v>52</v>
      </c>
      <c r="N341" t="s">
        <v>2974</v>
      </c>
      <c r="O341" t="s">
        <v>2241</v>
      </c>
      <c r="P341" t="s">
        <v>2975</v>
      </c>
      <c r="Q341" s="3">
        <v>300002143508758</v>
      </c>
      <c r="R341" t="s">
        <v>2243</v>
      </c>
      <c r="S341">
        <v>29400</v>
      </c>
      <c r="T341">
        <v>29400</v>
      </c>
      <c r="U341" s="3">
        <v>1</v>
      </c>
      <c r="V341" t="s">
        <v>2976</v>
      </c>
      <c r="W341" t="s">
        <v>2977</v>
      </c>
      <c r="X341" t="s">
        <v>2978</v>
      </c>
      <c r="Y341" s="3">
        <v>896</v>
      </c>
      <c r="Z341" t="s">
        <v>2979</v>
      </c>
      <c r="AA341" t="s">
        <v>2980</v>
      </c>
      <c r="AB341" t="s">
        <v>2981</v>
      </c>
      <c r="AC341" t="s">
        <v>2982</v>
      </c>
      <c r="AD341" t="s">
        <v>110</v>
      </c>
      <c r="AE341" t="s">
        <v>60</v>
      </c>
      <c r="AF341" t="s">
        <v>2983</v>
      </c>
      <c r="AG341" t="s">
        <v>2984</v>
      </c>
      <c r="AH341" s="3">
        <v>1</v>
      </c>
      <c r="AI341" s="3">
        <v>2024</v>
      </c>
      <c r="AJ341" s="4">
        <v>45604</v>
      </c>
      <c r="AK341" s="5">
        <v>45604</v>
      </c>
      <c r="AL341" t="s">
        <v>43</v>
      </c>
      <c r="AM341" t="s">
        <v>116</v>
      </c>
      <c r="AN341">
        <v>0</v>
      </c>
      <c r="AO341">
        <v>0.56999999999999995</v>
      </c>
      <c r="AQ341" s="6">
        <v>0.56999999999999995</v>
      </c>
    </row>
    <row r="342" spans="1:43" x14ac:dyDescent="0.3">
      <c r="A342" t="s">
        <v>2239</v>
      </c>
      <c r="B342" t="s">
        <v>130</v>
      </c>
      <c r="C342" t="s">
        <v>46</v>
      </c>
      <c r="D342" s="3">
        <v>76125</v>
      </c>
      <c r="E342" t="s">
        <v>3385</v>
      </c>
      <c r="F342" t="s">
        <v>48</v>
      </c>
      <c r="G342" t="s">
        <v>49</v>
      </c>
      <c r="H342" t="s">
        <v>50</v>
      </c>
      <c r="I342" t="s">
        <v>51</v>
      </c>
      <c r="J342" t="s">
        <v>102</v>
      </c>
      <c r="K342" t="s">
        <v>102</v>
      </c>
      <c r="L342" t="s">
        <v>118</v>
      </c>
      <c r="M342" t="s">
        <v>52</v>
      </c>
      <c r="N342" t="s">
        <v>2985</v>
      </c>
      <c r="O342" t="s">
        <v>2241</v>
      </c>
      <c r="P342" t="s">
        <v>2986</v>
      </c>
      <c r="Q342" s="3">
        <v>300002143508768</v>
      </c>
      <c r="R342" t="s">
        <v>2243</v>
      </c>
      <c r="S342">
        <v>32400</v>
      </c>
      <c r="T342">
        <v>32400</v>
      </c>
      <c r="U342" s="3">
        <v>1</v>
      </c>
      <c r="V342" t="s">
        <v>2987</v>
      </c>
      <c r="W342" t="s">
        <v>2448</v>
      </c>
      <c r="X342" t="s">
        <v>2449</v>
      </c>
      <c r="Y342" s="3">
        <v>897</v>
      </c>
      <c r="Z342" t="s">
        <v>2979</v>
      </c>
      <c r="AA342" t="s">
        <v>2988</v>
      </c>
      <c r="AB342" t="s">
        <v>2981</v>
      </c>
      <c r="AC342" t="s">
        <v>2982</v>
      </c>
      <c r="AD342" t="s">
        <v>110</v>
      </c>
      <c r="AE342" t="s">
        <v>60</v>
      </c>
      <c r="AF342" t="s">
        <v>2983</v>
      </c>
      <c r="AG342" t="s">
        <v>2989</v>
      </c>
      <c r="AH342" s="3">
        <v>1</v>
      </c>
      <c r="AI342" s="3">
        <v>2024</v>
      </c>
      <c r="AJ342" s="4">
        <v>45604</v>
      </c>
      <c r="AK342" s="5">
        <v>45604</v>
      </c>
      <c r="AL342" t="s">
        <v>43</v>
      </c>
      <c r="AM342" t="s">
        <v>116</v>
      </c>
      <c r="AN342">
        <v>0</v>
      </c>
      <c r="AO342">
        <v>0.64</v>
      </c>
      <c r="AQ342" s="6">
        <v>0.64</v>
      </c>
    </row>
    <row r="343" spans="1:43" x14ac:dyDescent="0.3">
      <c r="A343" t="s">
        <v>2239</v>
      </c>
      <c r="B343" t="s">
        <v>71</v>
      </c>
      <c r="C343" t="s">
        <v>46</v>
      </c>
      <c r="D343" s="3">
        <v>76125</v>
      </c>
      <c r="E343" t="s">
        <v>3385</v>
      </c>
      <c r="F343" t="s">
        <v>48</v>
      </c>
      <c r="G343" t="s">
        <v>49</v>
      </c>
      <c r="H343" t="s">
        <v>50</v>
      </c>
      <c r="I343" t="s">
        <v>51</v>
      </c>
      <c r="J343" t="s">
        <v>102</v>
      </c>
      <c r="K343" t="s">
        <v>102</v>
      </c>
      <c r="L343" t="s">
        <v>118</v>
      </c>
      <c r="M343" t="s">
        <v>52</v>
      </c>
      <c r="N343" t="s">
        <v>3003</v>
      </c>
      <c r="O343" t="s">
        <v>2241</v>
      </c>
      <c r="P343" t="s">
        <v>3004</v>
      </c>
      <c r="Q343" s="3">
        <v>300002211661788</v>
      </c>
      <c r="R343" t="s">
        <v>2243</v>
      </c>
      <c r="S343">
        <v>5300000</v>
      </c>
      <c r="T343">
        <v>5300000</v>
      </c>
      <c r="U343" s="3">
        <v>1</v>
      </c>
      <c r="V343" t="s">
        <v>3005</v>
      </c>
      <c r="W343" t="s">
        <v>2329</v>
      </c>
      <c r="X343" t="s">
        <v>2330</v>
      </c>
      <c r="Y343" s="3">
        <v>1435</v>
      </c>
      <c r="Z343" t="s">
        <v>3006</v>
      </c>
      <c r="AA343" t="s">
        <v>3007</v>
      </c>
      <c r="AB343" t="s">
        <v>3008</v>
      </c>
      <c r="AC343" t="s">
        <v>3009</v>
      </c>
      <c r="AD343" t="s">
        <v>110</v>
      </c>
      <c r="AE343" t="s">
        <v>60</v>
      </c>
      <c r="AF343" t="s">
        <v>2247</v>
      </c>
      <c r="AH343" s="3">
        <v>0</v>
      </c>
      <c r="AI343" s="3">
        <v>2024</v>
      </c>
      <c r="AJ343" s="4">
        <v>45638</v>
      </c>
      <c r="AK343" s="5">
        <v>45638</v>
      </c>
      <c r="AL343" t="s">
        <v>43</v>
      </c>
      <c r="AM343" t="s">
        <v>116</v>
      </c>
      <c r="AN343">
        <v>0</v>
      </c>
      <c r="AO343">
        <v>199.97</v>
      </c>
      <c r="AQ343" s="6">
        <v>199.97</v>
      </c>
    </row>
    <row r="344" spans="1:43" x14ac:dyDescent="0.3">
      <c r="A344" t="s">
        <v>4682</v>
      </c>
      <c r="B344" t="s">
        <v>71</v>
      </c>
      <c r="C344" t="s">
        <v>46</v>
      </c>
      <c r="D344" s="3">
        <v>76125</v>
      </c>
      <c r="E344" t="s">
        <v>3385</v>
      </c>
      <c r="F344" t="s">
        <v>48</v>
      </c>
      <c r="G344" t="s">
        <v>49</v>
      </c>
      <c r="H344" t="s">
        <v>50</v>
      </c>
      <c r="I344" t="s">
        <v>51</v>
      </c>
      <c r="J344" t="s">
        <v>102</v>
      </c>
      <c r="K344" t="s">
        <v>102</v>
      </c>
      <c r="L344" t="s">
        <v>118</v>
      </c>
      <c r="M344" t="s">
        <v>52</v>
      </c>
      <c r="N344" t="s">
        <v>3003</v>
      </c>
      <c r="O344" t="s">
        <v>2241</v>
      </c>
      <c r="P344" t="s">
        <v>3004</v>
      </c>
      <c r="Q344" s="3">
        <v>300002211661788</v>
      </c>
      <c r="R344" t="s">
        <v>2243</v>
      </c>
      <c r="S344">
        <v>5300000</v>
      </c>
      <c r="T344">
        <v>5300000</v>
      </c>
      <c r="U344" s="3">
        <v>1</v>
      </c>
      <c r="V344" t="s">
        <v>3005</v>
      </c>
      <c r="W344" t="s">
        <v>2329</v>
      </c>
      <c r="X344" t="s">
        <v>2330</v>
      </c>
      <c r="Y344" s="3">
        <v>307</v>
      </c>
      <c r="Z344" t="s">
        <v>4683</v>
      </c>
      <c r="AA344" t="s">
        <v>3007</v>
      </c>
      <c r="AB344" t="s">
        <v>4684</v>
      </c>
      <c r="AC344" t="s">
        <v>4685</v>
      </c>
      <c r="AD344" t="s">
        <v>4059</v>
      </c>
      <c r="AE344" t="s">
        <v>60</v>
      </c>
      <c r="AF344" t="s">
        <v>2247</v>
      </c>
      <c r="AH344" s="3">
        <v>0</v>
      </c>
      <c r="AI344" s="3">
        <v>2024</v>
      </c>
      <c r="AJ344" s="4">
        <v>45642</v>
      </c>
      <c r="AK344" s="5">
        <v>45666</v>
      </c>
      <c r="AL344" t="s">
        <v>43</v>
      </c>
      <c r="AM344" t="s">
        <v>116</v>
      </c>
      <c r="AN344">
        <v>0</v>
      </c>
      <c r="AO344">
        <v>86.76</v>
      </c>
      <c r="AQ344" s="6">
        <v>86.76</v>
      </c>
    </row>
    <row r="345" spans="1:43" x14ac:dyDescent="0.3">
      <c r="A345" t="s">
        <v>2239</v>
      </c>
      <c r="B345" t="s">
        <v>517</v>
      </c>
      <c r="C345" t="s">
        <v>46</v>
      </c>
      <c r="D345" s="3">
        <v>76135</v>
      </c>
      <c r="E345" t="s">
        <v>80</v>
      </c>
      <c r="F345" t="s">
        <v>48</v>
      </c>
      <c r="G345" t="s">
        <v>49</v>
      </c>
      <c r="H345" t="s">
        <v>50</v>
      </c>
      <c r="I345" t="s">
        <v>51</v>
      </c>
      <c r="J345" t="s">
        <v>102</v>
      </c>
      <c r="K345" t="s">
        <v>102</v>
      </c>
      <c r="L345" t="s">
        <v>118</v>
      </c>
      <c r="M345" t="s">
        <v>52</v>
      </c>
      <c r="N345" t="s">
        <v>2749</v>
      </c>
      <c r="O345" t="s">
        <v>2241</v>
      </c>
      <c r="P345" t="s">
        <v>2750</v>
      </c>
      <c r="Q345" s="3">
        <v>300001603023223</v>
      </c>
      <c r="R345" t="s">
        <v>2243</v>
      </c>
      <c r="S345">
        <v>75600</v>
      </c>
      <c r="T345">
        <v>75600</v>
      </c>
      <c r="U345" s="3">
        <v>1</v>
      </c>
      <c r="V345" t="s">
        <v>2751</v>
      </c>
      <c r="W345" t="s">
        <v>2448</v>
      </c>
      <c r="X345" t="s">
        <v>2449</v>
      </c>
      <c r="Y345" s="3">
        <v>1126</v>
      </c>
      <c r="Z345" t="s">
        <v>2741</v>
      </c>
      <c r="AA345" t="s">
        <v>2752</v>
      </c>
      <c r="AB345" t="s">
        <v>2743</v>
      </c>
      <c r="AC345" t="s">
        <v>2744</v>
      </c>
      <c r="AD345" t="s">
        <v>110</v>
      </c>
      <c r="AE345" t="s">
        <v>60</v>
      </c>
      <c r="AF345" t="s">
        <v>2247</v>
      </c>
      <c r="AH345" s="3">
        <v>0</v>
      </c>
      <c r="AI345" s="3">
        <v>2024</v>
      </c>
      <c r="AJ345" s="4">
        <v>45373</v>
      </c>
      <c r="AK345" s="5">
        <v>45373</v>
      </c>
      <c r="AL345" t="s">
        <v>43</v>
      </c>
      <c r="AM345" t="s">
        <v>116</v>
      </c>
      <c r="AN345">
        <v>0</v>
      </c>
      <c r="AP345">
        <v>3.64</v>
      </c>
      <c r="AQ345" s="6">
        <v>-3.64</v>
      </c>
    </row>
    <row r="346" spans="1:43" x14ac:dyDescent="0.3">
      <c r="A346" t="s">
        <v>2239</v>
      </c>
      <c r="B346" t="s">
        <v>124</v>
      </c>
      <c r="C346" t="s">
        <v>46</v>
      </c>
      <c r="D346" s="3">
        <v>76135</v>
      </c>
      <c r="E346" t="s">
        <v>80</v>
      </c>
      <c r="F346" t="s">
        <v>48</v>
      </c>
      <c r="G346" t="s">
        <v>49</v>
      </c>
      <c r="H346" t="s">
        <v>50</v>
      </c>
      <c r="I346" t="s">
        <v>51</v>
      </c>
      <c r="J346" t="s">
        <v>102</v>
      </c>
      <c r="K346" t="s">
        <v>102</v>
      </c>
      <c r="L346" t="s">
        <v>118</v>
      </c>
      <c r="M346" t="s">
        <v>52</v>
      </c>
      <c r="N346" t="s">
        <v>2891</v>
      </c>
      <c r="O346" t="s">
        <v>2241</v>
      </c>
      <c r="P346" t="s">
        <v>2892</v>
      </c>
      <c r="Q346" s="3">
        <v>300002021231993</v>
      </c>
      <c r="R346" t="s">
        <v>2243</v>
      </c>
      <c r="S346">
        <v>135540</v>
      </c>
      <c r="T346">
        <v>135540</v>
      </c>
      <c r="U346" s="3">
        <v>1</v>
      </c>
      <c r="V346" t="s">
        <v>2893</v>
      </c>
      <c r="W346" t="s">
        <v>2254</v>
      </c>
      <c r="X346" t="s">
        <v>2255</v>
      </c>
      <c r="Y346" s="3">
        <v>390</v>
      </c>
      <c r="Z346" t="s">
        <v>2894</v>
      </c>
      <c r="AA346" t="s">
        <v>2895</v>
      </c>
      <c r="AB346" t="s">
        <v>2896</v>
      </c>
      <c r="AC346" t="s">
        <v>2897</v>
      </c>
      <c r="AD346" t="s">
        <v>110</v>
      </c>
      <c r="AE346" t="s">
        <v>60</v>
      </c>
      <c r="AF346" t="s">
        <v>2247</v>
      </c>
      <c r="AH346" s="3">
        <v>0</v>
      </c>
      <c r="AI346" s="3">
        <v>2024</v>
      </c>
      <c r="AJ346" s="4">
        <v>45567</v>
      </c>
      <c r="AK346" s="5">
        <v>45567</v>
      </c>
      <c r="AL346" t="s">
        <v>43</v>
      </c>
      <c r="AM346" t="s">
        <v>116</v>
      </c>
      <c r="AN346">
        <v>0</v>
      </c>
      <c r="AP346">
        <v>1.33</v>
      </c>
      <c r="AQ346" s="6">
        <v>-1.33</v>
      </c>
    </row>
    <row r="347" spans="1:43" x14ac:dyDescent="0.3">
      <c r="A347" t="s">
        <v>1510</v>
      </c>
      <c r="B347" t="s">
        <v>289</v>
      </c>
      <c r="C347" t="s">
        <v>46</v>
      </c>
      <c r="D347" s="3">
        <v>71475</v>
      </c>
      <c r="E347" t="s">
        <v>1511</v>
      </c>
      <c r="F347" t="s">
        <v>48</v>
      </c>
      <c r="G347" t="s">
        <v>49</v>
      </c>
      <c r="H347" t="s">
        <v>50</v>
      </c>
      <c r="I347" t="s">
        <v>51</v>
      </c>
      <c r="J347" t="s">
        <v>102</v>
      </c>
      <c r="K347" t="s">
        <v>102</v>
      </c>
      <c r="L347" t="s">
        <v>103</v>
      </c>
      <c r="M347" t="s">
        <v>52</v>
      </c>
      <c r="N347" t="s">
        <v>1512</v>
      </c>
      <c r="O347" t="s">
        <v>105</v>
      </c>
      <c r="Q347" s="3"/>
      <c r="U347" s="3"/>
      <c r="W347" t="s">
        <v>43</v>
      </c>
      <c r="X347" t="s">
        <v>43</v>
      </c>
      <c r="Y347" s="3">
        <v>123</v>
      </c>
      <c r="Z347" t="s">
        <v>1513</v>
      </c>
      <c r="AA347" t="s">
        <v>1514</v>
      </c>
      <c r="AB347" t="s">
        <v>1515</v>
      </c>
      <c r="AC347" t="s">
        <v>1516</v>
      </c>
      <c r="AD347" t="s">
        <v>110</v>
      </c>
      <c r="AE347" t="s">
        <v>60</v>
      </c>
      <c r="AH347" s="3"/>
      <c r="AI347" s="3">
        <v>2023</v>
      </c>
      <c r="AJ347" s="4">
        <v>45199</v>
      </c>
      <c r="AK347" s="5">
        <v>45278</v>
      </c>
      <c r="AL347" t="s">
        <v>43</v>
      </c>
      <c r="AM347" t="s">
        <v>61</v>
      </c>
      <c r="AN347">
        <v>99.73</v>
      </c>
      <c r="AO347">
        <v>99.73</v>
      </c>
      <c r="AQ347" s="6">
        <v>99.73</v>
      </c>
    </row>
    <row r="348" spans="1:43" x14ac:dyDescent="0.3">
      <c r="A348" t="s">
        <v>1510</v>
      </c>
      <c r="B348" t="s">
        <v>289</v>
      </c>
      <c r="C348" t="s">
        <v>46</v>
      </c>
      <c r="D348" s="3">
        <v>71475</v>
      </c>
      <c r="E348" t="s">
        <v>1511</v>
      </c>
      <c r="F348" t="s">
        <v>48</v>
      </c>
      <c r="G348" t="s">
        <v>49</v>
      </c>
      <c r="H348" t="s">
        <v>50</v>
      </c>
      <c r="I348" t="s">
        <v>51</v>
      </c>
      <c r="J348" t="s">
        <v>102</v>
      </c>
      <c r="K348" t="s">
        <v>102</v>
      </c>
      <c r="L348" t="s">
        <v>103</v>
      </c>
      <c r="M348" t="s">
        <v>52</v>
      </c>
      <c r="N348" t="s">
        <v>1517</v>
      </c>
      <c r="O348" t="s">
        <v>105</v>
      </c>
      <c r="Q348" s="3"/>
      <c r="U348" s="3"/>
      <c r="W348" t="s">
        <v>43</v>
      </c>
      <c r="X348" t="s">
        <v>43</v>
      </c>
      <c r="Y348" s="3">
        <v>255</v>
      </c>
      <c r="Z348" t="s">
        <v>1518</v>
      </c>
      <c r="AA348" t="s">
        <v>1519</v>
      </c>
      <c r="AB348" t="s">
        <v>1520</v>
      </c>
      <c r="AC348" t="s">
        <v>1516</v>
      </c>
      <c r="AD348" t="s">
        <v>110</v>
      </c>
      <c r="AE348" t="s">
        <v>60</v>
      </c>
      <c r="AH348" s="3"/>
      <c r="AI348" s="3">
        <v>2023</v>
      </c>
      <c r="AJ348" s="4">
        <v>45199</v>
      </c>
      <c r="AK348" s="5">
        <v>45254</v>
      </c>
      <c r="AL348" t="s">
        <v>43</v>
      </c>
      <c r="AM348" t="s">
        <v>61</v>
      </c>
      <c r="AN348">
        <v>99.73</v>
      </c>
      <c r="AO348">
        <v>99.73</v>
      </c>
      <c r="AQ348" s="6">
        <v>99.73</v>
      </c>
    </row>
    <row r="349" spans="1:43" x14ac:dyDescent="0.3">
      <c r="A349" t="s">
        <v>1510</v>
      </c>
      <c r="B349" t="s">
        <v>247</v>
      </c>
      <c r="C349" t="s">
        <v>46</v>
      </c>
      <c r="D349" s="3">
        <v>71475</v>
      </c>
      <c r="E349" t="s">
        <v>1511</v>
      </c>
      <c r="F349" t="s">
        <v>48</v>
      </c>
      <c r="G349" t="s">
        <v>49</v>
      </c>
      <c r="H349" t="s">
        <v>50</v>
      </c>
      <c r="I349" t="s">
        <v>51</v>
      </c>
      <c r="J349" t="s">
        <v>102</v>
      </c>
      <c r="K349" t="s">
        <v>102</v>
      </c>
      <c r="L349" t="s">
        <v>103</v>
      </c>
      <c r="M349" t="s">
        <v>52</v>
      </c>
      <c r="N349" t="s">
        <v>1521</v>
      </c>
      <c r="O349" t="s">
        <v>105</v>
      </c>
      <c r="Q349" s="3"/>
      <c r="U349" s="3"/>
      <c r="W349" t="s">
        <v>43</v>
      </c>
      <c r="X349" t="s">
        <v>43</v>
      </c>
      <c r="Y349" s="3">
        <v>285</v>
      </c>
      <c r="Z349" t="s">
        <v>1513</v>
      </c>
      <c r="AA349" t="s">
        <v>1522</v>
      </c>
      <c r="AB349" t="s">
        <v>1523</v>
      </c>
      <c r="AC349" t="s">
        <v>1524</v>
      </c>
      <c r="AD349" t="s">
        <v>110</v>
      </c>
      <c r="AE349" t="s">
        <v>60</v>
      </c>
      <c r="AH349" s="3"/>
      <c r="AI349" s="3">
        <v>2023</v>
      </c>
      <c r="AJ349" s="4">
        <v>45200</v>
      </c>
      <c r="AK349" s="5">
        <v>45278</v>
      </c>
      <c r="AL349" t="s">
        <v>43</v>
      </c>
      <c r="AM349" t="s">
        <v>61</v>
      </c>
      <c r="AN349">
        <v>3863.03</v>
      </c>
      <c r="AO349">
        <v>3863.03</v>
      </c>
      <c r="AQ349" s="6">
        <v>3863.03</v>
      </c>
    </row>
    <row r="350" spans="1:43" x14ac:dyDescent="0.3">
      <c r="A350" t="s">
        <v>1510</v>
      </c>
      <c r="B350" t="s">
        <v>117</v>
      </c>
      <c r="C350" t="s">
        <v>46</v>
      </c>
      <c r="D350" s="3">
        <v>71475</v>
      </c>
      <c r="E350" t="s">
        <v>1511</v>
      </c>
      <c r="F350" t="s">
        <v>48</v>
      </c>
      <c r="G350" t="s">
        <v>49</v>
      </c>
      <c r="H350" t="s">
        <v>50</v>
      </c>
      <c r="I350" t="s">
        <v>51</v>
      </c>
      <c r="J350" t="s">
        <v>102</v>
      </c>
      <c r="K350" t="s">
        <v>102</v>
      </c>
      <c r="L350" t="s">
        <v>103</v>
      </c>
      <c r="M350" t="s">
        <v>52</v>
      </c>
      <c r="N350" t="s">
        <v>1525</v>
      </c>
      <c r="O350" t="s">
        <v>105</v>
      </c>
      <c r="Q350" s="3"/>
      <c r="U350" s="3"/>
      <c r="W350" t="s">
        <v>43</v>
      </c>
      <c r="X350" t="s">
        <v>43</v>
      </c>
      <c r="Y350" s="3">
        <v>342</v>
      </c>
      <c r="Z350" t="s">
        <v>1526</v>
      </c>
      <c r="AA350" t="s">
        <v>1527</v>
      </c>
      <c r="AB350" t="s">
        <v>1528</v>
      </c>
      <c r="AC350" t="s">
        <v>1529</v>
      </c>
      <c r="AD350" t="s">
        <v>110</v>
      </c>
      <c r="AE350" t="s">
        <v>60</v>
      </c>
      <c r="AH350" s="3"/>
      <c r="AI350" s="3">
        <v>2023</v>
      </c>
      <c r="AJ350" s="4">
        <v>45231</v>
      </c>
      <c r="AK350" s="5">
        <v>45278</v>
      </c>
      <c r="AL350" t="s">
        <v>43</v>
      </c>
      <c r="AM350" t="s">
        <v>61</v>
      </c>
      <c r="AN350">
        <v>916.11</v>
      </c>
      <c r="AO350">
        <v>916.11</v>
      </c>
      <c r="AQ350" s="6">
        <v>916.11</v>
      </c>
    </row>
    <row r="351" spans="1:43" x14ac:dyDescent="0.3">
      <c r="A351" t="s">
        <v>1510</v>
      </c>
      <c r="B351" t="s">
        <v>822</v>
      </c>
      <c r="C351" t="s">
        <v>46</v>
      </c>
      <c r="D351" s="3">
        <v>71475</v>
      </c>
      <c r="E351" t="s">
        <v>1511</v>
      </c>
      <c r="F351" t="s">
        <v>48</v>
      </c>
      <c r="G351" t="s">
        <v>49</v>
      </c>
      <c r="H351" t="s">
        <v>50</v>
      </c>
      <c r="I351" t="s">
        <v>51</v>
      </c>
      <c r="J351" t="s">
        <v>102</v>
      </c>
      <c r="K351" t="s">
        <v>102</v>
      </c>
      <c r="L351" t="s">
        <v>103</v>
      </c>
      <c r="M351" t="s">
        <v>52</v>
      </c>
      <c r="N351" t="s">
        <v>1530</v>
      </c>
      <c r="O351" t="s">
        <v>105</v>
      </c>
      <c r="Q351" s="3"/>
      <c r="U351" s="3"/>
      <c r="W351" t="s">
        <v>43</v>
      </c>
      <c r="X351" t="s">
        <v>43</v>
      </c>
      <c r="Y351" s="3">
        <v>344</v>
      </c>
      <c r="Z351" t="s">
        <v>1531</v>
      </c>
      <c r="AA351" t="s">
        <v>1532</v>
      </c>
      <c r="AB351" t="s">
        <v>1533</v>
      </c>
      <c r="AC351" t="s">
        <v>1534</v>
      </c>
      <c r="AD351" t="s">
        <v>110</v>
      </c>
      <c r="AE351" t="s">
        <v>60</v>
      </c>
      <c r="AH351" s="3"/>
      <c r="AI351" s="3">
        <v>2023</v>
      </c>
      <c r="AJ351" s="4">
        <v>44927</v>
      </c>
      <c r="AK351" s="5">
        <v>45191</v>
      </c>
      <c r="AL351" t="s">
        <v>43</v>
      </c>
      <c r="AM351" t="s">
        <v>61</v>
      </c>
      <c r="AN351">
        <v>3541.57</v>
      </c>
      <c r="AO351">
        <v>3541.57</v>
      </c>
      <c r="AQ351" s="6">
        <v>3541.57</v>
      </c>
    </row>
    <row r="352" spans="1:43" x14ac:dyDescent="0.3">
      <c r="A352" t="s">
        <v>1510</v>
      </c>
      <c r="B352" t="s">
        <v>822</v>
      </c>
      <c r="C352" t="s">
        <v>46</v>
      </c>
      <c r="D352" s="3">
        <v>71475</v>
      </c>
      <c r="E352" t="s">
        <v>1511</v>
      </c>
      <c r="F352" t="s">
        <v>48</v>
      </c>
      <c r="G352" t="s">
        <v>49</v>
      </c>
      <c r="H352" t="s">
        <v>50</v>
      </c>
      <c r="I352" t="s">
        <v>51</v>
      </c>
      <c r="J352" t="s">
        <v>102</v>
      </c>
      <c r="K352" t="s">
        <v>102</v>
      </c>
      <c r="L352" t="s">
        <v>103</v>
      </c>
      <c r="M352" t="s">
        <v>52</v>
      </c>
      <c r="N352" t="s">
        <v>1535</v>
      </c>
      <c r="O352" t="s">
        <v>105</v>
      </c>
      <c r="Q352" s="3"/>
      <c r="U352" s="3"/>
      <c r="W352" t="s">
        <v>43</v>
      </c>
      <c r="X352" t="s">
        <v>43</v>
      </c>
      <c r="Y352" s="3">
        <v>345</v>
      </c>
      <c r="Z352" t="s">
        <v>1531</v>
      </c>
      <c r="AA352" t="s">
        <v>1536</v>
      </c>
      <c r="AB352" t="s">
        <v>1533</v>
      </c>
      <c r="AC352" t="s">
        <v>1534</v>
      </c>
      <c r="AD352" t="s">
        <v>110</v>
      </c>
      <c r="AE352" t="s">
        <v>60</v>
      </c>
      <c r="AH352" s="3"/>
      <c r="AI352" s="3">
        <v>2023</v>
      </c>
      <c r="AJ352" s="4">
        <v>44927</v>
      </c>
      <c r="AK352" s="5">
        <v>45191</v>
      </c>
      <c r="AL352" t="s">
        <v>43</v>
      </c>
      <c r="AM352" t="s">
        <v>61</v>
      </c>
      <c r="AN352">
        <v>5312.4800000000005</v>
      </c>
      <c r="AO352">
        <v>5312.4800000000005</v>
      </c>
      <c r="AQ352" s="6">
        <v>5312.4800000000005</v>
      </c>
    </row>
    <row r="353" spans="1:43" x14ac:dyDescent="0.3">
      <c r="A353" t="s">
        <v>1510</v>
      </c>
      <c r="B353" t="s">
        <v>117</v>
      </c>
      <c r="C353" t="s">
        <v>46</v>
      </c>
      <c r="D353" s="3">
        <v>71475</v>
      </c>
      <c r="E353" t="s">
        <v>1511</v>
      </c>
      <c r="F353" t="s">
        <v>48</v>
      </c>
      <c r="G353" t="s">
        <v>49</v>
      </c>
      <c r="H353" t="s">
        <v>50</v>
      </c>
      <c r="I353" t="s">
        <v>51</v>
      </c>
      <c r="J353" t="s">
        <v>102</v>
      </c>
      <c r="K353" t="s">
        <v>102</v>
      </c>
      <c r="L353" t="s">
        <v>103</v>
      </c>
      <c r="M353" t="s">
        <v>52</v>
      </c>
      <c r="N353" t="s">
        <v>1537</v>
      </c>
      <c r="O353" t="s">
        <v>105</v>
      </c>
      <c r="Q353" s="3"/>
      <c r="U353" s="3"/>
      <c r="W353" t="s">
        <v>43</v>
      </c>
      <c r="X353" t="s">
        <v>43</v>
      </c>
      <c r="Y353" s="3">
        <v>350</v>
      </c>
      <c r="Z353" t="s">
        <v>1538</v>
      </c>
      <c r="AA353" t="s">
        <v>1539</v>
      </c>
      <c r="AB353" t="s">
        <v>1540</v>
      </c>
      <c r="AC353" t="s">
        <v>1529</v>
      </c>
      <c r="AD353" t="s">
        <v>110</v>
      </c>
      <c r="AE353" t="s">
        <v>60</v>
      </c>
      <c r="AH353" s="3"/>
      <c r="AI353" s="3">
        <v>2023</v>
      </c>
      <c r="AJ353" s="4">
        <v>45231</v>
      </c>
      <c r="AK353" s="5">
        <v>45278</v>
      </c>
      <c r="AL353" t="s">
        <v>43</v>
      </c>
      <c r="AM353" t="s">
        <v>61</v>
      </c>
      <c r="AN353">
        <v>3863.03</v>
      </c>
      <c r="AO353">
        <v>3863.03</v>
      </c>
      <c r="AQ353" s="6">
        <v>3863.03</v>
      </c>
    </row>
    <row r="354" spans="1:43" x14ac:dyDescent="0.3">
      <c r="A354" t="s">
        <v>1510</v>
      </c>
      <c r="B354" t="s">
        <v>289</v>
      </c>
      <c r="C354" t="s">
        <v>46</v>
      </c>
      <c r="D354" s="3">
        <v>71475</v>
      </c>
      <c r="E354" t="s">
        <v>1511</v>
      </c>
      <c r="F354" t="s">
        <v>48</v>
      </c>
      <c r="G354" t="s">
        <v>49</v>
      </c>
      <c r="H354" t="s">
        <v>50</v>
      </c>
      <c r="I354" t="s">
        <v>51</v>
      </c>
      <c r="J354" t="s">
        <v>102</v>
      </c>
      <c r="K354" t="s">
        <v>102</v>
      </c>
      <c r="L354" t="s">
        <v>103</v>
      </c>
      <c r="M354" t="s">
        <v>52</v>
      </c>
      <c r="N354" t="s">
        <v>1541</v>
      </c>
      <c r="O354" t="s">
        <v>105</v>
      </c>
      <c r="Q354" s="3"/>
      <c r="U354" s="3"/>
      <c r="W354" t="s">
        <v>43</v>
      </c>
      <c r="X354" t="s">
        <v>43</v>
      </c>
      <c r="Y354" s="3">
        <v>365</v>
      </c>
      <c r="Z354" t="s">
        <v>1513</v>
      </c>
      <c r="AA354" t="s">
        <v>1542</v>
      </c>
      <c r="AB354" t="s">
        <v>1515</v>
      </c>
      <c r="AC354" t="s">
        <v>1543</v>
      </c>
      <c r="AD354" t="s">
        <v>110</v>
      </c>
      <c r="AE354" t="s">
        <v>60</v>
      </c>
      <c r="AH354" s="3"/>
      <c r="AI354" s="3">
        <v>2023</v>
      </c>
      <c r="AJ354" s="4">
        <v>45170</v>
      </c>
      <c r="AK354" s="5">
        <v>45278</v>
      </c>
      <c r="AL354" t="s">
        <v>43</v>
      </c>
      <c r="AM354" t="s">
        <v>61</v>
      </c>
      <c r="AN354">
        <v>983.35</v>
      </c>
      <c r="AO354">
        <v>983.35</v>
      </c>
      <c r="AQ354" s="6">
        <v>983.35</v>
      </c>
    </row>
    <row r="355" spans="1:43" x14ac:dyDescent="0.3">
      <c r="A355" t="s">
        <v>1510</v>
      </c>
      <c r="B355" t="s">
        <v>289</v>
      </c>
      <c r="C355" t="s">
        <v>46</v>
      </c>
      <c r="D355" s="3">
        <v>71475</v>
      </c>
      <c r="E355" t="s">
        <v>1511</v>
      </c>
      <c r="F355" t="s">
        <v>48</v>
      </c>
      <c r="G355" t="s">
        <v>49</v>
      </c>
      <c r="H355" t="s">
        <v>50</v>
      </c>
      <c r="I355" t="s">
        <v>51</v>
      </c>
      <c r="J355" t="s">
        <v>102</v>
      </c>
      <c r="K355" t="s">
        <v>102</v>
      </c>
      <c r="L355" t="s">
        <v>103</v>
      </c>
      <c r="M355" t="s">
        <v>52</v>
      </c>
      <c r="N355" t="s">
        <v>1544</v>
      </c>
      <c r="O355" t="s">
        <v>105</v>
      </c>
      <c r="Q355" s="3"/>
      <c r="U355" s="3"/>
      <c r="W355" t="s">
        <v>43</v>
      </c>
      <c r="X355" t="s">
        <v>43</v>
      </c>
      <c r="Y355" s="3">
        <v>366</v>
      </c>
      <c r="Z355" t="s">
        <v>1513</v>
      </c>
      <c r="AA355" t="s">
        <v>1545</v>
      </c>
      <c r="AB355" t="s">
        <v>1515</v>
      </c>
      <c r="AC355" t="s">
        <v>1543</v>
      </c>
      <c r="AD355" t="s">
        <v>110</v>
      </c>
      <c r="AE355" t="s">
        <v>60</v>
      </c>
      <c r="AH355" s="3"/>
      <c r="AI355" s="3">
        <v>2023</v>
      </c>
      <c r="AJ355" s="4">
        <v>45170</v>
      </c>
      <c r="AK355" s="5">
        <v>45278</v>
      </c>
      <c r="AL355" t="s">
        <v>43</v>
      </c>
      <c r="AM355" t="s">
        <v>61</v>
      </c>
      <c r="AN355">
        <v>3825.67</v>
      </c>
      <c r="AO355">
        <v>3825.67</v>
      </c>
      <c r="AQ355" s="6">
        <v>3825.67</v>
      </c>
    </row>
    <row r="356" spans="1:43" x14ac:dyDescent="0.3">
      <c r="A356" t="s">
        <v>1510</v>
      </c>
      <c r="B356" t="s">
        <v>289</v>
      </c>
      <c r="C356" t="s">
        <v>46</v>
      </c>
      <c r="D356" s="3">
        <v>71475</v>
      </c>
      <c r="E356" t="s">
        <v>1511</v>
      </c>
      <c r="F356" t="s">
        <v>48</v>
      </c>
      <c r="G356" t="s">
        <v>49</v>
      </c>
      <c r="H356" t="s">
        <v>50</v>
      </c>
      <c r="I356" t="s">
        <v>51</v>
      </c>
      <c r="J356" t="s">
        <v>102</v>
      </c>
      <c r="K356" t="s">
        <v>102</v>
      </c>
      <c r="L356" t="s">
        <v>103</v>
      </c>
      <c r="M356" t="s">
        <v>52</v>
      </c>
      <c r="N356" t="s">
        <v>1546</v>
      </c>
      <c r="O356" t="s">
        <v>105</v>
      </c>
      <c r="Q356" s="3"/>
      <c r="U356" s="3"/>
      <c r="W356" t="s">
        <v>43</v>
      </c>
      <c r="X356" t="s">
        <v>43</v>
      </c>
      <c r="Y356" s="3">
        <v>367</v>
      </c>
      <c r="Z356" t="s">
        <v>1513</v>
      </c>
      <c r="AA356" t="s">
        <v>1547</v>
      </c>
      <c r="AB356" t="s">
        <v>1515</v>
      </c>
      <c r="AC356" t="s">
        <v>1543</v>
      </c>
      <c r="AD356" t="s">
        <v>110</v>
      </c>
      <c r="AE356" t="s">
        <v>60</v>
      </c>
      <c r="AH356" s="3"/>
      <c r="AI356" s="3">
        <v>2023</v>
      </c>
      <c r="AJ356" s="4">
        <v>45170</v>
      </c>
      <c r="AK356" s="5">
        <v>45278</v>
      </c>
      <c r="AL356" t="s">
        <v>43</v>
      </c>
      <c r="AM356" t="s">
        <v>61</v>
      </c>
      <c r="AN356">
        <v>6000.25</v>
      </c>
      <c r="AO356">
        <v>6000.25</v>
      </c>
      <c r="AQ356" s="6">
        <v>6000.25</v>
      </c>
    </row>
    <row r="357" spans="1:43" x14ac:dyDescent="0.3">
      <c r="A357" t="s">
        <v>1510</v>
      </c>
      <c r="B357" t="s">
        <v>446</v>
      </c>
      <c r="C357" t="s">
        <v>46</v>
      </c>
      <c r="D357" s="3">
        <v>71475</v>
      </c>
      <c r="E357" t="s">
        <v>1511</v>
      </c>
      <c r="F357" t="s">
        <v>48</v>
      </c>
      <c r="G357" t="s">
        <v>49</v>
      </c>
      <c r="H357" t="s">
        <v>50</v>
      </c>
      <c r="I357" t="s">
        <v>51</v>
      </c>
      <c r="J357" t="s">
        <v>102</v>
      </c>
      <c r="K357" t="s">
        <v>102</v>
      </c>
      <c r="L357" t="s">
        <v>103</v>
      </c>
      <c r="M357" t="s">
        <v>52</v>
      </c>
      <c r="N357" t="s">
        <v>1548</v>
      </c>
      <c r="O357" t="s">
        <v>105</v>
      </c>
      <c r="Q357" s="3"/>
      <c r="U357" s="3"/>
      <c r="W357" t="s">
        <v>43</v>
      </c>
      <c r="X357" t="s">
        <v>43</v>
      </c>
      <c r="Y357" s="3">
        <v>370</v>
      </c>
      <c r="Z357" t="s">
        <v>1513</v>
      </c>
      <c r="AA357" t="s">
        <v>1549</v>
      </c>
      <c r="AB357" t="s">
        <v>1550</v>
      </c>
      <c r="AC357" t="s">
        <v>1551</v>
      </c>
      <c r="AD357" t="s">
        <v>110</v>
      </c>
      <c r="AE357" t="s">
        <v>60</v>
      </c>
      <c r="AH357" s="3"/>
      <c r="AI357" s="3">
        <v>2023</v>
      </c>
      <c r="AJ357" s="4">
        <v>45139</v>
      </c>
      <c r="AK357" s="5">
        <v>45278</v>
      </c>
      <c r="AL357" t="s">
        <v>43</v>
      </c>
      <c r="AM357" t="s">
        <v>61</v>
      </c>
      <c r="AN357">
        <v>897.1</v>
      </c>
      <c r="AO357">
        <v>897.1</v>
      </c>
      <c r="AQ357" s="6">
        <v>897.1</v>
      </c>
    </row>
    <row r="358" spans="1:43" x14ac:dyDescent="0.3">
      <c r="A358" t="s">
        <v>1510</v>
      </c>
      <c r="B358" t="s">
        <v>446</v>
      </c>
      <c r="C358" t="s">
        <v>46</v>
      </c>
      <c r="D358" s="3">
        <v>71475</v>
      </c>
      <c r="E358" t="s">
        <v>1511</v>
      </c>
      <c r="F358" t="s">
        <v>48</v>
      </c>
      <c r="G358" t="s">
        <v>49</v>
      </c>
      <c r="H358" t="s">
        <v>50</v>
      </c>
      <c r="I358" t="s">
        <v>51</v>
      </c>
      <c r="J358" t="s">
        <v>102</v>
      </c>
      <c r="K358" t="s">
        <v>102</v>
      </c>
      <c r="L358" t="s">
        <v>103</v>
      </c>
      <c r="M358" t="s">
        <v>52</v>
      </c>
      <c r="N358" t="s">
        <v>1552</v>
      </c>
      <c r="O358" t="s">
        <v>105</v>
      </c>
      <c r="Q358" s="3"/>
      <c r="U358" s="3"/>
      <c r="W358" t="s">
        <v>43</v>
      </c>
      <c r="X358" t="s">
        <v>43</v>
      </c>
      <c r="Y358" s="3">
        <v>371</v>
      </c>
      <c r="Z358" t="s">
        <v>1513</v>
      </c>
      <c r="AA358" t="s">
        <v>1553</v>
      </c>
      <c r="AB358" t="s">
        <v>1550</v>
      </c>
      <c r="AC358" t="s">
        <v>1551</v>
      </c>
      <c r="AD358" t="s">
        <v>110</v>
      </c>
      <c r="AE358" t="s">
        <v>60</v>
      </c>
      <c r="AH358" s="3"/>
      <c r="AI358" s="3">
        <v>2023</v>
      </c>
      <c r="AJ358" s="4">
        <v>45139</v>
      </c>
      <c r="AK358" s="5">
        <v>45278</v>
      </c>
      <c r="AL358" t="s">
        <v>43</v>
      </c>
      <c r="AM358" t="s">
        <v>61</v>
      </c>
      <c r="AN358">
        <v>3794.94</v>
      </c>
      <c r="AO358">
        <v>3794.94</v>
      </c>
      <c r="AQ358" s="6">
        <v>3794.94</v>
      </c>
    </row>
    <row r="359" spans="1:43" x14ac:dyDescent="0.3">
      <c r="A359" t="s">
        <v>1510</v>
      </c>
      <c r="B359" t="s">
        <v>446</v>
      </c>
      <c r="C359" t="s">
        <v>46</v>
      </c>
      <c r="D359" s="3">
        <v>71475</v>
      </c>
      <c r="E359" t="s">
        <v>1511</v>
      </c>
      <c r="F359" t="s">
        <v>48</v>
      </c>
      <c r="G359" t="s">
        <v>49</v>
      </c>
      <c r="H359" t="s">
        <v>50</v>
      </c>
      <c r="I359" t="s">
        <v>51</v>
      </c>
      <c r="J359" t="s">
        <v>102</v>
      </c>
      <c r="K359" t="s">
        <v>102</v>
      </c>
      <c r="L359" t="s">
        <v>103</v>
      </c>
      <c r="M359" t="s">
        <v>52</v>
      </c>
      <c r="N359" t="s">
        <v>1554</v>
      </c>
      <c r="O359" t="s">
        <v>105</v>
      </c>
      <c r="Q359" s="3"/>
      <c r="U359" s="3"/>
      <c r="W359" t="s">
        <v>43</v>
      </c>
      <c r="X359" t="s">
        <v>43</v>
      </c>
      <c r="Y359" s="3">
        <v>372</v>
      </c>
      <c r="Z359" t="s">
        <v>1513</v>
      </c>
      <c r="AA359" t="s">
        <v>1555</v>
      </c>
      <c r="AB359" t="s">
        <v>1550</v>
      </c>
      <c r="AC359" t="s">
        <v>1551</v>
      </c>
      <c r="AD359" t="s">
        <v>110</v>
      </c>
      <c r="AE359" t="s">
        <v>60</v>
      </c>
      <c r="AH359" s="3"/>
      <c r="AI359" s="3">
        <v>2023</v>
      </c>
      <c r="AJ359" s="4">
        <v>45139</v>
      </c>
      <c r="AK359" s="5">
        <v>45278</v>
      </c>
      <c r="AL359" t="s">
        <v>43</v>
      </c>
      <c r="AM359" t="s">
        <v>61</v>
      </c>
      <c r="AN359">
        <v>5303.32</v>
      </c>
      <c r="AO359">
        <v>5303.32</v>
      </c>
      <c r="AQ359" s="6">
        <v>5303.32</v>
      </c>
    </row>
    <row r="360" spans="1:43" x14ac:dyDescent="0.3">
      <c r="A360" t="s">
        <v>1510</v>
      </c>
      <c r="B360" t="s">
        <v>247</v>
      </c>
      <c r="C360" t="s">
        <v>46</v>
      </c>
      <c r="D360" s="3">
        <v>71475</v>
      </c>
      <c r="E360" t="s">
        <v>1511</v>
      </c>
      <c r="F360" t="s">
        <v>48</v>
      </c>
      <c r="G360" t="s">
        <v>49</v>
      </c>
      <c r="H360" t="s">
        <v>50</v>
      </c>
      <c r="I360" t="s">
        <v>51</v>
      </c>
      <c r="J360" t="s">
        <v>102</v>
      </c>
      <c r="K360" t="s">
        <v>102</v>
      </c>
      <c r="L360" t="s">
        <v>103</v>
      </c>
      <c r="M360" t="s">
        <v>52</v>
      </c>
      <c r="N360" t="s">
        <v>1556</v>
      </c>
      <c r="O360" t="s">
        <v>105</v>
      </c>
      <c r="Q360" s="3"/>
      <c r="U360" s="3"/>
      <c r="W360" t="s">
        <v>43</v>
      </c>
      <c r="X360" t="s">
        <v>43</v>
      </c>
      <c r="Y360" s="3">
        <v>377</v>
      </c>
      <c r="Z360" t="s">
        <v>1538</v>
      </c>
      <c r="AA360" t="s">
        <v>1557</v>
      </c>
      <c r="AB360" t="s">
        <v>1558</v>
      </c>
      <c r="AC360" t="s">
        <v>1524</v>
      </c>
      <c r="AD360" t="s">
        <v>110</v>
      </c>
      <c r="AE360" t="s">
        <v>60</v>
      </c>
      <c r="AH360" s="3"/>
      <c r="AI360" s="3">
        <v>2023</v>
      </c>
      <c r="AJ360" s="4">
        <v>45200</v>
      </c>
      <c r="AK360" s="5">
        <v>45278</v>
      </c>
      <c r="AL360" t="s">
        <v>43</v>
      </c>
      <c r="AM360" t="s">
        <v>61</v>
      </c>
      <c r="AN360">
        <v>916.11</v>
      </c>
      <c r="AO360">
        <v>916.11</v>
      </c>
      <c r="AQ360" s="6">
        <v>916.11</v>
      </c>
    </row>
    <row r="361" spans="1:43" x14ac:dyDescent="0.3">
      <c r="A361" t="s">
        <v>1510</v>
      </c>
      <c r="B361" t="s">
        <v>144</v>
      </c>
      <c r="C361" t="s">
        <v>46</v>
      </c>
      <c r="D361" s="3">
        <v>71475</v>
      </c>
      <c r="E361" t="s">
        <v>1511</v>
      </c>
      <c r="F361" t="s">
        <v>48</v>
      </c>
      <c r="G361" t="s">
        <v>49</v>
      </c>
      <c r="H361" t="s">
        <v>50</v>
      </c>
      <c r="I361" t="s">
        <v>51</v>
      </c>
      <c r="J361" t="s">
        <v>102</v>
      </c>
      <c r="K361" t="s">
        <v>102</v>
      </c>
      <c r="L361" t="s">
        <v>103</v>
      </c>
      <c r="M361" t="s">
        <v>52</v>
      </c>
      <c r="N361" t="s">
        <v>1559</v>
      </c>
      <c r="O361" t="s">
        <v>105</v>
      </c>
      <c r="Q361" s="3"/>
      <c r="U361" s="3"/>
      <c r="W361" t="s">
        <v>43</v>
      </c>
      <c r="X361" t="s">
        <v>43</v>
      </c>
      <c r="Y361" s="3">
        <v>383</v>
      </c>
      <c r="Z361" t="s">
        <v>1531</v>
      </c>
      <c r="AA361" t="s">
        <v>1560</v>
      </c>
      <c r="AB361" t="s">
        <v>1561</v>
      </c>
      <c r="AC361" t="s">
        <v>1562</v>
      </c>
      <c r="AD361" t="s">
        <v>110</v>
      </c>
      <c r="AE361" t="s">
        <v>60</v>
      </c>
      <c r="AH361" s="3"/>
      <c r="AI361" s="3">
        <v>2023</v>
      </c>
      <c r="AJ361" s="4">
        <v>44958</v>
      </c>
      <c r="AK361" s="5">
        <v>45191</v>
      </c>
      <c r="AL361" t="s">
        <v>43</v>
      </c>
      <c r="AM361" t="s">
        <v>61</v>
      </c>
      <c r="AN361">
        <v>5262.3</v>
      </c>
      <c r="AO361">
        <v>5262.3</v>
      </c>
      <c r="AQ361" s="6">
        <v>5262.3</v>
      </c>
    </row>
    <row r="362" spans="1:43" x14ac:dyDescent="0.3">
      <c r="A362" t="s">
        <v>1510</v>
      </c>
      <c r="B362" t="s">
        <v>162</v>
      </c>
      <c r="C362" t="s">
        <v>46</v>
      </c>
      <c r="D362" s="3">
        <v>71475</v>
      </c>
      <c r="E362" t="s">
        <v>1511</v>
      </c>
      <c r="F362" t="s">
        <v>48</v>
      </c>
      <c r="G362" t="s">
        <v>49</v>
      </c>
      <c r="H362" t="s">
        <v>50</v>
      </c>
      <c r="I362" t="s">
        <v>51</v>
      </c>
      <c r="J362" t="s">
        <v>102</v>
      </c>
      <c r="K362" t="s">
        <v>102</v>
      </c>
      <c r="L362" t="s">
        <v>103</v>
      </c>
      <c r="M362" t="s">
        <v>52</v>
      </c>
      <c r="N362" t="s">
        <v>1563</v>
      </c>
      <c r="O362" t="s">
        <v>105</v>
      </c>
      <c r="Q362" s="3"/>
      <c r="U362" s="3"/>
      <c r="W362" t="s">
        <v>43</v>
      </c>
      <c r="X362" t="s">
        <v>43</v>
      </c>
      <c r="Y362" s="3">
        <v>397</v>
      </c>
      <c r="Z362" t="s">
        <v>1564</v>
      </c>
      <c r="AA362" t="s">
        <v>1565</v>
      </c>
      <c r="AB362" t="s">
        <v>1566</v>
      </c>
      <c r="AC362" t="s">
        <v>1567</v>
      </c>
      <c r="AD362" t="s">
        <v>110</v>
      </c>
      <c r="AE362" t="s">
        <v>60</v>
      </c>
      <c r="AH362" s="3"/>
      <c r="AI362" s="3">
        <v>2023</v>
      </c>
      <c r="AJ362" s="4">
        <v>45047</v>
      </c>
      <c r="AK362" s="5">
        <v>45191</v>
      </c>
      <c r="AL362" t="s">
        <v>43</v>
      </c>
      <c r="AM362" t="s">
        <v>61</v>
      </c>
      <c r="AN362">
        <v>5507.64</v>
      </c>
      <c r="AO362">
        <v>5507.64</v>
      </c>
      <c r="AQ362" s="6">
        <v>5507.64</v>
      </c>
    </row>
    <row r="363" spans="1:43" x14ac:dyDescent="0.3">
      <c r="A363" t="s">
        <v>1510</v>
      </c>
      <c r="B363" t="s">
        <v>446</v>
      </c>
      <c r="C363" t="s">
        <v>46</v>
      </c>
      <c r="D363" s="3">
        <v>71475</v>
      </c>
      <c r="E363" t="s">
        <v>1511</v>
      </c>
      <c r="F363" t="s">
        <v>48</v>
      </c>
      <c r="G363" t="s">
        <v>49</v>
      </c>
      <c r="H363" t="s">
        <v>50</v>
      </c>
      <c r="I363" t="s">
        <v>51</v>
      </c>
      <c r="J363" t="s">
        <v>102</v>
      </c>
      <c r="K363" t="s">
        <v>102</v>
      </c>
      <c r="L363" t="s">
        <v>103</v>
      </c>
      <c r="M363" t="s">
        <v>52</v>
      </c>
      <c r="N363" t="s">
        <v>1568</v>
      </c>
      <c r="O363" t="s">
        <v>105</v>
      </c>
      <c r="Q363" s="3"/>
      <c r="U363" s="3"/>
      <c r="W363" t="s">
        <v>43</v>
      </c>
      <c r="X363" t="s">
        <v>43</v>
      </c>
      <c r="Y363" s="3">
        <v>433</v>
      </c>
      <c r="Z363" t="s">
        <v>1531</v>
      </c>
      <c r="AA363" t="s">
        <v>1569</v>
      </c>
      <c r="AB363" t="s">
        <v>1570</v>
      </c>
      <c r="AC363" t="s">
        <v>1551</v>
      </c>
      <c r="AD363" t="s">
        <v>110</v>
      </c>
      <c r="AE363" t="s">
        <v>60</v>
      </c>
      <c r="AH363" s="3"/>
      <c r="AI363" s="3">
        <v>2023</v>
      </c>
      <c r="AJ363" s="4">
        <v>45139</v>
      </c>
      <c r="AK363" s="5">
        <v>45191</v>
      </c>
      <c r="AL363" t="s">
        <v>43</v>
      </c>
      <c r="AM363" t="s">
        <v>61</v>
      </c>
      <c r="AN363">
        <v>897.1</v>
      </c>
      <c r="AO363">
        <v>897.1</v>
      </c>
      <c r="AQ363" s="6">
        <v>897.1</v>
      </c>
    </row>
    <row r="364" spans="1:43" x14ac:dyDescent="0.3">
      <c r="A364" t="s">
        <v>1510</v>
      </c>
      <c r="B364" t="s">
        <v>446</v>
      </c>
      <c r="C364" t="s">
        <v>46</v>
      </c>
      <c r="D364" s="3">
        <v>71475</v>
      </c>
      <c r="E364" t="s">
        <v>1511</v>
      </c>
      <c r="F364" t="s">
        <v>48</v>
      </c>
      <c r="G364" t="s">
        <v>49</v>
      </c>
      <c r="H364" t="s">
        <v>50</v>
      </c>
      <c r="I364" t="s">
        <v>51</v>
      </c>
      <c r="J364" t="s">
        <v>102</v>
      </c>
      <c r="K364" t="s">
        <v>102</v>
      </c>
      <c r="L364" t="s">
        <v>103</v>
      </c>
      <c r="M364" t="s">
        <v>52</v>
      </c>
      <c r="N364" t="s">
        <v>1571</v>
      </c>
      <c r="O364" t="s">
        <v>105</v>
      </c>
      <c r="Q364" s="3"/>
      <c r="U364" s="3"/>
      <c r="W364" t="s">
        <v>43</v>
      </c>
      <c r="X364" t="s">
        <v>43</v>
      </c>
      <c r="Y364" s="3">
        <v>434</v>
      </c>
      <c r="Z364" t="s">
        <v>1531</v>
      </c>
      <c r="AA364" t="s">
        <v>1572</v>
      </c>
      <c r="AB364" t="s">
        <v>1570</v>
      </c>
      <c r="AC364" t="s">
        <v>1551</v>
      </c>
      <c r="AD364" t="s">
        <v>110</v>
      </c>
      <c r="AE364" t="s">
        <v>60</v>
      </c>
      <c r="AH364" s="3"/>
      <c r="AI364" s="3">
        <v>2023</v>
      </c>
      <c r="AJ364" s="4">
        <v>45139</v>
      </c>
      <c r="AK364" s="5">
        <v>45191</v>
      </c>
      <c r="AL364" t="s">
        <v>43</v>
      </c>
      <c r="AM364" t="s">
        <v>61</v>
      </c>
      <c r="AN364">
        <v>3794.94</v>
      </c>
      <c r="AO364">
        <v>3794.94</v>
      </c>
      <c r="AQ364" s="6">
        <v>3794.94</v>
      </c>
    </row>
    <row r="365" spans="1:43" x14ac:dyDescent="0.3">
      <c r="A365" t="s">
        <v>1510</v>
      </c>
      <c r="B365" t="s">
        <v>446</v>
      </c>
      <c r="C365" t="s">
        <v>46</v>
      </c>
      <c r="D365" s="3">
        <v>71475</v>
      </c>
      <c r="E365" t="s">
        <v>1511</v>
      </c>
      <c r="F365" t="s">
        <v>48</v>
      </c>
      <c r="G365" t="s">
        <v>49</v>
      </c>
      <c r="H365" t="s">
        <v>50</v>
      </c>
      <c r="I365" t="s">
        <v>51</v>
      </c>
      <c r="J365" t="s">
        <v>102</v>
      </c>
      <c r="K365" t="s">
        <v>102</v>
      </c>
      <c r="L365" t="s">
        <v>103</v>
      </c>
      <c r="M365" t="s">
        <v>52</v>
      </c>
      <c r="N365" t="s">
        <v>1573</v>
      </c>
      <c r="O365" t="s">
        <v>105</v>
      </c>
      <c r="Q365" s="3"/>
      <c r="U365" s="3"/>
      <c r="W365" t="s">
        <v>43</v>
      </c>
      <c r="X365" t="s">
        <v>43</v>
      </c>
      <c r="Y365" s="3">
        <v>435</v>
      </c>
      <c r="Z365" t="s">
        <v>1531</v>
      </c>
      <c r="AA365" t="s">
        <v>1574</v>
      </c>
      <c r="AB365" t="s">
        <v>1570</v>
      </c>
      <c r="AC365" t="s">
        <v>1551</v>
      </c>
      <c r="AD365" t="s">
        <v>110</v>
      </c>
      <c r="AE365" t="s">
        <v>60</v>
      </c>
      <c r="AH365" s="3"/>
      <c r="AI365" s="3">
        <v>2023</v>
      </c>
      <c r="AJ365" s="4">
        <v>45139</v>
      </c>
      <c r="AK365" s="5">
        <v>45191</v>
      </c>
      <c r="AL365" t="s">
        <v>43</v>
      </c>
      <c r="AM365" t="s">
        <v>61</v>
      </c>
      <c r="AN365">
        <v>5303.32</v>
      </c>
      <c r="AO365">
        <v>5303.32</v>
      </c>
      <c r="AQ365" s="6">
        <v>5303.32</v>
      </c>
    </row>
    <row r="366" spans="1:43" x14ac:dyDescent="0.3">
      <c r="A366" t="s">
        <v>1510</v>
      </c>
      <c r="B366" t="s">
        <v>230</v>
      </c>
      <c r="C366" t="s">
        <v>46</v>
      </c>
      <c r="D366" s="3">
        <v>71475</v>
      </c>
      <c r="E366" t="s">
        <v>1511</v>
      </c>
      <c r="F366" t="s">
        <v>48</v>
      </c>
      <c r="G366" t="s">
        <v>49</v>
      </c>
      <c r="H366" t="s">
        <v>50</v>
      </c>
      <c r="I366" t="s">
        <v>51</v>
      </c>
      <c r="J366" t="s">
        <v>102</v>
      </c>
      <c r="K366" t="s">
        <v>102</v>
      </c>
      <c r="L366" t="s">
        <v>103</v>
      </c>
      <c r="M366" t="s">
        <v>52</v>
      </c>
      <c r="N366" t="s">
        <v>1575</v>
      </c>
      <c r="O366" t="s">
        <v>105</v>
      </c>
      <c r="Q366" s="3"/>
      <c r="U366" s="3"/>
      <c r="W366" t="s">
        <v>43</v>
      </c>
      <c r="X366" t="s">
        <v>43</v>
      </c>
      <c r="Y366" s="3">
        <v>458</v>
      </c>
      <c r="Z366" t="s">
        <v>1531</v>
      </c>
      <c r="AA366" t="s">
        <v>1576</v>
      </c>
      <c r="AB366" t="s">
        <v>1577</v>
      </c>
      <c r="AC366" t="s">
        <v>1578</v>
      </c>
      <c r="AD366" t="s">
        <v>110</v>
      </c>
      <c r="AE366" t="s">
        <v>60</v>
      </c>
      <c r="AH366" s="3"/>
      <c r="AI366" s="3">
        <v>2023</v>
      </c>
      <c r="AJ366" s="4">
        <v>45108</v>
      </c>
      <c r="AK366" s="5">
        <v>45191</v>
      </c>
      <c r="AL366" t="s">
        <v>43</v>
      </c>
      <c r="AM366" t="s">
        <v>61</v>
      </c>
      <c r="AN366">
        <v>3756.34</v>
      </c>
      <c r="AO366">
        <v>3756.34</v>
      </c>
      <c r="AQ366" s="6">
        <v>3756.34</v>
      </c>
    </row>
    <row r="367" spans="1:43" x14ac:dyDescent="0.3">
      <c r="A367" t="s">
        <v>1510</v>
      </c>
      <c r="B367" t="s">
        <v>230</v>
      </c>
      <c r="C367" t="s">
        <v>46</v>
      </c>
      <c r="D367" s="3">
        <v>71475</v>
      </c>
      <c r="E367" t="s">
        <v>1511</v>
      </c>
      <c r="F367" t="s">
        <v>48</v>
      </c>
      <c r="G367" t="s">
        <v>49</v>
      </c>
      <c r="H367" t="s">
        <v>50</v>
      </c>
      <c r="I367" t="s">
        <v>51</v>
      </c>
      <c r="J367" t="s">
        <v>102</v>
      </c>
      <c r="K367" t="s">
        <v>102</v>
      </c>
      <c r="L367" t="s">
        <v>103</v>
      </c>
      <c r="M367" t="s">
        <v>52</v>
      </c>
      <c r="N367" t="s">
        <v>1579</v>
      </c>
      <c r="O367" t="s">
        <v>105</v>
      </c>
      <c r="Q367" s="3"/>
      <c r="U367" s="3"/>
      <c r="W367" t="s">
        <v>43</v>
      </c>
      <c r="X367" t="s">
        <v>43</v>
      </c>
      <c r="Y367" s="3">
        <v>459</v>
      </c>
      <c r="Z367" t="s">
        <v>1580</v>
      </c>
      <c r="AA367" t="s">
        <v>1581</v>
      </c>
      <c r="AB367" t="s">
        <v>1582</v>
      </c>
      <c r="AC367" t="s">
        <v>1578</v>
      </c>
      <c r="AD367" t="s">
        <v>110</v>
      </c>
      <c r="AE367" t="s">
        <v>60</v>
      </c>
      <c r="AH367" s="3"/>
      <c r="AI367" s="3">
        <v>2023</v>
      </c>
      <c r="AJ367" s="4">
        <v>45108</v>
      </c>
      <c r="AK367" s="5">
        <v>45191</v>
      </c>
      <c r="AL367" t="s">
        <v>43</v>
      </c>
      <c r="AM367" t="s">
        <v>61</v>
      </c>
      <c r="AN367">
        <v>729.95</v>
      </c>
      <c r="AO367">
        <v>729.95</v>
      </c>
      <c r="AQ367" s="6">
        <v>729.95</v>
      </c>
    </row>
    <row r="368" spans="1:43" x14ac:dyDescent="0.3">
      <c r="A368" t="s">
        <v>1510</v>
      </c>
      <c r="B368" t="s">
        <v>230</v>
      </c>
      <c r="C368" t="s">
        <v>46</v>
      </c>
      <c r="D368" s="3">
        <v>71475</v>
      </c>
      <c r="E368" t="s">
        <v>1511</v>
      </c>
      <c r="F368" t="s">
        <v>48</v>
      </c>
      <c r="G368" t="s">
        <v>49</v>
      </c>
      <c r="H368" t="s">
        <v>50</v>
      </c>
      <c r="I368" t="s">
        <v>51</v>
      </c>
      <c r="J368" t="s">
        <v>102</v>
      </c>
      <c r="K368" t="s">
        <v>102</v>
      </c>
      <c r="L368" t="s">
        <v>103</v>
      </c>
      <c r="M368" t="s">
        <v>52</v>
      </c>
      <c r="N368" t="s">
        <v>1583</v>
      </c>
      <c r="O368" t="s">
        <v>105</v>
      </c>
      <c r="Q368" s="3"/>
      <c r="U368" s="3"/>
      <c r="W368" t="s">
        <v>43</v>
      </c>
      <c r="X368" t="s">
        <v>43</v>
      </c>
      <c r="Y368" s="3">
        <v>459</v>
      </c>
      <c r="Z368" t="s">
        <v>1531</v>
      </c>
      <c r="AA368" t="s">
        <v>1584</v>
      </c>
      <c r="AB368" t="s">
        <v>1577</v>
      </c>
      <c r="AC368" t="s">
        <v>1578</v>
      </c>
      <c r="AD368" t="s">
        <v>110</v>
      </c>
      <c r="AE368" t="s">
        <v>60</v>
      </c>
      <c r="AH368" s="3"/>
      <c r="AI368" s="3">
        <v>2023</v>
      </c>
      <c r="AJ368" s="4">
        <v>45108</v>
      </c>
      <c r="AK368" s="5">
        <v>45191</v>
      </c>
      <c r="AL368" t="s">
        <v>43</v>
      </c>
      <c r="AM368" t="s">
        <v>61</v>
      </c>
      <c r="AN368">
        <v>5652.1</v>
      </c>
      <c r="AO368">
        <v>5652.1</v>
      </c>
      <c r="AQ368" s="6">
        <v>5652.1</v>
      </c>
    </row>
    <row r="369" spans="1:43" x14ac:dyDescent="0.3">
      <c r="A369" t="s">
        <v>1510</v>
      </c>
      <c r="B369" t="s">
        <v>144</v>
      </c>
      <c r="C369" t="s">
        <v>46</v>
      </c>
      <c r="D369" s="3">
        <v>71475</v>
      </c>
      <c r="E369" t="s">
        <v>1511</v>
      </c>
      <c r="F369" t="s">
        <v>48</v>
      </c>
      <c r="G369" t="s">
        <v>49</v>
      </c>
      <c r="H369" t="s">
        <v>50</v>
      </c>
      <c r="I369" t="s">
        <v>51</v>
      </c>
      <c r="J369" t="s">
        <v>102</v>
      </c>
      <c r="K369" t="s">
        <v>102</v>
      </c>
      <c r="L369" t="s">
        <v>103</v>
      </c>
      <c r="M369" t="s">
        <v>52</v>
      </c>
      <c r="N369" t="s">
        <v>1585</v>
      </c>
      <c r="O369" t="s">
        <v>105</v>
      </c>
      <c r="Q369" s="3"/>
      <c r="U369" s="3"/>
      <c r="W369" t="s">
        <v>43</v>
      </c>
      <c r="X369" t="s">
        <v>43</v>
      </c>
      <c r="Y369" s="3">
        <v>463</v>
      </c>
      <c r="Z369" t="s">
        <v>1564</v>
      </c>
      <c r="AA369" t="s">
        <v>1586</v>
      </c>
      <c r="AB369" t="s">
        <v>1587</v>
      </c>
      <c r="AC369" t="s">
        <v>1562</v>
      </c>
      <c r="AD369" t="s">
        <v>110</v>
      </c>
      <c r="AE369" t="s">
        <v>60</v>
      </c>
      <c r="AH369" s="3"/>
      <c r="AI369" s="3">
        <v>2023</v>
      </c>
      <c r="AJ369" s="4">
        <v>44958</v>
      </c>
      <c r="AK369" s="5">
        <v>45191</v>
      </c>
      <c r="AL369" t="s">
        <v>43</v>
      </c>
      <c r="AM369" t="s">
        <v>61</v>
      </c>
      <c r="AN369">
        <v>858.69</v>
      </c>
      <c r="AO369">
        <v>858.69</v>
      </c>
      <c r="AQ369" s="6">
        <v>858.69</v>
      </c>
    </row>
    <row r="370" spans="1:43" x14ac:dyDescent="0.3">
      <c r="A370" t="s">
        <v>1510</v>
      </c>
      <c r="B370" t="s">
        <v>156</v>
      </c>
      <c r="C370" t="s">
        <v>46</v>
      </c>
      <c r="D370" s="3">
        <v>71475</v>
      </c>
      <c r="E370" t="s">
        <v>1511</v>
      </c>
      <c r="F370" t="s">
        <v>48</v>
      </c>
      <c r="G370" t="s">
        <v>49</v>
      </c>
      <c r="H370" t="s">
        <v>50</v>
      </c>
      <c r="I370" t="s">
        <v>51</v>
      </c>
      <c r="J370" t="s">
        <v>102</v>
      </c>
      <c r="K370" t="s">
        <v>102</v>
      </c>
      <c r="L370" t="s">
        <v>103</v>
      </c>
      <c r="M370" t="s">
        <v>52</v>
      </c>
      <c r="N370" t="s">
        <v>1588</v>
      </c>
      <c r="O370" t="s">
        <v>105</v>
      </c>
      <c r="Q370" s="3"/>
      <c r="U370" s="3"/>
      <c r="W370" t="s">
        <v>43</v>
      </c>
      <c r="X370" t="s">
        <v>43</v>
      </c>
      <c r="Y370" s="3">
        <v>475</v>
      </c>
      <c r="Z370" t="s">
        <v>1564</v>
      </c>
      <c r="AA370" t="s">
        <v>1589</v>
      </c>
      <c r="AB370" t="s">
        <v>1590</v>
      </c>
      <c r="AC370" t="s">
        <v>1591</v>
      </c>
      <c r="AD370" t="s">
        <v>110</v>
      </c>
      <c r="AE370" t="s">
        <v>60</v>
      </c>
      <c r="AH370" s="3"/>
      <c r="AI370" s="3">
        <v>2023</v>
      </c>
      <c r="AJ370" s="4">
        <v>44986</v>
      </c>
      <c r="AK370" s="5">
        <v>45191</v>
      </c>
      <c r="AL370" t="s">
        <v>43</v>
      </c>
      <c r="AM370" t="s">
        <v>61</v>
      </c>
      <c r="AN370">
        <v>825.14</v>
      </c>
      <c r="AO370">
        <v>825.14</v>
      </c>
      <c r="AQ370" s="6">
        <v>825.14</v>
      </c>
    </row>
    <row r="371" spans="1:43" x14ac:dyDescent="0.3">
      <c r="A371" t="s">
        <v>1510</v>
      </c>
      <c r="B371" t="s">
        <v>45</v>
      </c>
      <c r="C371" t="s">
        <v>46</v>
      </c>
      <c r="D371" s="3">
        <v>71475</v>
      </c>
      <c r="E371" t="s">
        <v>1511</v>
      </c>
      <c r="F371" t="s">
        <v>48</v>
      </c>
      <c r="G371" t="s">
        <v>49</v>
      </c>
      <c r="H371" t="s">
        <v>50</v>
      </c>
      <c r="I371" t="s">
        <v>51</v>
      </c>
      <c r="J371" t="s">
        <v>102</v>
      </c>
      <c r="K371" t="s">
        <v>102</v>
      </c>
      <c r="L371" t="s">
        <v>103</v>
      </c>
      <c r="M371" t="s">
        <v>52</v>
      </c>
      <c r="N371" t="s">
        <v>1592</v>
      </c>
      <c r="O371" t="s">
        <v>105</v>
      </c>
      <c r="Q371" s="3"/>
      <c r="U371" s="3"/>
      <c r="W371" t="s">
        <v>43</v>
      </c>
      <c r="X371" t="s">
        <v>43</v>
      </c>
      <c r="Y371" s="3">
        <v>475</v>
      </c>
      <c r="Z371" t="s">
        <v>1564</v>
      </c>
      <c r="AA371" t="s">
        <v>1593</v>
      </c>
      <c r="AB371" t="s">
        <v>1594</v>
      </c>
      <c r="AC371" t="s">
        <v>1595</v>
      </c>
      <c r="AD371" t="s">
        <v>110</v>
      </c>
      <c r="AE371" t="s">
        <v>60</v>
      </c>
      <c r="AH371" s="3"/>
      <c r="AI371" s="3">
        <v>2023</v>
      </c>
      <c r="AJ371" s="4">
        <v>45078</v>
      </c>
      <c r="AK371" s="5">
        <v>45191</v>
      </c>
      <c r="AL371" t="s">
        <v>43</v>
      </c>
      <c r="AM371" t="s">
        <v>61</v>
      </c>
      <c r="AN371">
        <v>910.63</v>
      </c>
      <c r="AO371">
        <v>910.63</v>
      </c>
      <c r="AQ371" s="6">
        <v>910.63</v>
      </c>
    </row>
    <row r="372" spans="1:43" x14ac:dyDescent="0.3">
      <c r="A372" t="s">
        <v>1510</v>
      </c>
      <c r="B372" t="s">
        <v>162</v>
      </c>
      <c r="C372" t="s">
        <v>46</v>
      </c>
      <c r="D372" s="3">
        <v>71475</v>
      </c>
      <c r="E372" t="s">
        <v>1511</v>
      </c>
      <c r="F372" t="s">
        <v>48</v>
      </c>
      <c r="G372" t="s">
        <v>49</v>
      </c>
      <c r="H372" t="s">
        <v>50</v>
      </c>
      <c r="I372" t="s">
        <v>51</v>
      </c>
      <c r="J372" t="s">
        <v>102</v>
      </c>
      <c r="K372" t="s">
        <v>102</v>
      </c>
      <c r="L372" t="s">
        <v>103</v>
      </c>
      <c r="M372" t="s">
        <v>52</v>
      </c>
      <c r="N372" t="s">
        <v>1596</v>
      </c>
      <c r="O372" t="s">
        <v>105</v>
      </c>
      <c r="Q372" s="3"/>
      <c r="U372" s="3"/>
      <c r="W372" t="s">
        <v>43</v>
      </c>
      <c r="X372" t="s">
        <v>43</v>
      </c>
      <c r="Y372" s="3">
        <v>478</v>
      </c>
      <c r="Z372" t="s">
        <v>1531</v>
      </c>
      <c r="AA372" t="s">
        <v>1597</v>
      </c>
      <c r="AB372" t="s">
        <v>1598</v>
      </c>
      <c r="AC372" t="s">
        <v>1567</v>
      </c>
      <c r="AD372" t="s">
        <v>110</v>
      </c>
      <c r="AE372" t="s">
        <v>60</v>
      </c>
      <c r="AH372" s="3"/>
      <c r="AI372" s="3">
        <v>2023</v>
      </c>
      <c r="AJ372" s="4">
        <v>45047</v>
      </c>
      <c r="AK372" s="5">
        <v>45191</v>
      </c>
      <c r="AL372" t="s">
        <v>43</v>
      </c>
      <c r="AM372" t="s">
        <v>61</v>
      </c>
      <c r="AN372">
        <v>872.36</v>
      </c>
      <c r="AO372">
        <v>872.36</v>
      </c>
      <c r="AQ372" s="6">
        <v>872.36</v>
      </c>
    </row>
    <row r="373" spans="1:43" x14ac:dyDescent="0.3">
      <c r="A373" t="s">
        <v>1510</v>
      </c>
      <c r="B373" t="s">
        <v>162</v>
      </c>
      <c r="C373" t="s">
        <v>46</v>
      </c>
      <c r="D373" s="3">
        <v>71475</v>
      </c>
      <c r="E373" t="s">
        <v>1511</v>
      </c>
      <c r="F373" t="s">
        <v>48</v>
      </c>
      <c r="G373" t="s">
        <v>49</v>
      </c>
      <c r="H373" t="s">
        <v>50</v>
      </c>
      <c r="I373" t="s">
        <v>51</v>
      </c>
      <c r="J373" t="s">
        <v>102</v>
      </c>
      <c r="K373" t="s">
        <v>102</v>
      </c>
      <c r="L373" t="s">
        <v>103</v>
      </c>
      <c r="M373" t="s">
        <v>52</v>
      </c>
      <c r="N373" t="s">
        <v>1599</v>
      </c>
      <c r="O373" t="s">
        <v>105</v>
      </c>
      <c r="Q373" s="3"/>
      <c r="U373" s="3"/>
      <c r="W373" t="s">
        <v>43</v>
      </c>
      <c r="X373" t="s">
        <v>43</v>
      </c>
      <c r="Y373" s="3">
        <v>479</v>
      </c>
      <c r="Z373" t="s">
        <v>1531</v>
      </c>
      <c r="AA373" t="s">
        <v>1600</v>
      </c>
      <c r="AB373" t="s">
        <v>1598</v>
      </c>
      <c r="AC373" t="s">
        <v>1567</v>
      </c>
      <c r="AD373" t="s">
        <v>110</v>
      </c>
      <c r="AE373" t="s">
        <v>60</v>
      </c>
      <c r="AH373" s="3"/>
      <c r="AI373" s="3">
        <v>2023</v>
      </c>
      <c r="AJ373" s="4">
        <v>45047</v>
      </c>
      <c r="AK373" s="5">
        <v>45191</v>
      </c>
      <c r="AL373" t="s">
        <v>43</v>
      </c>
      <c r="AM373" t="s">
        <v>61</v>
      </c>
      <c r="AN373">
        <v>3546.44</v>
      </c>
      <c r="AO373">
        <v>3546.44</v>
      </c>
      <c r="AQ373" s="6">
        <v>3546.44</v>
      </c>
    </row>
    <row r="374" spans="1:43" x14ac:dyDescent="0.3">
      <c r="A374" t="s">
        <v>1510</v>
      </c>
      <c r="B374" t="s">
        <v>196</v>
      </c>
      <c r="C374" t="s">
        <v>46</v>
      </c>
      <c r="D374" s="3">
        <v>71475</v>
      </c>
      <c r="E374" t="s">
        <v>1511</v>
      </c>
      <c r="F374" t="s">
        <v>48</v>
      </c>
      <c r="G374" t="s">
        <v>49</v>
      </c>
      <c r="H374" t="s">
        <v>50</v>
      </c>
      <c r="I374" t="s">
        <v>51</v>
      </c>
      <c r="J374" t="s">
        <v>102</v>
      </c>
      <c r="K374" t="s">
        <v>102</v>
      </c>
      <c r="L374" t="s">
        <v>103</v>
      </c>
      <c r="M374" t="s">
        <v>52</v>
      </c>
      <c r="N374" t="s">
        <v>1601</v>
      </c>
      <c r="O374" t="s">
        <v>105</v>
      </c>
      <c r="Q374" s="3"/>
      <c r="U374" s="3"/>
      <c r="W374" t="s">
        <v>43</v>
      </c>
      <c r="X374" t="s">
        <v>43</v>
      </c>
      <c r="Y374" s="3">
        <v>485</v>
      </c>
      <c r="Z374" t="s">
        <v>1531</v>
      </c>
      <c r="AA374" t="s">
        <v>1602</v>
      </c>
      <c r="AB374" t="s">
        <v>1603</v>
      </c>
      <c r="AC374" t="s">
        <v>1604</v>
      </c>
      <c r="AD374" t="s">
        <v>110</v>
      </c>
      <c r="AE374" t="s">
        <v>60</v>
      </c>
      <c r="AH374" s="3"/>
      <c r="AI374" s="3">
        <v>2023</v>
      </c>
      <c r="AJ374" s="4">
        <v>45017</v>
      </c>
      <c r="AK374" s="5">
        <v>45191</v>
      </c>
      <c r="AL374" t="s">
        <v>43</v>
      </c>
      <c r="AM374" t="s">
        <v>61</v>
      </c>
      <c r="AN374">
        <v>3383.4500000000003</v>
      </c>
      <c r="AO374">
        <v>3383.4500000000003</v>
      </c>
      <c r="AQ374" s="6">
        <v>3383.4500000000003</v>
      </c>
    </row>
    <row r="375" spans="1:43" x14ac:dyDescent="0.3">
      <c r="A375" t="s">
        <v>1510</v>
      </c>
      <c r="B375" t="s">
        <v>45</v>
      </c>
      <c r="C375" t="s">
        <v>46</v>
      </c>
      <c r="D375" s="3">
        <v>71475</v>
      </c>
      <c r="E375" t="s">
        <v>1511</v>
      </c>
      <c r="F375" t="s">
        <v>48</v>
      </c>
      <c r="G375" t="s">
        <v>49</v>
      </c>
      <c r="H375" t="s">
        <v>50</v>
      </c>
      <c r="I375" t="s">
        <v>51</v>
      </c>
      <c r="J375" t="s">
        <v>102</v>
      </c>
      <c r="K375" t="s">
        <v>102</v>
      </c>
      <c r="L375" t="s">
        <v>103</v>
      </c>
      <c r="M375" t="s">
        <v>52</v>
      </c>
      <c r="N375" t="s">
        <v>1605</v>
      </c>
      <c r="O375" t="s">
        <v>105</v>
      </c>
      <c r="Q375" s="3"/>
      <c r="U375" s="3"/>
      <c r="W375" t="s">
        <v>43</v>
      </c>
      <c r="X375" t="s">
        <v>43</v>
      </c>
      <c r="Y375" s="3">
        <v>485</v>
      </c>
      <c r="Z375" t="s">
        <v>1531</v>
      </c>
      <c r="AA375" t="s">
        <v>1606</v>
      </c>
      <c r="AB375" t="s">
        <v>1607</v>
      </c>
      <c r="AC375" t="s">
        <v>1595</v>
      </c>
      <c r="AD375" t="s">
        <v>110</v>
      </c>
      <c r="AE375" t="s">
        <v>60</v>
      </c>
      <c r="AH375" s="3"/>
      <c r="AI375" s="3">
        <v>2023</v>
      </c>
      <c r="AJ375" s="4">
        <v>45078</v>
      </c>
      <c r="AK375" s="5">
        <v>45191</v>
      </c>
      <c r="AL375" t="s">
        <v>43</v>
      </c>
      <c r="AM375" t="s">
        <v>61</v>
      </c>
      <c r="AN375">
        <v>3731.92</v>
      </c>
      <c r="AO375">
        <v>3731.92</v>
      </c>
      <c r="AQ375" s="6">
        <v>3731.92</v>
      </c>
    </row>
    <row r="376" spans="1:43" x14ac:dyDescent="0.3">
      <c r="A376" t="s">
        <v>1510</v>
      </c>
      <c r="B376" t="s">
        <v>196</v>
      </c>
      <c r="C376" t="s">
        <v>46</v>
      </c>
      <c r="D376" s="3">
        <v>71475</v>
      </c>
      <c r="E376" t="s">
        <v>1511</v>
      </c>
      <c r="F376" t="s">
        <v>48</v>
      </c>
      <c r="G376" t="s">
        <v>49</v>
      </c>
      <c r="H376" t="s">
        <v>50</v>
      </c>
      <c r="I376" t="s">
        <v>51</v>
      </c>
      <c r="J376" t="s">
        <v>102</v>
      </c>
      <c r="K376" t="s">
        <v>102</v>
      </c>
      <c r="L376" t="s">
        <v>103</v>
      </c>
      <c r="M376" t="s">
        <v>52</v>
      </c>
      <c r="N376" t="s">
        <v>1608</v>
      </c>
      <c r="O376" t="s">
        <v>105</v>
      </c>
      <c r="Q376" s="3"/>
      <c r="U376" s="3"/>
      <c r="W376" t="s">
        <v>43</v>
      </c>
      <c r="X376" t="s">
        <v>43</v>
      </c>
      <c r="Y376" s="3">
        <v>486</v>
      </c>
      <c r="Z376" t="s">
        <v>1531</v>
      </c>
      <c r="AA376" t="s">
        <v>1609</v>
      </c>
      <c r="AB376" t="s">
        <v>1603</v>
      </c>
      <c r="AC376" t="s">
        <v>1604</v>
      </c>
      <c r="AD376" t="s">
        <v>110</v>
      </c>
      <c r="AE376" t="s">
        <v>60</v>
      </c>
      <c r="AH376" s="3"/>
      <c r="AI376" s="3">
        <v>2023</v>
      </c>
      <c r="AJ376" s="4">
        <v>45017</v>
      </c>
      <c r="AK376" s="5">
        <v>45191</v>
      </c>
      <c r="AL376" t="s">
        <v>43</v>
      </c>
      <c r="AM376" t="s">
        <v>61</v>
      </c>
      <c r="AN376">
        <v>5251.24</v>
      </c>
      <c r="AO376">
        <v>5251.24</v>
      </c>
      <c r="AQ376" s="6">
        <v>5251.24</v>
      </c>
    </row>
    <row r="377" spans="1:43" x14ac:dyDescent="0.3">
      <c r="A377" t="s">
        <v>1510</v>
      </c>
      <c r="B377" t="s">
        <v>45</v>
      </c>
      <c r="C377" t="s">
        <v>46</v>
      </c>
      <c r="D377" s="3">
        <v>71475</v>
      </c>
      <c r="E377" t="s">
        <v>1511</v>
      </c>
      <c r="F377" t="s">
        <v>48</v>
      </c>
      <c r="G377" t="s">
        <v>49</v>
      </c>
      <c r="H377" t="s">
        <v>50</v>
      </c>
      <c r="I377" t="s">
        <v>51</v>
      </c>
      <c r="J377" t="s">
        <v>102</v>
      </c>
      <c r="K377" t="s">
        <v>102</v>
      </c>
      <c r="L377" t="s">
        <v>103</v>
      </c>
      <c r="M377" t="s">
        <v>52</v>
      </c>
      <c r="N377" t="s">
        <v>1610</v>
      </c>
      <c r="O377" t="s">
        <v>105</v>
      </c>
      <c r="Q377" s="3"/>
      <c r="U377" s="3"/>
      <c r="W377" t="s">
        <v>43</v>
      </c>
      <c r="X377" t="s">
        <v>43</v>
      </c>
      <c r="Y377" s="3">
        <v>486</v>
      </c>
      <c r="Z377" t="s">
        <v>1531</v>
      </c>
      <c r="AA377" t="s">
        <v>1611</v>
      </c>
      <c r="AB377" t="s">
        <v>1607</v>
      </c>
      <c r="AC377" t="s">
        <v>1595</v>
      </c>
      <c r="AD377" t="s">
        <v>110</v>
      </c>
      <c r="AE377" t="s">
        <v>60</v>
      </c>
      <c r="AH377" s="3"/>
      <c r="AI377" s="3">
        <v>2023</v>
      </c>
      <c r="AJ377" s="4">
        <v>45078</v>
      </c>
      <c r="AK377" s="5">
        <v>45191</v>
      </c>
      <c r="AL377" t="s">
        <v>43</v>
      </c>
      <c r="AM377" t="s">
        <v>61</v>
      </c>
      <c r="AN377">
        <v>5799.38</v>
      </c>
      <c r="AO377">
        <v>5799.38</v>
      </c>
      <c r="AQ377" s="6">
        <v>5799.38</v>
      </c>
    </row>
    <row r="378" spans="1:43" x14ac:dyDescent="0.3">
      <c r="A378" t="s">
        <v>1510</v>
      </c>
      <c r="B378" t="s">
        <v>156</v>
      </c>
      <c r="C378" t="s">
        <v>46</v>
      </c>
      <c r="D378" s="3">
        <v>71475</v>
      </c>
      <c r="E378" t="s">
        <v>1511</v>
      </c>
      <c r="F378" t="s">
        <v>48</v>
      </c>
      <c r="G378" t="s">
        <v>49</v>
      </c>
      <c r="H378" t="s">
        <v>50</v>
      </c>
      <c r="I378" t="s">
        <v>51</v>
      </c>
      <c r="J378" t="s">
        <v>102</v>
      </c>
      <c r="K378" t="s">
        <v>102</v>
      </c>
      <c r="L378" t="s">
        <v>103</v>
      </c>
      <c r="M378" t="s">
        <v>52</v>
      </c>
      <c r="N378" t="s">
        <v>1612</v>
      </c>
      <c r="O378" t="s">
        <v>105</v>
      </c>
      <c r="Q378" s="3"/>
      <c r="U378" s="3"/>
      <c r="W378" t="s">
        <v>43</v>
      </c>
      <c r="X378" t="s">
        <v>43</v>
      </c>
      <c r="Y378" s="3">
        <v>489</v>
      </c>
      <c r="Z378" t="s">
        <v>1531</v>
      </c>
      <c r="AA378" t="s">
        <v>1613</v>
      </c>
      <c r="AB378" t="s">
        <v>1614</v>
      </c>
      <c r="AC378" t="s">
        <v>1591</v>
      </c>
      <c r="AD378" t="s">
        <v>110</v>
      </c>
      <c r="AE378" t="s">
        <v>60</v>
      </c>
      <c r="AH378" s="3"/>
      <c r="AI378" s="3">
        <v>2023</v>
      </c>
      <c r="AJ378" s="4">
        <v>44986</v>
      </c>
      <c r="AK378" s="5">
        <v>45191</v>
      </c>
      <c r="AL378" t="s">
        <v>43</v>
      </c>
      <c r="AM378" t="s">
        <v>61</v>
      </c>
      <c r="AN378">
        <v>3438.61</v>
      </c>
      <c r="AO378">
        <v>3438.61</v>
      </c>
      <c r="AQ378" s="6">
        <v>3438.61</v>
      </c>
    </row>
    <row r="379" spans="1:43" x14ac:dyDescent="0.3">
      <c r="A379" t="s">
        <v>1510</v>
      </c>
      <c r="B379" t="s">
        <v>156</v>
      </c>
      <c r="C379" t="s">
        <v>46</v>
      </c>
      <c r="D379" s="3">
        <v>71475</v>
      </c>
      <c r="E379" t="s">
        <v>1511</v>
      </c>
      <c r="F379" t="s">
        <v>48</v>
      </c>
      <c r="G379" t="s">
        <v>49</v>
      </c>
      <c r="H379" t="s">
        <v>50</v>
      </c>
      <c r="I379" t="s">
        <v>51</v>
      </c>
      <c r="J379" t="s">
        <v>102</v>
      </c>
      <c r="K379" t="s">
        <v>102</v>
      </c>
      <c r="L379" t="s">
        <v>103</v>
      </c>
      <c r="M379" t="s">
        <v>52</v>
      </c>
      <c r="N379" t="s">
        <v>1615</v>
      </c>
      <c r="O379" t="s">
        <v>105</v>
      </c>
      <c r="Q379" s="3"/>
      <c r="U379" s="3"/>
      <c r="W379" t="s">
        <v>43</v>
      </c>
      <c r="X379" t="s">
        <v>43</v>
      </c>
      <c r="Y379" s="3">
        <v>490</v>
      </c>
      <c r="Z379" t="s">
        <v>1531</v>
      </c>
      <c r="AA379" t="s">
        <v>1616</v>
      </c>
      <c r="AB379" t="s">
        <v>1614</v>
      </c>
      <c r="AC379" t="s">
        <v>1591</v>
      </c>
      <c r="AD379" t="s">
        <v>110</v>
      </c>
      <c r="AE379" t="s">
        <v>60</v>
      </c>
      <c r="AH379" s="3"/>
      <c r="AI379" s="3">
        <v>2023</v>
      </c>
      <c r="AJ379" s="4">
        <v>44986</v>
      </c>
      <c r="AK379" s="5">
        <v>45191</v>
      </c>
      <c r="AL379" t="s">
        <v>43</v>
      </c>
      <c r="AM379" t="s">
        <v>61</v>
      </c>
      <c r="AN379">
        <v>5181.95</v>
      </c>
      <c r="AO379">
        <v>5181.95</v>
      </c>
      <c r="AQ379" s="6">
        <v>5181.95</v>
      </c>
    </row>
    <row r="380" spans="1:43" x14ac:dyDescent="0.3">
      <c r="A380" t="s">
        <v>1510</v>
      </c>
      <c r="B380" t="s">
        <v>196</v>
      </c>
      <c r="C380" t="s">
        <v>46</v>
      </c>
      <c r="D380" s="3">
        <v>71475</v>
      </c>
      <c r="E380" t="s">
        <v>1511</v>
      </c>
      <c r="F380" t="s">
        <v>48</v>
      </c>
      <c r="G380" t="s">
        <v>49</v>
      </c>
      <c r="H380" t="s">
        <v>50</v>
      </c>
      <c r="I380" t="s">
        <v>51</v>
      </c>
      <c r="J380" t="s">
        <v>102</v>
      </c>
      <c r="K380" t="s">
        <v>102</v>
      </c>
      <c r="L380" t="s">
        <v>103</v>
      </c>
      <c r="M380" t="s">
        <v>52</v>
      </c>
      <c r="N380" t="s">
        <v>1617</v>
      </c>
      <c r="O380" t="s">
        <v>105</v>
      </c>
      <c r="Q380" s="3"/>
      <c r="U380" s="3"/>
      <c r="W380" t="s">
        <v>43</v>
      </c>
      <c r="X380" t="s">
        <v>43</v>
      </c>
      <c r="Y380" s="3">
        <v>511</v>
      </c>
      <c r="Z380" t="s">
        <v>1580</v>
      </c>
      <c r="AA380" t="s">
        <v>1618</v>
      </c>
      <c r="AB380" t="s">
        <v>1619</v>
      </c>
      <c r="AC380" t="s">
        <v>1604</v>
      </c>
      <c r="AD380" t="s">
        <v>110</v>
      </c>
      <c r="AE380" t="s">
        <v>60</v>
      </c>
      <c r="AH380" s="3"/>
      <c r="AI380" s="3">
        <v>2023</v>
      </c>
      <c r="AJ380" s="4">
        <v>45017</v>
      </c>
      <c r="AK380" s="5">
        <v>45191</v>
      </c>
      <c r="AL380" t="s">
        <v>43</v>
      </c>
      <c r="AM380" t="s">
        <v>61</v>
      </c>
      <c r="AN380">
        <v>838.75</v>
      </c>
      <c r="AO380">
        <v>838.75</v>
      </c>
      <c r="AQ380" s="6">
        <v>838.75</v>
      </c>
    </row>
    <row r="381" spans="1:43" x14ac:dyDescent="0.3">
      <c r="A381" t="s">
        <v>1510</v>
      </c>
      <c r="B381" t="s">
        <v>144</v>
      </c>
      <c r="C381" t="s">
        <v>46</v>
      </c>
      <c r="D381" s="3">
        <v>71475</v>
      </c>
      <c r="E381" t="s">
        <v>1511</v>
      </c>
      <c r="F381" t="s">
        <v>48</v>
      </c>
      <c r="G381" t="s">
        <v>49</v>
      </c>
      <c r="H381" t="s">
        <v>50</v>
      </c>
      <c r="I381" t="s">
        <v>51</v>
      </c>
      <c r="J381" t="s">
        <v>102</v>
      </c>
      <c r="K381" t="s">
        <v>102</v>
      </c>
      <c r="L381" t="s">
        <v>103</v>
      </c>
      <c r="M381" t="s">
        <v>52</v>
      </c>
      <c r="N381" t="s">
        <v>1620</v>
      </c>
      <c r="O381" t="s">
        <v>105</v>
      </c>
      <c r="Q381" s="3"/>
      <c r="U381" s="3"/>
      <c r="W381" t="s">
        <v>43</v>
      </c>
      <c r="X381" t="s">
        <v>43</v>
      </c>
      <c r="Y381" s="3">
        <v>530</v>
      </c>
      <c r="Z381" t="s">
        <v>1580</v>
      </c>
      <c r="AA381" t="s">
        <v>1621</v>
      </c>
      <c r="AB381" t="s">
        <v>1622</v>
      </c>
      <c r="AC381" t="s">
        <v>1562</v>
      </c>
      <c r="AD381" t="s">
        <v>110</v>
      </c>
      <c r="AE381" t="s">
        <v>60</v>
      </c>
      <c r="AH381" s="3"/>
      <c r="AI381" s="3">
        <v>2023</v>
      </c>
      <c r="AJ381" s="4">
        <v>44958</v>
      </c>
      <c r="AK381" s="5">
        <v>45191</v>
      </c>
      <c r="AL381" t="s">
        <v>43</v>
      </c>
      <c r="AM381" t="s">
        <v>61</v>
      </c>
      <c r="AN381">
        <v>3473.9</v>
      </c>
      <c r="AO381">
        <v>3473.9</v>
      </c>
      <c r="AQ381" s="6">
        <v>3473.9</v>
      </c>
    </row>
    <row r="382" spans="1:43" x14ac:dyDescent="0.3">
      <c r="A382" t="s">
        <v>1510</v>
      </c>
      <c r="B382" t="s">
        <v>822</v>
      </c>
      <c r="C382" t="s">
        <v>46</v>
      </c>
      <c r="D382" s="3">
        <v>71475</v>
      </c>
      <c r="E382" t="s">
        <v>1511</v>
      </c>
      <c r="F382" t="s">
        <v>48</v>
      </c>
      <c r="G382" t="s">
        <v>49</v>
      </c>
      <c r="H382" t="s">
        <v>50</v>
      </c>
      <c r="I382" t="s">
        <v>51</v>
      </c>
      <c r="J382" t="s">
        <v>102</v>
      </c>
      <c r="K382" t="s">
        <v>102</v>
      </c>
      <c r="L382" t="s">
        <v>103</v>
      </c>
      <c r="M382" t="s">
        <v>52</v>
      </c>
      <c r="N382" t="s">
        <v>1623</v>
      </c>
      <c r="O382" t="s">
        <v>105</v>
      </c>
      <c r="Q382" s="3"/>
      <c r="U382" s="3"/>
      <c r="W382" t="s">
        <v>43</v>
      </c>
      <c r="X382" t="s">
        <v>43</v>
      </c>
      <c r="Y382" s="3">
        <v>562</v>
      </c>
      <c r="Z382" t="s">
        <v>1564</v>
      </c>
      <c r="AA382" t="s">
        <v>1624</v>
      </c>
      <c r="AB382" t="s">
        <v>1625</v>
      </c>
      <c r="AC382" t="s">
        <v>1534</v>
      </c>
      <c r="AD382" t="s">
        <v>110</v>
      </c>
      <c r="AE382" t="s">
        <v>60</v>
      </c>
      <c r="AH382" s="3"/>
      <c r="AI382" s="3">
        <v>2023</v>
      </c>
      <c r="AJ382" s="4">
        <v>44927</v>
      </c>
      <c r="AK382" s="5">
        <v>45191</v>
      </c>
      <c r="AL382" t="s">
        <v>43</v>
      </c>
      <c r="AM382" t="s">
        <v>61</v>
      </c>
      <c r="AN382">
        <v>807.89</v>
      </c>
      <c r="AO382">
        <v>807.89</v>
      </c>
      <c r="AQ382" s="6">
        <v>807.89</v>
      </c>
    </row>
    <row r="383" spans="1:43" x14ac:dyDescent="0.3">
      <c r="A383" t="s">
        <v>1510</v>
      </c>
      <c r="B383" t="s">
        <v>822</v>
      </c>
      <c r="C383" t="s">
        <v>46</v>
      </c>
      <c r="D383" s="3">
        <v>71475</v>
      </c>
      <c r="E383" t="s">
        <v>1511</v>
      </c>
      <c r="F383" t="s">
        <v>48</v>
      </c>
      <c r="G383" t="s">
        <v>49</v>
      </c>
      <c r="H383" t="s">
        <v>50</v>
      </c>
      <c r="I383" t="s">
        <v>51</v>
      </c>
      <c r="J383" t="s">
        <v>102</v>
      </c>
      <c r="K383" t="s">
        <v>102</v>
      </c>
      <c r="L383" t="s">
        <v>103</v>
      </c>
      <c r="M383" t="s">
        <v>52</v>
      </c>
      <c r="N383" t="s">
        <v>1626</v>
      </c>
      <c r="O383" t="s">
        <v>105</v>
      </c>
      <c r="Q383" s="3"/>
      <c r="U383" s="3"/>
      <c r="W383" t="s">
        <v>43</v>
      </c>
      <c r="X383" t="s">
        <v>43</v>
      </c>
      <c r="Y383" s="3">
        <v>1379</v>
      </c>
      <c r="Z383" t="s">
        <v>1627</v>
      </c>
      <c r="AA383" t="s">
        <v>1628</v>
      </c>
      <c r="AB383" t="s">
        <v>1629</v>
      </c>
      <c r="AC383" t="s">
        <v>1534</v>
      </c>
      <c r="AD383" t="s">
        <v>110</v>
      </c>
      <c r="AE383" t="s">
        <v>60</v>
      </c>
      <c r="AH383" s="3"/>
      <c r="AI383" s="3">
        <v>2023</v>
      </c>
      <c r="AJ383" s="4">
        <v>44927</v>
      </c>
      <c r="AK383" s="5">
        <v>45092</v>
      </c>
      <c r="AL383" t="s">
        <v>43</v>
      </c>
      <c r="AM383" t="s">
        <v>61</v>
      </c>
      <c r="AN383">
        <v>5312.4800000000005</v>
      </c>
      <c r="AO383">
        <v>5312.4800000000005</v>
      </c>
      <c r="AQ383" s="6">
        <v>5312.4800000000005</v>
      </c>
    </row>
    <row r="384" spans="1:43" x14ac:dyDescent="0.3">
      <c r="A384" t="s">
        <v>1510</v>
      </c>
      <c r="B384" t="s">
        <v>230</v>
      </c>
      <c r="C384" t="s">
        <v>46</v>
      </c>
      <c r="D384" s="3">
        <v>71475</v>
      </c>
      <c r="E384" t="s">
        <v>1511</v>
      </c>
      <c r="F384" t="s">
        <v>48</v>
      </c>
      <c r="G384" t="s">
        <v>49</v>
      </c>
      <c r="H384" t="s">
        <v>50</v>
      </c>
      <c r="I384" t="s">
        <v>51</v>
      </c>
      <c r="J384" t="s">
        <v>102</v>
      </c>
      <c r="K384" t="s">
        <v>102</v>
      </c>
      <c r="L384" t="s">
        <v>103</v>
      </c>
      <c r="M384" t="s">
        <v>52</v>
      </c>
      <c r="N384" t="s">
        <v>1630</v>
      </c>
      <c r="O384" t="s">
        <v>105</v>
      </c>
      <c r="Q384" s="3"/>
      <c r="U384" s="3"/>
      <c r="W384" t="s">
        <v>43</v>
      </c>
      <c r="X384" t="s">
        <v>43</v>
      </c>
      <c r="Y384" s="3">
        <v>1418</v>
      </c>
      <c r="Z384" t="s">
        <v>1631</v>
      </c>
      <c r="AA384" t="s">
        <v>1632</v>
      </c>
      <c r="AB384" t="s">
        <v>1633</v>
      </c>
      <c r="AC384" t="s">
        <v>1578</v>
      </c>
      <c r="AD384" t="s">
        <v>110</v>
      </c>
      <c r="AE384" t="s">
        <v>60</v>
      </c>
      <c r="AH384" s="3"/>
      <c r="AI384" s="3">
        <v>2023</v>
      </c>
      <c r="AJ384" s="4">
        <v>45108</v>
      </c>
      <c r="AK384" s="5">
        <v>45177</v>
      </c>
      <c r="AL384" t="s">
        <v>43</v>
      </c>
      <c r="AM384" t="s">
        <v>61</v>
      </c>
      <c r="AN384">
        <v>729.95</v>
      </c>
      <c r="AO384">
        <v>729.95</v>
      </c>
      <c r="AQ384" s="6">
        <v>729.95</v>
      </c>
    </row>
    <row r="385" spans="1:43" x14ac:dyDescent="0.3">
      <c r="A385" t="s">
        <v>1510</v>
      </c>
      <c r="B385" t="s">
        <v>446</v>
      </c>
      <c r="C385" t="s">
        <v>46</v>
      </c>
      <c r="D385" s="3">
        <v>71475</v>
      </c>
      <c r="E385" t="s">
        <v>1511</v>
      </c>
      <c r="F385" t="s">
        <v>48</v>
      </c>
      <c r="G385" t="s">
        <v>49</v>
      </c>
      <c r="H385" t="s">
        <v>50</v>
      </c>
      <c r="I385" t="s">
        <v>51</v>
      </c>
      <c r="J385" t="s">
        <v>102</v>
      </c>
      <c r="K385" t="s">
        <v>102</v>
      </c>
      <c r="L385" t="s">
        <v>103</v>
      </c>
      <c r="M385" t="s">
        <v>52</v>
      </c>
      <c r="N385" t="s">
        <v>1634</v>
      </c>
      <c r="O385" t="s">
        <v>105</v>
      </c>
      <c r="Q385" s="3"/>
      <c r="U385" s="3"/>
      <c r="W385" t="s">
        <v>43</v>
      </c>
      <c r="X385" t="s">
        <v>43</v>
      </c>
      <c r="Y385" s="3">
        <v>1501</v>
      </c>
      <c r="Z385" t="s">
        <v>1635</v>
      </c>
      <c r="AA385" t="s">
        <v>1636</v>
      </c>
      <c r="AB385" t="s">
        <v>1637</v>
      </c>
      <c r="AC385" t="s">
        <v>1551</v>
      </c>
      <c r="AD385" t="s">
        <v>110</v>
      </c>
      <c r="AE385" t="s">
        <v>60</v>
      </c>
      <c r="AH385" s="3"/>
      <c r="AI385" s="3">
        <v>2023</v>
      </c>
      <c r="AJ385" s="4">
        <v>45139</v>
      </c>
      <c r="AK385" s="5">
        <v>45177</v>
      </c>
      <c r="AL385" t="s">
        <v>43</v>
      </c>
      <c r="AM385" t="s">
        <v>61</v>
      </c>
      <c r="AN385">
        <v>897.1</v>
      </c>
      <c r="AO385">
        <v>897.1</v>
      </c>
      <c r="AQ385" s="6">
        <v>897.1</v>
      </c>
    </row>
    <row r="386" spans="1:43" x14ac:dyDescent="0.3">
      <c r="A386" t="s">
        <v>1510</v>
      </c>
      <c r="B386" t="s">
        <v>446</v>
      </c>
      <c r="C386" t="s">
        <v>46</v>
      </c>
      <c r="D386" s="3">
        <v>71475</v>
      </c>
      <c r="E386" t="s">
        <v>1511</v>
      </c>
      <c r="F386" t="s">
        <v>48</v>
      </c>
      <c r="G386" t="s">
        <v>49</v>
      </c>
      <c r="H386" t="s">
        <v>50</v>
      </c>
      <c r="I386" t="s">
        <v>51</v>
      </c>
      <c r="J386" t="s">
        <v>102</v>
      </c>
      <c r="K386" t="s">
        <v>102</v>
      </c>
      <c r="L386" t="s">
        <v>103</v>
      </c>
      <c r="M386" t="s">
        <v>52</v>
      </c>
      <c r="N386" t="s">
        <v>1638</v>
      </c>
      <c r="O386" t="s">
        <v>105</v>
      </c>
      <c r="Q386" s="3"/>
      <c r="U386" s="3"/>
      <c r="W386" t="s">
        <v>43</v>
      </c>
      <c r="X386" t="s">
        <v>43</v>
      </c>
      <c r="Y386" s="3">
        <v>1502</v>
      </c>
      <c r="Z386" t="s">
        <v>1635</v>
      </c>
      <c r="AA386" t="s">
        <v>1639</v>
      </c>
      <c r="AB386" t="s">
        <v>1637</v>
      </c>
      <c r="AC386" t="s">
        <v>1551</v>
      </c>
      <c r="AD386" t="s">
        <v>110</v>
      </c>
      <c r="AE386" t="s">
        <v>60</v>
      </c>
      <c r="AH386" s="3"/>
      <c r="AI386" s="3">
        <v>2023</v>
      </c>
      <c r="AJ386" s="4">
        <v>45139</v>
      </c>
      <c r="AK386" s="5">
        <v>45177</v>
      </c>
      <c r="AL386" t="s">
        <v>43</v>
      </c>
      <c r="AM386" t="s">
        <v>61</v>
      </c>
      <c r="AN386">
        <v>3794.94</v>
      </c>
      <c r="AO386">
        <v>3794.94</v>
      </c>
      <c r="AQ386" s="6">
        <v>3794.94</v>
      </c>
    </row>
    <row r="387" spans="1:43" x14ac:dyDescent="0.3">
      <c r="A387" t="s">
        <v>1510</v>
      </c>
      <c r="B387" t="s">
        <v>446</v>
      </c>
      <c r="C387" t="s">
        <v>46</v>
      </c>
      <c r="D387" s="3">
        <v>71475</v>
      </c>
      <c r="E387" t="s">
        <v>1511</v>
      </c>
      <c r="F387" t="s">
        <v>48</v>
      </c>
      <c r="G387" t="s">
        <v>49</v>
      </c>
      <c r="H387" t="s">
        <v>50</v>
      </c>
      <c r="I387" t="s">
        <v>51</v>
      </c>
      <c r="J387" t="s">
        <v>102</v>
      </c>
      <c r="K387" t="s">
        <v>102</v>
      </c>
      <c r="L387" t="s">
        <v>103</v>
      </c>
      <c r="M387" t="s">
        <v>52</v>
      </c>
      <c r="N387" t="s">
        <v>1640</v>
      </c>
      <c r="O387" t="s">
        <v>105</v>
      </c>
      <c r="Q387" s="3"/>
      <c r="U387" s="3"/>
      <c r="W387" t="s">
        <v>43</v>
      </c>
      <c r="X387" t="s">
        <v>43</v>
      </c>
      <c r="Y387" s="3">
        <v>1503</v>
      </c>
      <c r="Z387" t="s">
        <v>1635</v>
      </c>
      <c r="AA387" t="s">
        <v>1641</v>
      </c>
      <c r="AB387" t="s">
        <v>1637</v>
      </c>
      <c r="AC387" t="s">
        <v>1551</v>
      </c>
      <c r="AD387" t="s">
        <v>110</v>
      </c>
      <c r="AE387" t="s">
        <v>60</v>
      </c>
      <c r="AH387" s="3"/>
      <c r="AI387" s="3">
        <v>2023</v>
      </c>
      <c r="AJ387" s="4">
        <v>45139</v>
      </c>
      <c r="AK387" s="5">
        <v>45177</v>
      </c>
      <c r="AL387" t="s">
        <v>43</v>
      </c>
      <c r="AM387" t="s">
        <v>61</v>
      </c>
      <c r="AN387">
        <v>5303.32</v>
      </c>
      <c r="AO387">
        <v>5303.32</v>
      </c>
      <c r="AQ387" s="6">
        <v>5303.32</v>
      </c>
    </row>
    <row r="388" spans="1:43" x14ac:dyDescent="0.3">
      <c r="A388" t="s">
        <v>1510</v>
      </c>
      <c r="B388" t="s">
        <v>230</v>
      </c>
      <c r="C388" t="s">
        <v>46</v>
      </c>
      <c r="D388" s="3">
        <v>71475</v>
      </c>
      <c r="E388" t="s">
        <v>1511</v>
      </c>
      <c r="F388" t="s">
        <v>48</v>
      </c>
      <c r="G388" t="s">
        <v>49</v>
      </c>
      <c r="H388" t="s">
        <v>50</v>
      </c>
      <c r="I388" t="s">
        <v>51</v>
      </c>
      <c r="J388" t="s">
        <v>102</v>
      </c>
      <c r="K388" t="s">
        <v>102</v>
      </c>
      <c r="L388" t="s">
        <v>103</v>
      </c>
      <c r="M388" t="s">
        <v>52</v>
      </c>
      <c r="N388" t="s">
        <v>1642</v>
      </c>
      <c r="O388" t="s">
        <v>105</v>
      </c>
      <c r="Q388" s="3"/>
      <c r="U388" s="3"/>
      <c r="W388" t="s">
        <v>43</v>
      </c>
      <c r="X388" t="s">
        <v>43</v>
      </c>
      <c r="Y388" s="3">
        <v>1685</v>
      </c>
      <c r="Z388" t="s">
        <v>1643</v>
      </c>
      <c r="AA388" t="s">
        <v>1644</v>
      </c>
      <c r="AB388" t="s">
        <v>1645</v>
      </c>
      <c r="AC388" t="s">
        <v>1578</v>
      </c>
      <c r="AD388" t="s">
        <v>110</v>
      </c>
      <c r="AE388" t="s">
        <v>60</v>
      </c>
      <c r="AH388" s="3"/>
      <c r="AI388" s="3">
        <v>2023</v>
      </c>
      <c r="AJ388" s="4">
        <v>45108</v>
      </c>
      <c r="AK388" s="5">
        <v>45177</v>
      </c>
      <c r="AL388" t="s">
        <v>43</v>
      </c>
      <c r="AM388" t="s">
        <v>61</v>
      </c>
      <c r="AN388">
        <v>3756.34</v>
      </c>
      <c r="AO388">
        <v>3756.34</v>
      </c>
      <c r="AQ388" s="6">
        <v>3756.34</v>
      </c>
    </row>
    <row r="389" spans="1:43" x14ac:dyDescent="0.3">
      <c r="A389" t="s">
        <v>1510</v>
      </c>
      <c r="B389" t="s">
        <v>230</v>
      </c>
      <c r="C389" t="s">
        <v>46</v>
      </c>
      <c r="D389" s="3">
        <v>71475</v>
      </c>
      <c r="E389" t="s">
        <v>1511</v>
      </c>
      <c r="F389" t="s">
        <v>48</v>
      </c>
      <c r="G389" t="s">
        <v>49</v>
      </c>
      <c r="H389" t="s">
        <v>50</v>
      </c>
      <c r="I389" t="s">
        <v>51</v>
      </c>
      <c r="J389" t="s">
        <v>102</v>
      </c>
      <c r="K389" t="s">
        <v>102</v>
      </c>
      <c r="L389" t="s">
        <v>103</v>
      </c>
      <c r="M389" t="s">
        <v>52</v>
      </c>
      <c r="N389" t="s">
        <v>1646</v>
      </c>
      <c r="O389" t="s">
        <v>105</v>
      </c>
      <c r="Q389" s="3"/>
      <c r="U389" s="3"/>
      <c r="W389" t="s">
        <v>43</v>
      </c>
      <c r="X389" t="s">
        <v>43</v>
      </c>
      <c r="Y389" s="3">
        <v>1686</v>
      </c>
      <c r="Z389" t="s">
        <v>1643</v>
      </c>
      <c r="AA389" t="s">
        <v>1647</v>
      </c>
      <c r="AB389" t="s">
        <v>1645</v>
      </c>
      <c r="AC389" t="s">
        <v>1578</v>
      </c>
      <c r="AD389" t="s">
        <v>110</v>
      </c>
      <c r="AE389" t="s">
        <v>60</v>
      </c>
      <c r="AH389" s="3"/>
      <c r="AI389" s="3">
        <v>2023</v>
      </c>
      <c r="AJ389" s="4">
        <v>45108</v>
      </c>
      <c r="AK389" s="5">
        <v>45177</v>
      </c>
      <c r="AL389" t="s">
        <v>43</v>
      </c>
      <c r="AM389" t="s">
        <v>61</v>
      </c>
      <c r="AN389">
        <v>5652.1</v>
      </c>
      <c r="AO389">
        <v>5652.1</v>
      </c>
      <c r="AQ389" s="6">
        <v>5652.1</v>
      </c>
    </row>
    <row r="390" spans="1:43" x14ac:dyDescent="0.3">
      <c r="A390" t="s">
        <v>1510</v>
      </c>
      <c r="B390" t="s">
        <v>45</v>
      </c>
      <c r="C390" t="s">
        <v>46</v>
      </c>
      <c r="D390" s="3">
        <v>71475</v>
      </c>
      <c r="E390" t="s">
        <v>1511</v>
      </c>
      <c r="F390" t="s">
        <v>48</v>
      </c>
      <c r="G390" t="s">
        <v>49</v>
      </c>
      <c r="H390" t="s">
        <v>50</v>
      </c>
      <c r="I390" t="s">
        <v>51</v>
      </c>
      <c r="J390" t="s">
        <v>102</v>
      </c>
      <c r="K390" t="s">
        <v>102</v>
      </c>
      <c r="L390" t="s">
        <v>103</v>
      </c>
      <c r="M390" t="s">
        <v>52</v>
      </c>
      <c r="N390" t="s">
        <v>1648</v>
      </c>
      <c r="O390" t="s">
        <v>105</v>
      </c>
      <c r="Q390" s="3"/>
      <c r="U390" s="3"/>
      <c r="W390" t="s">
        <v>43</v>
      </c>
      <c r="X390" t="s">
        <v>43</v>
      </c>
      <c r="Y390" s="3">
        <v>1987</v>
      </c>
      <c r="Z390" t="s">
        <v>1649</v>
      </c>
      <c r="AA390" t="s">
        <v>1650</v>
      </c>
      <c r="AB390" t="s">
        <v>1651</v>
      </c>
      <c r="AC390" t="s">
        <v>1595</v>
      </c>
      <c r="AD390" t="s">
        <v>110</v>
      </c>
      <c r="AE390" t="s">
        <v>60</v>
      </c>
      <c r="AH390" s="3"/>
      <c r="AI390" s="3">
        <v>2023</v>
      </c>
      <c r="AJ390" s="4">
        <v>45078</v>
      </c>
      <c r="AK390" s="5">
        <v>45170</v>
      </c>
      <c r="AL390" t="s">
        <v>43</v>
      </c>
      <c r="AM390" t="s">
        <v>61</v>
      </c>
      <c r="AN390">
        <v>910.63</v>
      </c>
      <c r="AO390">
        <v>910.63</v>
      </c>
      <c r="AQ390" s="6">
        <v>910.63</v>
      </c>
    </row>
    <row r="391" spans="1:43" x14ac:dyDescent="0.3">
      <c r="A391" t="s">
        <v>1510</v>
      </c>
      <c r="B391" t="s">
        <v>45</v>
      </c>
      <c r="C391" t="s">
        <v>46</v>
      </c>
      <c r="D391" s="3">
        <v>71475</v>
      </c>
      <c r="E391" t="s">
        <v>1511</v>
      </c>
      <c r="F391" t="s">
        <v>48</v>
      </c>
      <c r="G391" t="s">
        <v>49</v>
      </c>
      <c r="H391" t="s">
        <v>50</v>
      </c>
      <c r="I391" t="s">
        <v>51</v>
      </c>
      <c r="J391" t="s">
        <v>102</v>
      </c>
      <c r="K391" t="s">
        <v>102</v>
      </c>
      <c r="L391" t="s">
        <v>103</v>
      </c>
      <c r="M391" t="s">
        <v>52</v>
      </c>
      <c r="N391" t="s">
        <v>1652</v>
      </c>
      <c r="O391" t="s">
        <v>105</v>
      </c>
      <c r="Q391" s="3"/>
      <c r="U391" s="3"/>
      <c r="W391" t="s">
        <v>43</v>
      </c>
      <c r="X391" t="s">
        <v>43</v>
      </c>
      <c r="Y391" s="3">
        <v>1988</v>
      </c>
      <c r="Z391" t="s">
        <v>1649</v>
      </c>
      <c r="AA391" t="s">
        <v>1653</v>
      </c>
      <c r="AB391" t="s">
        <v>1651</v>
      </c>
      <c r="AC391" t="s">
        <v>1595</v>
      </c>
      <c r="AD391" t="s">
        <v>110</v>
      </c>
      <c r="AE391" t="s">
        <v>60</v>
      </c>
      <c r="AH391" s="3"/>
      <c r="AI391" s="3">
        <v>2023</v>
      </c>
      <c r="AJ391" s="4">
        <v>45078</v>
      </c>
      <c r="AK391" s="5">
        <v>45170</v>
      </c>
      <c r="AL391" t="s">
        <v>43</v>
      </c>
      <c r="AM391" t="s">
        <v>61</v>
      </c>
      <c r="AN391">
        <v>3731.92</v>
      </c>
      <c r="AO391">
        <v>3731.92</v>
      </c>
      <c r="AQ391" s="6">
        <v>3731.92</v>
      </c>
    </row>
    <row r="392" spans="1:43" x14ac:dyDescent="0.3">
      <c r="A392" t="s">
        <v>1510</v>
      </c>
      <c r="B392" t="s">
        <v>45</v>
      </c>
      <c r="C392" t="s">
        <v>46</v>
      </c>
      <c r="D392" s="3">
        <v>71475</v>
      </c>
      <c r="E392" t="s">
        <v>1511</v>
      </c>
      <c r="F392" t="s">
        <v>48</v>
      </c>
      <c r="G392" t="s">
        <v>49</v>
      </c>
      <c r="H392" t="s">
        <v>50</v>
      </c>
      <c r="I392" t="s">
        <v>51</v>
      </c>
      <c r="J392" t="s">
        <v>102</v>
      </c>
      <c r="K392" t="s">
        <v>102</v>
      </c>
      <c r="L392" t="s">
        <v>103</v>
      </c>
      <c r="M392" t="s">
        <v>52</v>
      </c>
      <c r="N392" t="s">
        <v>1654</v>
      </c>
      <c r="O392" t="s">
        <v>105</v>
      </c>
      <c r="Q392" s="3"/>
      <c r="U392" s="3"/>
      <c r="W392" t="s">
        <v>43</v>
      </c>
      <c r="X392" t="s">
        <v>43</v>
      </c>
      <c r="Y392" s="3">
        <v>1989</v>
      </c>
      <c r="Z392" t="s">
        <v>1649</v>
      </c>
      <c r="AA392" t="s">
        <v>1655</v>
      </c>
      <c r="AB392" t="s">
        <v>1651</v>
      </c>
      <c r="AC392" t="s">
        <v>1595</v>
      </c>
      <c r="AD392" t="s">
        <v>110</v>
      </c>
      <c r="AE392" t="s">
        <v>60</v>
      </c>
      <c r="AH392" s="3"/>
      <c r="AI392" s="3">
        <v>2023</v>
      </c>
      <c r="AJ392" s="4">
        <v>45078</v>
      </c>
      <c r="AK392" s="5">
        <v>45170</v>
      </c>
      <c r="AL392" t="s">
        <v>43</v>
      </c>
      <c r="AM392" t="s">
        <v>61</v>
      </c>
      <c r="AN392">
        <v>5799.38</v>
      </c>
      <c r="AO392">
        <v>5799.38</v>
      </c>
      <c r="AQ392" s="6">
        <v>5799.38</v>
      </c>
    </row>
    <row r="393" spans="1:43" x14ac:dyDescent="0.3">
      <c r="A393" t="s">
        <v>1510</v>
      </c>
      <c r="B393" t="s">
        <v>230</v>
      </c>
      <c r="C393" t="s">
        <v>46</v>
      </c>
      <c r="D393" s="3">
        <v>71475</v>
      </c>
      <c r="E393" t="s">
        <v>1511</v>
      </c>
      <c r="F393" t="s">
        <v>48</v>
      </c>
      <c r="G393" t="s">
        <v>49</v>
      </c>
      <c r="H393" t="s">
        <v>50</v>
      </c>
      <c r="I393" t="s">
        <v>51</v>
      </c>
      <c r="J393" t="s">
        <v>102</v>
      </c>
      <c r="K393" t="s">
        <v>102</v>
      </c>
      <c r="L393" t="s">
        <v>103</v>
      </c>
      <c r="M393" t="s">
        <v>52</v>
      </c>
      <c r="N393" t="s">
        <v>1656</v>
      </c>
      <c r="O393" t="s">
        <v>105</v>
      </c>
      <c r="Q393" s="3"/>
      <c r="U393" s="3"/>
      <c r="W393" t="s">
        <v>43</v>
      </c>
      <c r="X393" t="s">
        <v>43</v>
      </c>
      <c r="Y393" s="3">
        <v>2249</v>
      </c>
      <c r="Z393" t="s">
        <v>1513</v>
      </c>
      <c r="AA393" t="s">
        <v>1657</v>
      </c>
      <c r="AB393" t="s">
        <v>1658</v>
      </c>
      <c r="AC393" t="s">
        <v>1578</v>
      </c>
      <c r="AD393" t="s">
        <v>110</v>
      </c>
      <c r="AE393" t="s">
        <v>60</v>
      </c>
      <c r="AH393" s="3"/>
      <c r="AI393" s="3">
        <v>2023</v>
      </c>
      <c r="AJ393" s="4">
        <v>45108</v>
      </c>
      <c r="AK393" s="5">
        <v>45278</v>
      </c>
      <c r="AL393" t="s">
        <v>43</v>
      </c>
      <c r="AM393" t="s">
        <v>61</v>
      </c>
      <c r="AN393">
        <v>729.95</v>
      </c>
      <c r="AO393">
        <v>729.95</v>
      </c>
      <c r="AQ393" s="6">
        <v>729.95</v>
      </c>
    </row>
    <row r="394" spans="1:43" x14ac:dyDescent="0.3">
      <c r="A394" t="s">
        <v>1510</v>
      </c>
      <c r="B394" t="s">
        <v>230</v>
      </c>
      <c r="C394" t="s">
        <v>46</v>
      </c>
      <c r="D394" s="3">
        <v>71475</v>
      </c>
      <c r="E394" t="s">
        <v>1511</v>
      </c>
      <c r="F394" t="s">
        <v>48</v>
      </c>
      <c r="G394" t="s">
        <v>49</v>
      </c>
      <c r="H394" t="s">
        <v>50</v>
      </c>
      <c r="I394" t="s">
        <v>51</v>
      </c>
      <c r="J394" t="s">
        <v>102</v>
      </c>
      <c r="K394" t="s">
        <v>102</v>
      </c>
      <c r="L394" t="s">
        <v>103</v>
      </c>
      <c r="M394" t="s">
        <v>52</v>
      </c>
      <c r="N394" t="s">
        <v>1659</v>
      </c>
      <c r="O394" t="s">
        <v>105</v>
      </c>
      <c r="Q394" s="3"/>
      <c r="U394" s="3"/>
      <c r="W394" t="s">
        <v>43</v>
      </c>
      <c r="X394" t="s">
        <v>43</v>
      </c>
      <c r="Y394" s="3">
        <v>2250</v>
      </c>
      <c r="Z394" t="s">
        <v>1513</v>
      </c>
      <c r="AA394" t="s">
        <v>1660</v>
      </c>
      <c r="AB394" t="s">
        <v>1658</v>
      </c>
      <c r="AC394" t="s">
        <v>1578</v>
      </c>
      <c r="AD394" t="s">
        <v>110</v>
      </c>
      <c r="AE394" t="s">
        <v>60</v>
      </c>
      <c r="AH394" s="3"/>
      <c r="AI394" s="3">
        <v>2023</v>
      </c>
      <c r="AJ394" s="4">
        <v>45108</v>
      </c>
      <c r="AK394" s="5">
        <v>45278</v>
      </c>
      <c r="AL394" t="s">
        <v>43</v>
      </c>
      <c r="AM394" t="s">
        <v>61</v>
      </c>
      <c r="AN394">
        <v>807.89</v>
      </c>
      <c r="AO394">
        <v>807.89</v>
      </c>
      <c r="AQ394" s="6">
        <v>807.89</v>
      </c>
    </row>
    <row r="395" spans="1:43" x14ac:dyDescent="0.3">
      <c r="A395" t="s">
        <v>1510</v>
      </c>
      <c r="B395" t="s">
        <v>230</v>
      </c>
      <c r="C395" t="s">
        <v>46</v>
      </c>
      <c r="D395" s="3">
        <v>71475</v>
      </c>
      <c r="E395" t="s">
        <v>1511</v>
      </c>
      <c r="F395" t="s">
        <v>48</v>
      </c>
      <c r="G395" t="s">
        <v>49</v>
      </c>
      <c r="H395" t="s">
        <v>50</v>
      </c>
      <c r="I395" t="s">
        <v>51</v>
      </c>
      <c r="J395" t="s">
        <v>102</v>
      </c>
      <c r="K395" t="s">
        <v>102</v>
      </c>
      <c r="L395" t="s">
        <v>103</v>
      </c>
      <c r="M395" t="s">
        <v>52</v>
      </c>
      <c r="N395" t="s">
        <v>1661</v>
      </c>
      <c r="O395" t="s">
        <v>105</v>
      </c>
      <c r="Q395" s="3"/>
      <c r="U395" s="3"/>
      <c r="W395" t="s">
        <v>43</v>
      </c>
      <c r="X395" t="s">
        <v>43</v>
      </c>
      <c r="Y395" s="3">
        <v>2251</v>
      </c>
      <c r="Z395" t="s">
        <v>1513</v>
      </c>
      <c r="AA395" t="s">
        <v>1662</v>
      </c>
      <c r="AB395" t="s">
        <v>1658</v>
      </c>
      <c r="AC395" t="s">
        <v>1578</v>
      </c>
      <c r="AD395" t="s">
        <v>110</v>
      </c>
      <c r="AE395" t="s">
        <v>60</v>
      </c>
      <c r="AH395" s="3"/>
      <c r="AI395" s="3">
        <v>2023</v>
      </c>
      <c r="AJ395" s="4">
        <v>45108</v>
      </c>
      <c r="AK395" s="5">
        <v>45278</v>
      </c>
      <c r="AL395" t="s">
        <v>43</v>
      </c>
      <c r="AM395" t="s">
        <v>61</v>
      </c>
      <c r="AN395">
        <v>838.75</v>
      </c>
      <c r="AO395">
        <v>838.75</v>
      </c>
      <c r="AQ395" s="6">
        <v>838.75</v>
      </c>
    </row>
    <row r="396" spans="1:43" x14ac:dyDescent="0.3">
      <c r="A396" t="s">
        <v>1510</v>
      </c>
      <c r="B396" t="s">
        <v>230</v>
      </c>
      <c r="C396" t="s">
        <v>46</v>
      </c>
      <c r="D396" s="3">
        <v>71475</v>
      </c>
      <c r="E396" t="s">
        <v>1511</v>
      </c>
      <c r="F396" t="s">
        <v>48</v>
      </c>
      <c r="G396" t="s">
        <v>49</v>
      </c>
      <c r="H396" t="s">
        <v>50</v>
      </c>
      <c r="I396" t="s">
        <v>51</v>
      </c>
      <c r="J396" t="s">
        <v>102</v>
      </c>
      <c r="K396" t="s">
        <v>102</v>
      </c>
      <c r="L396" t="s">
        <v>103</v>
      </c>
      <c r="M396" t="s">
        <v>52</v>
      </c>
      <c r="N396" t="s">
        <v>1663</v>
      </c>
      <c r="O396" t="s">
        <v>105</v>
      </c>
      <c r="Q396" s="3"/>
      <c r="U396" s="3"/>
      <c r="W396" t="s">
        <v>43</v>
      </c>
      <c r="X396" t="s">
        <v>43</v>
      </c>
      <c r="Y396" s="3">
        <v>2252</v>
      </c>
      <c r="Z396" t="s">
        <v>1513</v>
      </c>
      <c r="AA396" t="s">
        <v>1664</v>
      </c>
      <c r="AB396" t="s">
        <v>1658</v>
      </c>
      <c r="AC396" t="s">
        <v>1578</v>
      </c>
      <c r="AD396" t="s">
        <v>110</v>
      </c>
      <c r="AE396" t="s">
        <v>60</v>
      </c>
      <c r="AH396" s="3"/>
      <c r="AI396" s="3">
        <v>2023</v>
      </c>
      <c r="AJ396" s="4">
        <v>45108</v>
      </c>
      <c r="AK396" s="5">
        <v>45278</v>
      </c>
      <c r="AL396" t="s">
        <v>43</v>
      </c>
      <c r="AM396" t="s">
        <v>61</v>
      </c>
      <c r="AN396">
        <v>858.69</v>
      </c>
      <c r="AO396">
        <v>858.69</v>
      </c>
      <c r="AQ396" s="6">
        <v>858.69</v>
      </c>
    </row>
    <row r="397" spans="1:43" x14ac:dyDescent="0.3">
      <c r="A397" t="s">
        <v>1510</v>
      </c>
      <c r="B397" t="s">
        <v>230</v>
      </c>
      <c r="C397" t="s">
        <v>46</v>
      </c>
      <c r="D397" s="3">
        <v>71475</v>
      </c>
      <c r="E397" t="s">
        <v>1511</v>
      </c>
      <c r="F397" t="s">
        <v>48</v>
      </c>
      <c r="G397" t="s">
        <v>49</v>
      </c>
      <c r="H397" t="s">
        <v>50</v>
      </c>
      <c r="I397" t="s">
        <v>51</v>
      </c>
      <c r="J397" t="s">
        <v>102</v>
      </c>
      <c r="K397" t="s">
        <v>102</v>
      </c>
      <c r="L397" t="s">
        <v>103</v>
      </c>
      <c r="M397" t="s">
        <v>52</v>
      </c>
      <c r="N397" t="s">
        <v>1665</v>
      </c>
      <c r="O397" t="s">
        <v>105</v>
      </c>
      <c r="Q397" s="3"/>
      <c r="U397" s="3"/>
      <c r="W397" t="s">
        <v>43</v>
      </c>
      <c r="X397" t="s">
        <v>43</v>
      </c>
      <c r="Y397" s="3">
        <v>2253</v>
      </c>
      <c r="Z397" t="s">
        <v>1513</v>
      </c>
      <c r="AA397" t="s">
        <v>1666</v>
      </c>
      <c r="AB397" t="s">
        <v>1658</v>
      </c>
      <c r="AC397" t="s">
        <v>1578</v>
      </c>
      <c r="AD397" t="s">
        <v>110</v>
      </c>
      <c r="AE397" t="s">
        <v>60</v>
      </c>
      <c r="AH397" s="3"/>
      <c r="AI397" s="3">
        <v>2023</v>
      </c>
      <c r="AJ397" s="4">
        <v>45108</v>
      </c>
      <c r="AK397" s="5">
        <v>45278</v>
      </c>
      <c r="AL397" t="s">
        <v>43</v>
      </c>
      <c r="AM397" t="s">
        <v>61</v>
      </c>
      <c r="AN397">
        <v>3473.9</v>
      </c>
      <c r="AO397">
        <v>3473.9</v>
      </c>
      <c r="AQ397" s="6">
        <v>3473.9</v>
      </c>
    </row>
    <row r="398" spans="1:43" x14ac:dyDescent="0.3">
      <c r="A398" t="s">
        <v>1510</v>
      </c>
      <c r="B398" t="s">
        <v>230</v>
      </c>
      <c r="C398" t="s">
        <v>46</v>
      </c>
      <c r="D398" s="3">
        <v>71475</v>
      </c>
      <c r="E398" t="s">
        <v>1511</v>
      </c>
      <c r="F398" t="s">
        <v>48</v>
      </c>
      <c r="G398" t="s">
        <v>49</v>
      </c>
      <c r="H398" t="s">
        <v>50</v>
      </c>
      <c r="I398" t="s">
        <v>51</v>
      </c>
      <c r="J398" t="s">
        <v>102</v>
      </c>
      <c r="K398" t="s">
        <v>102</v>
      </c>
      <c r="L398" t="s">
        <v>103</v>
      </c>
      <c r="M398" t="s">
        <v>52</v>
      </c>
      <c r="N398" t="s">
        <v>1667</v>
      </c>
      <c r="O398" t="s">
        <v>105</v>
      </c>
      <c r="Q398" s="3"/>
      <c r="U398" s="3"/>
      <c r="W398" t="s">
        <v>43</v>
      </c>
      <c r="X398" t="s">
        <v>43</v>
      </c>
      <c r="Y398" s="3">
        <v>2254</v>
      </c>
      <c r="Z398" t="s">
        <v>1513</v>
      </c>
      <c r="AA398" t="s">
        <v>1668</v>
      </c>
      <c r="AB398" t="s">
        <v>1658</v>
      </c>
      <c r="AC398" t="s">
        <v>1578</v>
      </c>
      <c r="AD398" t="s">
        <v>110</v>
      </c>
      <c r="AE398" t="s">
        <v>60</v>
      </c>
      <c r="AH398" s="3"/>
      <c r="AI398" s="3">
        <v>2023</v>
      </c>
      <c r="AJ398" s="4">
        <v>45108</v>
      </c>
      <c r="AK398" s="5">
        <v>45278</v>
      </c>
      <c r="AL398" t="s">
        <v>43</v>
      </c>
      <c r="AM398" t="s">
        <v>61</v>
      </c>
      <c r="AN398">
        <v>3541.57</v>
      </c>
      <c r="AO398">
        <v>3541.57</v>
      </c>
      <c r="AQ398" s="6">
        <v>3541.57</v>
      </c>
    </row>
    <row r="399" spans="1:43" x14ac:dyDescent="0.3">
      <c r="A399" t="s">
        <v>1510</v>
      </c>
      <c r="B399" t="s">
        <v>230</v>
      </c>
      <c r="C399" t="s">
        <v>46</v>
      </c>
      <c r="D399" s="3">
        <v>71475</v>
      </c>
      <c r="E399" t="s">
        <v>1511</v>
      </c>
      <c r="F399" t="s">
        <v>48</v>
      </c>
      <c r="G399" t="s">
        <v>49</v>
      </c>
      <c r="H399" t="s">
        <v>50</v>
      </c>
      <c r="I399" t="s">
        <v>51</v>
      </c>
      <c r="J399" t="s">
        <v>102</v>
      </c>
      <c r="K399" t="s">
        <v>102</v>
      </c>
      <c r="L399" t="s">
        <v>103</v>
      </c>
      <c r="M399" t="s">
        <v>52</v>
      </c>
      <c r="N399" t="s">
        <v>1669</v>
      </c>
      <c r="O399" t="s">
        <v>105</v>
      </c>
      <c r="Q399" s="3"/>
      <c r="U399" s="3"/>
      <c r="W399" t="s">
        <v>43</v>
      </c>
      <c r="X399" t="s">
        <v>43</v>
      </c>
      <c r="Y399" s="3">
        <v>2255</v>
      </c>
      <c r="Z399" t="s">
        <v>1513</v>
      </c>
      <c r="AA399" t="s">
        <v>1670</v>
      </c>
      <c r="AB399" t="s">
        <v>1658</v>
      </c>
      <c r="AC399" t="s">
        <v>1578</v>
      </c>
      <c r="AD399" t="s">
        <v>110</v>
      </c>
      <c r="AE399" t="s">
        <v>60</v>
      </c>
      <c r="AH399" s="3"/>
      <c r="AI399" s="3">
        <v>2023</v>
      </c>
      <c r="AJ399" s="4">
        <v>45108</v>
      </c>
      <c r="AK399" s="5">
        <v>45278</v>
      </c>
      <c r="AL399" t="s">
        <v>43</v>
      </c>
      <c r="AM399" t="s">
        <v>61</v>
      </c>
      <c r="AN399">
        <v>3731.92</v>
      </c>
      <c r="AO399">
        <v>3731.92</v>
      </c>
      <c r="AQ399" s="6">
        <v>3731.92</v>
      </c>
    </row>
    <row r="400" spans="1:43" x14ac:dyDescent="0.3">
      <c r="A400" t="s">
        <v>1510</v>
      </c>
      <c r="B400" t="s">
        <v>230</v>
      </c>
      <c r="C400" t="s">
        <v>46</v>
      </c>
      <c r="D400" s="3">
        <v>71475</v>
      </c>
      <c r="E400" t="s">
        <v>1511</v>
      </c>
      <c r="F400" t="s">
        <v>48</v>
      </c>
      <c r="G400" t="s">
        <v>49</v>
      </c>
      <c r="H400" t="s">
        <v>50</v>
      </c>
      <c r="I400" t="s">
        <v>51</v>
      </c>
      <c r="J400" t="s">
        <v>102</v>
      </c>
      <c r="K400" t="s">
        <v>102</v>
      </c>
      <c r="L400" t="s">
        <v>103</v>
      </c>
      <c r="M400" t="s">
        <v>52</v>
      </c>
      <c r="N400" t="s">
        <v>1671</v>
      </c>
      <c r="O400" t="s">
        <v>105</v>
      </c>
      <c r="Q400" s="3"/>
      <c r="U400" s="3"/>
      <c r="W400" t="s">
        <v>43</v>
      </c>
      <c r="X400" t="s">
        <v>43</v>
      </c>
      <c r="Y400" s="3">
        <v>2256</v>
      </c>
      <c r="Z400" t="s">
        <v>1513</v>
      </c>
      <c r="AA400" t="s">
        <v>1672</v>
      </c>
      <c r="AB400" t="s">
        <v>1658</v>
      </c>
      <c r="AC400" t="s">
        <v>1578</v>
      </c>
      <c r="AD400" t="s">
        <v>110</v>
      </c>
      <c r="AE400" t="s">
        <v>60</v>
      </c>
      <c r="AH400" s="3"/>
      <c r="AI400" s="3">
        <v>2023</v>
      </c>
      <c r="AJ400" s="4">
        <v>45108</v>
      </c>
      <c r="AK400" s="5">
        <v>45278</v>
      </c>
      <c r="AL400" t="s">
        <v>43</v>
      </c>
      <c r="AM400" t="s">
        <v>61</v>
      </c>
      <c r="AN400">
        <v>5181.95</v>
      </c>
      <c r="AO400">
        <v>5181.95</v>
      </c>
      <c r="AQ400" s="6">
        <v>5181.95</v>
      </c>
    </row>
    <row r="401" spans="1:43" x14ac:dyDescent="0.3">
      <c r="A401" t="s">
        <v>1510</v>
      </c>
      <c r="B401" t="s">
        <v>230</v>
      </c>
      <c r="C401" t="s">
        <v>46</v>
      </c>
      <c r="D401" s="3">
        <v>71475</v>
      </c>
      <c r="E401" t="s">
        <v>1511</v>
      </c>
      <c r="F401" t="s">
        <v>48</v>
      </c>
      <c r="G401" t="s">
        <v>49</v>
      </c>
      <c r="H401" t="s">
        <v>50</v>
      </c>
      <c r="I401" t="s">
        <v>51</v>
      </c>
      <c r="J401" t="s">
        <v>102</v>
      </c>
      <c r="K401" t="s">
        <v>102</v>
      </c>
      <c r="L401" t="s">
        <v>103</v>
      </c>
      <c r="M401" t="s">
        <v>52</v>
      </c>
      <c r="N401" t="s">
        <v>1673</v>
      </c>
      <c r="O401" t="s">
        <v>105</v>
      </c>
      <c r="Q401" s="3"/>
      <c r="U401" s="3"/>
      <c r="W401" t="s">
        <v>43</v>
      </c>
      <c r="X401" t="s">
        <v>43</v>
      </c>
      <c r="Y401" s="3">
        <v>2256</v>
      </c>
      <c r="Z401" t="s">
        <v>1538</v>
      </c>
      <c r="AA401" t="s">
        <v>1674</v>
      </c>
      <c r="AB401" t="s">
        <v>1675</v>
      </c>
      <c r="AC401" t="s">
        <v>1578</v>
      </c>
      <c r="AD401" t="s">
        <v>110</v>
      </c>
      <c r="AE401" t="s">
        <v>60</v>
      </c>
      <c r="AH401" s="3"/>
      <c r="AI401" s="3">
        <v>2023</v>
      </c>
      <c r="AJ401" s="4">
        <v>45108</v>
      </c>
      <c r="AK401" s="5">
        <v>45278</v>
      </c>
      <c r="AL401" t="s">
        <v>43</v>
      </c>
      <c r="AM401" t="s">
        <v>61</v>
      </c>
      <c r="AN401">
        <v>825.14</v>
      </c>
      <c r="AO401">
        <v>825.14</v>
      </c>
      <c r="AQ401" s="6">
        <v>825.14</v>
      </c>
    </row>
    <row r="402" spans="1:43" x14ac:dyDescent="0.3">
      <c r="A402" t="s">
        <v>1510</v>
      </c>
      <c r="B402" t="s">
        <v>230</v>
      </c>
      <c r="C402" t="s">
        <v>46</v>
      </c>
      <c r="D402" s="3">
        <v>71475</v>
      </c>
      <c r="E402" t="s">
        <v>1511</v>
      </c>
      <c r="F402" t="s">
        <v>48</v>
      </c>
      <c r="G402" t="s">
        <v>49</v>
      </c>
      <c r="H402" t="s">
        <v>50</v>
      </c>
      <c r="I402" t="s">
        <v>51</v>
      </c>
      <c r="J402" t="s">
        <v>102</v>
      </c>
      <c r="K402" t="s">
        <v>102</v>
      </c>
      <c r="L402" t="s">
        <v>103</v>
      </c>
      <c r="M402" t="s">
        <v>52</v>
      </c>
      <c r="N402" t="s">
        <v>1676</v>
      </c>
      <c r="O402" t="s">
        <v>105</v>
      </c>
      <c r="Q402" s="3"/>
      <c r="U402" s="3"/>
      <c r="W402" t="s">
        <v>43</v>
      </c>
      <c r="X402" t="s">
        <v>43</v>
      </c>
      <c r="Y402" s="3">
        <v>2257</v>
      </c>
      <c r="Z402" t="s">
        <v>1513</v>
      </c>
      <c r="AA402" t="s">
        <v>1677</v>
      </c>
      <c r="AB402" t="s">
        <v>1658</v>
      </c>
      <c r="AC402" t="s">
        <v>1578</v>
      </c>
      <c r="AD402" t="s">
        <v>110</v>
      </c>
      <c r="AE402" t="s">
        <v>60</v>
      </c>
      <c r="AH402" s="3"/>
      <c r="AI402" s="3">
        <v>2023</v>
      </c>
      <c r="AJ402" s="4">
        <v>45108</v>
      </c>
      <c r="AK402" s="5">
        <v>45278</v>
      </c>
      <c r="AL402" t="s">
        <v>43</v>
      </c>
      <c r="AM402" t="s">
        <v>61</v>
      </c>
      <c r="AN402">
        <v>5262.3</v>
      </c>
      <c r="AO402">
        <v>5262.3</v>
      </c>
      <c r="AQ402" s="6">
        <v>5262.3</v>
      </c>
    </row>
    <row r="403" spans="1:43" x14ac:dyDescent="0.3">
      <c r="A403" t="s">
        <v>1510</v>
      </c>
      <c r="B403" t="s">
        <v>230</v>
      </c>
      <c r="C403" t="s">
        <v>46</v>
      </c>
      <c r="D403" s="3">
        <v>71475</v>
      </c>
      <c r="E403" t="s">
        <v>1511</v>
      </c>
      <c r="F403" t="s">
        <v>48</v>
      </c>
      <c r="G403" t="s">
        <v>49</v>
      </c>
      <c r="H403" t="s">
        <v>50</v>
      </c>
      <c r="I403" t="s">
        <v>51</v>
      </c>
      <c r="J403" t="s">
        <v>102</v>
      </c>
      <c r="K403" t="s">
        <v>102</v>
      </c>
      <c r="L403" t="s">
        <v>103</v>
      </c>
      <c r="M403" t="s">
        <v>52</v>
      </c>
      <c r="N403" t="s">
        <v>1678</v>
      </c>
      <c r="O403" t="s">
        <v>105</v>
      </c>
      <c r="Q403" s="3"/>
      <c r="U403" s="3"/>
      <c r="W403" t="s">
        <v>43</v>
      </c>
      <c r="X403" t="s">
        <v>43</v>
      </c>
      <c r="Y403" s="3">
        <v>2257</v>
      </c>
      <c r="Z403" t="s">
        <v>1538</v>
      </c>
      <c r="AA403" t="s">
        <v>1679</v>
      </c>
      <c r="AB403" t="s">
        <v>1675</v>
      </c>
      <c r="AC403" t="s">
        <v>1578</v>
      </c>
      <c r="AD403" t="s">
        <v>110</v>
      </c>
      <c r="AE403" t="s">
        <v>60</v>
      </c>
      <c r="AH403" s="3"/>
      <c r="AI403" s="3">
        <v>2023</v>
      </c>
      <c r="AJ403" s="4">
        <v>45108</v>
      </c>
      <c r="AK403" s="5">
        <v>45278</v>
      </c>
      <c r="AL403" t="s">
        <v>43</v>
      </c>
      <c r="AM403" t="s">
        <v>61</v>
      </c>
      <c r="AN403">
        <v>910.63</v>
      </c>
      <c r="AO403">
        <v>910.63</v>
      </c>
      <c r="AQ403" s="6">
        <v>910.63</v>
      </c>
    </row>
    <row r="404" spans="1:43" x14ac:dyDescent="0.3">
      <c r="A404" t="s">
        <v>1510</v>
      </c>
      <c r="B404" t="s">
        <v>230</v>
      </c>
      <c r="C404" t="s">
        <v>46</v>
      </c>
      <c r="D404" s="3">
        <v>71475</v>
      </c>
      <c r="E404" t="s">
        <v>1511</v>
      </c>
      <c r="F404" t="s">
        <v>48</v>
      </c>
      <c r="G404" t="s">
        <v>49</v>
      </c>
      <c r="H404" t="s">
        <v>50</v>
      </c>
      <c r="I404" t="s">
        <v>51</v>
      </c>
      <c r="J404" t="s">
        <v>102</v>
      </c>
      <c r="K404" t="s">
        <v>102</v>
      </c>
      <c r="L404" t="s">
        <v>103</v>
      </c>
      <c r="M404" t="s">
        <v>52</v>
      </c>
      <c r="N404" t="s">
        <v>1680</v>
      </c>
      <c r="O404" t="s">
        <v>105</v>
      </c>
      <c r="Q404" s="3"/>
      <c r="U404" s="3"/>
      <c r="W404" t="s">
        <v>43</v>
      </c>
      <c r="X404" t="s">
        <v>43</v>
      </c>
      <c r="Y404" s="3">
        <v>2258</v>
      </c>
      <c r="Z404" t="s">
        <v>1513</v>
      </c>
      <c r="AA404" t="s">
        <v>1681</v>
      </c>
      <c r="AB404" t="s">
        <v>1658</v>
      </c>
      <c r="AC404" t="s">
        <v>1578</v>
      </c>
      <c r="AD404" t="s">
        <v>110</v>
      </c>
      <c r="AE404" t="s">
        <v>60</v>
      </c>
      <c r="AH404" s="3"/>
      <c r="AI404" s="3">
        <v>2023</v>
      </c>
      <c r="AJ404" s="4">
        <v>45108</v>
      </c>
      <c r="AK404" s="5">
        <v>45278</v>
      </c>
      <c r="AL404" t="s">
        <v>43</v>
      </c>
      <c r="AM404" t="s">
        <v>61</v>
      </c>
      <c r="AN404">
        <v>5312.4800000000005</v>
      </c>
      <c r="AO404">
        <v>5312.4800000000005</v>
      </c>
      <c r="AQ404" s="6">
        <v>5312.4800000000005</v>
      </c>
    </row>
    <row r="405" spans="1:43" x14ac:dyDescent="0.3">
      <c r="A405" t="s">
        <v>1510</v>
      </c>
      <c r="B405" t="s">
        <v>230</v>
      </c>
      <c r="C405" t="s">
        <v>46</v>
      </c>
      <c r="D405" s="3">
        <v>71475</v>
      </c>
      <c r="E405" t="s">
        <v>1511</v>
      </c>
      <c r="F405" t="s">
        <v>48</v>
      </c>
      <c r="G405" t="s">
        <v>49</v>
      </c>
      <c r="H405" t="s">
        <v>50</v>
      </c>
      <c r="I405" t="s">
        <v>51</v>
      </c>
      <c r="J405" t="s">
        <v>102</v>
      </c>
      <c r="K405" t="s">
        <v>102</v>
      </c>
      <c r="L405" t="s">
        <v>103</v>
      </c>
      <c r="M405" t="s">
        <v>52</v>
      </c>
      <c r="N405" t="s">
        <v>1682</v>
      </c>
      <c r="O405" t="s">
        <v>105</v>
      </c>
      <c r="Q405" s="3"/>
      <c r="U405" s="3"/>
      <c r="W405" t="s">
        <v>43</v>
      </c>
      <c r="X405" t="s">
        <v>43</v>
      </c>
      <c r="Y405" s="3">
        <v>2258</v>
      </c>
      <c r="Z405" t="s">
        <v>1538</v>
      </c>
      <c r="AA405" t="s">
        <v>1683</v>
      </c>
      <c r="AB405" t="s">
        <v>1675</v>
      </c>
      <c r="AC405" t="s">
        <v>1578</v>
      </c>
      <c r="AD405" t="s">
        <v>110</v>
      </c>
      <c r="AE405" t="s">
        <v>60</v>
      </c>
      <c r="AH405" s="3"/>
      <c r="AI405" s="3">
        <v>2023</v>
      </c>
      <c r="AJ405" s="4">
        <v>45108</v>
      </c>
      <c r="AK405" s="5">
        <v>45278</v>
      </c>
      <c r="AL405" t="s">
        <v>43</v>
      </c>
      <c r="AM405" t="s">
        <v>61</v>
      </c>
      <c r="AN405">
        <v>3383.4500000000003</v>
      </c>
      <c r="AO405">
        <v>3383.4500000000003</v>
      </c>
      <c r="AQ405" s="6">
        <v>3383.4500000000003</v>
      </c>
    </row>
    <row r="406" spans="1:43" x14ac:dyDescent="0.3">
      <c r="A406" t="s">
        <v>1510</v>
      </c>
      <c r="B406" t="s">
        <v>230</v>
      </c>
      <c r="C406" t="s">
        <v>46</v>
      </c>
      <c r="D406" s="3">
        <v>71475</v>
      </c>
      <c r="E406" t="s">
        <v>1511</v>
      </c>
      <c r="F406" t="s">
        <v>48</v>
      </c>
      <c r="G406" t="s">
        <v>49</v>
      </c>
      <c r="H406" t="s">
        <v>50</v>
      </c>
      <c r="I406" t="s">
        <v>51</v>
      </c>
      <c r="J406" t="s">
        <v>102</v>
      </c>
      <c r="K406" t="s">
        <v>102</v>
      </c>
      <c r="L406" t="s">
        <v>103</v>
      </c>
      <c r="M406" t="s">
        <v>52</v>
      </c>
      <c r="N406" t="s">
        <v>1684</v>
      </c>
      <c r="O406" t="s">
        <v>105</v>
      </c>
      <c r="Q406" s="3"/>
      <c r="U406" s="3"/>
      <c r="W406" t="s">
        <v>43</v>
      </c>
      <c r="X406" t="s">
        <v>43</v>
      </c>
      <c r="Y406" s="3">
        <v>2259</v>
      </c>
      <c r="Z406" t="s">
        <v>1513</v>
      </c>
      <c r="AA406" t="s">
        <v>1685</v>
      </c>
      <c r="AB406" t="s">
        <v>1658</v>
      </c>
      <c r="AC406" t="s">
        <v>1578</v>
      </c>
      <c r="AD406" t="s">
        <v>110</v>
      </c>
      <c r="AE406" t="s">
        <v>60</v>
      </c>
      <c r="AH406" s="3"/>
      <c r="AI406" s="3">
        <v>2023</v>
      </c>
      <c r="AJ406" s="4">
        <v>45108</v>
      </c>
      <c r="AK406" s="5">
        <v>45278</v>
      </c>
      <c r="AL406" t="s">
        <v>43</v>
      </c>
      <c r="AM406" t="s">
        <v>61</v>
      </c>
      <c r="AN406">
        <v>5507.64</v>
      </c>
      <c r="AO406">
        <v>5507.64</v>
      </c>
      <c r="AQ406" s="6">
        <v>5507.64</v>
      </c>
    </row>
    <row r="407" spans="1:43" x14ac:dyDescent="0.3">
      <c r="A407" t="s">
        <v>1510</v>
      </c>
      <c r="B407" t="s">
        <v>230</v>
      </c>
      <c r="C407" t="s">
        <v>46</v>
      </c>
      <c r="D407" s="3">
        <v>71475</v>
      </c>
      <c r="E407" t="s">
        <v>1511</v>
      </c>
      <c r="F407" t="s">
        <v>48</v>
      </c>
      <c r="G407" t="s">
        <v>49</v>
      </c>
      <c r="H407" t="s">
        <v>50</v>
      </c>
      <c r="I407" t="s">
        <v>51</v>
      </c>
      <c r="J407" t="s">
        <v>102</v>
      </c>
      <c r="K407" t="s">
        <v>102</v>
      </c>
      <c r="L407" t="s">
        <v>103</v>
      </c>
      <c r="M407" t="s">
        <v>52</v>
      </c>
      <c r="N407" t="s">
        <v>1686</v>
      </c>
      <c r="O407" t="s">
        <v>105</v>
      </c>
      <c r="Q407" s="3"/>
      <c r="U407" s="3"/>
      <c r="W407" t="s">
        <v>43</v>
      </c>
      <c r="X407" t="s">
        <v>43</v>
      </c>
      <c r="Y407" s="3">
        <v>2259</v>
      </c>
      <c r="Z407" t="s">
        <v>1538</v>
      </c>
      <c r="AA407" t="s">
        <v>1687</v>
      </c>
      <c r="AB407" t="s">
        <v>1675</v>
      </c>
      <c r="AC407" t="s">
        <v>1578</v>
      </c>
      <c r="AD407" t="s">
        <v>110</v>
      </c>
      <c r="AE407" t="s">
        <v>60</v>
      </c>
      <c r="AH407" s="3"/>
      <c r="AI407" s="3">
        <v>2023</v>
      </c>
      <c r="AJ407" s="4">
        <v>45108</v>
      </c>
      <c r="AK407" s="5">
        <v>45278</v>
      </c>
      <c r="AL407" t="s">
        <v>43</v>
      </c>
      <c r="AM407" t="s">
        <v>61</v>
      </c>
      <c r="AN407">
        <v>3438.61</v>
      </c>
      <c r="AO407">
        <v>3438.61</v>
      </c>
      <c r="AQ407" s="6">
        <v>3438.61</v>
      </c>
    </row>
    <row r="408" spans="1:43" x14ac:dyDescent="0.3">
      <c r="A408" t="s">
        <v>1510</v>
      </c>
      <c r="B408" t="s">
        <v>230</v>
      </c>
      <c r="C408" t="s">
        <v>46</v>
      </c>
      <c r="D408" s="3">
        <v>71475</v>
      </c>
      <c r="E408" t="s">
        <v>1511</v>
      </c>
      <c r="F408" t="s">
        <v>48</v>
      </c>
      <c r="G408" t="s">
        <v>49</v>
      </c>
      <c r="H408" t="s">
        <v>50</v>
      </c>
      <c r="I408" t="s">
        <v>51</v>
      </c>
      <c r="J408" t="s">
        <v>102</v>
      </c>
      <c r="K408" t="s">
        <v>102</v>
      </c>
      <c r="L408" t="s">
        <v>103</v>
      </c>
      <c r="M408" t="s">
        <v>52</v>
      </c>
      <c r="N408" t="s">
        <v>1688</v>
      </c>
      <c r="O408" t="s">
        <v>105</v>
      </c>
      <c r="Q408" s="3"/>
      <c r="U408" s="3"/>
      <c r="W408" t="s">
        <v>43</v>
      </c>
      <c r="X408" t="s">
        <v>43</v>
      </c>
      <c r="Y408" s="3">
        <v>2260</v>
      </c>
      <c r="Z408" t="s">
        <v>1538</v>
      </c>
      <c r="AA408" t="s">
        <v>1689</v>
      </c>
      <c r="AB408" t="s">
        <v>1675</v>
      </c>
      <c r="AC408" t="s">
        <v>1578</v>
      </c>
      <c r="AD408" t="s">
        <v>110</v>
      </c>
      <c r="AE408" t="s">
        <v>60</v>
      </c>
      <c r="AH408" s="3"/>
      <c r="AI408" s="3">
        <v>2023</v>
      </c>
      <c r="AJ408" s="4">
        <v>45108</v>
      </c>
      <c r="AK408" s="5">
        <v>45278</v>
      </c>
      <c r="AL408" t="s">
        <v>43</v>
      </c>
      <c r="AM408" t="s">
        <v>61</v>
      </c>
      <c r="AN408">
        <v>5251.24</v>
      </c>
      <c r="AO408">
        <v>5251.24</v>
      </c>
      <c r="AQ408" s="6">
        <v>5251.24</v>
      </c>
    </row>
    <row r="409" spans="1:43" x14ac:dyDescent="0.3">
      <c r="A409" t="s">
        <v>1510</v>
      </c>
      <c r="B409" t="s">
        <v>230</v>
      </c>
      <c r="C409" t="s">
        <v>46</v>
      </c>
      <c r="D409" s="3">
        <v>71475</v>
      </c>
      <c r="E409" t="s">
        <v>1511</v>
      </c>
      <c r="F409" t="s">
        <v>48</v>
      </c>
      <c r="G409" t="s">
        <v>49</v>
      </c>
      <c r="H409" t="s">
        <v>50</v>
      </c>
      <c r="I409" t="s">
        <v>51</v>
      </c>
      <c r="J409" t="s">
        <v>102</v>
      </c>
      <c r="K409" t="s">
        <v>102</v>
      </c>
      <c r="L409" t="s">
        <v>103</v>
      </c>
      <c r="M409" t="s">
        <v>52</v>
      </c>
      <c r="N409" t="s">
        <v>1690</v>
      </c>
      <c r="O409" t="s">
        <v>105</v>
      </c>
      <c r="Q409" s="3"/>
      <c r="U409" s="3"/>
      <c r="W409" t="s">
        <v>43</v>
      </c>
      <c r="X409" t="s">
        <v>43</v>
      </c>
      <c r="Y409" s="3">
        <v>2261</v>
      </c>
      <c r="Z409" t="s">
        <v>1538</v>
      </c>
      <c r="AA409" t="s">
        <v>1691</v>
      </c>
      <c r="AB409" t="s">
        <v>1675</v>
      </c>
      <c r="AC409" t="s">
        <v>1578</v>
      </c>
      <c r="AD409" t="s">
        <v>110</v>
      </c>
      <c r="AE409" t="s">
        <v>60</v>
      </c>
      <c r="AH409" s="3"/>
      <c r="AI409" s="3">
        <v>2023</v>
      </c>
      <c r="AJ409" s="4">
        <v>45108</v>
      </c>
      <c r="AK409" s="5">
        <v>45278</v>
      </c>
      <c r="AL409" t="s">
        <v>43</v>
      </c>
      <c r="AM409" t="s">
        <v>61</v>
      </c>
      <c r="AN409">
        <v>5652.1</v>
      </c>
      <c r="AO409">
        <v>5652.1</v>
      </c>
      <c r="AQ409" s="6">
        <v>5652.1</v>
      </c>
    </row>
    <row r="410" spans="1:43" x14ac:dyDescent="0.3">
      <c r="A410" t="s">
        <v>1510</v>
      </c>
      <c r="B410" t="s">
        <v>230</v>
      </c>
      <c r="C410" t="s">
        <v>46</v>
      </c>
      <c r="D410" s="3">
        <v>71475</v>
      </c>
      <c r="E410" t="s">
        <v>1511</v>
      </c>
      <c r="F410" t="s">
        <v>48</v>
      </c>
      <c r="G410" t="s">
        <v>49</v>
      </c>
      <c r="H410" t="s">
        <v>50</v>
      </c>
      <c r="I410" t="s">
        <v>51</v>
      </c>
      <c r="J410" t="s">
        <v>102</v>
      </c>
      <c r="K410" t="s">
        <v>102</v>
      </c>
      <c r="L410" t="s">
        <v>103</v>
      </c>
      <c r="M410" t="s">
        <v>52</v>
      </c>
      <c r="N410" t="s">
        <v>1692</v>
      </c>
      <c r="O410" t="s">
        <v>105</v>
      </c>
      <c r="Q410" s="3"/>
      <c r="U410" s="3"/>
      <c r="W410" t="s">
        <v>43</v>
      </c>
      <c r="X410" t="s">
        <v>43</v>
      </c>
      <c r="Y410" s="3">
        <v>2262</v>
      </c>
      <c r="Z410" t="s">
        <v>1538</v>
      </c>
      <c r="AA410" t="s">
        <v>1693</v>
      </c>
      <c r="AB410" t="s">
        <v>1675</v>
      </c>
      <c r="AC410" t="s">
        <v>1578</v>
      </c>
      <c r="AD410" t="s">
        <v>110</v>
      </c>
      <c r="AE410" t="s">
        <v>60</v>
      </c>
      <c r="AH410" s="3"/>
      <c r="AI410" s="3">
        <v>2023</v>
      </c>
      <c r="AJ410" s="4">
        <v>45108</v>
      </c>
      <c r="AK410" s="5">
        <v>45278</v>
      </c>
      <c r="AL410" t="s">
        <v>43</v>
      </c>
      <c r="AM410" t="s">
        <v>61</v>
      </c>
      <c r="AN410">
        <v>5799.38</v>
      </c>
      <c r="AO410">
        <v>5799.38</v>
      </c>
      <c r="AQ410" s="6">
        <v>5799.38</v>
      </c>
    </row>
    <row r="411" spans="1:43" x14ac:dyDescent="0.3">
      <c r="A411" t="s">
        <v>1510</v>
      </c>
      <c r="B411" t="s">
        <v>230</v>
      </c>
      <c r="C411" t="s">
        <v>46</v>
      </c>
      <c r="D411" s="3">
        <v>71475</v>
      </c>
      <c r="E411" t="s">
        <v>1511</v>
      </c>
      <c r="F411" t="s">
        <v>48</v>
      </c>
      <c r="G411" t="s">
        <v>49</v>
      </c>
      <c r="H411" t="s">
        <v>50</v>
      </c>
      <c r="I411" t="s">
        <v>51</v>
      </c>
      <c r="J411" t="s">
        <v>102</v>
      </c>
      <c r="K411" t="s">
        <v>102</v>
      </c>
      <c r="L411" t="s">
        <v>103</v>
      </c>
      <c r="M411" t="s">
        <v>52</v>
      </c>
      <c r="N411" t="s">
        <v>1694</v>
      </c>
      <c r="O411" t="s">
        <v>105</v>
      </c>
      <c r="Q411" s="3"/>
      <c r="U411" s="3"/>
      <c r="W411" t="s">
        <v>43</v>
      </c>
      <c r="X411" t="s">
        <v>43</v>
      </c>
      <c r="Y411" s="3">
        <v>2409</v>
      </c>
      <c r="Z411" t="s">
        <v>1526</v>
      </c>
      <c r="AA411" t="s">
        <v>1695</v>
      </c>
      <c r="AB411" t="s">
        <v>1696</v>
      </c>
      <c r="AC411" t="s">
        <v>1578</v>
      </c>
      <c r="AD411" t="s">
        <v>110</v>
      </c>
      <c r="AE411" t="s">
        <v>60</v>
      </c>
      <c r="AH411" s="3"/>
      <c r="AI411" s="3">
        <v>2023</v>
      </c>
      <c r="AJ411" s="4">
        <v>45108</v>
      </c>
      <c r="AK411" s="5">
        <v>45278</v>
      </c>
      <c r="AL411" t="s">
        <v>43</v>
      </c>
      <c r="AM411" t="s">
        <v>61</v>
      </c>
      <c r="AN411">
        <v>872.36</v>
      </c>
      <c r="AO411">
        <v>872.36</v>
      </c>
      <c r="AQ411" s="6">
        <v>872.36</v>
      </c>
    </row>
    <row r="412" spans="1:43" x14ac:dyDescent="0.3">
      <c r="A412" t="s">
        <v>1510</v>
      </c>
      <c r="B412" t="s">
        <v>230</v>
      </c>
      <c r="C412" t="s">
        <v>46</v>
      </c>
      <c r="D412" s="3">
        <v>71475</v>
      </c>
      <c r="E412" t="s">
        <v>1511</v>
      </c>
      <c r="F412" t="s">
        <v>48</v>
      </c>
      <c r="G412" t="s">
        <v>49</v>
      </c>
      <c r="H412" t="s">
        <v>50</v>
      </c>
      <c r="I412" t="s">
        <v>51</v>
      </c>
      <c r="J412" t="s">
        <v>102</v>
      </c>
      <c r="K412" t="s">
        <v>102</v>
      </c>
      <c r="L412" t="s">
        <v>103</v>
      </c>
      <c r="M412" t="s">
        <v>52</v>
      </c>
      <c r="N412" t="s">
        <v>1697</v>
      </c>
      <c r="O412" t="s">
        <v>105</v>
      </c>
      <c r="Q412" s="3"/>
      <c r="U412" s="3"/>
      <c r="W412" t="s">
        <v>43</v>
      </c>
      <c r="X412" t="s">
        <v>43</v>
      </c>
      <c r="Y412" s="3">
        <v>2410</v>
      </c>
      <c r="Z412" t="s">
        <v>1526</v>
      </c>
      <c r="AA412" t="s">
        <v>1698</v>
      </c>
      <c r="AB412" t="s">
        <v>1696</v>
      </c>
      <c r="AC412" t="s">
        <v>1578</v>
      </c>
      <c r="AD412" t="s">
        <v>110</v>
      </c>
      <c r="AE412" t="s">
        <v>60</v>
      </c>
      <c r="AH412" s="3"/>
      <c r="AI412" s="3">
        <v>2023</v>
      </c>
      <c r="AJ412" s="4">
        <v>45108</v>
      </c>
      <c r="AK412" s="5">
        <v>45278</v>
      </c>
      <c r="AL412" t="s">
        <v>43</v>
      </c>
      <c r="AM412" t="s">
        <v>61</v>
      </c>
      <c r="AN412">
        <v>3546.44</v>
      </c>
      <c r="AO412">
        <v>3546.44</v>
      </c>
      <c r="AQ412" s="6">
        <v>3546.44</v>
      </c>
    </row>
    <row r="413" spans="1:43" x14ac:dyDescent="0.3">
      <c r="A413" t="s">
        <v>1510</v>
      </c>
      <c r="B413" t="s">
        <v>230</v>
      </c>
      <c r="C413" t="s">
        <v>46</v>
      </c>
      <c r="D413" s="3">
        <v>71475</v>
      </c>
      <c r="E413" t="s">
        <v>1511</v>
      </c>
      <c r="F413" t="s">
        <v>48</v>
      </c>
      <c r="G413" t="s">
        <v>49</v>
      </c>
      <c r="H413" t="s">
        <v>50</v>
      </c>
      <c r="I413" t="s">
        <v>51</v>
      </c>
      <c r="J413" t="s">
        <v>102</v>
      </c>
      <c r="K413" t="s">
        <v>102</v>
      </c>
      <c r="L413" t="s">
        <v>103</v>
      </c>
      <c r="M413" t="s">
        <v>52</v>
      </c>
      <c r="N413" t="s">
        <v>1699</v>
      </c>
      <c r="O413" t="s">
        <v>105</v>
      </c>
      <c r="Q413" s="3"/>
      <c r="U413" s="3"/>
      <c r="W413" t="s">
        <v>43</v>
      </c>
      <c r="X413" t="s">
        <v>43</v>
      </c>
      <c r="Y413" s="3">
        <v>2411</v>
      </c>
      <c r="Z413" t="s">
        <v>1526</v>
      </c>
      <c r="AA413" t="s">
        <v>1700</v>
      </c>
      <c r="AB413" t="s">
        <v>1696</v>
      </c>
      <c r="AC413" t="s">
        <v>1578</v>
      </c>
      <c r="AD413" t="s">
        <v>110</v>
      </c>
      <c r="AE413" t="s">
        <v>60</v>
      </c>
      <c r="AH413" s="3"/>
      <c r="AI413" s="3">
        <v>2023</v>
      </c>
      <c r="AJ413" s="4">
        <v>45108</v>
      </c>
      <c r="AK413" s="5">
        <v>45278</v>
      </c>
      <c r="AL413" t="s">
        <v>43</v>
      </c>
      <c r="AM413" t="s">
        <v>61</v>
      </c>
      <c r="AN413">
        <v>3756.34</v>
      </c>
      <c r="AO413">
        <v>3756.34</v>
      </c>
      <c r="AQ413" s="6">
        <v>3756.34</v>
      </c>
    </row>
    <row r="414" spans="1:43" x14ac:dyDescent="0.3">
      <c r="A414" t="s">
        <v>1510</v>
      </c>
      <c r="B414" t="s">
        <v>85</v>
      </c>
      <c r="C414" t="s">
        <v>46</v>
      </c>
      <c r="D414" s="3">
        <v>71475</v>
      </c>
      <c r="E414" t="s">
        <v>1511</v>
      </c>
      <c r="F414" t="s">
        <v>48</v>
      </c>
      <c r="G414" t="s">
        <v>49</v>
      </c>
      <c r="H414" t="s">
        <v>50</v>
      </c>
      <c r="I414" t="s">
        <v>51</v>
      </c>
      <c r="J414" t="s">
        <v>102</v>
      </c>
      <c r="K414" t="s">
        <v>102</v>
      </c>
      <c r="L414" t="s">
        <v>103</v>
      </c>
      <c r="M414" t="s">
        <v>52</v>
      </c>
      <c r="N414" t="s">
        <v>1701</v>
      </c>
      <c r="O414" t="s">
        <v>105</v>
      </c>
      <c r="Q414" s="3"/>
      <c r="U414" s="3"/>
      <c r="W414" t="s">
        <v>43</v>
      </c>
      <c r="X414" t="s">
        <v>43</v>
      </c>
      <c r="Y414" s="3">
        <v>3100</v>
      </c>
      <c r="Z414" t="s">
        <v>1702</v>
      </c>
      <c r="AA414" t="s">
        <v>1703</v>
      </c>
      <c r="AB414" t="s">
        <v>1704</v>
      </c>
      <c r="AC414" t="s">
        <v>1705</v>
      </c>
      <c r="AD414" t="s">
        <v>110</v>
      </c>
      <c r="AE414" t="s">
        <v>60</v>
      </c>
      <c r="AH414" s="3"/>
      <c r="AI414" s="3">
        <v>2023</v>
      </c>
      <c r="AJ414" s="4">
        <v>45261</v>
      </c>
      <c r="AK414" s="5">
        <v>45289</v>
      </c>
      <c r="AL414" t="s">
        <v>43</v>
      </c>
      <c r="AM414" t="s">
        <v>61</v>
      </c>
      <c r="AN414">
        <v>3870.52</v>
      </c>
      <c r="AO414">
        <v>3870.52</v>
      </c>
      <c r="AQ414" s="6">
        <v>3870.52</v>
      </c>
    </row>
    <row r="415" spans="1:43" x14ac:dyDescent="0.3">
      <c r="A415" t="s">
        <v>1510</v>
      </c>
      <c r="B415" t="s">
        <v>85</v>
      </c>
      <c r="C415" t="s">
        <v>46</v>
      </c>
      <c r="D415" s="3">
        <v>71475</v>
      </c>
      <c r="E415" t="s">
        <v>1511</v>
      </c>
      <c r="F415" t="s">
        <v>48</v>
      </c>
      <c r="G415" t="s">
        <v>49</v>
      </c>
      <c r="H415" t="s">
        <v>50</v>
      </c>
      <c r="I415" t="s">
        <v>51</v>
      </c>
      <c r="J415" t="s">
        <v>102</v>
      </c>
      <c r="K415" t="s">
        <v>102</v>
      </c>
      <c r="L415" t="s">
        <v>103</v>
      </c>
      <c r="M415" t="s">
        <v>52</v>
      </c>
      <c r="N415" t="s">
        <v>1706</v>
      </c>
      <c r="O415" t="s">
        <v>105</v>
      </c>
      <c r="Q415" s="3"/>
      <c r="U415" s="3"/>
      <c r="W415" t="s">
        <v>43</v>
      </c>
      <c r="X415" t="s">
        <v>43</v>
      </c>
      <c r="Y415" s="3">
        <v>3104</v>
      </c>
      <c r="Z415" t="s">
        <v>1707</v>
      </c>
      <c r="AA415" t="s">
        <v>1708</v>
      </c>
      <c r="AB415" t="s">
        <v>1709</v>
      </c>
      <c r="AC415" t="s">
        <v>1705</v>
      </c>
      <c r="AD415" t="s">
        <v>110</v>
      </c>
      <c r="AE415" t="s">
        <v>60</v>
      </c>
      <c r="AH415" s="3"/>
      <c r="AI415" s="3">
        <v>2023</v>
      </c>
      <c r="AJ415" s="4">
        <v>45261</v>
      </c>
      <c r="AK415" s="5">
        <v>45289</v>
      </c>
      <c r="AL415" t="s">
        <v>43</v>
      </c>
      <c r="AM415" t="s">
        <v>61</v>
      </c>
      <c r="AN415">
        <v>923.6</v>
      </c>
      <c r="AO415">
        <v>923.6</v>
      </c>
      <c r="AQ415" s="6">
        <v>923.6</v>
      </c>
    </row>
    <row r="416" spans="1:43" x14ac:dyDescent="0.3">
      <c r="A416" t="s">
        <v>1510</v>
      </c>
      <c r="B416" t="s">
        <v>196</v>
      </c>
      <c r="C416" t="s">
        <v>46</v>
      </c>
      <c r="D416" s="3">
        <v>71475</v>
      </c>
      <c r="E416" t="s">
        <v>1511</v>
      </c>
      <c r="F416" t="s">
        <v>48</v>
      </c>
      <c r="G416" t="s">
        <v>49</v>
      </c>
      <c r="H416" t="s">
        <v>50</v>
      </c>
      <c r="I416" t="s">
        <v>51</v>
      </c>
      <c r="J416" t="s">
        <v>102</v>
      </c>
      <c r="K416" t="s">
        <v>102</v>
      </c>
      <c r="L416" t="s">
        <v>103</v>
      </c>
      <c r="M416" t="s">
        <v>52</v>
      </c>
      <c r="N416" t="s">
        <v>1710</v>
      </c>
      <c r="O416" t="s">
        <v>105</v>
      </c>
      <c r="Q416" s="3"/>
      <c r="U416" s="3"/>
      <c r="W416" t="s">
        <v>43</v>
      </c>
      <c r="X416" t="s">
        <v>43</v>
      </c>
      <c r="Y416" s="3">
        <v>3221</v>
      </c>
      <c r="Z416" t="s">
        <v>1711</v>
      </c>
      <c r="AA416" t="s">
        <v>1712</v>
      </c>
      <c r="AB416" t="s">
        <v>1713</v>
      </c>
      <c r="AC416" t="s">
        <v>1604</v>
      </c>
      <c r="AD416" t="s">
        <v>110</v>
      </c>
      <c r="AE416" t="s">
        <v>60</v>
      </c>
      <c r="AH416" s="3"/>
      <c r="AI416" s="3">
        <v>2023</v>
      </c>
      <c r="AJ416" s="4">
        <v>45017</v>
      </c>
      <c r="AK416" s="5">
        <v>45172</v>
      </c>
      <c r="AL416" t="s">
        <v>43</v>
      </c>
      <c r="AM416" t="s">
        <v>61</v>
      </c>
      <c r="AN416">
        <v>838.75</v>
      </c>
      <c r="AO416">
        <v>838.75</v>
      </c>
      <c r="AQ416" s="6">
        <v>838.75</v>
      </c>
    </row>
    <row r="417" spans="1:43" x14ac:dyDescent="0.3">
      <c r="A417" t="s">
        <v>1510</v>
      </c>
      <c r="B417" t="s">
        <v>196</v>
      </c>
      <c r="C417" t="s">
        <v>46</v>
      </c>
      <c r="D417" s="3">
        <v>71475</v>
      </c>
      <c r="E417" t="s">
        <v>1511</v>
      </c>
      <c r="F417" t="s">
        <v>48</v>
      </c>
      <c r="G417" t="s">
        <v>49</v>
      </c>
      <c r="H417" t="s">
        <v>50</v>
      </c>
      <c r="I417" t="s">
        <v>51</v>
      </c>
      <c r="J417" t="s">
        <v>102</v>
      </c>
      <c r="K417" t="s">
        <v>102</v>
      </c>
      <c r="L417" t="s">
        <v>103</v>
      </c>
      <c r="M417" t="s">
        <v>52</v>
      </c>
      <c r="N417" t="s">
        <v>1714</v>
      </c>
      <c r="O417" t="s">
        <v>105</v>
      </c>
      <c r="Q417" s="3"/>
      <c r="U417" s="3"/>
      <c r="W417" t="s">
        <v>43</v>
      </c>
      <c r="X417" t="s">
        <v>43</v>
      </c>
      <c r="Y417" s="3">
        <v>3222</v>
      </c>
      <c r="Z417" t="s">
        <v>1711</v>
      </c>
      <c r="AA417" t="s">
        <v>1715</v>
      </c>
      <c r="AB417" t="s">
        <v>1713</v>
      </c>
      <c r="AC417" t="s">
        <v>1604</v>
      </c>
      <c r="AD417" t="s">
        <v>110</v>
      </c>
      <c r="AE417" t="s">
        <v>60</v>
      </c>
      <c r="AH417" s="3"/>
      <c r="AI417" s="3">
        <v>2023</v>
      </c>
      <c r="AJ417" s="4">
        <v>45017</v>
      </c>
      <c r="AK417" s="5">
        <v>45172</v>
      </c>
      <c r="AL417" t="s">
        <v>43</v>
      </c>
      <c r="AM417" t="s">
        <v>61</v>
      </c>
      <c r="AN417">
        <v>3383.4500000000003</v>
      </c>
      <c r="AO417">
        <v>3383.4500000000003</v>
      </c>
      <c r="AQ417" s="6">
        <v>3383.4500000000003</v>
      </c>
    </row>
    <row r="418" spans="1:43" x14ac:dyDescent="0.3">
      <c r="A418" t="s">
        <v>1510</v>
      </c>
      <c r="B418" t="s">
        <v>196</v>
      </c>
      <c r="C418" t="s">
        <v>46</v>
      </c>
      <c r="D418" s="3">
        <v>71475</v>
      </c>
      <c r="E418" t="s">
        <v>1511</v>
      </c>
      <c r="F418" t="s">
        <v>48</v>
      </c>
      <c r="G418" t="s">
        <v>49</v>
      </c>
      <c r="H418" t="s">
        <v>50</v>
      </c>
      <c r="I418" t="s">
        <v>51</v>
      </c>
      <c r="J418" t="s">
        <v>102</v>
      </c>
      <c r="K418" t="s">
        <v>102</v>
      </c>
      <c r="L418" t="s">
        <v>103</v>
      </c>
      <c r="M418" t="s">
        <v>52</v>
      </c>
      <c r="N418" t="s">
        <v>1716</v>
      </c>
      <c r="O418" t="s">
        <v>105</v>
      </c>
      <c r="Q418" s="3"/>
      <c r="U418" s="3"/>
      <c r="W418" t="s">
        <v>43</v>
      </c>
      <c r="X418" t="s">
        <v>43</v>
      </c>
      <c r="Y418" s="3">
        <v>3223</v>
      </c>
      <c r="Z418" t="s">
        <v>1711</v>
      </c>
      <c r="AA418" t="s">
        <v>1717</v>
      </c>
      <c r="AB418" t="s">
        <v>1713</v>
      </c>
      <c r="AC418" t="s">
        <v>1604</v>
      </c>
      <c r="AD418" t="s">
        <v>110</v>
      </c>
      <c r="AE418" t="s">
        <v>60</v>
      </c>
      <c r="AH418" s="3"/>
      <c r="AI418" s="3">
        <v>2023</v>
      </c>
      <c r="AJ418" s="4">
        <v>45017</v>
      </c>
      <c r="AK418" s="5">
        <v>45172</v>
      </c>
      <c r="AL418" t="s">
        <v>43</v>
      </c>
      <c r="AM418" t="s">
        <v>61</v>
      </c>
      <c r="AN418">
        <v>5251.24</v>
      </c>
      <c r="AO418">
        <v>5251.24</v>
      </c>
      <c r="AQ418" s="6">
        <v>5251.24</v>
      </c>
    </row>
    <row r="419" spans="1:43" x14ac:dyDescent="0.3">
      <c r="A419" t="s">
        <v>1510</v>
      </c>
      <c r="B419" t="s">
        <v>162</v>
      </c>
      <c r="C419" t="s">
        <v>46</v>
      </c>
      <c r="D419" s="3">
        <v>71475</v>
      </c>
      <c r="E419" t="s">
        <v>1511</v>
      </c>
      <c r="F419" t="s">
        <v>48</v>
      </c>
      <c r="G419" t="s">
        <v>49</v>
      </c>
      <c r="H419" t="s">
        <v>50</v>
      </c>
      <c r="I419" t="s">
        <v>51</v>
      </c>
      <c r="J419" t="s">
        <v>102</v>
      </c>
      <c r="K419" t="s">
        <v>102</v>
      </c>
      <c r="L419" t="s">
        <v>103</v>
      </c>
      <c r="M419" t="s">
        <v>52</v>
      </c>
      <c r="N419" t="s">
        <v>1718</v>
      </c>
      <c r="O419" t="s">
        <v>105</v>
      </c>
      <c r="Q419" s="3"/>
      <c r="U419" s="3"/>
      <c r="W419" t="s">
        <v>43</v>
      </c>
      <c r="X419" t="s">
        <v>43</v>
      </c>
      <c r="Y419" s="3">
        <v>3319</v>
      </c>
      <c r="Z419" t="s">
        <v>1719</v>
      </c>
      <c r="AA419" t="s">
        <v>1720</v>
      </c>
      <c r="AB419" t="s">
        <v>1721</v>
      </c>
      <c r="AC419" t="s">
        <v>1567</v>
      </c>
      <c r="AD419" t="s">
        <v>110</v>
      </c>
      <c r="AE419" t="s">
        <v>60</v>
      </c>
      <c r="AH419" s="3"/>
      <c r="AI419" s="3">
        <v>2023</v>
      </c>
      <c r="AJ419" s="4">
        <v>45047</v>
      </c>
      <c r="AK419" s="5">
        <v>45173</v>
      </c>
      <c r="AL419" t="s">
        <v>43</v>
      </c>
      <c r="AM419" t="s">
        <v>61</v>
      </c>
      <c r="AN419">
        <v>872.36</v>
      </c>
      <c r="AO419">
        <v>872.36</v>
      </c>
      <c r="AQ419" s="6">
        <v>872.36</v>
      </c>
    </row>
    <row r="420" spans="1:43" x14ac:dyDescent="0.3">
      <c r="A420" t="s">
        <v>1510</v>
      </c>
      <c r="B420" t="s">
        <v>162</v>
      </c>
      <c r="C420" t="s">
        <v>46</v>
      </c>
      <c r="D420" s="3">
        <v>71475</v>
      </c>
      <c r="E420" t="s">
        <v>1511</v>
      </c>
      <c r="F420" t="s">
        <v>48</v>
      </c>
      <c r="G420" t="s">
        <v>49</v>
      </c>
      <c r="H420" t="s">
        <v>50</v>
      </c>
      <c r="I420" t="s">
        <v>51</v>
      </c>
      <c r="J420" t="s">
        <v>102</v>
      </c>
      <c r="K420" t="s">
        <v>102</v>
      </c>
      <c r="L420" t="s">
        <v>103</v>
      </c>
      <c r="M420" t="s">
        <v>52</v>
      </c>
      <c r="N420" t="s">
        <v>1722</v>
      </c>
      <c r="O420" t="s">
        <v>105</v>
      </c>
      <c r="Q420" s="3"/>
      <c r="U420" s="3"/>
      <c r="W420" t="s">
        <v>43</v>
      </c>
      <c r="X420" t="s">
        <v>43</v>
      </c>
      <c r="Y420" s="3">
        <v>3320</v>
      </c>
      <c r="Z420" t="s">
        <v>1719</v>
      </c>
      <c r="AA420" t="s">
        <v>1723</v>
      </c>
      <c r="AB420" t="s">
        <v>1721</v>
      </c>
      <c r="AC420" t="s">
        <v>1567</v>
      </c>
      <c r="AD420" t="s">
        <v>110</v>
      </c>
      <c r="AE420" t="s">
        <v>60</v>
      </c>
      <c r="AH420" s="3"/>
      <c r="AI420" s="3">
        <v>2023</v>
      </c>
      <c r="AJ420" s="4">
        <v>45047</v>
      </c>
      <c r="AK420" s="5">
        <v>45173</v>
      </c>
      <c r="AL420" t="s">
        <v>43</v>
      </c>
      <c r="AM420" t="s">
        <v>61</v>
      </c>
      <c r="AN420">
        <v>3546.44</v>
      </c>
      <c r="AO420">
        <v>3546.44</v>
      </c>
      <c r="AQ420" s="6">
        <v>3546.44</v>
      </c>
    </row>
    <row r="421" spans="1:43" x14ac:dyDescent="0.3">
      <c r="A421" t="s">
        <v>1510</v>
      </c>
      <c r="B421" t="s">
        <v>71</v>
      </c>
      <c r="C421" t="s">
        <v>46</v>
      </c>
      <c r="D421" s="3">
        <v>71475</v>
      </c>
      <c r="E421" t="s">
        <v>1511</v>
      </c>
      <c r="F421" t="s">
        <v>48</v>
      </c>
      <c r="G421" t="s">
        <v>49</v>
      </c>
      <c r="H421" t="s">
        <v>50</v>
      </c>
      <c r="I421" t="s">
        <v>51</v>
      </c>
      <c r="J421" t="s">
        <v>102</v>
      </c>
      <c r="K421" t="s">
        <v>102</v>
      </c>
      <c r="L421" t="s">
        <v>103</v>
      </c>
      <c r="M421" t="s">
        <v>52</v>
      </c>
      <c r="N421" t="s">
        <v>1724</v>
      </c>
      <c r="O421" t="s">
        <v>105</v>
      </c>
      <c r="Q421" s="3"/>
      <c r="U421" s="3"/>
      <c r="W421" t="s">
        <v>43</v>
      </c>
      <c r="X421" t="s">
        <v>43</v>
      </c>
      <c r="Y421" s="3">
        <v>3320</v>
      </c>
      <c r="Z421" t="s">
        <v>1725</v>
      </c>
      <c r="AA421" t="s">
        <v>1726</v>
      </c>
      <c r="AB421" t="s">
        <v>1727</v>
      </c>
      <c r="AC421" t="s">
        <v>1728</v>
      </c>
      <c r="AD421" t="s">
        <v>110</v>
      </c>
      <c r="AE421" t="s">
        <v>60</v>
      </c>
      <c r="AH421" s="3"/>
      <c r="AI421" s="3">
        <v>2024</v>
      </c>
      <c r="AJ421" s="4">
        <v>45627</v>
      </c>
      <c r="AK421" s="5">
        <v>45665</v>
      </c>
      <c r="AL421" t="s">
        <v>43</v>
      </c>
      <c r="AM421" t="s">
        <v>61</v>
      </c>
      <c r="AN421">
        <v>1296.57</v>
      </c>
      <c r="AO421">
        <v>1296.57</v>
      </c>
      <c r="AQ421" s="6">
        <v>1296.57</v>
      </c>
    </row>
    <row r="422" spans="1:43" x14ac:dyDescent="0.3">
      <c r="A422" t="s">
        <v>1510</v>
      </c>
      <c r="B422" t="s">
        <v>162</v>
      </c>
      <c r="C422" t="s">
        <v>46</v>
      </c>
      <c r="D422" s="3">
        <v>71475</v>
      </c>
      <c r="E422" t="s">
        <v>1511</v>
      </c>
      <c r="F422" t="s">
        <v>48</v>
      </c>
      <c r="G422" t="s">
        <v>49</v>
      </c>
      <c r="H422" t="s">
        <v>50</v>
      </c>
      <c r="I422" t="s">
        <v>51</v>
      </c>
      <c r="J422" t="s">
        <v>102</v>
      </c>
      <c r="K422" t="s">
        <v>102</v>
      </c>
      <c r="L422" t="s">
        <v>103</v>
      </c>
      <c r="M422" t="s">
        <v>52</v>
      </c>
      <c r="N422" t="s">
        <v>1729</v>
      </c>
      <c r="O422" t="s">
        <v>105</v>
      </c>
      <c r="Q422" s="3"/>
      <c r="U422" s="3"/>
      <c r="W422" t="s">
        <v>43</v>
      </c>
      <c r="X422" t="s">
        <v>43</v>
      </c>
      <c r="Y422" s="3">
        <v>3321</v>
      </c>
      <c r="Z422" t="s">
        <v>1719</v>
      </c>
      <c r="AA422" t="s">
        <v>1730</v>
      </c>
      <c r="AB422" t="s">
        <v>1721</v>
      </c>
      <c r="AC422" t="s">
        <v>1567</v>
      </c>
      <c r="AD422" t="s">
        <v>110</v>
      </c>
      <c r="AE422" t="s">
        <v>60</v>
      </c>
      <c r="AH422" s="3"/>
      <c r="AI422" s="3">
        <v>2023</v>
      </c>
      <c r="AJ422" s="4">
        <v>45047</v>
      </c>
      <c r="AK422" s="5">
        <v>45173</v>
      </c>
      <c r="AL422" t="s">
        <v>43</v>
      </c>
      <c r="AM422" t="s">
        <v>61</v>
      </c>
      <c r="AN422">
        <v>5507.64</v>
      </c>
      <c r="AO422">
        <v>5507.64</v>
      </c>
      <c r="AQ422" s="6">
        <v>5507.64</v>
      </c>
    </row>
    <row r="423" spans="1:43" x14ac:dyDescent="0.3">
      <c r="A423" t="s">
        <v>1510</v>
      </c>
      <c r="B423" t="s">
        <v>71</v>
      </c>
      <c r="C423" t="s">
        <v>46</v>
      </c>
      <c r="D423" s="3">
        <v>71475</v>
      </c>
      <c r="E423" t="s">
        <v>1511</v>
      </c>
      <c r="F423" t="s">
        <v>48</v>
      </c>
      <c r="G423" t="s">
        <v>49</v>
      </c>
      <c r="H423" t="s">
        <v>50</v>
      </c>
      <c r="I423" t="s">
        <v>51</v>
      </c>
      <c r="J423" t="s">
        <v>102</v>
      </c>
      <c r="K423" t="s">
        <v>102</v>
      </c>
      <c r="L423" t="s">
        <v>103</v>
      </c>
      <c r="M423" t="s">
        <v>52</v>
      </c>
      <c r="N423" t="s">
        <v>1731</v>
      </c>
      <c r="O423" t="s">
        <v>105</v>
      </c>
      <c r="Q423" s="3"/>
      <c r="U423" s="3"/>
      <c r="W423" t="s">
        <v>43</v>
      </c>
      <c r="X423" t="s">
        <v>43</v>
      </c>
      <c r="Y423" s="3">
        <v>3321</v>
      </c>
      <c r="Z423" t="s">
        <v>1725</v>
      </c>
      <c r="AA423" t="s">
        <v>1732</v>
      </c>
      <c r="AB423" t="s">
        <v>1727</v>
      </c>
      <c r="AC423" t="s">
        <v>1728</v>
      </c>
      <c r="AD423" t="s">
        <v>110</v>
      </c>
      <c r="AE423" t="s">
        <v>60</v>
      </c>
      <c r="AH423" s="3"/>
      <c r="AI423" s="3">
        <v>2024</v>
      </c>
      <c r="AJ423" s="4">
        <v>45627</v>
      </c>
      <c r="AK423" s="5">
        <v>45665</v>
      </c>
      <c r="AL423" t="s">
        <v>43</v>
      </c>
      <c r="AM423" t="s">
        <v>61</v>
      </c>
      <c r="AN423">
        <v>2706.08</v>
      </c>
      <c r="AO423">
        <v>2706.08</v>
      </c>
      <c r="AQ423" s="6">
        <v>2706.08</v>
      </c>
    </row>
    <row r="424" spans="1:43" x14ac:dyDescent="0.3">
      <c r="A424" t="s">
        <v>1510</v>
      </c>
      <c r="B424" t="s">
        <v>71</v>
      </c>
      <c r="C424" t="s">
        <v>46</v>
      </c>
      <c r="D424" s="3">
        <v>71475</v>
      </c>
      <c r="E424" t="s">
        <v>1511</v>
      </c>
      <c r="F424" t="s">
        <v>48</v>
      </c>
      <c r="G424" t="s">
        <v>49</v>
      </c>
      <c r="H424" t="s">
        <v>50</v>
      </c>
      <c r="I424" t="s">
        <v>51</v>
      </c>
      <c r="J424" t="s">
        <v>102</v>
      </c>
      <c r="K424" t="s">
        <v>102</v>
      </c>
      <c r="L424" t="s">
        <v>103</v>
      </c>
      <c r="M424" t="s">
        <v>52</v>
      </c>
      <c r="N424" t="s">
        <v>1733</v>
      </c>
      <c r="O424" t="s">
        <v>105</v>
      </c>
      <c r="Q424" s="3"/>
      <c r="U424" s="3"/>
      <c r="W424" t="s">
        <v>43</v>
      </c>
      <c r="X424" t="s">
        <v>43</v>
      </c>
      <c r="Y424" s="3">
        <v>3322</v>
      </c>
      <c r="Z424" t="s">
        <v>1725</v>
      </c>
      <c r="AA424" t="s">
        <v>1734</v>
      </c>
      <c r="AB424" t="s">
        <v>1727</v>
      </c>
      <c r="AC424" t="s">
        <v>1728</v>
      </c>
      <c r="AD424" t="s">
        <v>110</v>
      </c>
      <c r="AE424" t="s">
        <v>60</v>
      </c>
      <c r="AH424" s="3"/>
      <c r="AI424" s="3">
        <v>2024</v>
      </c>
      <c r="AJ424" s="4">
        <v>45627</v>
      </c>
      <c r="AK424" s="5">
        <v>45665</v>
      </c>
      <c r="AL424" t="s">
        <v>43</v>
      </c>
      <c r="AM424" t="s">
        <v>61</v>
      </c>
      <c r="AN424">
        <v>7193.77</v>
      </c>
      <c r="AO424">
        <v>7193.77</v>
      </c>
      <c r="AQ424" s="6">
        <v>7193.77</v>
      </c>
    </row>
    <row r="425" spans="1:43" x14ac:dyDescent="0.3">
      <c r="A425" t="s">
        <v>1510</v>
      </c>
      <c r="B425" t="s">
        <v>289</v>
      </c>
      <c r="C425" t="s">
        <v>46</v>
      </c>
      <c r="D425" s="3">
        <v>71475</v>
      </c>
      <c r="E425" t="s">
        <v>1511</v>
      </c>
      <c r="F425" t="s">
        <v>48</v>
      </c>
      <c r="G425" t="s">
        <v>49</v>
      </c>
      <c r="H425" t="s">
        <v>50</v>
      </c>
      <c r="I425" t="s">
        <v>51</v>
      </c>
      <c r="J425" t="s">
        <v>102</v>
      </c>
      <c r="K425" t="s">
        <v>102</v>
      </c>
      <c r="L425" t="s">
        <v>103</v>
      </c>
      <c r="M425" t="s">
        <v>52</v>
      </c>
      <c r="N425" t="s">
        <v>1735</v>
      </c>
      <c r="O425" t="s">
        <v>105</v>
      </c>
      <c r="Q425" s="3"/>
      <c r="U425" s="3"/>
      <c r="W425" t="s">
        <v>43</v>
      </c>
      <c r="X425" t="s">
        <v>43</v>
      </c>
      <c r="Y425" s="3">
        <v>3337</v>
      </c>
      <c r="Z425" t="s">
        <v>1736</v>
      </c>
      <c r="AA425" t="s">
        <v>1737</v>
      </c>
      <c r="AB425" t="s">
        <v>1738</v>
      </c>
      <c r="AC425" t="s">
        <v>1543</v>
      </c>
      <c r="AD425" t="s">
        <v>110</v>
      </c>
      <c r="AE425" t="s">
        <v>60</v>
      </c>
      <c r="AH425" s="3"/>
      <c r="AI425" s="3">
        <v>2023</v>
      </c>
      <c r="AJ425" s="4">
        <v>45170</v>
      </c>
      <c r="AK425" s="5">
        <v>45202</v>
      </c>
      <c r="AL425" t="s">
        <v>43</v>
      </c>
      <c r="AM425" t="s">
        <v>61</v>
      </c>
      <c r="AN425">
        <v>983.35</v>
      </c>
      <c r="AO425">
        <v>983.35</v>
      </c>
      <c r="AQ425" s="6">
        <v>983.35</v>
      </c>
    </row>
    <row r="426" spans="1:43" x14ac:dyDescent="0.3">
      <c r="A426" t="s">
        <v>1510</v>
      </c>
      <c r="B426" t="s">
        <v>289</v>
      </c>
      <c r="C426" t="s">
        <v>46</v>
      </c>
      <c r="D426" s="3">
        <v>71475</v>
      </c>
      <c r="E426" t="s">
        <v>1511</v>
      </c>
      <c r="F426" t="s">
        <v>48</v>
      </c>
      <c r="G426" t="s">
        <v>49</v>
      </c>
      <c r="H426" t="s">
        <v>50</v>
      </c>
      <c r="I426" t="s">
        <v>51</v>
      </c>
      <c r="J426" t="s">
        <v>102</v>
      </c>
      <c r="K426" t="s">
        <v>102</v>
      </c>
      <c r="L426" t="s">
        <v>103</v>
      </c>
      <c r="M426" t="s">
        <v>52</v>
      </c>
      <c r="N426" t="s">
        <v>1739</v>
      </c>
      <c r="O426" t="s">
        <v>105</v>
      </c>
      <c r="Q426" s="3"/>
      <c r="U426" s="3"/>
      <c r="W426" t="s">
        <v>43</v>
      </c>
      <c r="X426" t="s">
        <v>43</v>
      </c>
      <c r="Y426" s="3">
        <v>3338</v>
      </c>
      <c r="Z426" t="s">
        <v>1736</v>
      </c>
      <c r="AA426" t="s">
        <v>1740</v>
      </c>
      <c r="AB426" t="s">
        <v>1738</v>
      </c>
      <c r="AC426" t="s">
        <v>1543</v>
      </c>
      <c r="AD426" t="s">
        <v>110</v>
      </c>
      <c r="AE426" t="s">
        <v>60</v>
      </c>
      <c r="AH426" s="3"/>
      <c r="AI426" s="3">
        <v>2023</v>
      </c>
      <c r="AJ426" s="4">
        <v>45170</v>
      </c>
      <c r="AK426" s="5">
        <v>45202</v>
      </c>
      <c r="AL426" t="s">
        <v>43</v>
      </c>
      <c r="AM426" t="s">
        <v>61</v>
      </c>
      <c r="AN426">
        <v>3825.67</v>
      </c>
      <c r="AO426">
        <v>3825.67</v>
      </c>
      <c r="AQ426" s="6">
        <v>3825.67</v>
      </c>
    </row>
    <row r="427" spans="1:43" x14ac:dyDescent="0.3">
      <c r="A427" t="s">
        <v>1510</v>
      </c>
      <c r="B427" t="s">
        <v>247</v>
      </c>
      <c r="C427" t="s">
        <v>46</v>
      </c>
      <c r="D427" s="3">
        <v>71475</v>
      </c>
      <c r="E427" t="s">
        <v>1511</v>
      </c>
      <c r="F427" t="s">
        <v>48</v>
      </c>
      <c r="G427" t="s">
        <v>49</v>
      </c>
      <c r="H427" t="s">
        <v>50</v>
      </c>
      <c r="I427" t="s">
        <v>51</v>
      </c>
      <c r="J427" t="s">
        <v>102</v>
      </c>
      <c r="K427" t="s">
        <v>102</v>
      </c>
      <c r="L427" t="s">
        <v>103</v>
      </c>
      <c r="M427" t="s">
        <v>52</v>
      </c>
      <c r="N427" t="s">
        <v>1741</v>
      </c>
      <c r="O427" t="s">
        <v>105</v>
      </c>
      <c r="Q427" s="3"/>
      <c r="U427" s="3"/>
      <c r="W427" t="s">
        <v>43</v>
      </c>
      <c r="X427" t="s">
        <v>43</v>
      </c>
      <c r="Y427" s="3">
        <v>3364</v>
      </c>
      <c r="Z427" t="s">
        <v>1742</v>
      </c>
      <c r="AA427" t="s">
        <v>1743</v>
      </c>
      <c r="AB427" t="s">
        <v>1744</v>
      </c>
      <c r="AC427" t="s">
        <v>1524</v>
      </c>
      <c r="AD427" t="s">
        <v>110</v>
      </c>
      <c r="AE427" t="s">
        <v>60</v>
      </c>
      <c r="AH427" s="3"/>
      <c r="AI427" s="3">
        <v>2023</v>
      </c>
      <c r="AJ427" s="4">
        <v>45200</v>
      </c>
      <c r="AK427" s="5">
        <v>45235</v>
      </c>
      <c r="AL427" t="s">
        <v>43</v>
      </c>
      <c r="AM427" t="s">
        <v>61</v>
      </c>
      <c r="AN427">
        <v>916.11</v>
      </c>
      <c r="AO427">
        <v>916.11</v>
      </c>
      <c r="AQ427" s="6">
        <v>916.11</v>
      </c>
    </row>
    <row r="428" spans="1:43" x14ac:dyDescent="0.3">
      <c r="A428" t="s">
        <v>1510</v>
      </c>
      <c r="B428" t="s">
        <v>247</v>
      </c>
      <c r="C428" t="s">
        <v>46</v>
      </c>
      <c r="D428" s="3">
        <v>71475</v>
      </c>
      <c r="E428" t="s">
        <v>1511</v>
      </c>
      <c r="F428" t="s">
        <v>48</v>
      </c>
      <c r="G428" t="s">
        <v>49</v>
      </c>
      <c r="H428" t="s">
        <v>50</v>
      </c>
      <c r="I428" t="s">
        <v>51</v>
      </c>
      <c r="J428" t="s">
        <v>102</v>
      </c>
      <c r="K428" t="s">
        <v>102</v>
      </c>
      <c r="L428" t="s">
        <v>103</v>
      </c>
      <c r="M428" t="s">
        <v>52</v>
      </c>
      <c r="N428" t="s">
        <v>1745</v>
      </c>
      <c r="O428" t="s">
        <v>105</v>
      </c>
      <c r="Q428" s="3"/>
      <c r="U428" s="3"/>
      <c r="W428" t="s">
        <v>43</v>
      </c>
      <c r="X428" t="s">
        <v>43</v>
      </c>
      <c r="Y428" s="3">
        <v>3365</v>
      </c>
      <c r="Z428" t="s">
        <v>1742</v>
      </c>
      <c r="AA428" t="s">
        <v>1746</v>
      </c>
      <c r="AB428" t="s">
        <v>1744</v>
      </c>
      <c r="AC428" t="s">
        <v>1524</v>
      </c>
      <c r="AD428" t="s">
        <v>110</v>
      </c>
      <c r="AE428" t="s">
        <v>60</v>
      </c>
      <c r="AH428" s="3"/>
      <c r="AI428" s="3">
        <v>2023</v>
      </c>
      <c r="AJ428" s="4">
        <v>45200</v>
      </c>
      <c r="AK428" s="5">
        <v>45235</v>
      </c>
      <c r="AL428" t="s">
        <v>43</v>
      </c>
      <c r="AM428" t="s">
        <v>61</v>
      </c>
      <c r="AN428">
        <v>3863.03</v>
      </c>
      <c r="AO428">
        <v>3863.03</v>
      </c>
      <c r="AQ428" s="6">
        <v>3863.03</v>
      </c>
    </row>
    <row r="429" spans="1:43" x14ac:dyDescent="0.3">
      <c r="A429" t="s">
        <v>1510</v>
      </c>
      <c r="B429" t="s">
        <v>156</v>
      </c>
      <c r="C429" t="s">
        <v>46</v>
      </c>
      <c r="D429" s="3">
        <v>71475</v>
      </c>
      <c r="E429" t="s">
        <v>1511</v>
      </c>
      <c r="F429" t="s">
        <v>48</v>
      </c>
      <c r="G429" t="s">
        <v>49</v>
      </c>
      <c r="H429" t="s">
        <v>50</v>
      </c>
      <c r="I429" t="s">
        <v>51</v>
      </c>
      <c r="J429" t="s">
        <v>102</v>
      </c>
      <c r="K429" t="s">
        <v>102</v>
      </c>
      <c r="L429" t="s">
        <v>103</v>
      </c>
      <c r="M429" t="s">
        <v>52</v>
      </c>
      <c r="N429" t="s">
        <v>1747</v>
      </c>
      <c r="O429" t="s">
        <v>105</v>
      </c>
      <c r="Q429" s="3"/>
      <c r="U429" s="3"/>
      <c r="W429" t="s">
        <v>43</v>
      </c>
      <c r="X429" t="s">
        <v>43</v>
      </c>
      <c r="Y429" s="3">
        <v>3367</v>
      </c>
      <c r="Z429" t="s">
        <v>1748</v>
      </c>
      <c r="AA429" t="s">
        <v>1749</v>
      </c>
      <c r="AB429" t="s">
        <v>1750</v>
      </c>
      <c r="AC429" t="s">
        <v>1591</v>
      </c>
      <c r="AD429" t="s">
        <v>110</v>
      </c>
      <c r="AE429" t="s">
        <v>60</v>
      </c>
      <c r="AH429" s="3"/>
      <c r="AI429" s="3">
        <v>2023</v>
      </c>
      <c r="AJ429" s="4">
        <v>44986</v>
      </c>
      <c r="AK429" s="5">
        <v>45169</v>
      </c>
      <c r="AL429" t="s">
        <v>43</v>
      </c>
      <c r="AM429" t="s">
        <v>61</v>
      </c>
      <c r="AN429">
        <v>3438.61</v>
      </c>
      <c r="AO429">
        <v>3438.61</v>
      </c>
      <c r="AQ429" s="6">
        <v>3438.61</v>
      </c>
    </row>
    <row r="430" spans="1:43" x14ac:dyDescent="0.3">
      <c r="A430" t="s">
        <v>1510</v>
      </c>
      <c r="B430" t="s">
        <v>150</v>
      </c>
      <c r="C430" t="s">
        <v>46</v>
      </c>
      <c r="D430" s="3">
        <v>71475</v>
      </c>
      <c r="E430" t="s">
        <v>1511</v>
      </c>
      <c r="F430" t="s">
        <v>48</v>
      </c>
      <c r="G430" t="s">
        <v>49</v>
      </c>
      <c r="H430" t="s">
        <v>50</v>
      </c>
      <c r="I430" t="s">
        <v>51</v>
      </c>
      <c r="J430" t="s">
        <v>102</v>
      </c>
      <c r="K430" t="s">
        <v>102</v>
      </c>
      <c r="L430" t="s">
        <v>103</v>
      </c>
      <c r="M430" t="s">
        <v>52</v>
      </c>
      <c r="N430" t="s">
        <v>1751</v>
      </c>
      <c r="O430" t="s">
        <v>105</v>
      </c>
      <c r="Q430" s="3"/>
      <c r="U430" s="3"/>
      <c r="W430" t="s">
        <v>43</v>
      </c>
      <c r="X430" t="s">
        <v>43</v>
      </c>
      <c r="Y430" s="3">
        <v>3376</v>
      </c>
      <c r="Z430" t="s">
        <v>1752</v>
      </c>
      <c r="AA430" t="s">
        <v>1753</v>
      </c>
      <c r="AB430" t="s">
        <v>1754</v>
      </c>
      <c r="AC430" t="s">
        <v>1755</v>
      </c>
      <c r="AD430" t="s">
        <v>110</v>
      </c>
      <c r="AE430" t="s">
        <v>60</v>
      </c>
      <c r="AH430" s="3"/>
      <c r="AI430" s="3">
        <v>2024</v>
      </c>
      <c r="AJ430" s="4">
        <v>45323</v>
      </c>
      <c r="AK430" s="5">
        <v>45379</v>
      </c>
      <c r="AL430" t="s">
        <v>43</v>
      </c>
      <c r="AM430" t="s">
        <v>61</v>
      </c>
      <c r="AN430">
        <v>1132.5899999999999</v>
      </c>
      <c r="AO430">
        <v>1132.5899999999999</v>
      </c>
      <c r="AQ430" s="6">
        <v>1132.5899999999999</v>
      </c>
    </row>
    <row r="431" spans="1:43" x14ac:dyDescent="0.3">
      <c r="A431" t="s">
        <v>1510</v>
      </c>
      <c r="B431" t="s">
        <v>150</v>
      </c>
      <c r="C431" t="s">
        <v>46</v>
      </c>
      <c r="D431" s="3">
        <v>71475</v>
      </c>
      <c r="E431" t="s">
        <v>1511</v>
      </c>
      <c r="F431" t="s">
        <v>48</v>
      </c>
      <c r="G431" t="s">
        <v>49</v>
      </c>
      <c r="H431" t="s">
        <v>50</v>
      </c>
      <c r="I431" t="s">
        <v>51</v>
      </c>
      <c r="J431" t="s">
        <v>102</v>
      </c>
      <c r="K431" t="s">
        <v>102</v>
      </c>
      <c r="L431" t="s">
        <v>103</v>
      </c>
      <c r="M431" t="s">
        <v>52</v>
      </c>
      <c r="N431" t="s">
        <v>1756</v>
      </c>
      <c r="O431" t="s">
        <v>105</v>
      </c>
      <c r="Q431" s="3"/>
      <c r="U431" s="3"/>
      <c r="W431" t="s">
        <v>43</v>
      </c>
      <c r="X431" t="s">
        <v>43</v>
      </c>
      <c r="Y431" s="3">
        <v>3377</v>
      </c>
      <c r="Z431" t="s">
        <v>1752</v>
      </c>
      <c r="AA431" t="s">
        <v>1757</v>
      </c>
      <c r="AB431" t="s">
        <v>1754</v>
      </c>
      <c r="AC431" t="s">
        <v>1755</v>
      </c>
      <c r="AD431" t="s">
        <v>110</v>
      </c>
      <c r="AE431" t="s">
        <v>60</v>
      </c>
      <c r="AH431" s="3"/>
      <c r="AI431" s="3">
        <v>2024</v>
      </c>
      <c r="AJ431" s="4">
        <v>45323</v>
      </c>
      <c r="AK431" s="5">
        <v>45379</v>
      </c>
      <c r="AL431" t="s">
        <v>43</v>
      </c>
      <c r="AM431" t="s">
        <v>61</v>
      </c>
      <c r="AN431">
        <v>3997.42</v>
      </c>
      <c r="AO431">
        <v>3997.42</v>
      </c>
      <c r="AQ431" s="6">
        <v>3997.42</v>
      </c>
    </row>
    <row r="432" spans="1:43" x14ac:dyDescent="0.3">
      <c r="A432" t="s">
        <v>1510</v>
      </c>
      <c r="B432" t="s">
        <v>551</v>
      </c>
      <c r="C432" t="s">
        <v>46</v>
      </c>
      <c r="D432" s="3">
        <v>71475</v>
      </c>
      <c r="E432" t="s">
        <v>1511</v>
      </c>
      <c r="F432" t="s">
        <v>48</v>
      </c>
      <c r="G432" t="s">
        <v>49</v>
      </c>
      <c r="H432" t="s">
        <v>50</v>
      </c>
      <c r="I432" t="s">
        <v>51</v>
      </c>
      <c r="J432" t="s">
        <v>102</v>
      </c>
      <c r="K432" t="s">
        <v>102</v>
      </c>
      <c r="L432" t="s">
        <v>103</v>
      </c>
      <c r="M432" t="s">
        <v>52</v>
      </c>
      <c r="N432" t="s">
        <v>1758</v>
      </c>
      <c r="O432" t="s">
        <v>105</v>
      </c>
      <c r="Q432" s="3"/>
      <c r="U432" s="3"/>
      <c r="W432" t="s">
        <v>43</v>
      </c>
      <c r="X432" t="s">
        <v>43</v>
      </c>
      <c r="Y432" s="3">
        <v>3426</v>
      </c>
      <c r="Z432" t="s">
        <v>1759</v>
      </c>
      <c r="AA432" t="s">
        <v>1760</v>
      </c>
      <c r="AB432" t="s">
        <v>1761</v>
      </c>
      <c r="AC432" t="s">
        <v>1762</v>
      </c>
      <c r="AD432" t="s">
        <v>110</v>
      </c>
      <c r="AE432" t="s">
        <v>60</v>
      </c>
      <c r="AH432" s="3"/>
      <c r="AI432" s="3">
        <v>2024</v>
      </c>
      <c r="AJ432" s="4">
        <v>45292</v>
      </c>
      <c r="AK432" s="5">
        <v>45378</v>
      </c>
      <c r="AL432" t="s">
        <v>43</v>
      </c>
      <c r="AM432" t="s">
        <v>61</v>
      </c>
      <c r="AN432">
        <v>1118.97</v>
      </c>
      <c r="AO432">
        <v>1118.97</v>
      </c>
      <c r="AQ432" s="6">
        <v>1118.97</v>
      </c>
    </row>
    <row r="433" spans="1:43" x14ac:dyDescent="0.3">
      <c r="A433" t="s">
        <v>1510</v>
      </c>
      <c r="B433" t="s">
        <v>156</v>
      </c>
      <c r="C433" t="s">
        <v>46</v>
      </c>
      <c r="D433" s="3">
        <v>71475</v>
      </c>
      <c r="E433" t="s">
        <v>1511</v>
      </c>
      <c r="F433" t="s">
        <v>48</v>
      </c>
      <c r="G433" t="s">
        <v>49</v>
      </c>
      <c r="H433" t="s">
        <v>50</v>
      </c>
      <c r="I433" t="s">
        <v>51</v>
      </c>
      <c r="J433" t="s">
        <v>102</v>
      </c>
      <c r="K433" t="s">
        <v>102</v>
      </c>
      <c r="L433" t="s">
        <v>103</v>
      </c>
      <c r="M433" t="s">
        <v>52</v>
      </c>
      <c r="N433" t="s">
        <v>1763</v>
      </c>
      <c r="O433" t="s">
        <v>105</v>
      </c>
      <c r="Q433" s="3"/>
      <c r="U433" s="3"/>
      <c r="W433" t="s">
        <v>43</v>
      </c>
      <c r="X433" t="s">
        <v>43</v>
      </c>
      <c r="Y433" s="3">
        <v>3466</v>
      </c>
      <c r="Z433" t="s">
        <v>1764</v>
      </c>
      <c r="AA433" t="s">
        <v>1765</v>
      </c>
      <c r="AB433" t="s">
        <v>1766</v>
      </c>
      <c r="AC433" t="s">
        <v>1591</v>
      </c>
      <c r="AD433" t="s">
        <v>110</v>
      </c>
      <c r="AE433" t="s">
        <v>60</v>
      </c>
      <c r="AH433" s="3"/>
      <c r="AI433" s="3">
        <v>2023</v>
      </c>
      <c r="AJ433" s="4">
        <v>44986</v>
      </c>
      <c r="AK433" s="5">
        <v>45169</v>
      </c>
      <c r="AL433" t="s">
        <v>43</v>
      </c>
      <c r="AM433" t="s">
        <v>61</v>
      </c>
      <c r="AN433">
        <v>825.14</v>
      </c>
      <c r="AO433">
        <v>825.14</v>
      </c>
      <c r="AQ433" s="6">
        <v>825.14</v>
      </c>
    </row>
    <row r="434" spans="1:43" x14ac:dyDescent="0.3">
      <c r="A434" t="s">
        <v>1510</v>
      </c>
      <c r="B434" t="s">
        <v>156</v>
      </c>
      <c r="C434" t="s">
        <v>46</v>
      </c>
      <c r="D434" s="3">
        <v>71475</v>
      </c>
      <c r="E434" t="s">
        <v>1511</v>
      </c>
      <c r="F434" t="s">
        <v>48</v>
      </c>
      <c r="G434" t="s">
        <v>49</v>
      </c>
      <c r="H434" t="s">
        <v>50</v>
      </c>
      <c r="I434" t="s">
        <v>51</v>
      </c>
      <c r="J434" t="s">
        <v>102</v>
      </c>
      <c r="K434" t="s">
        <v>102</v>
      </c>
      <c r="L434" t="s">
        <v>103</v>
      </c>
      <c r="M434" t="s">
        <v>52</v>
      </c>
      <c r="N434" t="s">
        <v>1767</v>
      </c>
      <c r="O434" t="s">
        <v>105</v>
      </c>
      <c r="Q434" s="3"/>
      <c r="U434" s="3"/>
      <c r="W434" t="s">
        <v>43</v>
      </c>
      <c r="X434" t="s">
        <v>43</v>
      </c>
      <c r="Y434" s="3">
        <v>3467</v>
      </c>
      <c r="Z434" t="s">
        <v>1764</v>
      </c>
      <c r="AA434" t="s">
        <v>1768</v>
      </c>
      <c r="AB434" t="s">
        <v>1766</v>
      </c>
      <c r="AC434" t="s">
        <v>1591</v>
      </c>
      <c r="AD434" t="s">
        <v>110</v>
      </c>
      <c r="AE434" t="s">
        <v>60</v>
      </c>
      <c r="AH434" s="3"/>
      <c r="AI434" s="3">
        <v>2023</v>
      </c>
      <c r="AJ434" s="4">
        <v>44986</v>
      </c>
      <c r="AK434" s="5">
        <v>45169</v>
      </c>
      <c r="AL434" t="s">
        <v>43</v>
      </c>
      <c r="AM434" t="s">
        <v>61</v>
      </c>
      <c r="AN434">
        <v>5181.95</v>
      </c>
      <c r="AO434">
        <v>5181.95</v>
      </c>
      <c r="AQ434" s="6">
        <v>5181.95</v>
      </c>
    </row>
    <row r="435" spans="1:43" x14ac:dyDescent="0.3">
      <c r="A435" t="s">
        <v>1510</v>
      </c>
      <c r="B435" t="s">
        <v>551</v>
      </c>
      <c r="C435" t="s">
        <v>46</v>
      </c>
      <c r="D435" s="3">
        <v>71475</v>
      </c>
      <c r="E435" t="s">
        <v>1511</v>
      </c>
      <c r="F435" t="s">
        <v>48</v>
      </c>
      <c r="G435" t="s">
        <v>49</v>
      </c>
      <c r="H435" t="s">
        <v>50</v>
      </c>
      <c r="I435" t="s">
        <v>51</v>
      </c>
      <c r="J435" t="s">
        <v>102</v>
      </c>
      <c r="K435" t="s">
        <v>102</v>
      </c>
      <c r="L435" t="s">
        <v>103</v>
      </c>
      <c r="M435" t="s">
        <v>52</v>
      </c>
      <c r="N435" t="s">
        <v>1769</v>
      </c>
      <c r="O435" t="s">
        <v>105</v>
      </c>
      <c r="Q435" s="3"/>
      <c r="U435" s="3"/>
      <c r="W435" t="s">
        <v>43</v>
      </c>
      <c r="X435" t="s">
        <v>43</v>
      </c>
      <c r="Y435" s="3">
        <v>3469</v>
      </c>
      <c r="Z435" t="s">
        <v>1770</v>
      </c>
      <c r="AA435" t="s">
        <v>1771</v>
      </c>
      <c r="AB435" t="s">
        <v>1772</v>
      </c>
      <c r="AC435" t="s">
        <v>1762</v>
      </c>
      <c r="AD435" t="s">
        <v>110</v>
      </c>
      <c r="AE435" t="s">
        <v>60</v>
      </c>
      <c r="AH435" s="3"/>
      <c r="AI435" s="3">
        <v>2024</v>
      </c>
      <c r="AJ435" s="4">
        <v>45292</v>
      </c>
      <c r="AK435" s="5">
        <v>45378</v>
      </c>
      <c r="AL435" t="s">
        <v>43</v>
      </c>
      <c r="AM435" t="s">
        <v>61</v>
      </c>
      <c r="AN435">
        <v>3997.2000000000003</v>
      </c>
      <c r="AO435">
        <v>3997.2000000000003</v>
      </c>
      <c r="AQ435" s="6">
        <v>3997.2000000000003</v>
      </c>
    </row>
    <row r="436" spans="1:43" x14ac:dyDescent="0.3">
      <c r="A436" t="s">
        <v>1510</v>
      </c>
      <c r="B436" t="s">
        <v>915</v>
      </c>
      <c r="C436" t="s">
        <v>46</v>
      </c>
      <c r="D436" s="3">
        <v>71475</v>
      </c>
      <c r="E436" t="s">
        <v>1511</v>
      </c>
      <c r="F436" t="s">
        <v>48</v>
      </c>
      <c r="G436" t="s">
        <v>49</v>
      </c>
      <c r="H436" t="s">
        <v>50</v>
      </c>
      <c r="I436" t="s">
        <v>51</v>
      </c>
      <c r="J436" t="s">
        <v>102</v>
      </c>
      <c r="K436" t="s">
        <v>102</v>
      </c>
      <c r="L436" t="s">
        <v>103</v>
      </c>
      <c r="M436" t="s">
        <v>52</v>
      </c>
      <c r="N436" t="s">
        <v>1773</v>
      </c>
      <c r="O436" t="s">
        <v>105</v>
      </c>
      <c r="Q436" s="3"/>
      <c r="U436" s="3"/>
      <c r="W436" t="s">
        <v>43</v>
      </c>
      <c r="X436" t="s">
        <v>43</v>
      </c>
      <c r="Y436" s="3">
        <v>3514</v>
      </c>
      <c r="Z436" t="s">
        <v>1774</v>
      </c>
      <c r="AA436" t="s">
        <v>1775</v>
      </c>
      <c r="AB436" t="s">
        <v>1776</v>
      </c>
      <c r="AC436" t="s">
        <v>1777</v>
      </c>
      <c r="AD436" t="s">
        <v>110</v>
      </c>
      <c r="AE436" t="s">
        <v>60</v>
      </c>
      <c r="AH436" s="3"/>
      <c r="AI436" s="3">
        <v>2024</v>
      </c>
      <c r="AJ436" s="4">
        <v>45413</v>
      </c>
      <c r="AK436" s="5">
        <v>45449</v>
      </c>
      <c r="AL436" t="s">
        <v>43</v>
      </c>
      <c r="AM436" t="s">
        <v>61</v>
      </c>
      <c r="AN436">
        <v>1291.0899999999999</v>
      </c>
      <c r="AO436">
        <v>1291.0899999999999</v>
      </c>
      <c r="AQ436" s="6">
        <v>1291.0899999999999</v>
      </c>
    </row>
    <row r="437" spans="1:43" x14ac:dyDescent="0.3">
      <c r="A437" t="s">
        <v>1510</v>
      </c>
      <c r="B437" t="s">
        <v>915</v>
      </c>
      <c r="C437" t="s">
        <v>46</v>
      </c>
      <c r="D437" s="3">
        <v>71475</v>
      </c>
      <c r="E437" t="s">
        <v>1511</v>
      </c>
      <c r="F437" t="s">
        <v>48</v>
      </c>
      <c r="G437" t="s">
        <v>49</v>
      </c>
      <c r="H437" t="s">
        <v>50</v>
      </c>
      <c r="I437" t="s">
        <v>51</v>
      </c>
      <c r="J437" t="s">
        <v>102</v>
      </c>
      <c r="K437" t="s">
        <v>102</v>
      </c>
      <c r="L437" t="s">
        <v>103</v>
      </c>
      <c r="M437" t="s">
        <v>52</v>
      </c>
      <c r="N437" t="s">
        <v>1778</v>
      </c>
      <c r="O437" t="s">
        <v>105</v>
      </c>
      <c r="Q437" s="3"/>
      <c r="U437" s="3"/>
      <c r="W437" t="s">
        <v>43</v>
      </c>
      <c r="X437" t="s">
        <v>43</v>
      </c>
      <c r="Y437" s="3">
        <v>3515</v>
      </c>
      <c r="Z437" t="s">
        <v>1774</v>
      </c>
      <c r="AA437" t="s">
        <v>1779</v>
      </c>
      <c r="AB437" t="s">
        <v>1776</v>
      </c>
      <c r="AC437" t="s">
        <v>1777</v>
      </c>
      <c r="AD437" t="s">
        <v>110</v>
      </c>
      <c r="AE437" t="s">
        <v>60</v>
      </c>
      <c r="AH437" s="3"/>
      <c r="AI437" s="3">
        <v>2024</v>
      </c>
      <c r="AJ437" s="4">
        <v>45413</v>
      </c>
      <c r="AK437" s="5">
        <v>45449</v>
      </c>
      <c r="AL437" t="s">
        <v>43</v>
      </c>
      <c r="AM437" t="s">
        <v>61</v>
      </c>
      <c r="AN437">
        <v>3995.01</v>
      </c>
      <c r="AO437">
        <v>3995.01</v>
      </c>
      <c r="AQ437" s="6">
        <v>3995.01</v>
      </c>
    </row>
    <row r="438" spans="1:43" x14ac:dyDescent="0.3">
      <c r="A438" t="s">
        <v>1510</v>
      </c>
      <c r="B438" t="s">
        <v>207</v>
      </c>
      <c r="C438" t="s">
        <v>46</v>
      </c>
      <c r="D438" s="3">
        <v>71475</v>
      </c>
      <c r="E438" t="s">
        <v>1511</v>
      </c>
      <c r="F438" t="s">
        <v>48</v>
      </c>
      <c r="G438" t="s">
        <v>49</v>
      </c>
      <c r="H438" t="s">
        <v>50</v>
      </c>
      <c r="I438" t="s">
        <v>51</v>
      </c>
      <c r="J438" t="s">
        <v>102</v>
      </c>
      <c r="K438" t="s">
        <v>102</v>
      </c>
      <c r="L438" t="s">
        <v>103</v>
      </c>
      <c r="M438" t="s">
        <v>52</v>
      </c>
      <c r="N438" t="s">
        <v>1780</v>
      </c>
      <c r="O438" t="s">
        <v>105</v>
      </c>
      <c r="Q438" s="3"/>
      <c r="U438" s="3"/>
      <c r="W438" t="s">
        <v>43</v>
      </c>
      <c r="X438" t="s">
        <v>43</v>
      </c>
      <c r="Y438" s="3">
        <v>3520</v>
      </c>
      <c r="Z438" t="s">
        <v>1781</v>
      </c>
      <c r="AA438" t="s">
        <v>1782</v>
      </c>
      <c r="AB438" t="s">
        <v>1783</v>
      </c>
      <c r="AC438" t="s">
        <v>1784</v>
      </c>
      <c r="AD438" t="s">
        <v>110</v>
      </c>
      <c r="AE438" t="s">
        <v>60</v>
      </c>
      <c r="AH438" s="3"/>
      <c r="AI438" s="3">
        <v>2024</v>
      </c>
      <c r="AJ438" s="4">
        <v>45474</v>
      </c>
      <c r="AK438" s="5">
        <v>45514</v>
      </c>
      <c r="AL438" t="s">
        <v>43</v>
      </c>
      <c r="AM438" t="s">
        <v>61</v>
      </c>
      <c r="AN438">
        <v>1292.8900000000001</v>
      </c>
      <c r="AO438">
        <v>1292.8900000000001</v>
      </c>
      <c r="AQ438" s="6">
        <v>1292.8900000000001</v>
      </c>
    </row>
    <row r="439" spans="1:43" x14ac:dyDescent="0.3">
      <c r="A439" t="s">
        <v>1510</v>
      </c>
      <c r="B439" t="s">
        <v>207</v>
      </c>
      <c r="C439" t="s">
        <v>46</v>
      </c>
      <c r="D439" s="3">
        <v>71475</v>
      </c>
      <c r="E439" t="s">
        <v>1511</v>
      </c>
      <c r="F439" t="s">
        <v>48</v>
      </c>
      <c r="G439" t="s">
        <v>49</v>
      </c>
      <c r="H439" t="s">
        <v>50</v>
      </c>
      <c r="I439" t="s">
        <v>51</v>
      </c>
      <c r="J439" t="s">
        <v>102</v>
      </c>
      <c r="K439" t="s">
        <v>102</v>
      </c>
      <c r="L439" t="s">
        <v>103</v>
      </c>
      <c r="M439" t="s">
        <v>52</v>
      </c>
      <c r="N439" t="s">
        <v>1785</v>
      </c>
      <c r="O439" t="s">
        <v>105</v>
      </c>
      <c r="Q439" s="3"/>
      <c r="U439" s="3"/>
      <c r="W439" t="s">
        <v>43</v>
      </c>
      <c r="X439" t="s">
        <v>43</v>
      </c>
      <c r="Y439" s="3">
        <v>3521</v>
      </c>
      <c r="Z439" t="s">
        <v>1781</v>
      </c>
      <c r="AA439" t="s">
        <v>1786</v>
      </c>
      <c r="AB439" t="s">
        <v>1783</v>
      </c>
      <c r="AC439" t="s">
        <v>1784</v>
      </c>
      <c r="AD439" t="s">
        <v>110</v>
      </c>
      <c r="AE439" t="s">
        <v>60</v>
      </c>
      <c r="AH439" s="3"/>
      <c r="AI439" s="3">
        <v>2024</v>
      </c>
      <c r="AJ439" s="4">
        <v>45474</v>
      </c>
      <c r="AK439" s="5">
        <v>45514</v>
      </c>
      <c r="AL439" t="s">
        <v>43</v>
      </c>
      <c r="AM439" t="s">
        <v>61</v>
      </c>
      <c r="AN439">
        <v>2702.4</v>
      </c>
      <c r="AO439">
        <v>2702.4</v>
      </c>
      <c r="AQ439" s="6">
        <v>2702.4</v>
      </c>
    </row>
    <row r="440" spans="1:43" x14ac:dyDescent="0.3">
      <c r="A440" t="s">
        <v>1510</v>
      </c>
      <c r="B440" t="s">
        <v>517</v>
      </c>
      <c r="C440" t="s">
        <v>46</v>
      </c>
      <c r="D440" s="3">
        <v>71475</v>
      </c>
      <c r="E440" t="s">
        <v>1511</v>
      </c>
      <c r="F440" t="s">
        <v>48</v>
      </c>
      <c r="G440" t="s">
        <v>49</v>
      </c>
      <c r="H440" t="s">
        <v>50</v>
      </c>
      <c r="I440" t="s">
        <v>51</v>
      </c>
      <c r="J440" t="s">
        <v>102</v>
      </c>
      <c r="K440" t="s">
        <v>102</v>
      </c>
      <c r="L440" t="s">
        <v>103</v>
      </c>
      <c r="M440" t="s">
        <v>52</v>
      </c>
      <c r="N440" t="s">
        <v>1787</v>
      </c>
      <c r="O440" t="s">
        <v>105</v>
      </c>
      <c r="Q440" s="3"/>
      <c r="U440" s="3"/>
      <c r="W440" t="s">
        <v>43</v>
      </c>
      <c r="X440" t="s">
        <v>43</v>
      </c>
      <c r="Y440" s="3">
        <v>3522</v>
      </c>
      <c r="Z440" t="s">
        <v>1788</v>
      </c>
      <c r="AA440" t="s">
        <v>1789</v>
      </c>
      <c r="AB440" t="s">
        <v>1790</v>
      </c>
      <c r="AC440" t="s">
        <v>1791</v>
      </c>
      <c r="AD440" t="s">
        <v>110</v>
      </c>
      <c r="AE440" t="s">
        <v>60</v>
      </c>
      <c r="AH440" s="3"/>
      <c r="AI440" s="3">
        <v>2024</v>
      </c>
      <c r="AJ440" s="4">
        <v>45352</v>
      </c>
      <c r="AK440" s="5">
        <v>45380</v>
      </c>
      <c r="AL440" t="s">
        <v>43</v>
      </c>
      <c r="AM440" t="s">
        <v>61</v>
      </c>
      <c r="AN440">
        <v>1129.8900000000001</v>
      </c>
      <c r="AO440">
        <v>1129.8900000000001</v>
      </c>
      <c r="AQ440" s="6">
        <v>1129.8900000000001</v>
      </c>
    </row>
    <row r="441" spans="1:43" x14ac:dyDescent="0.3">
      <c r="A441" t="s">
        <v>1510</v>
      </c>
      <c r="B441" t="s">
        <v>207</v>
      </c>
      <c r="C441" t="s">
        <v>46</v>
      </c>
      <c r="D441" s="3">
        <v>71475</v>
      </c>
      <c r="E441" t="s">
        <v>1511</v>
      </c>
      <c r="F441" t="s">
        <v>48</v>
      </c>
      <c r="G441" t="s">
        <v>49</v>
      </c>
      <c r="H441" t="s">
        <v>50</v>
      </c>
      <c r="I441" t="s">
        <v>51</v>
      </c>
      <c r="J441" t="s">
        <v>102</v>
      </c>
      <c r="K441" t="s">
        <v>102</v>
      </c>
      <c r="L441" t="s">
        <v>103</v>
      </c>
      <c r="M441" t="s">
        <v>52</v>
      </c>
      <c r="N441" t="s">
        <v>1792</v>
      </c>
      <c r="O441" t="s">
        <v>105</v>
      </c>
      <c r="Q441" s="3"/>
      <c r="U441" s="3"/>
      <c r="W441" t="s">
        <v>43</v>
      </c>
      <c r="X441" t="s">
        <v>43</v>
      </c>
      <c r="Y441" s="3">
        <v>3522</v>
      </c>
      <c r="Z441" t="s">
        <v>1781</v>
      </c>
      <c r="AA441" t="s">
        <v>1793</v>
      </c>
      <c r="AB441" t="s">
        <v>1783</v>
      </c>
      <c r="AC441" t="s">
        <v>1784</v>
      </c>
      <c r="AD441" t="s">
        <v>110</v>
      </c>
      <c r="AE441" t="s">
        <v>60</v>
      </c>
      <c r="AH441" s="3"/>
      <c r="AI441" s="3">
        <v>2024</v>
      </c>
      <c r="AJ441" s="4">
        <v>45474</v>
      </c>
      <c r="AK441" s="5">
        <v>45514</v>
      </c>
      <c r="AL441" t="s">
        <v>43</v>
      </c>
      <c r="AM441" t="s">
        <v>61</v>
      </c>
      <c r="AN441">
        <v>3996.81</v>
      </c>
      <c r="AO441">
        <v>3996.81</v>
      </c>
      <c r="AQ441" s="6">
        <v>3996.81</v>
      </c>
    </row>
    <row r="442" spans="1:43" x14ac:dyDescent="0.3">
      <c r="A442" t="s">
        <v>1510</v>
      </c>
      <c r="B442" t="s">
        <v>517</v>
      </c>
      <c r="C442" t="s">
        <v>46</v>
      </c>
      <c r="D442" s="3">
        <v>71475</v>
      </c>
      <c r="E442" t="s">
        <v>1511</v>
      </c>
      <c r="F442" t="s">
        <v>48</v>
      </c>
      <c r="G442" t="s">
        <v>49</v>
      </c>
      <c r="H442" t="s">
        <v>50</v>
      </c>
      <c r="I442" t="s">
        <v>51</v>
      </c>
      <c r="J442" t="s">
        <v>102</v>
      </c>
      <c r="K442" t="s">
        <v>102</v>
      </c>
      <c r="L442" t="s">
        <v>103</v>
      </c>
      <c r="M442" t="s">
        <v>52</v>
      </c>
      <c r="N442" t="s">
        <v>1794</v>
      </c>
      <c r="O442" t="s">
        <v>105</v>
      </c>
      <c r="Q442" s="3"/>
      <c r="U442" s="3"/>
      <c r="W442" t="s">
        <v>43</v>
      </c>
      <c r="X442" t="s">
        <v>43</v>
      </c>
      <c r="Y442" s="3">
        <v>3523</v>
      </c>
      <c r="Z442" t="s">
        <v>1788</v>
      </c>
      <c r="AA442" t="s">
        <v>1795</v>
      </c>
      <c r="AB442" t="s">
        <v>1790</v>
      </c>
      <c r="AC442" t="s">
        <v>1791</v>
      </c>
      <c r="AD442" t="s">
        <v>110</v>
      </c>
      <c r="AE442" t="s">
        <v>60</v>
      </c>
      <c r="AH442" s="3"/>
      <c r="AI442" s="3">
        <v>2024</v>
      </c>
      <c r="AJ442" s="4">
        <v>45352</v>
      </c>
      <c r="AK442" s="5">
        <v>45380</v>
      </c>
      <c r="AL442" t="s">
        <v>43</v>
      </c>
      <c r="AM442" t="s">
        <v>61</v>
      </c>
      <c r="AN442">
        <v>3994.7200000000003</v>
      </c>
      <c r="AO442">
        <v>3994.7200000000003</v>
      </c>
      <c r="AQ442" s="6">
        <v>3994.7200000000003</v>
      </c>
    </row>
    <row r="443" spans="1:43" x14ac:dyDescent="0.3">
      <c r="A443" t="s">
        <v>1510</v>
      </c>
      <c r="B443" t="s">
        <v>207</v>
      </c>
      <c r="C443" t="s">
        <v>46</v>
      </c>
      <c r="D443" s="3">
        <v>71475</v>
      </c>
      <c r="E443" t="s">
        <v>1511</v>
      </c>
      <c r="F443" t="s">
        <v>48</v>
      </c>
      <c r="G443" t="s">
        <v>49</v>
      </c>
      <c r="H443" t="s">
        <v>50</v>
      </c>
      <c r="I443" t="s">
        <v>51</v>
      </c>
      <c r="J443" t="s">
        <v>102</v>
      </c>
      <c r="K443" t="s">
        <v>102</v>
      </c>
      <c r="L443" t="s">
        <v>103</v>
      </c>
      <c r="M443" t="s">
        <v>52</v>
      </c>
      <c r="N443" t="s">
        <v>1796</v>
      </c>
      <c r="O443" t="s">
        <v>105</v>
      </c>
      <c r="Q443" s="3"/>
      <c r="U443" s="3"/>
      <c r="W443" t="s">
        <v>43</v>
      </c>
      <c r="X443" t="s">
        <v>43</v>
      </c>
      <c r="Y443" s="3">
        <v>3523</v>
      </c>
      <c r="Z443" t="s">
        <v>1781</v>
      </c>
      <c r="AA443" t="s">
        <v>1797</v>
      </c>
      <c r="AB443" t="s">
        <v>1783</v>
      </c>
      <c r="AC443" t="s">
        <v>1784</v>
      </c>
      <c r="AD443" t="s">
        <v>110</v>
      </c>
      <c r="AE443" t="s">
        <v>60</v>
      </c>
      <c r="AH443" s="3"/>
      <c r="AI443" s="3">
        <v>2024</v>
      </c>
      <c r="AJ443" s="4">
        <v>45474</v>
      </c>
      <c r="AK443" s="5">
        <v>45514</v>
      </c>
      <c r="AL443" t="s">
        <v>43</v>
      </c>
      <c r="AM443" t="s">
        <v>61</v>
      </c>
      <c r="AN443">
        <v>7190.09</v>
      </c>
      <c r="AO443">
        <v>7190.09</v>
      </c>
      <c r="AQ443" s="6">
        <v>7190.09</v>
      </c>
    </row>
    <row r="444" spans="1:43" x14ac:dyDescent="0.3">
      <c r="A444" t="s">
        <v>1510</v>
      </c>
      <c r="B444" t="s">
        <v>440</v>
      </c>
      <c r="C444" t="s">
        <v>46</v>
      </c>
      <c r="D444" s="3">
        <v>71475</v>
      </c>
      <c r="E444" t="s">
        <v>1511</v>
      </c>
      <c r="F444" t="s">
        <v>48</v>
      </c>
      <c r="G444" t="s">
        <v>49</v>
      </c>
      <c r="H444" t="s">
        <v>50</v>
      </c>
      <c r="I444" t="s">
        <v>51</v>
      </c>
      <c r="J444" t="s">
        <v>102</v>
      </c>
      <c r="K444" t="s">
        <v>102</v>
      </c>
      <c r="L444" t="s">
        <v>103</v>
      </c>
      <c r="M444" t="s">
        <v>52</v>
      </c>
      <c r="N444" t="s">
        <v>1798</v>
      </c>
      <c r="O444" t="s">
        <v>105</v>
      </c>
      <c r="Q444" s="3"/>
      <c r="U444" s="3"/>
      <c r="W444" t="s">
        <v>43</v>
      </c>
      <c r="X444" t="s">
        <v>43</v>
      </c>
      <c r="Y444" s="3">
        <v>3536</v>
      </c>
      <c r="Z444" t="s">
        <v>1799</v>
      </c>
      <c r="AA444" t="s">
        <v>1800</v>
      </c>
      <c r="AB444" t="s">
        <v>1801</v>
      </c>
      <c r="AC444" t="s">
        <v>1802</v>
      </c>
      <c r="AD444" t="s">
        <v>110</v>
      </c>
      <c r="AE444" t="s">
        <v>60</v>
      </c>
      <c r="AH444" s="3"/>
      <c r="AI444" s="3">
        <v>2024</v>
      </c>
      <c r="AJ444" s="4">
        <v>45383</v>
      </c>
      <c r="AK444" s="5">
        <v>45439</v>
      </c>
      <c r="AL444" t="s">
        <v>43</v>
      </c>
      <c r="AM444" t="s">
        <v>61</v>
      </c>
      <c r="AN444">
        <v>3995.4300000000003</v>
      </c>
      <c r="AO444">
        <v>3995.4300000000003</v>
      </c>
      <c r="AQ444" s="6">
        <v>3995.4300000000003</v>
      </c>
    </row>
    <row r="445" spans="1:43" x14ac:dyDescent="0.3">
      <c r="A445" t="s">
        <v>1510</v>
      </c>
      <c r="B445" t="s">
        <v>733</v>
      </c>
      <c r="C445" t="s">
        <v>46</v>
      </c>
      <c r="D445" s="3">
        <v>71475</v>
      </c>
      <c r="E445" t="s">
        <v>1511</v>
      </c>
      <c r="F445" t="s">
        <v>48</v>
      </c>
      <c r="G445" t="s">
        <v>49</v>
      </c>
      <c r="H445" t="s">
        <v>50</v>
      </c>
      <c r="I445" t="s">
        <v>51</v>
      </c>
      <c r="J445" t="s">
        <v>102</v>
      </c>
      <c r="K445" t="s">
        <v>102</v>
      </c>
      <c r="L445" t="s">
        <v>103</v>
      </c>
      <c r="M445" t="s">
        <v>52</v>
      </c>
      <c r="N445" t="s">
        <v>1803</v>
      </c>
      <c r="O445" t="s">
        <v>105</v>
      </c>
      <c r="Q445" s="3"/>
      <c r="U445" s="3"/>
      <c r="W445" t="s">
        <v>43</v>
      </c>
      <c r="X445" t="s">
        <v>43</v>
      </c>
      <c r="Y445" s="3">
        <v>3537</v>
      </c>
      <c r="Z445" t="s">
        <v>1804</v>
      </c>
      <c r="AA445" t="s">
        <v>1805</v>
      </c>
      <c r="AB445" t="s">
        <v>1806</v>
      </c>
      <c r="AC445" t="s">
        <v>1807</v>
      </c>
      <c r="AD445" t="s">
        <v>110</v>
      </c>
      <c r="AE445" t="s">
        <v>60</v>
      </c>
      <c r="AH445" s="3"/>
      <c r="AI445" s="3">
        <v>2024</v>
      </c>
      <c r="AJ445" s="4">
        <v>45505</v>
      </c>
      <c r="AK445" s="5">
        <v>45546</v>
      </c>
      <c r="AL445" t="s">
        <v>43</v>
      </c>
      <c r="AM445" t="s">
        <v>61</v>
      </c>
      <c r="AN445">
        <v>1293.93</v>
      </c>
      <c r="AO445">
        <v>1293.93</v>
      </c>
      <c r="AQ445" s="6">
        <v>1293.93</v>
      </c>
    </row>
    <row r="446" spans="1:43" x14ac:dyDescent="0.3">
      <c r="A446" t="s">
        <v>1510</v>
      </c>
      <c r="B446" t="s">
        <v>733</v>
      </c>
      <c r="C446" t="s">
        <v>46</v>
      </c>
      <c r="D446" s="3">
        <v>71475</v>
      </c>
      <c r="E446" t="s">
        <v>1511</v>
      </c>
      <c r="F446" t="s">
        <v>48</v>
      </c>
      <c r="G446" t="s">
        <v>49</v>
      </c>
      <c r="H446" t="s">
        <v>50</v>
      </c>
      <c r="I446" t="s">
        <v>51</v>
      </c>
      <c r="J446" t="s">
        <v>102</v>
      </c>
      <c r="K446" t="s">
        <v>102</v>
      </c>
      <c r="L446" t="s">
        <v>103</v>
      </c>
      <c r="M446" t="s">
        <v>52</v>
      </c>
      <c r="N446" t="s">
        <v>1808</v>
      </c>
      <c r="O446" t="s">
        <v>105</v>
      </c>
      <c r="Q446" s="3"/>
      <c r="U446" s="3"/>
      <c r="W446" t="s">
        <v>43</v>
      </c>
      <c r="X446" t="s">
        <v>43</v>
      </c>
      <c r="Y446" s="3">
        <v>3538</v>
      </c>
      <c r="Z446" t="s">
        <v>1804</v>
      </c>
      <c r="AA446" t="s">
        <v>1809</v>
      </c>
      <c r="AB446" t="s">
        <v>1806</v>
      </c>
      <c r="AC446" t="s">
        <v>1807</v>
      </c>
      <c r="AD446" t="s">
        <v>110</v>
      </c>
      <c r="AE446" t="s">
        <v>60</v>
      </c>
      <c r="AH446" s="3"/>
      <c r="AI446" s="3">
        <v>2024</v>
      </c>
      <c r="AJ446" s="4">
        <v>45505</v>
      </c>
      <c r="AK446" s="5">
        <v>45546</v>
      </c>
      <c r="AL446" t="s">
        <v>43</v>
      </c>
      <c r="AM446" t="s">
        <v>61</v>
      </c>
      <c r="AN446">
        <v>2703.44</v>
      </c>
      <c r="AO446">
        <v>2703.44</v>
      </c>
      <c r="AQ446" s="6">
        <v>2703.44</v>
      </c>
    </row>
    <row r="447" spans="1:43" x14ac:dyDescent="0.3">
      <c r="A447" t="s">
        <v>1510</v>
      </c>
      <c r="B447" t="s">
        <v>733</v>
      </c>
      <c r="C447" t="s">
        <v>46</v>
      </c>
      <c r="D447" s="3">
        <v>71475</v>
      </c>
      <c r="E447" t="s">
        <v>1511</v>
      </c>
      <c r="F447" t="s">
        <v>48</v>
      </c>
      <c r="G447" t="s">
        <v>49</v>
      </c>
      <c r="H447" t="s">
        <v>50</v>
      </c>
      <c r="I447" t="s">
        <v>51</v>
      </c>
      <c r="J447" t="s">
        <v>102</v>
      </c>
      <c r="K447" t="s">
        <v>102</v>
      </c>
      <c r="L447" t="s">
        <v>103</v>
      </c>
      <c r="M447" t="s">
        <v>52</v>
      </c>
      <c r="N447" t="s">
        <v>1810</v>
      </c>
      <c r="O447" t="s">
        <v>105</v>
      </c>
      <c r="Q447" s="3"/>
      <c r="U447" s="3"/>
      <c r="W447" t="s">
        <v>43</v>
      </c>
      <c r="X447" t="s">
        <v>43</v>
      </c>
      <c r="Y447" s="3">
        <v>3539</v>
      </c>
      <c r="Z447" t="s">
        <v>1804</v>
      </c>
      <c r="AA447" t="s">
        <v>1811</v>
      </c>
      <c r="AB447" t="s">
        <v>1806</v>
      </c>
      <c r="AC447" t="s">
        <v>1807</v>
      </c>
      <c r="AD447" t="s">
        <v>110</v>
      </c>
      <c r="AE447" t="s">
        <v>60</v>
      </c>
      <c r="AH447" s="3"/>
      <c r="AI447" s="3">
        <v>2024</v>
      </c>
      <c r="AJ447" s="4">
        <v>45505</v>
      </c>
      <c r="AK447" s="5">
        <v>45546</v>
      </c>
      <c r="AL447" t="s">
        <v>43</v>
      </c>
      <c r="AM447" t="s">
        <v>61</v>
      </c>
      <c r="AN447">
        <v>7191.13</v>
      </c>
      <c r="AO447">
        <v>7191.13</v>
      </c>
      <c r="AQ447" s="6">
        <v>7191.13</v>
      </c>
    </row>
    <row r="448" spans="1:43" x14ac:dyDescent="0.3">
      <c r="A448" t="s">
        <v>1510</v>
      </c>
      <c r="B448" t="s">
        <v>144</v>
      </c>
      <c r="C448" t="s">
        <v>46</v>
      </c>
      <c r="D448" s="3">
        <v>71475</v>
      </c>
      <c r="E448" t="s">
        <v>1511</v>
      </c>
      <c r="F448" t="s">
        <v>48</v>
      </c>
      <c r="G448" t="s">
        <v>49</v>
      </c>
      <c r="H448" t="s">
        <v>50</v>
      </c>
      <c r="I448" t="s">
        <v>51</v>
      </c>
      <c r="J448" t="s">
        <v>102</v>
      </c>
      <c r="K448" t="s">
        <v>102</v>
      </c>
      <c r="L448" t="s">
        <v>103</v>
      </c>
      <c r="M448" t="s">
        <v>52</v>
      </c>
      <c r="N448" t="s">
        <v>1812</v>
      </c>
      <c r="O448" t="s">
        <v>105</v>
      </c>
      <c r="Q448" s="3"/>
      <c r="U448" s="3"/>
      <c r="W448" t="s">
        <v>43</v>
      </c>
      <c r="X448" t="s">
        <v>43</v>
      </c>
      <c r="Y448" s="3">
        <v>3541</v>
      </c>
      <c r="Z448" t="s">
        <v>1813</v>
      </c>
      <c r="AA448" t="s">
        <v>1814</v>
      </c>
      <c r="AB448" t="s">
        <v>1815</v>
      </c>
      <c r="AC448" t="s">
        <v>1562</v>
      </c>
      <c r="AD448" t="s">
        <v>110</v>
      </c>
      <c r="AE448" t="s">
        <v>60</v>
      </c>
      <c r="AH448" s="3"/>
      <c r="AI448" s="3">
        <v>2023</v>
      </c>
      <c r="AJ448" s="4">
        <v>44958</v>
      </c>
      <c r="AK448" s="5">
        <v>45117</v>
      </c>
      <c r="AL448" t="s">
        <v>43</v>
      </c>
      <c r="AM448" t="s">
        <v>61</v>
      </c>
      <c r="AN448">
        <v>3473.9</v>
      </c>
      <c r="AO448">
        <v>3473.9</v>
      </c>
      <c r="AQ448" s="6">
        <v>3473.9</v>
      </c>
    </row>
    <row r="449" spans="1:43" x14ac:dyDescent="0.3">
      <c r="A449" t="s">
        <v>1510</v>
      </c>
      <c r="B449" t="s">
        <v>144</v>
      </c>
      <c r="C449" t="s">
        <v>46</v>
      </c>
      <c r="D449" s="3">
        <v>71475</v>
      </c>
      <c r="E449" t="s">
        <v>1511</v>
      </c>
      <c r="F449" t="s">
        <v>48</v>
      </c>
      <c r="G449" t="s">
        <v>49</v>
      </c>
      <c r="H449" t="s">
        <v>50</v>
      </c>
      <c r="I449" t="s">
        <v>51</v>
      </c>
      <c r="J449" t="s">
        <v>102</v>
      </c>
      <c r="K449" t="s">
        <v>102</v>
      </c>
      <c r="L449" t="s">
        <v>103</v>
      </c>
      <c r="M449" t="s">
        <v>52</v>
      </c>
      <c r="N449" t="s">
        <v>1816</v>
      </c>
      <c r="O449" t="s">
        <v>105</v>
      </c>
      <c r="Q449" s="3"/>
      <c r="U449" s="3"/>
      <c r="W449" t="s">
        <v>43</v>
      </c>
      <c r="X449" t="s">
        <v>43</v>
      </c>
      <c r="Y449" s="3">
        <v>3542</v>
      </c>
      <c r="Z449" t="s">
        <v>1813</v>
      </c>
      <c r="AA449" t="s">
        <v>1817</v>
      </c>
      <c r="AB449" t="s">
        <v>1815</v>
      </c>
      <c r="AC449" t="s">
        <v>1562</v>
      </c>
      <c r="AD449" t="s">
        <v>110</v>
      </c>
      <c r="AE449" t="s">
        <v>60</v>
      </c>
      <c r="AH449" s="3"/>
      <c r="AI449" s="3">
        <v>2023</v>
      </c>
      <c r="AJ449" s="4">
        <v>44958</v>
      </c>
      <c r="AK449" s="5">
        <v>45117</v>
      </c>
      <c r="AL449" t="s">
        <v>43</v>
      </c>
      <c r="AM449" t="s">
        <v>61</v>
      </c>
      <c r="AN449">
        <v>5262.3</v>
      </c>
      <c r="AO449">
        <v>5262.3</v>
      </c>
      <c r="AQ449" s="6">
        <v>5262.3</v>
      </c>
    </row>
    <row r="450" spans="1:43" x14ac:dyDescent="0.3">
      <c r="A450" t="s">
        <v>1510</v>
      </c>
      <c r="B450" t="s">
        <v>822</v>
      </c>
      <c r="C450" t="s">
        <v>46</v>
      </c>
      <c r="D450" s="3">
        <v>71475</v>
      </c>
      <c r="E450" t="s">
        <v>1511</v>
      </c>
      <c r="F450" t="s">
        <v>48</v>
      </c>
      <c r="G450" t="s">
        <v>49</v>
      </c>
      <c r="H450" t="s">
        <v>50</v>
      </c>
      <c r="I450" t="s">
        <v>51</v>
      </c>
      <c r="J450" t="s">
        <v>102</v>
      </c>
      <c r="K450" t="s">
        <v>102</v>
      </c>
      <c r="L450" t="s">
        <v>103</v>
      </c>
      <c r="M450" t="s">
        <v>52</v>
      </c>
      <c r="N450" t="s">
        <v>1818</v>
      </c>
      <c r="O450" t="s">
        <v>105</v>
      </c>
      <c r="Q450" s="3"/>
      <c r="U450" s="3"/>
      <c r="W450" t="s">
        <v>43</v>
      </c>
      <c r="X450" t="s">
        <v>43</v>
      </c>
      <c r="Y450" s="3">
        <v>3568</v>
      </c>
      <c r="Z450" t="s">
        <v>1819</v>
      </c>
      <c r="AA450" t="s">
        <v>1820</v>
      </c>
      <c r="AB450" t="s">
        <v>1821</v>
      </c>
      <c r="AC450" t="s">
        <v>1534</v>
      </c>
      <c r="AD450" t="s">
        <v>110</v>
      </c>
      <c r="AE450" t="s">
        <v>60</v>
      </c>
      <c r="AH450" s="3"/>
      <c r="AI450" s="3">
        <v>2023</v>
      </c>
      <c r="AJ450" s="4">
        <v>44927</v>
      </c>
      <c r="AK450" s="5">
        <v>45029</v>
      </c>
      <c r="AL450" t="s">
        <v>43</v>
      </c>
      <c r="AM450" t="s">
        <v>61</v>
      </c>
      <c r="AN450">
        <v>807.89</v>
      </c>
      <c r="AO450">
        <v>807.89</v>
      </c>
      <c r="AQ450" s="6">
        <v>807.89</v>
      </c>
    </row>
    <row r="451" spans="1:43" x14ac:dyDescent="0.3">
      <c r="A451" t="s">
        <v>1510</v>
      </c>
      <c r="B451" t="s">
        <v>822</v>
      </c>
      <c r="C451" t="s">
        <v>46</v>
      </c>
      <c r="D451" s="3">
        <v>71475</v>
      </c>
      <c r="E451" t="s">
        <v>1511</v>
      </c>
      <c r="F451" t="s">
        <v>48</v>
      </c>
      <c r="G451" t="s">
        <v>49</v>
      </c>
      <c r="H451" t="s">
        <v>50</v>
      </c>
      <c r="I451" t="s">
        <v>51</v>
      </c>
      <c r="J451" t="s">
        <v>102</v>
      </c>
      <c r="K451" t="s">
        <v>102</v>
      </c>
      <c r="L451" t="s">
        <v>103</v>
      </c>
      <c r="M451" t="s">
        <v>52</v>
      </c>
      <c r="N451" t="s">
        <v>1822</v>
      </c>
      <c r="O451" t="s">
        <v>105</v>
      </c>
      <c r="Q451" s="3"/>
      <c r="U451" s="3"/>
      <c r="W451" t="s">
        <v>43</v>
      </c>
      <c r="X451" t="s">
        <v>43</v>
      </c>
      <c r="Y451" s="3">
        <v>3569</v>
      </c>
      <c r="Z451" t="s">
        <v>1819</v>
      </c>
      <c r="AA451" t="s">
        <v>1823</v>
      </c>
      <c r="AB451" t="s">
        <v>1821</v>
      </c>
      <c r="AC451" t="s">
        <v>1534</v>
      </c>
      <c r="AD451" t="s">
        <v>110</v>
      </c>
      <c r="AE451" t="s">
        <v>60</v>
      </c>
      <c r="AH451" s="3"/>
      <c r="AI451" s="3">
        <v>2023</v>
      </c>
      <c r="AJ451" s="4">
        <v>44927</v>
      </c>
      <c r="AK451" s="5">
        <v>45029</v>
      </c>
      <c r="AL451" t="s">
        <v>43</v>
      </c>
      <c r="AM451" t="s">
        <v>61</v>
      </c>
      <c r="AN451">
        <v>3541.57</v>
      </c>
      <c r="AO451">
        <v>3541.57</v>
      </c>
      <c r="AQ451" s="6">
        <v>3541.57</v>
      </c>
    </row>
    <row r="452" spans="1:43" x14ac:dyDescent="0.3">
      <c r="A452" t="s">
        <v>1510</v>
      </c>
      <c r="B452" t="s">
        <v>190</v>
      </c>
      <c r="C452" t="s">
        <v>46</v>
      </c>
      <c r="D452" s="3">
        <v>71475</v>
      </c>
      <c r="E452" t="s">
        <v>1511</v>
      </c>
      <c r="F452" t="s">
        <v>48</v>
      </c>
      <c r="G452" t="s">
        <v>49</v>
      </c>
      <c r="H452" t="s">
        <v>50</v>
      </c>
      <c r="I452" t="s">
        <v>51</v>
      </c>
      <c r="J452" t="s">
        <v>102</v>
      </c>
      <c r="K452" t="s">
        <v>102</v>
      </c>
      <c r="L452" t="s">
        <v>103</v>
      </c>
      <c r="M452" t="s">
        <v>52</v>
      </c>
      <c r="N452" t="s">
        <v>1824</v>
      </c>
      <c r="O452" t="s">
        <v>105</v>
      </c>
      <c r="Q452" s="3"/>
      <c r="U452" s="3"/>
      <c r="W452" t="s">
        <v>43</v>
      </c>
      <c r="X452" t="s">
        <v>43</v>
      </c>
      <c r="Y452" s="3">
        <v>3576</v>
      </c>
      <c r="Z452" t="s">
        <v>1825</v>
      </c>
      <c r="AA452" t="s">
        <v>1826</v>
      </c>
      <c r="AB452" t="s">
        <v>1827</v>
      </c>
      <c r="AC452" t="s">
        <v>1828</v>
      </c>
      <c r="AD452" t="s">
        <v>110</v>
      </c>
      <c r="AE452" t="s">
        <v>60</v>
      </c>
      <c r="AH452" s="3"/>
      <c r="AI452" s="3">
        <v>2025</v>
      </c>
      <c r="AJ452" s="4">
        <v>45658</v>
      </c>
      <c r="AK452" s="5">
        <v>45703</v>
      </c>
      <c r="AL452" t="s">
        <v>43</v>
      </c>
      <c r="AM452" t="s">
        <v>61</v>
      </c>
      <c r="AN452">
        <v>1320.32</v>
      </c>
      <c r="AO452">
        <v>1320.32</v>
      </c>
      <c r="AQ452" s="6">
        <v>1320.32</v>
      </c>
    </row>
    <row r="453" spans="1:43" x14ac:dyDescent="0.3">
      <c r="A453" t="s">
        <v>1510</v>
      </c>
      <c r="B453" t="s">
        <v>190</v>
      </c>
      <c r="C453" t="s">
        <v>46</v>
      </c>
      <c r="D453" s="3">
        <v>71475</v>
      </c>
      <c r="E453" t="s">
        <v>1511</v>
      </c>
      <c r="F453" t="s">
        <v>48</v>
      </c>
      <c r="G453" t="s">
        <v>49</v>
      </c>
      <c r="H453" t="s">
        <v>50</v>
      </c>
      <c r="I453" t="s">
        <v>51</v>
      </c>
      <c r="J453" t="s">
        <v>102</v>
      </c>
      <c r="K453" t="s">
        <v>102</v>
      </c>
      <c r="L453" t="s">
        <v>103</v>
      </c>
      <c r="M453" t="s">
        <v>52</v>
      </c>
      <c r="N453" t="s">
        <v>1829</v>
      </c>
      <c r="O453" t="s">
        <v>105</v>
      </c>
      <c r="Q453" s="3"/>
      <c r="U453" s="3"/>
      <c r="W453" t="s">
        <v>43</v>
      </c>
      <c r="X453" t="s">
        <v>43</v>
      </c>
      <c r="Y453" s="3">
        <v>3577</v>
      </c>
      <c r="Z453" t="s">
        <v>1825</v>
      </c>
      <c r="AA453" t="s">
        <v>1830</v>
      </c>
      <c r="AB453" t="s">
        <v>1827</v>
      </c>
      <c r="AC453" t="s">
        <v>1828</v>
      </c>
      <c r="AD453" t="s">
        <v>110</v>
      </c>
      <c r="AE453" t="s">
        <v>60</v>
      </c>
      <c r="AH453" s="3"/>
      <c r="AI453" s="3">
        <v>2025</v>
      </c>
      <c r="AJ453" s="4">
        <v>45658</v>
      </c>
      <c r="AK453" s="5">
        <v>45703</v>
      </c>
      <c r="AL453" t="s">
        <v>43</v>
      </c>
      <c r="AM453" t="s">
        <v>61</v>
      </c>
      <c r="AN453">
        <v>2715.31</v>
      </c>
      <c r="AO453">
        <v>2715.31</v>
      </c>
      <c r="AQ453" s="6">
        <v>2715.31</v>
      </c>
    </row>
    <row r="454" spans="1:43" x14ac:dyDescent="0.3">
      <c r="A454" t="s">
        <v>1510</v>
      </c>
      <c r="B454" t="s">
        <v>190</v>
      </c>
      <c r="C454" t="s">
        <v>46</v>
      </c>
      <c r="D454" s="3">
        <v>71475</v>
      </c>
      <c r="E454" t="s">
        <v>1511</v>
      </c>
      <c r="F454" t="s">
        <v>48</v>
      </c>
      <c r="G454" t="s">
        <v>49</v>
      </c>
      <c r="H454" t="s">
        <v>50</v>
      </c>
      <c r="I454" t="s">
        <v>51</v>
      </c>
      <c r="J454" t="s">
        <v>102</v>
      </c>
      <c r="K454" t="s">
        <v>102</v>
      </c>
      <c r="L454" t="s">
        <v>103</v>
      </c>
      <c r="M454" t="s">
        <v>52</v>
      </c>
      <c r="N454" t="s">
        <v>1831</v>
      </c>
      <c r="O454" t="s">
        <v>105</v>
      </c>
      <c r="Q454" s="3"/>
      <c r="U454" s="3"/>
      <c r="W454" t="s">
        <v>43</v>
      </c>
      <c r="X454" t="s">
        <v>43</v>
      </c>
      <c r="Y454" s="3">
        <v>3578</v>
      </c>
      <c r="Z454" t="s">
        <v>1825</v>
      </c>
      <c r="AA454" t="s">
        <v>1832</v>
      </c>
      <c r="AB454" t="s">
        <v>1827</v>
      </c>
      <c r="AC454" t="s">
        <v>1828</v>
      </c>
      <c r="AD454" t="s">
        <v>110</v>
      </c>
      <c r="AE454" t="s">
        <v>60</v>
      </c>
      <c r="AH454" s="3"/>
      <c r="AI454" s="3">
        <v>2025</v>
      </c>
      <c r="AJ454" s="4">
        <v>45658</v>
      </c>
      <c r="AK454" s="5">
        <v>45703</v>
      </c>
      <c r="AL454" t="s">
        <v>43</v>
      </c>
      <c r="AM454" t="s">
        <v>61</v>
      </c>
      <c r="AN454">
        <v>7156.76</v>
      </c>
      <c r="AO454">
        <v>7156.76</v>
      </c>
      <c r="AQ454" s="6">
        <v>7156.76</v>
      </c>
    </row>
    <row r="455" spans="1:43" x14ac:dyDescent="0.3">
      <c r="A455" t="s">
        <v>1510</v>
      </c>
      <c r="B455" t="s">
        <v>137</v>
      </c>
      <c r="C455" t="s">
        <v>46</v>
      </c>
      <c r="D455" s="3">
        <v>71475</v>
      </c>
      <c r="E455" t="s">
        <v>1511</v>
      </c>
      <c r="F455" t="s">
        <v>48</v>
      </c>
      <c r="G455" t="s">
        <v>49</v>
      </c>
      <c r="H455" t="s">
        <v>50</v>
      </c>
      <c r="I455" t="s">
        <v>51</v>
      </c>
      <c r="J455" t="s">
        <v>102</v>
      </c>
      <c r="K455" t="s">
        <v>102</v>
      </c>
      <c r="L455" t="s">
        <v>103</v>
      </c>
      <c r="M455" t="s">
        <v>52</v>
      </c>
      <c r="N455" t="s">
        <v>1833</v>
      </c>
      <c r="O455" t="s">
        <v>105</v>
      </c>
      <c r="Q455" s="3"/>
      <c r="U455" s="3"/>
      <c r="W455" t="s">
        <v>43</v>
      </c>
      <c r="X455" t="s">
        <v>43</v>
      </c>
      <c r="Y455" s="3">
        <v>3600</v>
      </c>
      <c r="Z455" t="s">
        <v>1834</v>
      </c>
      <c r="AA455" t="s">
        <v>1835</v>
      </c>
      <c r="AB455" t="s">
        <v>1836</v>
      </c>
      <c r="AC455" t="s">
        <v>1837</v>
      </c>
      <c r="AD455" t="s">
        <v>110</v>
      </c>
      <c r="AE455" t="s">
        <v>60</v>
      </c>
      <c r="AH455" s="3"/>
      <c r="AI455" s="3">
        <v>2025</v>
      </c>
      <c r="AJ455" s="4">
        <v>45689</v>
      </c>
      <c r="AK455" s="5">
        <v>45732</v>
      </c>
      <c r="AL455" t="s">
        <v>43</v>
      </c>
      <c r="AM455" t="s">
        <v>61</v>
      </c>
      <c r="AN455">
        <v>1365.89</v>
      </c>
      <c r="AO455">
        <v>1365.89</v>
      </c>
      <c r="AQ455" s="6">
        <v>1365.89</v>
      </c>
    </row>
    <row r="456" spans="1:43" x14ac:dyDescent="0.3">
      <c r="A456" t="s">
        <v>1510</v>
      </c>
      <c r="B456" t="s">
        <v>137</v>
      </c>
      <c r="C456" t="s">
        <v>46</v>
      </c>
      <c r="D456" s="3">
        <v>71475</v>
      </c>
      <c r="E456" t="s">
        <v>1511</v>
      </c>
      <c r="F456" t="s">
        <v>48</v>
      </c>
      <c r="G456" t="s">
        <v>49</v>
      </c>
      <c r="H456" t="s">
        <v>50</v>
      </c>
      <c r="I456" t="s">
        <v>51</v>
      </c>
      <c r="J456" t="s">
        <v>102</v>
      </c>
      <c r="K456" t="s">
        <v>102</v>
      </c>
      <c r="L456" t="s">
        <v>103</v>
      </c>
      <c r="M456" t="s">
        <v>52</v>
      </c>
      <c r="N456" t="s">
        <v>1838</v>
      </c>
      <c r="O456" t="s">
        <v>105</v>
      </c>
      <c r="Q456" s="3"/>
      <c r="U456" s="3"/>
      <c r="W456" t="s">
        <v>43</v>
      </c>
      <c r="X456" t="s">
        <v>43</v>
      </c>
      <c r="Y456" s="3">
        <v>3601</v>
      </c>
      <c r="Z456" t="s">
        <v>1834</v>
      </c>
      <c r="AA456" t="s">
        <v>1839</v>
      </c>
      <c r="AB456" t="s">
        <v>1836</v>
      </c>
      <c r="AC456" t="s">
        <v>1837</v>
      </c>
      <c r="AD456" t="s">
        <v>110</v>
      </c>
      <c r="AE456" t="s">
        <v>60</v>
      </c>
      <c r="AH456" s="3"/>
      <c r="AI456" s="3">
        <v>2025</v>
      </c>
      <c r="AJ456" s="4">
        <v>45689</v>
      </c>
      <c r="AK456" s="5">
        <v>45732</v>
      </c>
      <c r="AL456" t="s">
        <v>43</v>
      </c>
      <c r="AM456" t="s">
        <v>61</v>
      </c>
      <c r="AN456">
        <v>2802.75</v>
      </c>
      <c r="AO456">
        <v>2802.75</v>
      </c>
      <c r="AQ456" s="6">
        <v>2802.75</v>
      </c>
    </row>
    <row r="457" spans="1:43" x14ac:dyDescent="0.3">
      <c r="A457" t="s">
        <v>1510</v>
      </c>
      <c r="B457" t="s">
        <v>137</v>
      </c>
      <c r="C457" t="s">
        <v>46</v>
      </c>
      <c r="D457" s="3">
        <v>71475</v>
      </c>
      <c r="E457" t="s">
        <v>1511</v>
      </c>
      <c r="F457" t="s">
        <v>48</v>
      </c>
      <c r="G457" t="s">
        <v>49</v>
      </c>
      <c r="H457" t="s">
        <v>50</v>
      </c>
      <c r="I457" t="s">
        <v>51</v>
      </c>
      <c r="J457" t="s">
        <v>102</v>
      </c>
      <c r="K457" t="s">
        <v>102</v>
      </c>
      <c r="L457" t="s">
        <v>103</v>
      </c>
      <c r="M457" t="s">
        <v>52</v>
      </c>
      <c r="N457" t="s">
        <v>1840</v>
      </c>
      <c r="O457" t="s">
        <v>105</v>
      </c>
      <c r="Q457" s="3"/>
      <c r="U457" s="3"/>
      <c r="W457" t="s">
        <v>43</v>
      </c>
      <c r="X457" t="s">
        <v>43</v>
      </c>
      <c r="Y457" s="3">
        <v>3602</v>
      </c>
      <c r="Z457" t="s">
        <v>1834</v>
      </c>
      <c r="AA457" t="s">
        <v>1841</v>
      </c>
      <c r="AB457" t="s">
        <v>1836</v>
      </c>
      <c r="AC457" t="s">
        <v>1837</v>
      </c>
      <c r="AD457" t="s">
        <v>110</v>
      </c>
      <c r="AE457" t="s">
        <v>60</v>
      </c>
      <c r="AH457" s="3"/>
      <c r="AI457" s="3">
        <v>2025</v>
      </c>
      <c r="AJ457" s="4">
        <v>45689</v>
      </c>
      <c r="AK457" s="5">
        <v>45732</v>
      </c>
      <c r="AL457" t="s">
        <v>43</v>
      </c>
      <c r="AM457" t="s">
        <v>61</v>
      </c>
      <c r="AN457">
        <v>7183.92</v>
      </c>
      <c r="AO457">
        <v>7183.92</v>
      </c>
      <c r="AQ457" s="6">
        <v>7183.92</v>
      </c>
    </row>
    <row r="458" spans="1:43" x14ac:dyDescent="0.3">
      <c r="A458" t="s">
        <v>1510</v>
      </c>
      <c r="B458" t="s">
        <v>440</v>
      </c>
      <c r="C458" t="s">
        <v>46</v>
      </c>
      <c r="D458" s="3">
        <v>71475</v>
      </c>
      <c r="E458" t="s">
        <v>1511</v>
      </c>
      <c r="F458" t="s">
        <v>48</v>
      </c>
      <c r="G458" t="s">
        <v>49</v>
      </c>
      <c r="H458" t="s">
        <v>50</v>
      </c>
      <c r="I458" t="s">
        <v>51</v>
      </c>
      <c r="J458" t="s">
        <v>102</v>
      </c>
      <c r="K458" t="s">
        <v>102</v>
      </c>
      <c r="L458" t="s">
        <v>103</v>
      </c>
      <c r="M458" t="s">
        <v>52</v>
      </c>
      <c r="N458" t="s">
        <v>1842</v>
      </c>
      <c r="O458" t="s">
        <v>105</v>
      </c>
      <c r="Q458" s="3"/>
      <c r="U458" s="3"/>
      <c r="W458" t="s">
        <v>43</v>
      </c>
      <c r="X458" t="s">
        <v>43</v>
      </c>
      <c r="Y458" s="3">
        <v>3623</v>
      </c>
      <c r="Z458" t="s">
        <v>1843</v>
      </c>
      <c r="AA458" t="s">
        <v>1844</v>
      </c>
      <c r="AB458" t="s">
        <v>1845</v>
      </c>
      <c r="AC458" t="s">
        <v>1802</v>
      </c>
      <c r="AD458" t="s">
        <v>110</v>
      </c>
      <c r="AE458" t="s">
        <v>60</v>
      </c>
      <c r="AH458" s="3"/>
      <c r="AI458" s="3">
        <v>2024</v>
      </c>
      <c r="AJ458" s="4">
        <v>45383</v>
      </c>
      <c r="AK458" s="5">
        <v>45439</v>
      </c>
      <c r="AL458" t="s">
        <v>43</v>
      </c>
      <c r="AM458" t="s">
        <v>61</v>
      </c>
      <c r="AN458">
        <v>1130.6000000000001</v>
      </c>
      <c r="AO458">
        <v>1130.6000000000001</v>
      </c>
      <c r="AQ458" s="6">
        <v>1130.6000000000001</v>
      </c>
    </row>
    <row r="459" spans="1:43" x14ac:dyDescent="0.3">
      <c r="A459" t="s">
        <v>1510</v>
      </c>
      <c r="B459" t="s">
        <v>224</v>
      </c>
      <c r="C459" t="s">
        <v>46</v>
      </c>
      <c r="D459" s="3">
        <v>71475</v>
      </c>
      <c r="E459" t="s">
        <v>1511</v>
      </c>
      <c r="F459" t="s">
        <v>48</v>
      </c>
      <c r="G459" t="s">
        <v>49</v>
      </c>
      <c r="H459" t="s">
        <v>50</v>
      </c>
      <c r="I459" t="s">
        <v>51</v>
      </c>
      <c r="J459" t="s">
        <v>102</v>
      </c>
      <c r="K459" t="s">
        <v>102</v>
      </c>
      <c r="L459" t="s">
        <v>103</v>
      </c>
      <c r="M459" t="s">
        <v>52</v>
      </c>
      <c r="N459" t="s">
        <v>1846</v>
      </c>
      <c r="O459" t="s">
        <v>105</v>
      </c>
      <c r="Q459" s="3"/>
      <c r="U459" s="3"/>
      <c r="W459" t="s">
        <v>43</v>
      </c>
      <c r="X459" t="s">
        <v>43</v>
      </c>
      <c r="Y459" s="3">
        <v>3624</v>
      </c>
      <c r="Z459" t="s">
        <v>1847</v>
      </c>
      <c r="AA459" t="s">
        <v>1848</v>
      </c>
      <c r="AB459" t="s">
        <v>1849</v>
      </c>
      <c r="AC459" t="s">
        <v>1850</v>
      </c>
      <c r="AD459" t="s">
        <v>110</v>
      </c>
      <c r="AE459" t="s">
        <v>60</v>
      </c>
      <c r="AH459" s="3"/>
      <c r="AI459" s="3">
        <v>2024</v>
      </c>
      <c r="AJ459" s="4">
        <v>45444</v>
      </c>
      <c r="AK459" s="5">
        <v>45480</v>
      </c>
      <c r="AL459" t="s">
        <v>43</v>
      </c>
      <c r="AM459" t="s">
        <v>61</v>
      </c>
      <c r="AN459">
        <v>1290.77</v>
      </c>
      <c r="AO459">
        <v>1290.77</v>
      </c>
      <c r="AQ459" s="6">
        <v>1290.77</v>
      </c>
    </row>
    <row r="460" spans="1:43" x14ac:dyDescent="0.3">
      <c r="A460" t="s">
        <v>1510</v>
      </c>
      <c r="B460" t="s">
        <v>224</v>
      </c>
      <c r="C460" t="s">
        <v>46</v>
      </c>
      <c r="D460" s="3">
        <v>71475</v>
      </c>
      <c r="E460" t="s">
        <v>1511</v>
      </c>
      <c r="F460" t="s">
        <v>48</v>
      </c>
      <c r="G460" t="s">
        <v>49</v>
      </c>
      <c r="H460" t="s">
        <v>50</v>
      </c>
      <c r="I460" t="s">
        <v>51</v>
      </c>
      <c r="J460" t="s">
        <v>102</v>
      </c>
      <c r="K460" t="s">
        <v>102</v>
      </c>
      <c r="L460" t="s">
        <v>103</v>
      </c>
      <c r="M460" t="s">
        <v>52</v>
      </c>
      <c r="N460" t="s">
        <v>1851</v>
      </c>
      <c r="O460" t="s">
        <v>105</v>
      </c>
      <c r="Q460" s="3"/>
      <c r="U460" s="3"/>
      <c r="W460" t="s">
        <v>43</v>
      </c>
      <c r="X460" t="s">
        <v>43</v>
      </c>
      <c r="Y460" s="3">
        <v>3625</v>
      </c>
      <c r="Z460" t="s">
        <v>1847</v>
      </c>
      <c r="AA460" t="s">
        <v>1852</v>
      </c>
      <c r="AB460" t="s">
        <v>1849</v>
      </c>
      <c r="AC460" t="s">
        <v>1850</v>
      </c>
      <c r="AD460" t="s">
        <v>110</v>
      </c>
      <c r="AE460" t="s">
        <v>60</v>
      </c>
      <c r="AH460" s="3"/>
      <c r="AI460" s="3">
        <v>2024</v>
      </c>
      <c r="AJ460" s="4">
        <v>45444</v>
      </c>
      <c r="AK460" s="5">
        <v>45480</v>
      </c>
      <c r="AL460" t="s">
        <v>43</v>
      </c>
      <c r="AM460" t="s">
        <v>61</v>
      </c>
      <c r="AN460">
        <v>3994.69</v>
      </c>
      <c r="AO460">
        <v>3994.69</v>
      </c>
      <c r="AQ460" s="6">
        <v>3994.69</v>
      </c>
    </row>
    <row r="461" spans="1:43" x14ac:dyDescent="0.3">
      <c r="A461" t="s">
        <v>1510</v>
      </c>
      <c r="B461" t="s">
        <v>289</v>
      </c>
      <c r="C461" t="s">
        <v>46</v>
      </c>
      <c r="D461" s="3">
        <v>71475</v>
      </c>
      <c r="E461" t="s">
        <v>1511</v>
      </c>
      <c r="F461" t="s">
        <v>48</v>
      </c>
      <c r="G461" t="s">
        <v>49</v>
      </c>
      <c r="H461" t="s">
        <v>50</v>
      </c>
      <c r="I461" t="s">
        <v>51</v>
      </c>
      <c r="J461" t="s">
        <v>102</v>
      </c>
      <c r="K461" t="s">
        <v>102</v>
      </c>
      <c r="L461" t="s">
        <v>103</v>
      </c>
      <c r="M461" t="s">
        <v>52</v>
      </c>
      <c r="N461" t="s">
        <v>1853</v>
      </c>
      <c r="O461" t="s">
        <v>105</v>
      </c>
      <c r="Q461" s="3"/>
      <c r="U461" s="3"/>
      <c r="W461" t="s">
        <v>43</v>
      </c>
      <c r="X461" t="s">
        <v>43</v>
      </c>
      <c r="Y461" s="3">
        <v>3627</v>
      </c>
      <c r="Z461" t="s">
        <v>1854</v>
      </c>
      <c r="AA461" t="s">
        <v>1855</v>
      </c>
      <c r="AB461" t="s">
        <v>1856</v>
      </c>
      <c r="AC461" t="s">
        <v>1543</v>
      </c>
      <c r="AD461" t="s">
        <v>110</v>
      </c>
      <c r="AE461" t="s">
        <v>60</v>
      </c>
      <c r="AH461" s="3"/>
      <c r="AI461" s="3">
        <v>2023</v>
      </c>
      <c r="AJ461" s="4">
        <v>45170</v>
      </c>
      <c r="AK461" s="5">
        <v>45202</v>
      </c>
      <c r="AL461" t="s">
        <v>43</v>
      </c>
      <c r="AM461" t="s">
        <v>61</v>
      </c>
      <c r="AN461">
        <v>6000.25</v>
      </c>
      <c r="AO461">
        <v>6000.25</v>
      </c>
      <c r="AQ461" s="6">
        <v>6000.25</v>
      </c>
    </row>
    <row r="462" spans="1:43" x14ac:dyDescent="0.3">
      <c r="A462" t="s">
        <v>1510</v>
      </c>
      <c r="B462" t="s">
        <v>179</v>
      </c>
      <c r="C462" t="s">
        <v>46</v>
      </c>
      <c r="D462" s="3">
        <v>71475</v>
      </c>
      <c r="E462" t="s">
        <v>1511</v>
      </c>
      <c r="F462" t="s">
        <v>48</v>
      </c>
      <c r="G462" t="s">
        <v>49</v>
      </c>
      <c r="H462" t="s">
        <v>50</v>
      </c>
      <c r="I462" t="s">
        <v>51</v>
      </c>
      <c r="J462" t="s">
        <v>102</v>
      </c>
      <c r="K462" t="s">
        <v>102</v>
      </c>
      <c r="L462" t="s">
        <v>103</v>
      </c>
      <c r="M462" t="s">
        <v>52</v>
      </c>
      <c r="N462" t="s">
        <v>1857</v>
      </c>
      <c r="O462" t="s">
        <v>105</v>
      </c>
      <c r="Q462" s="3"/>
      <c r="U462" s="3"/>
      <c r="W462" t="s">
        <v>43</v>
      </c>
      <c r="X462" t="s">
        <v>43</v>
      </c>
      <c r="Y462" s="3">
        <v>3661</v>
      </c>
      <c r="Z462" t="s">
        <v>1858</v>
      </c>
      <c r="AA462" t="s">
        <v>1859</v>
      </c>
      <c r="AB462" t="s">
        <v>1860</v>
      </c>
      <c r="AC462" t="s">
        <v>1861</v>
      </c>
      <c r="AD462" t="s">
        <v>110</v>
      </c>
      <c r="AE462" t="s">
        <v>60</v>
      </c>
      <c r="AH462" s="3"/>
      <c r="AI462" s="3">
        <v>2024</v>
      </c>
      <c r="AJ462" s="4">
        <v>45536</v>
      </c>
      <c r="AK462" s="5">
        <v>45575</v>
      </c>
      <c r="AL462" t="s">
        <v>43</v>
      </c>
      <c r="AM462" t="s">
        <v>61</v>
      </c>
      <c r="AN462">
        <v>1293.54</v>
      </c>
      <c r="AO462">
        <v>1293.54</v>
      </c>
      <c r="AQ462" s="6">
        <v>1293.54</v>
      </c>
    </row>
    <row r="463" spans="1:43" x14ac:dyDescent="0.3">
      <c r="A463" t="s">
        <v>1510</v>
      </c>
      <c r="B463" t="s">
        <v>179</v>
      </c>
      <c r="C463" t="s">
        <v>46</v>
      </c>
      <c r="D463" s="3">
        <v>71475</v>
      </c>
      <c r="E463" t="s">
        <v>1511</v>
      </c>
      <c r="F463" t="s">
        <v>48</v>
      </c>
      <c r="G463" t="s">
        <v>49</v>
      </c>
      <c r="H463" t="s">
        <v>50</v>
      </c>
      <c r="I463" t="s">
        <v>51</v>
      </c>
      <c r="J463" t="s">
        <v>102</v>
      </c>
      <c r="K463" t="s">
        <v>102</v>
      </c>
      <c r="L463" t="s">
        <v>103</v>
      </c>
      <c r="M463" t="s">
        <v>52</v>
      </c>
      <c r="N463" t="s">
        <v>1862</v>
      </c>
      <c r="O463" t="s">
        <v>105</v>
      </c>
      <c r="Q463" s="3"/>
      <c r="U463" s="3"/>
      <c r="W463" t="s">
        <v>43</v>
      </c>
      <c r="X463" t="s">
        <v>43</v>
      </c>
      <c r="Y463" s="3">
        <v>3662</v>
      </c>
      <c r="Z463" t="s">
        <v>1858</v>
      </c>
      <c r="AA463" t="s">
        <v>1863</v>
      </c>
      <c r="AB463" t="s">
        <v>1860</v>
      </c>
      <c r="AC463" t="s">
        <v>1861</v>
      </c>
      <c r="AD463" t="s">
        <v>110</v>
      </c>
      <c r="AE463" t="s">
        <v>60</v>
      </c>
      <c r="AH463" s="3"/>
      <c r="AI463" s="3">
        <v>2024</v>
      </c>
      <c r="AJ463" s="4">
        <v>45536</v>
      </c>
      <c r="AK463" s="5">
        <v>45575</v>
      </c>
      <c r="AL463" t="s">
        <v>43</v>
      </c>
      <c r="AM463" t="s">
        <v>61</v>
      </c>
      <c r="AN463">
        <v>2703.05</v>
      </c>
      <c r="AO463">
        <v>2703.05</v>
      </c>
      <c r="AQ463" s="6">
        <v>2703.05</v>
      </c>
    </row>
    <row r="464" spans="1:43" x14ac:dyDescent="0.3">
      <c r="A464" t="s">
        <v>1510</v>
      </c>
      <c r="B464" t="s">
        <v>179</v>
      </c>
      <c r="C464" t="s">
        <v>46</v>
      </c>
      <c r="D464" s="3">
        <v>71475</v>
      </c>
      <c r="E464" t="s">
        <v>1511</v>
      </c>
      <c r="F464" t="s">
        <v>48</v>
      </c>
      <c r="G464" t="s">
        <v>49</v>
      </c>
      <c r="H464" t="s">
        <v>50</v>
      </c>
      <c r="I464" t="s">
        <v>51</v>
      </c>
      <c r="J464" t="s">
        <v>102</v>
      </c>
      <c r="K464" t="s">
        <v>102</v>
      </c>
      <c r="L464" t="s">
        <v>103</v>
      </c>
      <c r="M464" t="s">
        <v>52</v>
      </c>
      <c r="N464" t="s">
        <v>1864</v>
      </c>
      <c r="O464" t="s">
        <v>105</v>
      </c>
      <c r="Q464" s="3"/>
      <c r="U464" s="3"/>
      <c r="W464" t="s">
        <v>43</v>
      </c>
      <c r="X464" t="s">
        <v>43</v>
      </c>
      <c r="Y464" s="3">
        <v>3663</v>
      </c>
      <c r="Z464" t="s">
        <v>1858</v>
      </c>
      <c r="AA464" t="s">
        <v>1865</v>
      </c>
      <c r="AB464" t="s">
        <v>1860</v>
      </c>
      <c r="AC464" t="s">
        <v>1861</v>
      </c>
      <c r="AD464" t="s">
        <v>110</v>
      </c>
      <c r="AE464" t="s">
        <v>60</v>
      </c>
      <c r="AH464" s="3"/>
      <c r="AI464" s="3">
        <v>2024</v>
      </c>
      <c r="AJ464" s="4">
        <v>45536</v>
      </c>
      <c r="AK464" s="5">
        <v>45575</v>
      </c>
      <c r="AL464" t="s">
        <v>43</v>
      </c>
      <c r="AM464" t="s">
        <v>61</v>
      </c>
      <c r="AN464">
        <v>7190.74</v>
      </c>
      <c r="AO464">
        <v>7190.74</v>
      </c>
      <c r="AQ464" s="6">
        <v>7190.74</v>
      </c>
    </row>
    <row r="465" spans="1:43" x14ac:dyDescent="0.3">
      <c r="A465" t="s">
        <v>1510</v>
      </c>
      <c r="B465" t="s">
        <v>144</v>
      </c>
      <c r="C465" t="s">
        <v>46</v>
      </c>
      <c r="D465" s="3">
        <v>71475</v>
      </c>
      <c r="E465" t="s">
        <v>1511</v>
      </c>
      <c r="F465" t="s">
        <v>48</v>
      </c>
      <c r="G465" t="s">
        <v>49</v>
      </c>
      <c r="H465" t="s">
        <v>50</v>
      </c>
      <c r="I465" t="s">
        <v>51</v>
      </c>
      <c r="J465" t="s">
        <v>102</v>
      </c>
      <c r="K465" t="s">
        <v>102</v>
      </c>
      <c r="L465" t="s">
        <v>103</v>
      </c>
      <c r="M465" t="s">
        <v>52</v>
      </c>
      <c r="N465" t="s">
        <v>1866</v>
      </c>
      <c r="O465" t="s">
        <v>105</v>
      </c>
      <c r="Q465" s="3"/>
      <c r="U465" s="3"/>
      <c r="W465" t="s">
        <v>43</v>
      </c>
      <c r="X465" t="s">
        <v>43</v>
      </c>
      <c r="Y465" s="3">
        <v>3676</v>
      </c>
      <c r="Z465" t="s">
        <v>1867</v>
      </c>
      <c r="AA465" t="s">
        <v>1868</v>
      </c>
      <c r="AB465" t="s">
        <v>1869</v>
      </c>
      <c r="AC465" t="s">
        <v>1562</v>
      </c>
      <c r="AD465" t="s">
        <v>110</v>
      </c>
      <c r="AE465" t="s">
        <v>60</v>
      </c>
      <c r="AH465" s="3"/>
      <c r="AI465" s="3">
        <v>2023</v>
      </c>
      <c r="AJ465" s="4">
        <v>44958</v>
      </c>
      <c r="AK465" s="5">
        <v>45117</v>
      </c>
      <c r="AL465" t="s">
        <v>43</v>
      </c>
      <c r="AM465" t="s">
        <v>61</v>
      </c>
      <c r="AN465">
        <v>858.69</v>
      </c>
      <c r="AO465">
        <v>858.69</v>
      </c>
      <c r="AQ465" s="6">
        <v>858.69</v>
      </c>
    </row>
    <row r="466" spans="1:43" x14ac:dyDescent="0.3">
      <c r="A466" t="s">
        <v>1510</v>
      </c>
      <c r="B466" t="s">
        <v>130</v>
      </c>
      <c r="C466" t="s">
        <v>46</v>
      </c>
      <c r="D466" s="3">
        <v>71475</v>
      </c>
      <c r="E466" t="s">
        <v>1511</v>
      </c>
      <c r="F466" t="s">
        <v>48</v>
      </c>
      <c r="G466" t="s">
        <v>49</v>
      </c>
      <c r="H466" t="s">
        <v>50</v>
      </c>
      <c r="I466" t="s">
        <v>51</v>
      </c>
      <c r="J466" t="s">
        <v>102</v>
      </c>
      <c r="K466" t="s">
        <v>102</v>
      </c>
      <c r="L466" t="s">
        <v>103</v>
      </c>
      <c r="M466" t="s">
        <v>52</v>
      </c>
      <c r="N466" t="s">
        <v>1870</v>
      </c>
      <c r="O466" t="s">
        <v>105</v>
      </c>
      <c r="Q466" s="3"/>
      <c r="U466" s="3"/>
      <c r="W466" t="s">
        <v>43</v>
      </c>
      <c r="X466" t="s">
        <v>43</v>
      </c>
      <c r="Y466" s="3">
        <v>3706</v>
      </c>
      <c r="Z466" t="s">
        <v>1871</v>
      </c>
      <c r="AA466" t="s">
        <v>1872</v>
      </c>
      <c r="AB466" t="s">
        <v>1873</v>
      </c>
      <c r="AC466" t="s">
        <v>1874</v>
      </c>
      <c r="AD466" t="s">
        <v>110</v>
      </c>
      <c r="AE466" t="s">
        <v>60</v>
      </c>
      <c r="AH466" s="3"/>
      <c r="AI466" s="3">
        <v>2024</v>
      </c>
      <c r="AJ466" s="4">
        <v>45597</v>
      </c>
      <c r="AK466" s="5">
        <v>45637</v>
      </c>
      <c r="AL466" t="s">
        <v>43</v>
      </c>
      <c r="AM466" t="s">
        <v>61</v>
      </c>
      <c r="AN466">
        <v>1295.1600000000001</v>
      </c>
      <c r="AO466">
        <v>1295.1600000000001</v>
      </c>
      <c r="AQ466" s="6">
        <v>1295.1600000000001</v>
      </c>
    </row>
    <row r="467" spans="1:43" x14ac:dyDescent="0.3">
      <c r="A467" t="s">
        <v>1510</v>
      </c>
      <c r="B467" t="s">
        <v>130</v>
      </c>
      <c r="C467" t="s">
        <v>46</v>
      </c>
      <c r="D467" s="3">
        <v>71475</v>
      </c>
      <c r="E467" t="s">
        <v>1511</v>
      </c>
      <c r="F467" t="s">
        <v>48</v>
      </c>
      <c r="G467" t="s">
        <v>49</v>
      </c>
      <c r="H467" t="s">
        <v>50</v>
      </c>
      <c r="I467" t="s">
        <v>51</v>
      </c>
      <c r="J467" t="s">
        <v>102</v>
      </c>
      <c r="K467" t="s">
        <v>102</v>
      </c>
      <c r="L467" t="s">
        <v>103</v>
      </c>
      <c r="M467" t="s">
        <v>52</v>
      </c>
      <c r="N467" t="s">
        <v>1875</v>
      </c>
      <c r="O467" t="s">
        <v>105</v>
      </c>
      <c r="Q467" s="3"/>
      <c r="U467" s="3"/>
      <c r="W467" t="s">
        <v>43</v>
      </c>
      <c r="X467" t="s">
        <v>43</v>
      </c>
      <c r="Y467" s="3">
        <v>3707</v>
      </c>
      <c r="Z467" t="s">
        <v>1871</v>
      </c>
      <c r="AA467" t="s">
        <v>1876</v>
      </c>
      <c r="AB467" t="s">
        <v>1873</v>
      </c>
      <c r="AC467" t="s">
        <v>1874</v>
      </c>
      <c r="AD467" t="s">
        <v>110</v>
      </c>
      <c r="AE467" t="s">
        <v>60</v>
      </c>
      <c r="AH467" s="3"/>
      <c r="AI467" s="3">
        <v>2024</v>
      </c>
      <c r="AJ467" s="4">
        <v>45597</v>
      </c>
      <c r="AK467" s="5">
        <v>45637</v>
      </c>
      <c r="AL467" t="s">
        <v>43</v>
      </c>
      <c r="AM467" t="s">
        <v>61</v>
      </c>
      <c r="AN467">
        <v>2704.67</v>
      </c>
      <c r="AO467">
        <v>2704.67</v>
      </c>
      <c r="AQ467" s="6">
        <v>2704.67</v>
      </c>
    </row>
    <row r="468" spans="1:43" x14ac:dyDescent="0.3">
      <c r="A468" t="s">
        <v>1510</v>
      </c>
      <c r="B468" t="s">
        <v>130</v>
      </c>
      <c r="C468" t="s">
        <v>46</v>
      </c>
      <c r="D468" s="3">
        <v>71475</v>
      </c>
      <c r="E468" t="s">
        <v>1511</v>
      </c>
      <c r="F468" t="s">
        <v>48</v>
      </c>
      <c r="G468" t="s">
        <v>49</v>
      </c>
      <c r="H468" t="s">
        <v>50</v>
      </c>
      <c r="I468" t="s">
        <v>51</v>
      </c>
      <c r="J468" t="s">
        <v>102</v>
      </c>
      <c r="K468" t="s">
        <v>102</v>
      </c>
      <c r="L468" t="s">
        <v>103</v>
      </c>
      <c r="M468" t="s">
        <v>52</v>
      </c>
      <c r="N468" t="s">
        <v>1877</v>
      </c>
      <c r="O468" t="s">
        <v>105</v>
      </c>
      <c r="Q468" s="3"/>
      <c r="U468" s="3"/>
      <c r="W468" t="s">
        <v>43</v>
      </c>
      <c r="X468" t="s">
        <v>43</v>
      </c>
      <c r="Y468" s="3">
        <v>3708</v>
      </c>
      <c r="Z468" t="s">
        <v>1871</v>
      </c>
      <c r="AA468" t="s">
        <v>1878</v>
      </c>
      <c r="AB468" t="s">
        <v>1873</v>
      </c>
      <c r="AC468" t="s">
        <v>1874</v>
      </c>
      <c r="AD468" t="s">
        <v>110</v>
      </c>
      <c r="AE468" t="s">
        <v>60</v>
      </c>
      <c r="AH468" s="3"/>
      <c r="AI468" s="3">
        <v>2024</v>
      </c>
      <c r="AJ468" s="4">
        <v>45597</v>
      </c>
      <c r="AK468" s="5">
        <v>45637</v>
      </c>
      <c r="AL468" t="s">
        <v>43</v>
      </c>
      <c r="AM468" t="s">
        <v>61</v>
      </c>
      <c r="AN468">
        <v>7192.3600000000006</v>
      </c>
      <c r="AO468">
        <v>7192.3600000000006</v>
      </c>
      <c r="AQ468" s="6">
        <v>7192.3600000000006</v>
      </c>
    </row>
    <row r="469" spans="1:43" x14ac:dyDescent="0.3">
      <c r="A469" t="s">
        <v>1510</v>
      </c>
      <c r="B469" t="s">
        <v>117</v>
      </c>
      <c r="C469" t="s">
        <v>46</v>
      </c>
      <c r="D469" s="3">
        <v>71475</v>
      </c>
      <c r="E469" t="s">
        <v>1511</v>
      </c>
      <c r="F469" t="s">
        <v>48</v>
      </c>
      <c r="G469" t="s">
        <v>49</v>
      </c>
      <c r="H469" t="s">
        <v>50</v>
      </c>
      <c r="I469" t="s">
        <v>51</v>
      </c>
      <c r="J469" t="s">
        <v>102</v>
      </c>
      <c r="K469" t="s">
        <v>102</v>
      </c>
      <c r="L469" t="s">
        <v>103</v>
      </c>
      <c r="M469" t="s">
        <v>52</v>
      </c>
      <c r="N469" t="s">
        <v>1879</v>
      </c>
      <c r="O469" t="s">
        <v>105</v>
      </c>
      <c r="Q469" s="3"/>
      <c r="U469" s="3"/>
      <c r="W469" t="s">
        <v>43</v>
      </c>
      <c r="X469" t="s">
        <v>43</v>
      </c>
      <c r="Y469" s="3">
        <v>3751</v>
      </c>
      <c r="Z469" t="s">
        <v>1880</v>
      </c>
      <c r="AA469" t="s">
        <v>1881</v>
      </c>
      <c r="AB469" t="s">
        <v>1882</v>
      </c>
      <c r="AC469" t="s">
        <v>1529</v>
      </c>
      <c r="AD469" t="s">
        <v>110</v>
      </c>
      <c r="AE469" t="s">
        <v>60</v>
      </c>
      <c r="AH469" s="3"/>
      <c r="AI469" s="3">
        <v>2023</v>
      </c>
      <c r="AJ469" s="4">
        <v>45231</v>
      </c>
      <c r="AK469" s="5">
        <v>45268</v>
      </c>
      <c r="AL469" t="s">
        <v>43</v>
      </c>
      <c r="AM469" t="s">
        <v>61</v>
      </c>
      <c r="AN469">
        <v>916.11</v>
      </c>
      <c r="AO469">
        <v>916.11</v>
      </c>
      <c r="AQ469" s="6">
        <v>916.11</v>
      </c>
    </row>
    <row r="470" spans="1:43" x14ac:dyDescent="0.3">
      <c r="A470" t="s">
        <v>1510</v>
      </c>
      <c r="B470" t="s">
        <v>117</v>
      </c>
      <c r="C470" t="s">
        <v>46</v>
      </c>
      <c r="D470" s="3">
        <v>71475</v>
      </c>
      <c r="E470" t="s">
        <v>1511</v>
      </c>
      <c r="F470" t="s">
        <v>48</v>
      </c>
      <c r="G470" t="s">
        <v>49</v>
      </c>
      <c r="H470" t="s">
        <v>50</v>
      </c>
      <c r="I470" t="s">
        <v>51</v>
      </c>
      <c r="J470" t="s">
        <v>102</v>
      </c>
      <c r="K470" t="s">
        <v>102</v>
      </c>
      <c r="L470" t="s">
        <v>103</v>
      </c>
      <c r="M470" t="s">
        <v>52</v>
      </c>
      <c r="N470" t="s">
        <v>1883</v>
      </c>
      <c r="O470" t="s">
        <v>105</v>
      </c>
      <c r="Q470" s="3"/>
      <c r="U470" s="3"/>
      <c r="W470" t="s">
        <v>43</v>
      </c>
      <c r="X470" t="s">
        <v>43</v>
      </c>
      <c r="Y470" s="3">
        <v>3752</v>
      </c>
      <c r="Z470" t="s">
        <v>1880</v>
      </c>
      <c r="AA470" t="s">
        <v>1884</v>
      </c>
      <c r="AB470" t="s">
        <v>1882</v>
      </c>
      <c r="AC470" t="s">
        <v>1529</v>
      </c>
      <c r="AD470" t="s">
        <v>110</v>
      </c>
      <c r="AE470" t="s">
        <v>60</v>
      </c>
      <c r="AH470" s="3"/>
      <c r="AI470" s="3">
        <v>2023</v>
      </c>
      <c r="AJ470" s="4">
        <v>45231</v>
      </c>
      <c r="AK470" s="5">
        <v>45268</v>
      </c>
      <c r="AL470" t="s">
        <v>43</v>
      </c>
      <c r="AM470" t="s">
        <v>61</v>
      </c>
      <c r="AN470">
        <v>3863.03</v>
      </c>
      <c r="AO470">
        <v>3863.03</v>
      </c>
      <c r="AQ470" s="6">
        <v>3863.03</v>
      </c>
    </row>
    <row r="471" spans="1:43" x14ac:dyDescent="0.3">
      <c r="A471" t="s">
        <v>1510</v>
      </c>
      <c r="B471" t="s">
        <v>124</v>
      </c>
      <c r="C471" t="s">
        <v>46</v>
      </c>
      <c r="D471" s="3">
        <v>71475</v>
      </c>
      <c r="E471" t="s">
        <v>1511</v>
      </c>
      <c r="F471" t="s">
        <v>48</v>
      </c>
      <c r="G471" t="s">
        <v>49</v>
      </c>
      <c r="H471" t="s">
        <v>50</v>
      </c>
      <c r="I471" t="s">
        <v>51</v>
      </c>
      <c r="J471" t="s">
        <v>102</v>
      </c>
      <c r="K471" t="s">
        <v>102</v>
      </c>
      <c r="L471" t="s">
        <v>103</v>
      </c>
      <c r="M471" t="s">
        <v>52</v>
      </c>
      <c r="N471" t="s">
        <v>1885</v>
      </c>
      <c r="O471" t="s">
        <v>105</v>
      </c>
      <c r="Q471" s="3"/>
      <c r="U471" s="3"/>
      <c r="W471" t="s">
        <v>43</v>
      </c>
      <c r="X471" t="s">
        <v>43</v>
      </c>
      <c r="Y471" s="3">
        <v>3759</v>
      </c>
      <c r="Z471" t="s">
        <v>1886</v>
      </c>
      <c r="AA471" t="s">
        <v>1887</v>
      </c>
      <c r="AB471" t="s">
        <v>1888</v>
      </c>
      <c r="AC471" t="s">
        <v>1889</v>
      </c>
      <c r="AD471" t="s">
        <v>110</v>
      </c>
      <c r="AE471" t="s">
        <v>60</v>
      </c>
      <c r="AH471" s="3"/>
      <c r="AI471" s="3">
        <v>2024</v>
      </c>
      <c r="AJ471" s="4">
        <v>45566</v>
      </c>
      <c r="AK471" s="5">
        <v>45607</v>
      </c>
      <c r="AL471" t="s">
        <v>43</v>
      </c>
      <c r="AM471" t="s">
        <v>61</v>
      </c>
      <c r="AN471">
        <v>1293.8900000000001</v>
      </c>
      <c r="AO471">
        <v>1293.8900000000001</v>
      </c>
      <c r="AQ471" s="6">
        <v>1293.8900000000001</v>
      </c>
    </row>
    <row r="472" spans="1:43" x14ac:dyDescent="0.3">
      <c r="A472" t="s">
        <v>1510</v>
      </c>
      <c r="B472" t="s">
        <v>124</v>
      </c>
      <c r="C472" t="s">
        <v>46</v>
      </c>
      <c r="D472" s="3">
        <v>71475</v>
      </c>
      <c r="E472" t="s">
        <v>1511</v>
      </c>
      <c r="F472" t="s">
        <v>48</v>
      </c>
      <c r="G472" t="s">
        <v>49</v>
      </c>
      <c r="H472" t="s">
        <v>50</v>
      </c>
      <c r="I472" t="s">
        <v>51</v>
      </c>
      <c r="J472" t="s">
        <v>102</v>
      </c>
      <c r="K472" t="s">
        <v>102</v>
      </c>
      <c r="L472" t="s">
        <v>103</v>
      </c>
      <c r="M472" t="s">
        <v>52</v>
      </c>
      <c r="N472" t="s">
        <v>1890</v>
      </c>
      <c r="O472" t="s">
        <v>105</v>
      </c>
      <c r="Q472" s="3"/>
      <c r="U472" s="3"/>
      <c r="W472" t="s">
        <v>43</v>
      </c>
      <c r="X472" t="s">
        <v>43</v>
      </c>
      <c r="Y472" s="3">
        <v>3760</v>
      </c>
      <c r="Z472" t="s">
        <v>1886</v>
      </c>
      <c r="AA472" t="s">
        <v>1891</v>
      </c>
      <c r="AB472" t="s">
        <v>1888</v>
      </c>
      <c r="AC472" t="s">
        <v>1889</v>
      </c>
      <c r="AD472" t="s">
        <v>110</v>
      </c>
      <c r="AE472" t="s">
        <v>60</v>
      </c>
      <c r="AH472" s="3"/>
      <c r="AI472" s="3">
        <v>2024</v>
      </c>
      <c r="AJ472" s="4">
        <v>45566</v>
      </c>
      <c r="AK472" s="5">
        <v>45607</v>
      </c>
      <c r="AL472" t="s">
        <v>43</v>
      </c>
      <c r="AM472" t="s">
        <v>61</v>
      </c>
      <c r="AN472">
        <v>2703.4</v>
      </c>
      <c r="AO472">
        <v>2703.4</v>
      </c>
      <c r="AQ472" s="6">
        <v>2703.4</v>
      </c>
    </row>
    <row r="473" spans="1:43" x14ac:dyDescent="0.3">
      <c r="A473" t="s">
        <v>1510</v>
      </c>
      <c r="B473" t="s">
        <v>124</v>
      </c>
      <c r="C473" t="s">
        <v>46</v>
      </c>
      <c r="D473" s="3">
        <v>71475</v>
      </c>
      <c r="E473" t="s">
        <v>1511</v>
      </c>
      <c r="F473" t="s">
        <v>48</v>
      </c>
      <c r="G473" t="s">
        <v>49</v>
      </c>
      <c r="H473" t="s">
        <v>50</v>
      </c>
      <c r="I473" t="s">
        <v>51</v>
      </c>
      <c r="J473" t="s">
        <v>102</v>
      </c>
      <c r="K473" t="s">
        <v>102</v>
      </c>
      <c r="L473" t="s">
        <v>103</v>
      </c>
      <c r="M473" t="s">
        <v>52</v>
      </c>
      <c r="N473" t="s">
        <v>1892</v>
      </c>
      <c r="O473" t="s">
        <v>105</v>
      </c>
      <c r="Q473" s="3"/>
      <c r="U473" s="3"/>
      <c r="W473" t="s">
        <v>43</v>
      </c>
      <c r="X473" t="s">
        <v>43</v>
      </c>
      <c r="Y473" s="3">
        <v>3761</v>
      </c>
      <c r="Z473" t="s">
        <v>1886</v>
      </c>
      <c r="AA473" t="s">
        <v>1893</v>
      </c>
      <c r="AB473" t="s">
        <v>1888</v>
      </c>
      <c r="AC473" t="s">
        <v>1889</v>
      </c>
      <c r="AD473" t="s">
        <v>110</v>
      </c>
      <c r="AE473" t="s">
        <v>60</v>
      </c>
      <c r="AH473" s="3"/>
      <c r="AI473" s="3">
        <v>2024</v>
      </c>
      <c r="AJ473" s="4">
        <v>45566</v>
      </c>
      <c r="AK473" s="5">
        <v>45607</v>
      </c>
      <c r="AL473" t="s">
        <v>43</v>
      </c>
      <c r="AM473" t="s">
        <v>61</v>
      </c>
      <c r="AN473">
        <v>7045.28</v>
      </c>
      <c r="AO473">
        <v>7045.28</v>
      </c>
      <c r="AQ473" s="6">
        <v>7045.28</v>
      </c>
    </row>
    <row r="474" spans="1:43" x14ac:dyDescent="0.3">
      <c r="A474" t="s">
        <v>1894</v>
      </c>
      <c r="B474" t="s">
        <v>289</v>
      </c>
      <c r="C474" t="s">
        <v>46</v>
      </c>
      <c r="D474" s="3">
        <v>71475</v>
      </c>
      <c r="E474" t="s">
        <v>1511</v>
      </c>
      <c r="F474" t="s">
        <v>48</v>
      </c>
      <c r="G474" t="s">
        <v>49</v>
      </c>
      <c r="H474" t="s">
        <v>50</v>
      </c>
      <c r="I474" t="s">
        <v>51</v>
      </c>
      <c r="J474" t="s">
        <v>102</v>
      </c>
      <c r="K474" t="s">
        <v>102</v>
      </c>
      <c r="L474" t="s">
        <v>103</v>
      </c>
      <c r="M474" t="s">
        <v>52</v>
      </c>
      <c r="N474" t="s">
        <v>1895</v>
      </c>
      <c r="O474" t="s">
        <v>105</v>
      </c>
      <c r="Q474" s="3"/>
      <c r="U474" s="3"/>
      <c r="W474" t="s">
        <v>43</v>
      </c>
      <c r="X474" t="s">
        <v>43</v>
      </c>
      <c r="Y474" s="3">
        <v>119</v>
      </c>
      <c r="Z474" t="s">
        <v>1896</v>
      </c>
      <c r="AA474" t="s">
        <v>1367</v>
      </c>
      <c r="AB474" t="s">
        <v>1897</v>
      </c>
      <c r="AC474" t="s">
        <v>1516</v>
      </c>
      <c r="AD474" t="s">
        <v>110</v>
      </c>
      <c r="AE474" t="s">
        <v>60</v>
      </c>
      <c r="AH474" s="3"/>
      <c r="AI474" s="3">
        <v>2023</v>
      </c>
      <c r="AJ474" s="4">
        <v>45199</v>
      </c>
      <c r="AK474" s="5">
        <v>45278</v>
      </c>
      <c r="AL474" t="s">
        <v>43</v>
      </c>
      <c r="AM474" t="s">
        <v>61</v>
      </c>
      <c r="AN474">
        <v>-99.73</v>
      </c>
      <c r="AP474">
        <v>99.73</v>
      </c>
      <c r="AQ474" s="6">
        <v>-99.73</v>
      </c>
    </row>
    <row r="475" spans="1:43" x14ac:dyDescent="0.3">
      <c r="A475" t="s">
        <v>1894</v>
      </c>
      <c r="B475" t="s">
        <v>247</v>
      </c>
      <c r="C475" t="s">
        <v>46</v>
      </c>
      <c r="D475" s="3">
        <v>71475</v>
      </c>
      <c r="E475" t="s">
        <v>1511</v>
      </c>
      <c r="F475" t="s">
        <v>48</v>
      </c>
      <c r="G475" t="s">
        <v>49</v>
      </c>
      <c r="H475" t="s">
        <v>50</v>
      </c>
      <c r="I475" t="s">
        <v>51</v>
      </c>
      <c r="J475" t="s">
        <v>102</v>
      </c>
      <c r="K475" t="s">
        <v>102</v>
      </c>
      <c r="L475" t="s">
        <v>103</v>
      </c>
      <c r="M475" t="s">
        <v>52</v>
      </c>
      <c r="N475" t="s">
        <v>1898</v>
      </c>
      <c r="O475" t="s">
        <v>105</v>
      </c>
      <c r="Q475" s="3"/>
      <c r="U475" s="3"/>
      <c r="W475" t="s">
        <v>43</v>
      </c>
      <c r="X475" t="s">
        <v>43</v>
      </c>
      <c r="Y475" s="3">
        <v>264</v>
      </c>
      <c r="Z475" t="s">
        <v>1896</v>
      </c>
      <c r="AA475" t="s">
        <v>1367</v>
      </c>
      <c r="AB475" t="s">
        <v>1899</v>
      </c>
      <c r="AC475" t="s">
        <v>1524</v>
      </c>
      <c r="AD475" t="s">
        <v>110</v>
      </c>
      <c r="AE475" t="s">
        <v>60</v>
      </c>
      <c r="AH475" s="3"/>
      <c r="AI475" s="3">
        <v>2023</v>
      </c>
      <c r="AJ475" s="4">
        <v>45200</v>
      </c>
      <c r="AK475" s="5">
        <v>45278</v>
      </c>
      <c r="AL475" t="s">
        <v>43</v>
      </c>
      <c r="AM475" t="s">
        <v>61</v>
      </c>
      <c r="AN475">
        <v>-3863.03</v>
      </c>
      <c r="AP475">
        <v>3863.03</v>
      </c>
      <c r="AQ475" s="6">
        <v>-3863.03</v>
      </c>
    </row>
    <row r="476" spans="1:43" x14ac:dyDescent="0.3">
      <c r="A476" t="s">
        <v>1894</v>
      </c>
      <c r="B476" t="s">
        <v>446</v>
      </c>
      <c r="C476" t="s">
        <v>46</v>
      </c>
      <c r="D476" s="3">
        <v>71475</v>
      </c>
      <c r="E476" t="s">
        <v>1511</v>
      </c>
      <c r="F476" t="s">
        <v>48</v>
      </c>
      <c r="G476" t="s">
        <v>49</v>
      </c>
      <c r="H476" t="s">
        <v>50</v>
      </c>
      <c r="I476" t="s">
        <v>51</v>
      </c>
      <c r="J476" t="s">
        <v>102</v>
      </c>
      <c r="K476" t="s">
        <v>102</v>
      </c>
      <c r="L476" t="s">
        <v>103</v>
      </c>
      <c r="M476" t="s">
        <v>52</v>
      </c>
      <c r="N476" t="s">
        <v>1900</v>
      </c>
      <c r="O476" t="s">
        <v>105</v>
      </c>
      <c r="Q476" s="3"/>
      <c r="U476" s="3"/>
      <c r="W476" t="s">
        <v>43</v>
      </c>
      <c r="X476" t="s">
        <v>43</v>
      </c>
      <c r="Y476" s="3">
        <v>322</v>
      </c>
      <c r="Z476" t="s">
        <v>1901</v>
      </c>
      <c r="AA476" t="s">
        <v>1367</v>
      </c>
      <c r="AB476" t="s">
        <v>1902</v>
      </c>
      <c r="AC476" t="s">
        <v>1551</v>
      </c>
      <c r="AD476" t="s">
        <v>110</v>
      </c>
      <c r="AE476" t="s">
        <v>60</v>
      </c>
      <c r="AH476" s="3"/>
      <c r="AI476" s="3">
        <v>2023</v>
      </c>
      <c r="AJ476" s="4">
        <v>45139</v>
      </c>
      <c r="AK476" s="5">
        <v>45278</v>
      </c>
      <c r="AL476" t="s">
        <v>43</v>
      </c>
      <c r="AM476" t="s">
        <v>61</v>
      </c>
      <c r="AN476">
        <v>-5303.32</v>
      </c>
      <c r="AP476">
        <v>5303.32</v>
      </c>
      <c r="AQ476" s="6">
        <v>-5303.32</v>
      </c>
    </row>
    <row r="477" spans="1:43" x14ac:dyDescent="0.3">
      <c r="A477" t="s">
        <v>1894</v>
      </c>
      <c r="B477" t="s">
        <v>117</v>
      </c>
      <c r="C477" t="s">
        <v>46</v>
      </c>
      <c r="D477" s="3">
        <v>71475</v>
      </c>
      <c r="E477" t="s">
        <v>1511</v>
      </c>
      <c r="F477" t="s">
        <v>48</v>
      </c>
      <c r="G477" t="s">
        <v>49</v>
      </c>
      <c r="H477" t="s">
        <v>50</v>
      </c>
      <c r="I477" t="s">
        <v>51</v>
      </c>
      <c r="J477" t="s">
        <v>102</v>
      </c>
      <c r="K477" t="s">
        <v>102</v>
      </c>
      <c r="L477" t="s">
        <v>103</v>
      </c>
      <c r="M477" t="s">
        <v>52</v>
      </c>
      <c r="N477" t="s">
        <v>1903</v>
      </c>
      <c r="O477" t="s">
        <v>105</v>
      </c>
      <c r="Q477" s="3"/>
      <c r="U477" s="3"/>
      <c r="W477" t="s">
        <v>43</v>
      </c>
      <c r="X477" t="s">
        <v>43</v>
      </c>
      <c r="Y477" s="3">
        <v>333</v>
      </c>
      <c r="Z477" t="s">
        <v>1901</v>
      </c>
      <c r="AA477" t="s">
        <v>1367</v>
      </c>
      <c r="AB477" t="s">
        <v>1904</v>
      </c>
      <c r="AC477" t="s">
        <v>1529</v>
      </c>
      <c r="AD477" t="s">
        <v>110</v>
      </c>
      <c r="AE477" t="s">
        <v>60</v>
      </c>
      <c r="AH477" s="3"/>
      <c r="AI477" s="3">
        <v>2023</v>
      </c>
      <c r="AJ477" s="4">
        <v>45231</v>
      </c>
      <c r="AK477" s="5">
        <v>45278</v>
      </c>
      <c r="AL477" t="s">
        <v>43</v>
      </c>
      <c r="AM477" t="s">
        <v>61</v>
      </c>
      <c r="AN477">
        <v>-3863.03</v>
      </c>
      <c r="AP477">
        <v>3863.03</v>
      </c>
      <c r="AQ477" s="6">
        <v>-3863.03</v>
      </c>
    </row>
    <row r="478" spans="1:43" x14ac:dyDescent="0.3">
      <c r="A478" t="s">
        <v>1894</v>
      </c>
      <c r="B478" t="s">
        <v>446</v>
      </c>
      <c r="C478" t="s">
        <v>46</v>
      </c>
      <c r="D478" s="3">
        <v>71475</v>
      </c>
      <c r="E478" t="s">
        <v>1511</v>
      </c>
      <c r="F478" t="s">
        <v>48</v>
      </c>
      <c r="G478" t="s">
        <v>49</v>
      </c>
      <c r="H478" t="s">
        <v>50</v>
      </c>
      <c r="I478" t="s">
        <v>51</v>
      </c>
      <c r="J478" t="s">
        <v>102</v>
      </c>
      <c r="K478" t="s">
        <v>102</v>
      </c>
      <c r="L478" t="s">
        <v>103</v>
      </c>
      <c r="M478" t="s">
        <v>52</v>
      </c>
      <c r="N478" t="s">
        <v>1905</v>
      </c>
      <c r="O478" t="s">
        <v>105</v>
      </c>
      <c r="Q478" s="3"/>
      <c r="U478" s="3"/>
      <c r="W478" t="s">
        <v>43</v>
      </c>
      <c r="X478" t="s">
        <v>43</v>
      </c>
      <c r="Y478" s="3">
        <v>358</v>
      </c>
      <c r="Z478" t="s">
        <v>1896</v>
      </c>
      <c r="AA478" t="s">
        <v>1367</v>
      </c>
      <c r="AB478" t="s">
        <v>1906</v>
      </c>
      <c r="AC478" t="s">
        <v>1551</v>
      </c>
      <c r="AD478" t="s">
        <v>110</v>
      </c>
      <c r="AE478" t="s">
        <v>60</v>
      </c>
      <c r="AH478" s="3"/>
      <c r="AI478" s="3">
        <v>2023</v>
      </c>
      <c r="AJ478" s="4">
        <v>45139</v>
      </c>
      <c r="AK478" s="5">
        <v>45278</v>
      </c>
      <c r="AL478" t="s">
        <v>43</v>
      </c>
      <c r="AM478" t="s">
        <v>61</v>
      </c>
      <c r="AN478">
        <v>-897.1</v>
      </c>
      <c r="AP478">
        <v>897.1</v>
      </c>
      <c r="AQ478" s="6">
        <v>-897.1</v>
      </c>
    </row>
    <row r="479" spans="1:43" x14ac:dyDescent="0.3">
      <c r="A479" t="s">
        <v>1894</v>
      </c>
      <c r="B479" t="s">
        <v>446</v>
      </c>
      <c r="C479" t="s">
        <v>46</v>
      </c>
      <c r="D479" s="3">
        <v>71475</v>
      </c>
      <c r="E479" t="s">
        <v>1511</v>
      </c>
      <c r="F479" t="s">
        <v>48</v>
      </c>
      <c r="G479" t="s">
        <v>49</v>
      </c>
      <c r="H479" t="s">
        <v>50</v>
      </c>
      <c r="I479" t="s">
        <v>51</v>
      </c>
      <c r="J479" t="s">
        <v>102</v>
      </c>
      <c r="K479" t="s">
        <v>102</v>
      </c>
      <c r="L479" t="s">
        <v>103</v>
      </c>
      <c r="M479" t="s">
        <v>52</v>
      </c>
      <c r="N479" t="s">
        <v>1907</v>
      </c>
      <c r="O479" t="s">
        <v>105</v>
      </c>
      <c r="Q479" s="3"/>
      <c r="U479" s="3"/>
      <c r="W479" t="s">
        <v>43</v>
      </c>
      <c r="X479" t="s">
        <v>43</v>
      </c>
      <c r="Y479" s="3">
        <v>359</v>
      </c>
      <c r="Z479" t="s">
        <v>1896</v>
      </c>
      <c r="AA479" t="s">
        <v>1367</v>
      </c>
      <c r="AB479" t="s">
        <v>1906</v>
      </c>
      <c r="AC479" t="s">
        <v>1551</v>
      </c>
      <c r="AD479" t="s">
        <v>110</v>
      </c>
      <c r="AE479" t="s">
        <v>60</v>
      </c>
      <c r="AH479" s="3"/>
      <c r="AI479" s="3">
        <v>2023</v>
      </c>
      <c r="AJ479" s="4">
        <v>45139</v>
      </c>
      <c r="AK479" s="5">
        <v>45278</v>
      </c>
      <c r="AL479" t="s">
        <v>43</v>
      </c>
      <c r="AM479" t="s">
        <v>61</v>
      </c>
      <c r="AN479">
        <v>-3794.94</v>
      </c>
      <c r="AP479">
        <v>3794.94</v>
      </c>
      <c r="AQ479" s="6">
        <v>-3794.94</v>
      </c>
    </row>
    <row r="480" spans="1:43" x14ac:dyDescent="0.3">
      <c r="A480" t="s">
        <v>1894</v>
      </c>
      <c r="B480" t="s">
        <v>247</v>
      </c>
      <c r="C480" t="s">
        <v>46</v>
      </c>
      <c r="D480" s="3">
        <v>71475</v>
      </c>
      <c r="E480" t="s">
        <v>1511</v>
      </c>
      <c r="F480" t="s">
        <v>48</v>
      </c>
      <c r="G480" t="s">
        <v>49</v>
      </c>
      <c r="H480" t="s">
        <v>50</v>
      </c>
      <c r="I480" t="s">
        <v>51</v>
      </c>
      <c r="J480" t="s">
        <v>102</v>
      </c>
      <c r="K480" t="s">
        <v>102</v>
      </c>
      <c r="L480" t="s">
        <v>103</v>
      </c>
      <c r="M480" t="s">
        <v>52</v>
      </c>
      <c r="N480" t="s">
        <v>1908</v>
      </c>
      <c r="O480" t="s">
        <v>105</v>
      </c>
      <c r="Q480" s="3"/>
      <c r="U480" s="3"/>
      <c r="W480" t="s">
        <v>43</v>
      </c>
      <c r="X480" t="s">
        <v>43</v>
      </c>
      <c r="Y480" s="3">
        <v>362</v>
      </c>
      <c r="Z480" t="s">
        <v>1901</v>
      </c>
      <c r="AA480" t="s">
        <v>1367</v>
      </c>
      <c r="AB480" t="s">
        <v>1909</v>
      </c>
      <c r="AC480" t="s">
        <v>1524</v>
      </c>
      <c r="AD480" t="s">
        <v>110</v>
      </c>
      <c r="AE480" t="s">
        <v>60</v>
      </c>
      <c r="AH480" s="3"/>
      <c r="AI480" s="3">
        <v>2023</v>
      </c>
      <c r="AJ480" s="4">
        <v>45200</v>
      </c>
      <c r="AK480" s="5">
        <v>45278</v>
      </c>
      <c r="AL480" t="s">
        <v>43</v>
      </c>
      <c r="AM480" t="s">
        <v>61</v>
      </c>
      <c r="AN480">
        <v>-916.11</v>
      </c>
      <c r="AP480">
        <v>916.11</v>
      </c>
      <c r="AQ480" s="6">
        <v>-916.11</v>
      </c>
    </row>
    <row r="481" spans="1:43" x14ac:dyDescent="0.3">
      <c r="A481" t="s">
        <v>1894</v>
      </c>
      <c r="B481" t="s">
        <v>822</v>
      </c>
      <c r="C481" t="s">
        <v>46</v>
      </c>
      <c r="D481" s="3">
        <v>71475</v>
      </c>
      <c r="E481" t="s">
        <v>1511</v>
      </c>
      <c r="F481" t="s">
        <v>48</v>
      </c>
      <c r="G481" t="s">
        <v>49</v>
      </c>
      <c r="H481" t="s">
        <v>50</v>
      </c>
      <c r="I481" t="s">
        <v>51</v>
      </c>
      <c r="J481" t="s">
        <v>102</v>
      </c>
      <c r="K481" t="s">
        <v>102</v>
      </c>
      <c r="L481" t="s">
        <v>103</v>
      </c>
      <c r="M481" t="s">
        <v>52</v>
      </c>
      <c r="N481" t="s">
        <v>1910</v>
      </c>
      <c r="O481" t="s">
        <v>105</v>
      </c>
      <c r="Q481" s="3"/>
      <c r="U481" s="3"/>
      <c r="W481" t="s">
        <v>43</v>
      </c>
      <c r="X481" t="s">
        <v>43</v>
      </c>
      <c r="Y481" s="3">
        <v>366</v>
      </c>
      <c r="Z481" t="s">
        <v>1911</v>
      </c>
      <c r="AA481" t="s">
        <v>1367</v>
      </c>
      <c r="AB481" t="s">
        <v>1912</v>
      </c>
      <c r="AC481" t="s">
        <v>1534</v>
      </c>
      <c r="AD481" t="s">
        <v>110</v>
      </c>
      <c r="AE481" t="s">
        <v>60</v>
      </c>
      <c r="AH481" s="3"/>
      <c r="AI481" s="3">
        <v>2023</v>
      </c>
      <c r="AJ481" s="4">
        <v>44927</v>
      </c>
      <c r="AK481" s="5">
        <v>45191</v>
      </c>
      <c r="AL481" t="s">
        <v>43</v>
      </c>
      <c r="AM481" t="s">
        <v>61</v>
      </c>
      <c r="AN481">
        <v>-3541.57</v>
      </c>
      <c r="AP481">
        <v>3541.57</v>
      </c>
      <c r="AQ481" s="6">
        <v>-3541.57</v>
      </c>
    </row>
    <row r="482" spans="1:43" x14ac:dyDescent="0.3">
      <c r="A482" t="s">
        <v>1894</v>
      </c>
      <c r="B482" t="s">
        <v>822</v>
      </c>
      <c r="C482" t="s">
        <v>46</v>
      </c>
      <c r="D482" s="3">
        <v>71475</v>
      </c>
      <c r="E482" t="s">
        <v>1511</v>
      </c>
      <c r="F482" t="s">
        <v>48</v>
      </c>
      <c r="G482" t="s">
        <v>49</v>
      </c>
      <c r="H482" t="s">
        <v>50</v>
      </c>
      <c r="I482" t="s">
        <v>51</v>
      </c>
      <c r="J482" t="s">
        <v>102</v>
      </c>
      <c r="K482" t="s">
        <v>102</v>
      </c>
      <c r="L482" t="s">
        <v>103</v>
      </c>
      <c r="M482" t="s">
        <v>52</v>
      </c>
      <c r="N482" t="s">
        <v>1913</v>
      </c>
      <c r="O482" t="s">
        <v>105</v>
      </c>
      <c r="Q482" s="3"/>
      <c r="U482" s="3"/>
      <c r="W482" t="s">
        <v>43</v>
      </c>
      <c r="X482" t="s">
        <v>43</v>
      </c>
      <c r="Y482" s="3">
        <v>367</v>
      </c>
      <c r="Z482" t="s">
        <v>1911</v>
      </c>
      <c r="AA482" t="s">
        <v>1367</v>
      </c>
      <c r="AB482" t="s">
        <v>1912</v>
      </c>
      <c r="AC482" t="s">
        <v>1534</v>
      </c>
      <c r="AD482" t="s">
        <v>110</v>
      </c>
      <c r="AE482" t="s">
        <v>60</v>
      </c>
      <c r="AH482" s="3"/>
      <c r="AI482" s="3">
        <v>2023</v>
      </c>
      <c r="AJ482" s="4">
        <v>44927</v>
      </c>
      <c r="AK482" s="5">
        <v>45191</v>
      </c>
      <c r="AL482" t="s">
        <v>43</v>
      </c>
      <c r="AM482" t="s">
        <v>61</v>
      </c>
      <c r="AN482">
        <v>-5312.4800000000005</v>
      </c>
      <c r="AP482">
        <v>5312.4800000000005</v>
      </c>
      <c r="AQ482" s="6">
        <v>-5312.4800000000005</v>
      </c>
    </row>
    <row r="483" spans="1:43" x14ac:dyDescent="0.3">
      <c r="A483" t="s">
        <v>1894</v>
      </c>
      <c r="B483" t="s">
        <v>289</v>
      </c>
      <c r="C483" t="s">
        <v>46</v>
      </c>
      <c r="D483" s="3">
        <v>71475</v>
      </c>
      <c r="E483" t="s">
        <v>1511</v>
      </c>
      <c r="F483" t="s">
        <v>48</v>
      </c>
      <c r="G483" t="s">
        <v>49</v>
      </c>
      <c r="H483" t="s">
        <v>50</v>
      </c>
      <c r="I483" t="s">
        <v>51</v>
      </c>
      <c r="J483" t="s">
        <v>102</v>
      </c>
      <c r="K483" t="s">
        <v>102</v>
      </c>
      <c r="L483" t="s">
        <v>103</v>
      </c>
      <c r="M483" t="s">
        <v>52</v>
      </c>
      <c r="N483" t="s">
        <v>1914</v>
      </c>
      <c r="O483" t="s">
        <v>105</v>
      </c>
      <c r="Q483" s="3"/>
      <c r="U483" s="3"/>
      <c r="W483" t="s">
        <v>43</v>
      </c>
      <c r="X483" t="s">
        <v>43</v>
      </c>
      <c r="Y483" s="3">
        <v>379</v>
      </c>
      <c r="Z483" t="s">
        <v>1896</v>
      </c>
      <c r="AA483" t="s">
        <v>1367</v>
      </c>
      <c r="AB483" t="s">
        <v>1897</v>
      </c>
      <c r="AC483" t="s">
        <v>1543</v>
      </c>
      <c r="AD483" t="s">
        <v>110</v>
      </c>
      <c r="AE483" t="s">
        <v>60</v>
      </c>
      <c r="AH483" s="3"/>
      <c r="AI483" s="3">
        <v>2023</v>
      </c>
      <c r="AJ483" s="4">
        <v>45170</v>
      </c>
      <c r="AK483" s="5">
        <v>45278</v>
      </c>
      <c r="AL483" t="s">
        <v>43</v>
      </c>
      <c r="AM483" t="s">
        <v>61</v>
      </c>
      <c r="AN483">
        <v>-983.35</v>
      </c>
      <c r="AP483">
        <v>983.35</v>
      </c>
      <c r="AQ483" s="6">
        <v>-983.35</v>
      </c>
    </row>
    <row r="484" spans="1:43" x14ac:dyDescent="0.3">
      <c r="A484" t="s">
        <v>1894</v>
      </c>
      <c r="B484" t="s">
        <v>289</v>
      </c>
      <c r="C484" t="s">
        <v>46</v>
      </c>
      <c r="D484" s="3">
        <v>71475</v>
      </c>
      <c r="E484" t="s">
        <v>1511</v>
      </c>
      <c r="F484" t="s">
        <v>48</v>
      </c>
      <c r="G484" t="s">
        <v>49</v>
      </c>
      <c r="H484" t="s">
        <v>50</v>
      </c>
      <c r="I484" t="s">
        <v>51</v>
      </c>
      <c r="J484" t="s">
        <v>102</v>
      </c>
      <c r="K484" t="s">
        <v>102</v>
      </c>
      <c r="L484" t="s">
        <v>103</v>
      </c>
      <c r="M484" t="s">
        <v>52</v>
      </c>
      <c r="N484" t="s">
        <v>1915</v>
      </c>
      <c r="O484" t="s">
        <v>105</v>
      </c>
      <c r="Q484" s="3"/>
      <c r="U484" s="3"/>
      <c r="W484" t="s">
        <v>43</v>
      </c>
      <c r="X484" t="s">
        <v>43</v>
      </c>
      <c r="Y484" s="3">
        <v>380</v>
      </c>
      <c r="Z484" t="s">
        <v>1896</v>
      </c>
      <c r="AA484" t="s">
        <v>1367</v>
      </c>
      <c r="AB484" t="s">
        <v>1897</v>
      </c>
      <c r="AC484" t="s">
        <v>1543</v>
      </c>
      <c r="AD484" t="s">
        <v>110</v>
      </c>
      <c r="AE484" t="s">
        <v>60</v>
      </c>
      <c r="AH484" s="3"/>
      <c r="AI484" s="3">
        <v>2023</v>
      </c>
      <c r="AJ484" s="4">
        <v>45170</v>
      </c>
      <c r="AK484" s="5">
        <v>45278</v>
      </c>
      <c r="AL484" t="s">
        <v>43</v>
      </c>
      <c r="AM484" t="s">
        <v>61</v>
      </c>
      <c r="AN484">
        <v>-3825.67</v>
      </c>
      <c r="AP484">
        <v>3825.67</v>
      </c>
      <c r="AQ484" s="6">
        <v>-3825.67</v>
      </c>
    </row>
    <row r="485" spans="1:43" x14ac:dyDescent="0.3">
      <c r="A485" t="s">
        <v>1894</v>
      </c>
      <c r="B485" t="s">
        <v>289</v>
      </c>
      <c r="C485" t="s">
        <v>46</v>
      </c>
      <c r="D485" s="3">
        <v>71475</v>
      </c>
      <c r="E485" t="s">
        <v>1511</v>
      </c>
      <c r="F485" t="s">
        <v>48</v>
      </c>
      <c r="G485" t="s">
        <v>49</v>
      </c>
      <c r="H485" t="s">
        <v>50</v>
      </c>
      <c r="I485" t="s">
        <v>51</v>
      </c>
      <c r="J485" t="s">
        <v>102</v>
      </c>
      <c r="K485" t="s">
        <v>102</v>
      </c>
      <c r="L485" t="s">
        <v>103</v>
      </c>
      <c r="M485" t="s">
        <v>52</v>
      </c>
      <c r="N485" t="s">
        <v>1916</v>
      </c>
      <c r="O485" t="s">
        <v>105</v>
      </c>
      <c r="Q485" s="3"/>
      <c r="U485" s="3"/>
      <c r="W485" t="s">
        <v>43</v>
      </c>
      <c r="X485" t="s">
        <v>43</v>
      </c>
      <c r="Y485" s="3">
        <v>381</v>
      </c>
      <c r="Z485" t="s">
        <v>1896</v>
      </c>
      <c r="AA485" t="s">
        <v>1367</v>
      </c>
      <c r="AB485" t="s">
        <v>1897</v>
      </c>
      <c r="AC485" t="s">
        <v>1543</v>
      </c>
      <c r="AD485" t="s">
        <v>110</v>
      </c>
      <c r="AE485" t="s">
        <v>60</v>
      </c>
      <c r="AH485" s="3"/>
      <c r="AI485" s="3">
        <v>2023</v>
      </c>
      <c r="AJ485" s="4">
        <v>45170</v>
      </c>
      <c r="AK485" s="5">
        <v>45278</v>
      </c>
      <c r="AL485" t="s">
        <v>43</v>
      </c>
      <c r="AM485" t="s">
        <v>61</v>
      </c>
      <c r="AN485">
        <v>-6000.25</v>
      </c>
      <c r="AP485">
        <v>6000.25</v>
      </c>
      <c r="AQ485" s="6">
        <v>-6000.25</v>
      </c>
    </row>
    <row r="486" spans="1:43" x14ac:dyDescent="0.3">
      <c r="A486" t="s">
        <v>1894</v>
      </c>
      <c r="B486" t="s">
        <v>144</v>
      </c>
      <c r="C486" t="s">
        <v>46</v>
      </c>
      <c r="D486" s="3">
        <v>71475</v>
      </c>
      <c r="E486" t="s">
        <v>1511</v>
      </c>
      <c r="F486" t="s">
        <v>48</v>
      </c>
      <c r="G486" t="s">
        <v>49</v>
      </c>
      <c r="H486" t="s">
        <v>50</v>
      </c>
      <c r="I486" t="s">
        <v>51</v>
      </c>
      <c r="J486" t="s">
        <v>102</v>
      </c>
      <c r="K486" t="s">
        <v>102</v>
      </c>
      <c r="L486" t="s">
        <v>103</v>
      </c>
      <c r="M486" t="s">
        <v>52</v>
      </c>
      <c r="N486" t="s">
        <v>1917</v>
      </c>
      <c r="O486" t="s">
        <v>105</v>
      </c>
      <c r="Q486" s="3"/>
      <c r="U486" s="3"/>
      <c r="W486" t="s">
        <v>43</v>
      </c>
      <c r="X486" t="s">
        <v>43</v>
      </c>
      <c r="Y486" s="3">
        <v>398</v>
      </c>
      <c r="Z486" t="s">
        <v>1918</v>
      </c>
      <c r="AA486" t="s">
        <v>1367</v>
      </c>
      <c r="AB486" t="s">
        <v>1919</v>
      </c>
      <c r="AC486" t="s">
        <v>1562</v>
      </c>
      <c r="AD486" t="s">
        <v>110</v>
      </c>
      <c r="AE486" t="s">
        <v>60</v>
      </c>
      <c r="AH486" s="3"/>
      <c r="AI486" s="3">
        <v>2023</v>
      </c>
      <c r="AJ486" s="4">
        <v>44958</v>
      </c>
      <c r="AK486" s="5">
        <v>45191</v>
      </c>
      <c r="AL486" t="s">
        <v>43</v>
      </c>
      <c r="AM486" t="s">
        <v>61</v>
      </c>
      <c r="AN486">
        <v>-3473.9</v>
      </c>
      <c r="AP486">
        <v>3473.9</v>
      </c>
      <c r="AQ486" s="6">
        <v>-3473.9</v>
      </c>
    </row>
    <row r="487" spans="1:43" x14ac:dyDescent="0.3">
      <c r="A487" t="s">
        <v>1894</v>
      </c>
      <c r="B487" t="s">
        <v>162</v>
      </c>
      <c r="C487" t="s">
        <v>46</v>
      </c>
      <c r="D487" s="3">
        <v>71475</v>
      </c>
      <c r="E487" t="s">
        <v>1511</v>
      </c>
      <c r="F487" t="s">
        <v>48</v>
      </c>
      <c r="G487" t="s">
        <v>49</v>
      </c>
      <c r="H487" t="s">
        <v>50</v>
      </c>
      <c r="I487" t="s">
        <v>51</v>
      </c>
      <c r="J487" t="s">
        <v>102</v>
      </c>
      <c r="K487" t="s">
        <v>102</v>
      </c>
      <c r="L487" t="s">
        <v>103</v>
      </c>
      <c r="M487" t="s">
        <v>52</v>
      </c>
      <c r="N487" t="s">
        <v>1920</v>
      </c>
      <c r="O487" t="s">
        <v>105</v>
      </c>
      <c r="Q487" s="3"/>
      <c r="U487" s="3"/>
      <c r="W487" t="s">
        <v>43</v>
      </c>
      <c r="X487" t="s">
        <v>43</v>
      </c>
      <c r="Y487" s="3">
        <v>407</v>
      </c>
      <c r="Z487" t="s">
        <v>1911</v>
      </c>
      <c r="AA487" t="s">
        <v>1367</v>
      </c>
      <c r="AB487" t="s">
        <v>1921</v>
      </c>
      <c r="AC487" t="s">
        <v>1567</v>
      </c>
      <c r="AD487" t="s">
        <v>110</v>
      </c>
      <c r="AE487" t="s">
        <v>60</v>
      </c>
      <c r="AH487" s="3"/>
      <c r="AI487" s="3">
        <v>2023</v>
      </c>
      <c r="AJ487" s="4">
        <v>45047</v>
      </c>
      <c r="AK487" s="5">
        <v>45191</v>
      </c>
      <c r="AL487" t="s">
        <v>43</v>
      </c>
      <c r="AM487" t="s">
        <v>61</v>
      </c>
      <c r="AN487">
        <v>-872.36</v>
      </c>
      <c r="AP487">
        <v>872.36</v>
      </c>
      <c r="AQ487" s="6">
        <v>-872.36</v>
      </c>
    </row>
    <row r="488" spans="1:43" x14ac:dyDescent="0.3">
      <c r="A488" t="s">
        <v>1894</v>
      </c>
      <c r="B488" t="s">
        <v>162</v>
      </c>
      <c r="C488" t="s">
        <v>46</v>
      </c>
      <c r="D488" s="3">
        <v>71475</v>
      </c>
      <c r="E488" t="s">
        <v>1511</v>
      </c>
      <c r="F488" t="s">
        <v>48</v>
      </c>
      <c r="G488" t="s">
        <v>49</v>
      </c>
      <c r="H488" t="s">
        <v>50</v>
      </c>
      <c r="I488" t="s">
        <v>51</v>
      </c>
      <c r="J488" t="s">
        <v>102</v>
      </c>
      <c r="K488" t="s">
        <v>102</v>
      </c>
      <c r="L488" t="s">
        <v>103</v>
      </c>
      <c r="M488" t="s">
        <v>52</v>
      </c>
      <c r="N488" t="s">
        <v>1922</v>
      </c>
      <c r="O488" t="s">
        <v>105</v>
      </c>
      <c r="Q488" s="3"/>
      <c r="U488" s="3"/>
      <c r="W488" t="s">
        <v>43</v>
      </c>
      <c r="X488" t="s">
        <v>43</v>
      </c>
      <c r="Y488" s="3">
        <v>408</v>
      </c>
      <c r="Z488" t="s">
        <v>1911</v>
      </c>
      <c r="AA488" t="s">
        <v>1367</v>
      </c>
      <c r="AB488" t="s">
        <v>1921</v>
      </c>
      <c r="AC488" t="s">
        <v>1567</v>
      </c>
      <c r="AD488" t="s">
        <v>110</v>
      </c>
      <c r="AE488" t="s">
        <v>60</v>
      </c>
      <c r="AH488" s="3"/>
      <c r="AI488" s="3">
        <v>2023</v>
      </c>
      <c r="AJ488" s="4">
        <v>45047</v>
      </c>
      <c r="AK488" s="5">
        <v>45191</v>
      </c>
      <c r="AL488" t="s">
        <v>43</v>
      </c>
      <c r="AM488" t="s">
        <v>61</v>
      </c>
      <c r="AN488">
        <v>-3546.44</v>
      </c>
      <c r="AP488">
        <v>3546.44</v>
      </c>
      <c r="AQ488" s="6">
        <v>-3546.44</v>
      </c>
    </row>
    <row r="489" spans="1:43" x14ac:dyDescent="0.3">
      <c r="A489" t="s">
        <v>1894</v>
      </c>
      <c r="B489" t="s">
        <v>144</v>
      </c>
      <c r="C489" t="s">
        <v>46</v>
      </c>
      <c r="D489" s="3">
        <v>71475</v>
      </c>
      <c r="E489" t="s">
        <v>1511</v>
      </c>
      <c r="F489" t="s">
        <v>48</v>
      </c>
      <c r="G489" t="s">
        <v>49</v>
      </c>
      <c r="H489" t="s">
        <v>50</v>
      </c>
      <c r="I489" t="s">
        <v>51</v>
      </c>
      <c r="J489" t="s">
        <v>102</v>
      </c>
      <c r="K489" t="s">
        <v>102</v>
      </c>
      <c r="L489" t="s">
        <v>103</v>
      </c>
      <c r="M489" t="s">
        <v>52</v>
      </c>
      <c r="N489" t="s">
        <v>1923</v>
      </c>
      <c r="O489" t="s">
        <v>105</v>
      </c>
      <c r="Q489" s="3"/>
      <c r="U489" s="3"/>
      <c r="W489" t="s">
        <v>43</v>
      </c>
      <c r="X489" t="s">
        <v>43</v>
      </c>
      <c r="Y489" s="3">
        <v>412</v>
      </c>
      <c r="Z489" t="s">
        <v>1911</v>
      </c>
      <c r="AA489" t="s">
        <v>1367</v>
      </c>
      <c r="AB489" t="s">
        <v>1924</v>
      </c>
      <c r="AC489" t="s">
        <v>1562</v>
      </c>
      <c r="AD489" t="s">
        <v>110</v>
      </c>
      <c r="AE489" t="s">
        <v>60</v>
      </c>
      <c r="AH489" s="3"/>
      <c r="AI489" s="3">
        <v>2023</v>
      </c>
      <c r="AJ489" s="4">
        <v>44958</v>
      </c>
      <c r="AK489" s="5">
        <v>45191</v>
      </c>
      <c r="AL489" t="s">
        <v>43</v>
      </c>
      <c r="AM489" t="s">
        <v>61</v>
      </c>
      <c r="AN489">
        <v>-5262.3</v>
      </c>
      <c r="AP489">
        <v>5262.3</v>
      </c>
      <c r="AQ489" s="6">
        <v>-5262.3</v>
      </c>
    </row>
    <row r="490" spans="1:43" x14ac:dyDescent="0.3">
      <c r="A490" t="s">
        <v>1894</v>
      </c>
      <c r="B490" t="s">
        <v>156</v>
      </c>
      <c r="C490" t="s">
        <v>46</v>
      </c>
      <c r="D490" s="3">
        <v>71475</v>
      </c>
      <c r="E490" t="s">
        <v>1511</v>
      </c>
      <c r="F490" t="s">
        <v>48</v>
      </c>
      <c r="G490" t="s">
        <v>49</v>
      </c>
      <c r="H490" t="s">
        <v>50</v>
      </c>
      <c r="I490" t="s">
        <v>51</v>
      </c>
      <c r="J490" t="s">
        <v>102</v>
      </c>
      <c r="K490" t="s">
        <v>102</v>
      </c>
      <c r="L490" t="s">
        <v>103</v>
      </c>
      <c r="M490" t="s">
        <v>52</v>
      </c>
      <c r="N490" t="s">
        <v>1925</v>
      </c>
      <c r="O490" t="s">
        <v>105</v>
      </c>
      <c r="Q490" s="3"/>
      <c r="U490" s="3"/>
      <c r="W490" t="s">
        <v>43</v>
      </c>
      <c r="X490" t="s">
        <v>43</v>
      </c>
      <c r="Y490" s="3">
        <v>435</v>
      </c>
      <c r="Z490" t="s">
        <v>1911</v>
      </c>
      <c r="AA490" t="s">
        <v>1367</v>
      </c>
      <c r="AB490" t="s">
        <v>1926</v>
      </c>
      <c r="AC490" t="s">
        <v>1591</v>
      </c>
      <c r="AD490" t="s">
        <v>110</v>
      </c>
      <c r="AE490" t="s">
        <v>60</v>
      </c>
      <c r="AH490" s="3"/>
      <c r="AI490" s="3">
        <v>2023</v>
      </c>
      <c r="AJ490" s="4">
        <v>44986</v>
      </c>
      <c r="AK490" s="5">
        <v>45191</v>
      </c>
      <c r="AL490" t="s">
        <v>43</v>
      </c>
      <c r="AM490" t="s">
        <v>61</v>
      </c>
      <c r="AN490">
        <v>-825.14</v>
      </c>
      <c r="AP490">
        <v>825.14</v>
      </c>
      <c r="AQ490" s="6">
        <v>-825.14</v>
      </c>
    </row>
    <row r="491" spans="1:43" x14ac:dyDescent="0.3">
      <c r="A491" t="s">
        <v>1894</v>
      </c>
      <c r="B491" t="s">
        <v>156</v>
      </c>
      <c r="C491" t="s">
        <v>46</v>
      </c>
      <c r="D491" s="3">
        <v>71475</v>
      </c>
      <c r="E491" t="s">
        <v>1511</v>
      </c>
      <c r="F491" t="s">
        <v>48</v>
      </c>
      <c r="G491" t="s">
        <v>49</v>
      </c>
      <c r="H491" t="s">
        <v>50</v>
      </c>
      <c r="I491" t="s">
        <v>51</v>
      </c>
      <c r="J491" t="s">
        <v>102</v>
      </c>
      <c r="K491" t="s">
        <v>102</v>
      </c>
      <c r="L491" t="s">
        <v>103</v>
      </c>
      <c r="M491" t="s">
        <v>52</v>
      </c>
      <c r="N491" t="s">
        <v>1927</v>
      </c>
      <c r="O491" t="s">
        <v>105</v>
      </c>
      <c r="Q491" s="3"/>
      <c r="U491" s="3"/>
      <c r="W491" t="s">
        <v>43</v>
      </c>
      <c r="X491" t="s">
        <v>43</v>
      </c>
      <c r="Y491" s="3">
        <v>436</v>
      </c>
      <c r="Z491" t="s">
        <v>1911</v>
      </c>
      <c r="AA491" t="s">
        <v>1367</v>
      </c>
      <c r="AB491" t="s">
        <v>1926</v>
      </c>
      <c r="AC491" t="s">
        <v>1591</v>
      </c>
      <c r="AD491" t="s">
        <v>110</v>
      </c>
      <c r="AE491" t="s">
        <v>60</v>
      </c>
      <c r="AH491" s="3"/>
      <c r="AI491" s="3">
        <v>2023</v>
      </c>
      <c r="AJ491" s="4">
        <v>44986</v>
      </c>
      <c r="AK491" s="5">
        <v>45191</v>
      </c>
      <c r="AL491" t="s">
        <v>43</v>
      </c>
      <c r="AM491" t="s">
        <v>61</v>
      </c>
      <c r="AN491">
        <v>-5181.95</v>
      </c>
      <c r="AP491">
        <v>5181.95</v>
      </c>
      <c r="AQ491" s="6">
        <v>-5181.95</v>
      </c>
    </row>
    <row r="492" spans="1:43" x14ac:dyDescent="0.3">
      <c r="A492" t="s">
        <v>1894</v>
      </c>
      <c r="B492" t="s">
        <v>117</v>
      </c>
      <c r="C492" t="s">
        <v>46</v>
      </c>
      <c r="D492" s="3">
        <v>71475</v>
      </c>
      <c r="E492" t="s">
        <v>1511</v>
      </c>
      <c r="F492" t="s">
        <v>48</v>
      </c>
      <c r="G492" t="s">
        <v>49</v>
      </c>
      <c r="H492" t="s">
        <v>50</v>
      </c>
      <c r="I492" t="s">
        <v>51</v>
      </c>
      <c r="J492" t="s">
        <v>102</v>
      </c>
      <c r="K492" t="s">
        <v>102</v>
      </c>
      <c r="L492" t="s">
        <v>103</v>
      </c>
      <c r="M492" t="s">
        <v>52</v>
      </c>
      <c r="N492" t="s">
        <v>1928</v>
      </c>
      <c r="O492" t="s">
        <v>105</v>
      </c>
      <c r="Q492" s="3"/>
      <c r="U492" s="3"/>
      <c r="W492" t="s">
        <v>43</v>
      </c>
      <c r="X492" t="s">
        <v>43</v>
      </c>
      <c r="Y492" s="3">
        <v>446</v>
      </c>
      <c r="Z492" t="s">
        <v>1929</v>
      </c>
      <c r="AA492" t="s">
        <v>1367</v>
      </c>
      <c r="AB492" t="s">
        <v>1930</v>
      </c>
      <c r="AC492" t="s">
        <v>1529</v>
      </c>
      <c r="AD492" t="s">
        <v>110</v>
      </c>
      <c r="AE492" t="s">
        <v>60</v>
      </c>
      <c r="AH492" s="3"/>
      <c r="AI492" s="3">
        <v>2023</v>
      </c>
      <c r="AJ492" s="4">
        <v>45231</v>
      </c>
      <c r="AK492" s="5">
        <v>45278</v>
      </c>
      <c r="AL492" t="s">
        <v>43</v>
      </c>
      <c r="AM492" t="s">
        <v>61</v>
      </c>
      <c r="AN492">
        <v>-916.11</v>
      </c>
      <c r="AP492">
        <v>916.11</v>
      </c>
      <c r="AQ492" s="6">
        <v>-916.11</v>
      </c>
    </row>
    <row r="493" spans="1:43" x14ac:dyDescent="0.3">
      <c r="A493" t="s">
        <v>1894</v>
      </c>
      <c r="B493" t="s">
        <v>196</v>
      </c>
      <c r="C493" t="s">
        <v>46</v>
      </c>
      <c r="D493" s="3">
        <v>71475</v>
      </c>
      <c r="E493" t="s">
        <v>1511</v>
      </c>
      <c r="F493" t="s">
        <v>48</v>
      </c>
      <c r="G493" t="s">
        <v>49</v>
      </c>
      <c r="H493" t="s">
        <v>50</v>
      </c>
      <c r="I493" t="s">
        <v>51</v>
      </c>
      <c r="J493" t="s">
        <v>102</v>
      </c>
      <c r="K493" t="s">
        <v>102</v>
      </c>
      <c r="L493" t="s">
        <v>103</v>
      </c>
      <c r="M493" t="s">
        <v>52</v>
      </c>
      <c r="N493" t="s">
        <v>1931</v>
      </c>
      <c r="O493" t="s">
        <v>105</v>
      </c>
      <c r="Q493" s="3"/>
      <c r="U493" s="3"/>
      <c r="W493" t="s">
        <v>43</v>
      </c>
      <c r="X493" t="s">
        <v>43</v>
      </c>
      <c r="Y493" s="3">
        <v>447</v>
      </c>
      <c r="Z493" t="s">
        <v>1911</v>
      </c>
      <c r="AA493" t="s">
        <v>1367</v>
      </c>
      <c r="AB493" t="s">
        <v>1932</v>
      </c>
      <c r="AC493" t="s">
        <v>1604</v>
      </c>
      <c r="AD493" t="s">
        <v>110</v>
      </c>
      <c r="AE493" t="s">
        <v>60</v>
      </c>
      <c r="AH493" s="3"/>
      <c r="AI493" s="3">
        <v>2023</v>
      </c>
      <c r="AJ493" s="4">
        <v>45017</v>
      </c>
      <c r="AK493" s="5">
        <v>45191</v>
      </c>
      <c r="AL493" t="s">
        <v>43</v>
      </c>
      <c r="AM493" t="s">
        <v>61</v>
      </c>
      <c r="AN493">
        <v>-3383.4500000000003</v>
      </c>
      <c r="AP493">
        <v>3383.4500000000003</v>
      </c>
      <c r="AQ493" s="6">
        <v>-3383.4500000000003</v>
      </c>
    </row>
    <row r="494" spans="1:43" x14ac:dyDescent="0.3">
      <c r="A494" t="s">
        <v>1894</v>
      </c>
      <c r="B494" t="s">
        <v>196</v>
      </c>
      <c r="C494" t="s">
        <v>46</v>
      </c>
      <c r="D494" s="3">
        <v>71475</v>
      </c>
      <c r="E494" t="s">
        <v>1511</v>
      </c>
      <c r="F494" t="s">
        <v>48</v>
      </c>
      <c r="G494" t="s">
        <v>49</v>
      </c>
      <c r="H494" t="s">
        <v>50</v>
      </c>
      <c r="I494" t="s">
        <v>51</v>
      </c>
      <c r="J494" t="s">
        <v>102</v>
      </c>
      <c r="K494" t="s">
        <v>102</v>
      </c>
      <c r="L494" t="s">
        <v>103</v>
      </c>
      <c r="M494" t="s">
        <v>52</v>
      </c>
      <c r="N494" t="s">
        <v>1933</v>
      </c>
      <c r="O494" t="s">
        <v>105</v>
      </c>
      <c r="Q494" s="3"/>
      <c r="U494" s="3"/>
      <c r="W494" t="s">
        <v>43</v>
      </c>
      <c r="X494" t="s">
        <v>43</v>
      </c>
      <c r="Y494" s="3">
        <v>448</v>
      </c>
      <c r="Z494" t="s">
        <v>1911</v>
      </c>
      <c r="AA494" t="s">
        <v>1367</v>
      </c>
      <c r="AB494" t="s">
        <v>1932</v>
      </c>
      <c r="AC494" t="s">
        <v>1604</v>
      </c>
      <c r="AD494" t="s">
        <v>110</v>
      </c>
      <c r="AE494" t="s">
        <v>60</v>
      </c>
      <c r="AH494" s="3"/>
      <c r="AI494" s="3">
        <v>2023</v>
      </c>
      <c r="AJ494" s="4">
        <v>45017</v>
      </c>
      <c r="AK494" s="5">
        <v>45191</v>
      </c>
      <c r="AL494" t="s">
        <v>43</v>
      </c>
      <c r="AM494" t="s">
        <v>61</v>
      </c>
      <c r="AN494">
        <v>-5251.24</v>
      </c>
      <c r="AP494">
        <v>5251.24</v>
      </c>
      <c r="AQ494" s="6">
        <v>-5251.24</v>
      </c>
    </row>
    <row r="495" spans="1:43" x14ac:dyDescent="0.3">
      <c r="A495" t="s">
        <v>1894</v>
      </c>
      <c r="B495" t="s">
        <v>446</v>
      </c>
      <c r="C495" t="s">
        <v>46</v>
      </c>
      <c r="D495" s="3">
        <v>71475</v>
      </c>
      <c r="E495" t="s">
        <v>1511</v>
      </c>
      <c r="F495" t="s">
        <v>48</v>
      </c>
      <c r="G495" t="s">
        <v>49</v>
      </c>
      <c r="H495" t="s">
        <v>50</v>
      </c>
      <c r="I495" t="s">
        <v>51</v>
      </c>
      <c r="J495" t="s">
        <v>102</v>
      </c>
      <c r="K495" t="s">
        <v>102</v>
      </c>
      <c r="L495" t="s">
        <v>103</v>
      </c>
      <c r="M495" t="s">
        <v>52</v>
      </c>
      <c r="N495" t="s">
        <v>1934</v>
      </c>
      <c r="O495" t="s">
        <v>105</v>
      </c>
      <c r="Q495" s="3"/>
      <c r="U495" s="3"/>
      <c r="W495" t="s">
        <v>43</v>
      </c>
      <c r="X495" t="s">
        <v>43</v>
      </c>
      <c r="Y495" s="3">
        <v>481</v>
      </c>
      <c r="Z495" t="s">
        <v>1911</v>
      </c>
      <c r="AA495" t="s">
        <v>1367</v>
      </c>
      <c r="AB495" t="s">
        <v>1935</v>
      </c>
      <c r="AC495" t="s">
        <v>1551</v>
      </c>
      <c r="AD495" t="s">
        <v>110</v>
      </c>
      <c r="AE495" t="s">
        <v>60</v>
      </c>
      <c r="AH495" s="3"/>
      <c r="AI495" s="3">
        <v>2023</v>
      </c>
      <c r="AJ495" s="4">
        <v>45139</v>
      </c>
      <c r="AK495" s="5">
        <v>45191</v>
      </c>
      <c r="AL495" t="s">
        <v>43</v>
      </c>
      <c r="AM495" t="s">
        <v>61</v>
      </c>
      <c r="AN495">
        <v>-897.1</v>
      </c>
      <c r="AP495">
        <v>897.1</v>
      </c>
      <c r="AQ495" s="6">
        <v>-897.1</v>
      </c>
    </row>
    <row r="496" spans="1:43" x14ac:dyDescent="0.3">
      <c r="A496" t="s">
        <v>1894</v>
      </c>
      <c r="B496" t="s">
        <v>446</v>
      </c>
      <c r="C496" t="s">
        <v>46</v>
      </c>
      <c r="D496" s="3">
        <v>71475</v>
      </c>
      <c r="E496" t="s">
        <v>1511</v>
      </c>
      <c r="F496" t="s">
        <v>48</v>
      </c>
      <c r="G496" t="s">
        <v>49</v>
      </c>
      <c r="H496" t="s">
        <v>50</v>
      </c>
      <c r="I496" t="s">
        <v>51</v>
      </c>
      <c r="J496" t="s">
        <v>102</v>
      </c>
      <c r="K496" t="s">
        <v>102</v>
      </c>
      <c r="L496" t="s">
        <v>103</v>
      </c>
      <c r="M496" t="s">
        <v>52</v>
      </c>
      <c r="N496" t="s">
        <v>1936</v>
      </c>
      <c r="O496" t="s">
        <v>105</v>
      </c>
      <c r="Q496" s="3"/>
      <c r="U496" s="3"/>
      <c r="W496" t="s">
        <v>43</v>
      </c>
      <c r="X496" t="s">
        <v>43</v>
      </c>
      <c r="Y496" s="3">
        <v>482</v>
      </c>
      <c r="Z496" t="s">
        <v>1911</v>
      </c>
      <c r="AA496" t="s">
        <v>1367</v>
      </c>
      <c r="AB496" t="s">
        <v>1935</v>
      </c>
      <c r="AC496" t="s">
        <v>1551</v>
      </c>
      <c r="AD496" t="s">
        <v>110</v>
      </c>
      <c r="AE496" t="s">
        <v>60</v>
      </c>
      <c r="AH496" s="3"/>
      <c r="AI496" s="3">
        <v>2023</v>
      </c>
      <c r="AJ496" s="4">
        <v>45139</v>
      </c>
      <c r="AK496" s="5">
        <v>45191</v>
      </c>
      <c r="AL496" t="s">
        <v>43</v>
      </c>
      <c r="AM496" t="s">
        <v>61</v>
      </c>
      <c r="AN496">
        <v>-3794.94</v>
      </c>
      <c r="AP496">
        <v>3794.94</v>
      </c>
      <c r="AQ496" s="6">
        <v>-3794.94</v>
      </c>
    </row>
    <row r="497" spans="1:43" x14ac:dyDescent="0.3">
      <c r="A497" t="s">
        <v>1894</v>
      </c>
      <c r="B497" t="s">
        <v>230</v>
      </c>
      <c r="C497" t="s">
        <v>46</v>
      </c>
      <c r="D497" s="3">
        <v>71475</v>
      </c>
      <c r="E497" t="s">
        <v>1511</v>
      </c>
      <c r="F497" t="s">
        <v>48</v>
      </c>
      <c r="G497" t="s">
        <v>49</v>
      </c>
      <c r="H497" t="s">
        <v>50</v>
      </c>
      <c r="I497" t="s">
        <v>51</v>
      </c>
      <c r="J497" t="s">
        <v>102</v>
      </c>
      <c r="K497" t="s">
        <v>102</v>
      </c>
      <c r="L497" t="s">
        <v>103</v>
      </c>
      <c r="M497" t="s">
        <v>52</v>
      </c>
      <c r="N497" t="s">
        <v>1937</v>
      </c>
      <c r="O497" t="s">
        <v>105</v>
      </c>
      <c r="Q497" s="3"/>
      <c r="U497" s="3"/>
      <c r="W497" t="s">
        <v>43</v>
      </c>
      <c r="X497" t="s">
        <v>43</v>
      </c>
      <c r="Y497" s="3">
        <v>486</v>
      </c>
      <c r="Z497" t="s">
        <v>1911</v>
      </c>
      <c r="AA497" t="s">
        <v>1367</v>
      </c>
      <c r="AB497" t="s">
        <v>1938</v>
      </c>
      <c r="AC497" t="s">
        <v>1578</v>
      </c>
      <c r="AD497" t="s">
        <v>110</v>
      </c>
      <c r="AE497" t="s">
        <v>60</v>
      </c>
      <c r="AH497" s="3"/>
      <c r="AI497" s="3">
        <v>2023</v>
      </c>
      <c r="AJ497" s="4">
        <v>45108</v>
      </c>
      <c r="AK497" s="5">
        <v>45191</v>
      </c>
      <c r="AL497" t="s">
        <v>43</v>
      </c>
      <c r="AM497" t="s">
        <v>61</v>
      </c>
      <c r="AN497">
        <v>-729.95</v>
      </c>
      <c r="AP497">
        <v>729.95</v>
      </c>
      <c r="AQ497" s="6">
        <v>-729.95</v>
      </c>
    </row>
    <row r="498" spans="1:43" x14ac:dyDescent="0.3">
      <c r="A498" t="s">
        <v>1894</v>
      </c>
      <c r="B498" t="s">
        <v>230</v>
      </c>
      <c r="C498" t="s">
        <v>46</v>
      </c>
      <c r="D498" s="3">
        <v>71475</v>
      </c>
      <c r="E498" t="s">
        <v>1511</v>
      </c>
      <c r="F498" t="s">
        <v>48</v>
      </c>
      <c r="G498" t="s">
        <v>49</v>
      </c>
      <c r="H498" t="s">
        <v>50</v>
      </c>
      <c r="I498" t="s">
        <v>51</v>
      </c>
      <c r="J498" t="s">
        <v>102</v>
      </c>
      <c r="K498" t="s">
        <v>102</v>
      </c>
      <c r="L498" t="s">
        <v>103</v>
      </c>
      <c r="M498" t="s">
        <v>52</v>
      </c>
      <c r="N498" t="s">
        <v>1939</v>
      </c>
      <c r="O498" t="s">
        <v>105</v>
      </c>
      <c r="Q498" s="3"/>
      <c r="U498" s="3"/>
      <c r="W498" t="s">
        <v>43</v>
      </c>
      <c r="X498" t="s">
        <v>43</v>
      </c>
      <c r="Y498" s="3">
        <v>487</v>
      </c>
      <c r="Z498" t="s">
        <v>1918</v>
      </c>
      <c r="AA498" t="s">
        <v>1367</v>
      </c>
      <c r="AB498" t="s">
        <v>1940</v>
      </c>
      <c r="AC498" t="s">
        <v>1578</v>
      </c>
      <c r="AD498" t="s">
        <v>110</v>
      </c>
      <c r="AE498" t="s">
        <v>60</v>
      </c>
      <c r="AH498" s="3"/>
      <c r="AI498" s="3">
        <v>2023</v>
      </c>
      <c r="AJ498" s="4">
        <v>45108</v>
      </c>
      <c r="AK498" s="5">
        <v>45191</v>
      </c>
      <c r="AL498" t="s">
        <v>43</v>
      </c>
      <c r="AM498" t="s">
        <v>61</v>
      </c>
      <c r="AN498">
        <v>-5652.1</v>
      </c>
      <c r="AP498">
        <v>5652.1</v>
      </c>
      <c r="AQ498" s="6">
        <v>-5652.1</v>
      </c>
    </row>
    <row r="499" spans="1:43" x14ac:dyDescent="0.3">
      <c r="A499" t="s">
        <v>1894</v>
      </c>
      <c r="B499" t="s">
        <v>230</v>
      </c>
      <c r="C499" t="s">
        <v>46</v>
      </c>
      <c r="D499" s="3">
        <v>71475</v>
      </c>
      <c r="E499" t="s">
        <v>1511</v>
      </c>
      <c r="F499" t="s">
        <v>48</v>
      </c>
      <c r="G499" t="s">
        <v>49</v>
      </c>
      <c r="H499" t="s">
        <v>50</v>
      </c>
      <c r="I499" t="s">
        <v>51</v>
      </c>
      <c r="J499" t="s">
        <v>102</v>
      </c>
      <c r="K499" t="s">
        <v>102</v>
      </c>
      <c r="L499" t="s">
        <v>103</v>
      </c>
      <c r="M499" t="s">
        <v>52</v>
      </c>
      <c r="N499" t="s">
        <v>1941</v>
      </c>
      <c r="O499" t="s">
        <v>105</v>
      </c>
      <c r="Q499" s="3"/>
      <c r="U499" s="3"/>
      <c r="W499" t="s">
        <v>43</v>
      </c>
      <c r="X499" t="s">
        <v>43</v>
      </c>
      <c r="Y499" s="3">
        <v>487</v>
      </c>
      <c r="Z499" t="s">
        <v>1911</v>
      </c>
      <c r="AA499" t="s">
        <v>1367</v>
      </c>
      <c r="AB499" t="s">
        <v>1938</v>
      </c>
      <c r="AC499" t="s">
        <v>1578</v>
      </c>
      <c r="AD499" t="s">
        <v>110</v>
      </c>
      <c r="AE499" t="s">
        <v>60</v>
      </c>
      <c r="AH499" s="3"/>
      <c r="AI499" s="3">
        <v>2023</v>
      </c>
      <c r="AJ499" s="4">
        <v>45108</v>
      </c>
      <c r="AK499" s="5">
        <v>45191</v>
      </c>
      <c r="AL499" t="s">
        <v>43</v>
      </c>
      <c r="AM499" t="s">
        <v>61</v>
      </c>
      <c r="AN499">
        <v>-3756.34</v>
      </c>
      <c r="AP499">
        <v>3756.34</v>
      </c>
      <c r="AQ499" s="6">
        <v>-3756.34</v>
      </c>
    </row>
    <row r="500" spans="1:43" x14ac:dyDescent="0.3">
      <c r="A500" t="s">
        <v>1894</v>
      </c>
      <c r="B500" t="s">
        <v>162</v>
      </c>
      <c r="C500" t="s">
        <v>46</v>
      </c>
      <c r="D500" s="3">
        <v>71475</v>
      </c>
      <c r="E500" t="s">
        <v>1511</v>
      </c>
      <c r="F500" t="s">
        <v>48</v>
      </c>
      <c r="G500" t="s">
        <v>49</v>
      </c>
      <c r="H500" t="s">
        <v>50</v>
      </c>
      <c r="I500" t="s">
        <v>51</v>
      </c>
      <c r="J500" t="s">
        <v>102</v>
      </c>
      <c r="K500" t="s">
        <v>102</v>
      </c>
      <c r="L500" t="s">
        <v>103</v>
      </c>
      <c r="M500" t="s">
        <v>52</v>
      </c>
      <c r="N500" t="s">
        <v>1942</v>
      </c>
      <c r="O500" t="s">
        <v>105</v>
      </c>
      <c r="Q500" s="3"/>
      <c r="U500" s="3"/>
      <c r="W500" t="s">
        <v>43</v>
      </c>
      <c r="X500" t="s">
        <v>43</v>
      </c>
      <c r="Y500" s="3">
        <v>492</v>
      </c>
      <c r="Z500" t="s">
        <v>1943</v>
      </c>
      <c r="AA500" t="s">
        <v>1367</v>
      </c>
      <c r="AB500" t="s">
        <v>1944</v>
      </c>
      <c r="AC500" t="s">
        <v>1567</v>
      </c>
      <c r="AD500" t="s">
        <v>110</v>
      </c>
      <c r="AE500" t="s">
        <v>60</v>
      </c>
      <c r="AH500" s="3"/>
      <c r="AI500" s="3">
        <v>2023</v>
      </c>
      <c r="AJ500" s="4">
        <v>45047</v>
      </c>
      <c r="AK500" s="5">
        <v>45191</v>
      </c>
      <c r="AL500" t="s">
        <v>43</v>
      </c>
      <c r="AM500" t="s">
        <v>61</v>
      </c>
      <c r="AN500">
        <v>-5507.64</v>
      </c>
      <c r="AP500">
        <v>5507.64</v>
      </c>
      <c r="AQ500" s="6">
        <v>-5507.64</v>
      </c>
    </row>
    <row r="501" spans="1:43" x14ac:dyDescent="0.3">
      <c r="A501" t="s">
        <v>1894</v>
      </c>
      <c r="B501" t="s">
        <v>156</v>
      </c>
      <c r="C501" t="s">
        <v>46</v>
      </c>
      <c r="D501" s="3">
        <v>71475</v>
      </c>
      <c r="E501" t="s">
        <v>1511</v>
      </c>
      <c r="F501" t="s">
        <v>48</v>
      </c>
      <c r="G501" t="s">
        <v>49</v>
      </c>
      <c r="H501" t="s">
        <v>50</v>
      </c>
      <c r="I501" t="s">
        <v>51</v>
      </c>
      <c r="J501" t="s">
        <v>102</v>
      </c>
      <c r="K501" t="s">
        <v>102</v>
      </c>
      <c r="L501" t="s">
        <v>103</v>
      </c>
      <c r="M501" t="s">
        <v>52</v>
      </c>
      <c r="N501" t="s">
        <v>1945</v>
      </c>
      <c r="O501" t="s">
        <v>105</v>
      </c>
      <c r="Q501" s="3"/>
      <c r="U501" s="3"/>
      <c r="W501" t="s">
        <v>43</v>
      </c>
      <c r="X501" t="s">
        <v>43</v>
      </c>
      <c r="Y501" s="3">
        <v>500</v>
      </c>
      <c r="Z501" t="s">
        <v>1918</v>
      </c>
      <c r="AA501" t="s">
        <v>1367</v>
      </c>
      <c r="AB501" t="s">
        <v>1946</v>
      </c>
      <c r="AC501" t="s">
        <v>1591</v>
      </c>
      <c r="AD501" t="s">
        <v>110</v>
      </c>
      <c r="AE501" t="s">
        <v>60</v>
      </c>
      <c r="AH501" s="3"/>
      <c r="AI501" s="3">
        <v>2023</v>
      </c>
      <c r="AJ501" s="4">
        <v>44986</v>
      </c>
      <c r="AK501" s="5">
        <v>45191</v>
      </c>
      <c r="AL501" t="s">
        <v>43</v>
      </c>
      <c r="AM501" t="s">
        <v>61</v>
      </c>
      <c r="AN501">
        <v>-3438.61</v>
      </c>
      <c r="AP501">
        <v>3438.61</v>
      </c>
      <c r="AQ501" s="6">
        <v>-3438.61</v>
      </c>
    </row>
    <row r="502" spans="1:43" x14ac:dyDescent="0.3">
      <c r="A502" t="s">
        <v>1894</v>
      </c>
      <c r="B502" t="s">
        <v>45</v>
      </c>
      <c r="C502" t="s">
        <v>46</v>
      </c>
      <c r="D502" s="3">
        <v>71475</v>
      </c>
      <c r="E502" t="s">
        <v>1511</v>
      </c>
      <c r="F502" t="s">
        <v>48</v>
      </c>
      <c r="G502" t="s">
        <v>49</v>
      </c>
      <c r="H502" t="s">
        <v>50</v>
      </c>
      <c r="I502" t="s">
        <v>51</v>
      </c>
      <c r="J502" t="s">
        <v>102</v>
      </c>
      <c r="K502" t="s">
        <v>102</v>
      </c>
      <c r="L502" t="s">
        <v>103</v>
      </c>
      <c r="M502" t="s">
        <v>52</v>
      </c>
      <c r="N502" t="s">
        <v>1947</v>
      </c>
      <c r="O502" t="s">
        <v>105</v>
      </c>
      <c r="Q502" s="3"/>
      <c r="U502" s="3"/>
      <c r="W502" t="s">
        <v>43</v>
      </c>
      <c r="X502" t="s">
        <v>43</v>
      </c>
      <c r="Y502" s="3">
        <v>500</v>
      </c>
      <c r="Z502" t="s">
        <v>1911</v>
      </c>
      <c r="AA502" t="s">
        <v>1367</v>
      </c>
      <c r="AB502" t="s">
        <v>1948</v>
      </c>
      <c r="AC502" t="s">
        <v>1595</v>
      </c>
      <c r="AD502" t="s">
        <v>110</v>
      </c>
      <c r="AE502" t="s">
        <v>60</v>
      </c>
      <c r="AH502" s="3"/>
      <c r="AI502" s="3">
        <v>2023</v>
      </c>
      <c r="AJ502" s="4">
        <v>45078</v>
      </c>
      <c r="AK502" s="5">
        <v>45191</v>
      </c>
      <c r="AL502" t="s">
        <v>43</v>
      </c>
      <c r="AM502" t="s">
        <v>61</v>
      </c>
      <c r="AN502">
        <v>-910.63</v>
      </c>
      <c r="AP502">
        <v>910.63</v>
      </c>
      <c r="AQ502" s="6">
        <v>-910.63</v>
      </c>
    </row>
    <row r="503" spans="1:43" x14ac:dyDescent="0.3">
      <c r="A503" t="s">
        <v>1894</v>
      </c>
      <c r="B503" t="s">
        <v>446</v>
      </c>
      <c r="C503" t="s">
        <v>46</v>
      </c>
      <c r="D503" s="3">
        <v>71475</v>
      </c>
      <c r="E503" t="s">
        <v>1511</v>
      </c>
      <c r="F503" t="s">
        <v>48</v>
      </c>
      <c r="G503" t="s">
        <v>49</v>
      </c>
      <c r="H503" t="s">
        <v>50</v>
      </c>
      <c r="I503" t="s">
        <v>51</v>
      </c>
      <c r="J503" t="s">
        <v>102</v>
      </c>
      <c r="K503" t="s">
        <v>102</v>
      </c>
      <c r="L503" t="s">
        <v>103</v>
      </c>
      <c r="M503" t="s">
        <v>52</v>
      </c>
      <c r="N503" t="s">
        <v>1949</v>
      </c>
      <c r="O503" t="s">
        <v>105</v>
      </c>
      <c r="Q503" s="3"/>
      <c r="U503" s="3"/>
      <c r="W503" t="s">
        <v>43</v>
      </c>
      <c r="X503" t="s">
        <v>43</v>
      </c>
      <c r="Y503" s="3">
        <v>501</v>
      </c>
      <c r="Z503" t="s">
        <v>1918</v>
      </c>
      <c r="AA503" t="s">
        <v>1367</v>
      </c>
      <c r="AB503" t="s">
        <v>1950</v>
      </c>
      <c r="AC503" t="s">
        <v>1551</v>
      </c>
      <c r="AD503" t="s">
        <v>110</v>
      </c>
      <c r="AE503" t="s">
        <v>60</v>
      </c>
      <c r="AH503" s="3"/>
      <c r="AI503" s="3">
        <v>2023</v>
      </c>
      <c r="AJ503" s="4">
        <v>45139</v>
      </c>
      <c r="AK503" s="5">
        <v>45191</v>
      </c>
      <c r="AL503" t="s">
        <v>43</v>
      </c>
      <c r="AM503" t="s">
        <v>61</v>
      </c>
      <c r="AN503">
        <v>-5303.32</v>
      </c>
      <c r="AP503">
        <v>5303.32</v>
      </c>
      <c r="AQ503" s="6">
        <v>-5303.32</v>
      </c>
    </row>
    <row r="504" spans="1:43" x14ac:dyDescent="0.3">
      <c r="A504" t="s">
        <v>1894</v>
      </c>
      <c r="B504" t="s">
        <v>45</v>
      </c>
      <c r="C504" t="s">
        <v>46</v>
      </c>
      <c r="D504" s="3">
        <v>71475</v>
      </c>
      <c r="E504" t="s">
        <v>1511</v>
      </c>
      <c r="F504" t="s">
        <v>48</v>
      </c>
      <c r="G504" t="s">
        <v>49</v>
      </c>
      <c r="H504" t="s">
        <v>50</v>
      </c>
      <c r="I504" t="s">
        <v>51</v>
      </c>
      <c r="J504" t="s">
        <v>102</v>
      </c>
      <c r="K504" t="s">
        <v>102</v>
      </c>
      <c r="L504" t="s">
        <v>103</v>
      </c>
      <c r="M504" t="s">
        <v>52</v>
      </c>
      <c r="N504" t="s">
        <v>1951</v>
      </c>
      <c r="O504" t="s">
        <v>105</v>
      </c>
      <c r="Q504" s="3"/>
      <c r="U504" s="3"/>
      <c r="W504" t="s">
        <v>43</v>
      </c>
      <c r="X504" t="s">
        <v>43</v>
      </c>
      <c r="Y504" s="3">
        <v>501</v>
      </c>
      <c r="Z504" t="s">
        <v>1911</v>
      </c>
      <c r="AA504" t="s">
        <v>1367</v>
      </c>
      <c r="AB504" t="s">
        <v>1948</v>
      </c>
      <c r="AC504" t="s">
        <v>1595</v>
      </c>
      <c r="AD504" t="s">
        <v>110</v>
      </c>
      <c r="AE504" t="s">
        <v>60</v>
      </c>
      <c r="AH504" s="3"/>
      <c r="AI504" s="3">
        <v>2023</v>
      </c>
      <c r="AJ504" s="4">
        <v>45078</v>
      </c>
      <c r="AK504" s="5">
        <v>45191</v>
      </c>
      <c r="AL504" t="s">
        <v>43</v>
      </c>
      <c r="AM504" t="s">
        <v>61</v>
      </c>
      <c r="AN504">
        <v>-3731.92</v>
      </c>
      <c r="AP504">
        <v>3731.92</v>
      </c>
      <c r="AQ504" s="6">
        <v>-3731.92</v>
      </c>
    </row>
    <row r="505" spans="1:43" x14ac:dyDescent="0.3">
      <c r="A505" t="s">
        <v>1894</v>
      </c>
      <c r="B505" t="s">
        <v>144</v>
      </c>
      <c r="C505" t="s">
        <v>46</v>
      </c>
      <c r="D505" s="3">
        <v>71475</v>
      </c>
      <c r="E505" t="s">
        <v>1511</v>
      </c>
      <c r="F505" t="s">
        <v>48</v>
      </c>
      <c r="G505" t="s">
        <v>49</v>
      </c>
      <c r="H505" t="s">
        <v>50</v>
      </c>
      <c r="I505" t="s">
        <v>51</v>
      </c>
      <c r="J505" t="s">
        <v>102</v>
      </c>
      <c r="K505" t="s">
        <v>102</v>
      </c>
      <c r="L505" t="s">
        <v>103</v>
      </c>
      <c r="M505" t="s">
        <v>52</v>
      </c>
      <c r="N505" t="s">
        <v>1952</v>
      </c>
      <c r="O505" t="s">
        <v>105</v>
      </c>
      <c r="Q505" s="3"/>
      <c r="U505" s="3"/>
      <c r="W505" t="s">
        <v>43</v>
      </c>
      <c r="X505" t="s">
        <v>43</v>
      </c>
      <c r="Y505" s="3">
        <v>515</v>
      </c>
      <c r="Z505" t="s">
        <v>1943</v>
      </c>
      <c r="AA505" t="s">
        <v>1367</v>
      </c>
      <c r="AB505" t="s">
        <v>1953</v>
      </c>
      <c r="AC505" t="s">
        <v>1562</v>
      </c>
      <c r="AD505" t="s">
        <v>110</v>
      </c>
      <c r="AE505" t="s">
        <v>60</v>
      </c>
      <c r="AH505" s="3"/>
      <c r="AI505" s="3">
        <v>2023</v>
      </c>
      <c r="AJ505" s="4">
        <v>44958</v>
      </c>
      <c r="AK505" s="5">
        <v>45191</v>
      </c>
      <c r="AL505" t="s">
        <v>43</v>
      </c>
      <c r="AM505" t="s">
        <v>61</v>
      </c>
      <c r="AN505">
        <v>-858.69</v>
      </c>
      <c r="AP505">
        <v>858.69</v>
      </c>
      <c r="AQ505" s="6">
        <v>-858.69</v>
      </c>
    </row>
    <row r="506" spans="1:43" x14ac:dyDescent="0.3">
      <c r="A506" t="s">
        <v>1894</v>
      </c>
      <c r="B506" t="s">
        <v>822</v>
      </c>
      <c r="C506" t="s">
        <v>46</v>
      </c>
      <c r="D506" s="3">
        <v>71475</v>
      </c>
      <c r="E506" t="s">
        <v>1511</v>
      </c>
      <c r="F506" t="s">
        <v>48</v>
      </c>
      <c r="G506" t="s">
        <v>49</v>
      </c>
      <c r="H506" t="s">
        <v>50</v>
      </c>
      <c r="I506" t="s">
        <v>51</v>
      </c>
      <c r="J506" t="s">
        <v>102</v>
      </c>
      <c r="K506" t="s">
        <v>102</v>
      </c>
      <c r="L506" t="s">
        <v>103</v>
      </c>
      <c r="M506" t="s">
        <v>52</v>
      </c>
      <c r="N506" t="s">
        <v>1954</v>
      </c>
      <c r="O506" t="s">
        <v>105</v>
      </c>
      <c r="Q506" s="3"/>
      <c r="U506" s="3"/>
      <c r="W506" t="s">
        <v>43</v>
      </c>
      <c r="X506" t="s">
        <v>43</v>
      </c>
      <c r="Y506" s="3">
        <v>518</v>
      </c>
      <c r="Z506" t="s">
        <v>1943</v>
      </c>
      <c r="AA506" t="s">
        <v>1367</v>
      </c>
      <c r="AB506" t="s">
        <v>1955</v>
      </c>
      <c r="AC506" t="s">
        <v>1534</v>
      </c>
      <c r="AD506" t="s">
        <v>110</v>
      </c>
      <c r="AE506" t="s">
        <v>60</v>
      </c>
      <c r="AH506" s="3"/>
      <c r="AI506" s="3">
        <v>2023</v>
      </c>
      <c r="AJ506" s="4">
        <v>44927</v>
      </c>
      <c r="AK506" s="5">
        <v>45191</v>
      </c>
      <c r="AL506" t="s">
        <v>43</v>
      </c>
      <c r="AM506" t="s">
        <v>61</v>
      </c>
      <c r="AN506">
        <v>-807.89</v>
      </c>
      <c r="AP506">
        <v>807.89</v>
      </c>
      <c r="AQ506" s="6">
        <v>-807.89</v>
      </c>
    </row>
    <row r="507" spans="1:43" x14ac:dyDescent="0.3">
      <c r="A507" t="s">
        <v>1894</v>
      </c>
      <c r="B507" t="s">
        <v>196</v>
      </c>
      <c r="C507" t="s">
        <v>46</v>
      </c>
      <c r="D507" s="3">
        <v>71475</v>
      </c>
      <c r="E507" t="s">
        <v>1511</v>
      </c>
      <c r="F507" t="s">
        <v>48</v>
      </c>
      <c r="G507" t="s">
        <v>49</v>
      </c>
      <c r="H507" t="s">
        <v>50</v>
      </c>
      <c r="I507" t="s">
        <v>51</v>
      </c>
      <c r="J507" t="s">
        <v>102</v>
      </c>
      <c r="K507" t="s">
        <v>102</v>
      </c>
      <c r="L507" t="s">
        <v>103</v>
      </c>
      <c r="M507" t="s">
        <v>52</v>
      </c>
      <c r="N507" t="s">
        <v>1956</v>
      </c>
      <c r="O507" t="s">
        <v>105</v>
      </c>
      <c r="Q507" s="3"/>
      <c r="U507" s="3"/>
      <c r="W507" t="s">
        <v>43</v>
      </c>
      <c r="X507" t="s">
        <v>43</v>
      </c>
      <c r="Y507" s="3">
        <v>533</v>
      </c>
      <c r="Z507" t="s">
        <v>1918</v>
      </c>
      <c r="AA507" t="s">
        <v>1367</v>
      </c>
      <c r="AB507" t="s">
        <v>1957</v>
      </c>
      <c r="AC507" t="s">
        <v>1604</v>
      </c>
      <c r="AD507" t="s">
        <v>110</v>
      </c>
      <c r="AE507" t="s">
        <v>60</v>
      </c>
      <c r="AH507" s="3"/>
      <c r="AI507" s="3">
        <v>2023</v>
      </c>
      <c r="AJ507" s="4">
        <v>45017</v>
      </c>
      <c r="AK507" s="5">
        <v>45191</v>
      </c>
      <c r="AL507" t="s">
        <v>43</v>
      </c>
      <c r="AM507" t="s">
        <v>61</v>
      </c>
      <c r="AN507">
        <v>-838.75</v>
      </c>
      <c r="AP507">
        <v>838.75</v>
      </c>
      <c r="AQ507" s="6">
        <v>-838.75</v>
      </c>
    </row>
    <row r="508" spans="1:43" x14ac:dyDescent="0.3">
      <c r="A508" t="s">
        <v>1894</v>
      </c>
      <c r="B508" t="s">
        <v>45</v>
      </c>
      <c r="C508" t="s">
        <v>46</v>
      </c>
      <c r="D508" s="3">
        <v>71475</v>
      </c>
      <c r="E508" t="s">
        <v>1511</v>
      </c>
      <c r="F508" t="s">
        <v>48</v>
      </c>
      <c r="G508" t="s">
        <v>49</v>
      </c>
      <c r="H508" t="s">
        <v>50</v>
      </c>
      <c r="I508" t="s">
        <v>51</v>
      </c>
      <c r="J508" t="s">
        <v>102</v>
      </c>
      <c r="K508" t="s">
        <v>102</v>
      </c>
      <c r="L508" t="s">
        <v>103</v>
      </c>
      <c r="M508" t="s">
        <v>52</v>
      </c>
      <c r="N508" t="s">
        <v>1958</v>
      </c>
      <c r="O508" t="s">
        <v>105</v>
      </c>
      <c r="Q508" s="3"/>
      <c r="U508" s="3"/>
      <c r="W508" t="s">
        <v>43</v>
      </c>
      <c r="X508" t="s">
        <v>43</v>
      </c>
      <c r="Y508" s="3">
        <v>539</v>
      </c>
      <c r="Z508" t="s">
        <v>1918</v>
      </c>
      <c r="AA508" t="s">
        <v>1367</v>
      </c>
      <c r="AB508" t="s">
        <v>1959</v>
      </c>
      <c r="AC508" t="s">
        <v>1595</v>
      </c>
      <c r="AD508" t="s">
        <v>110</v>
      </c>
      <c r="AE508" t="s">
        <v>60</v>
      </c>
      <c r="AH508" s="3"/>
      <c r="AI508" s="3">
        <v>2023</v>
      </c>
      <c r="AJ508" s="4">
        <v>45078</v>
      </c>
      <c r="AK508" s="5">
        <v>45191</v>
      </c>
      <c r="AL508" t="s">
        <v>43</v>
      </c>
      <c r="AM508" t="s">
        <v>61</v>
      </c>
      <c r="AN508">
        <v>-5799.38</v>
      </c>
      <c r="AP508">
        <v>5799.38</v>
      </c>
      <c r="AQ508" s="6">
        <v>-5799.38</v>
      </c>
    </row>
    <row r="509" spans="1:43" x14ac:dyDescent="0.3">
      <c r="A509" t="s">
        <v>1894</v>
      </c>
      <c r="B509" t="s">
        <v>230</v>
      </c>
      <c r="C509" t="s">
        <v>46</v>
      </c>
      <c r="D509" s="3">
        <v>71475</v>
      </c>
      <c r="E509" t="s">
        <v>1511</v>
      </c>
      <c r="F509" t="s">
        <v>48</v>
      </c>
      <c r="G509" t="s">
        <v>49</v>
      </c>
      <c r="H509" t="s">
        <v>50</v>
      </c>
      <c r="I509" t="s">
        <v>51</v>
      </c>
      <c r="J509" t="s">
        <v>102</v>
      </c>
      <c r="K509" t="s">
        <v>102</v>
      </c>
      <c r="L509" t="s">
        <v>103</v>
      </c>
      <c r="M509" t="s">
        <v>52</v>
      </c>
      <c r="N509" t="s">
        <v>1960</v>
      </c>
      <c r="O509" t="s">
        <v>105</v>
      </c>
      <c r="Q509" s="3"/>
      <c r="U509" s="3"/>
      <c r="W509" t="s">
        <v>43</v>
      </c>
      <c r="X509" t="s">
        <v>43</v>
      </c>
      <c r="Y509" s="3">
        <v>2177</v>
      </c>
      <c r="Z509" t="s">
        <v>1929</v>
      </c>
      <c r="AA509" t="s">
        <v>1367</v>
      </c>
      <c r="AB509" t="s">
        <v>1961</v>
      </c>
      <c r="AC509" t="s">
        <v>1578</v>
      </c>
      <c r="AD509" t="s">
        <v>110</v>
      </c>
      <c r="AE509" t="s">
        <v>60</v>
      </c>
      <c r="AH509" s="3"/>
      <c r="AI509" s="3">
        <v>2023</v>
      </c>
      <c r="AJ509" s="4">
        <v>45108</v>
      </c>
      <c r="AK509" s="5">
        <v>45278</v>
      </c>
      <c r="AL509" t="s">
        <v>43</v>
      </c>
      <c r="AM509" t="s">
        <v>61</v>
      </c>
      <c r="AN509">
        <v>-3756.34</v>
      </c>
      <c r="AP509">
        <v>3756.34</v>
      </c>
      <c r="AQ509" s="6">
        <v>-3756.34</v>
      </c>
    </row>
    <row r="510" spans="1:43" x14ac:dyDescent="0.3">
      <c r="A510" t="s">
        <v>1894</v>
      </c>
      <c r="B510" t="s">
        <v>230</v>
      </c>
      <c r="C510" t="s">
        <v>46</v>
      </c>
      <c r="D510" s="3">
        <v>71475</v>
      </c>
      <c r="E510" t="s">
        <v>1511</v>
      </c>
      <c r="F510" t="s">
        <v>48</v>
      </c>
      <c r="G510" t="s">
        <v>49</v>
      </c>
      <c r="H510" t="s">
        <v>50</v>
      </c>
      <c r="I510" t="s">
        <v>51</v>
      </c>
      <c r="J510" t="s">
        <v>102</v>
      </c>
      <c r="K510" t="s">
        <v>102</v>
      </c>
      <c r="L510" t="s">
        <v>103</v>
      </c>
      <c r="M510" t="s">
        <v>52</v>
      </c>
      <c r="N510" t="s">
        <v>1962</v>
      </c>
      <c r="O510" t="s">
        <v>105</v>
      </c>
      <c r="Q510" s="3"/>
      <c r="U510" s="3"/>
      <c r="W510" t="s">
        <v>43</v>
      </c>
      <c r="X510" t="s">
        <v>43</v>
      </c>
      <c r="Y510" s="3">
        <v>2221</v>
      </c>
      <c r="Z510" t="s">
        <v>1896</v>
      </c>
      <c r="AA510" t="s">
        <v>1367</v>
      </c>
      <c r="AB510" t="s">
        <v>1963</v>
      </c>
      <c r="AC510" t="s">
        <v>1578</v>
      </c>
      <c r="AD510" t="s">
        <v>110</v>
      </c>
      <c r="AE510" t="s">
        <v>60</v>
      </c>
      <c r="AH510" s="3"/>
      <c r="AI510" s="3">
        <v>2023</v>
      </c>
      <c r="AJ510" s="4">
        <v>45108</v>
      </c>
      <c r="AK510" s="5">
        <v>45278</v>
      </c>
      <c r="AL510" t="s">
        <v>43</v>
      </c>
      <c r="AM510" t="s">
        <v>61</v>
      </c>
      <c r="AN510">
        <v>-729.95</v>
      </c>
      <c r="AP510">
        <v>729.95</v>
      </c>
      <c r="AQ510" s="6">
        <v>-729.95</v>
      </c>
    </row>
    <row r="511" spans="1:43" x14ac:dyDescent="0.3">
      <c r="A511" t="s">
        <v>1894</v>
      </c>
      <c r="B511" t="s">
        <v>230</v>
      </c>
      <c r="C511" t="s">
        <v>46</v>
      </c>
      <c r="D511" s="3">
        <v>71475</v>
      </c>
      <c r="E511" t="s">
        <v>1511</v>
      </c>
      <c r="F511" t="s">
        <v>48</v>
      </c>
      <c r="G511" t="s">
        <v>49</v>
      </c>
      <c r="H511" t="s">
        <v>50</v>
      </c>
      <c r="I511" t="s">
        <v>51</v>
      </c>
      <c r="J511" t="s">
        <v>102</v>
      </c>
      <c r="K511" t="s">
        <v>102</v>
      </c>
      <c r="L511" t="s">
        <v>103</v>
      </c>
      <c r="M511" t="s">
        <v>52</v>
      </c>
      <c r="N511" t="s">
        <v>1964</v>
      </c>
      <c r="O511" t="s">
        <v>105</v>
      </c>
      <c r="Q511" s="3"/>
      <c r="U511" s="3"/>
      <c r="W511" t="s">
        <v>43</v>
      </c>
      <c r="X511" t="s">
        <v>43</v>
      </c>
      <c r="Y511" s="3">
        <v>2222</v>
      </c>
      <c r="Z511" t="s">
        <v>1896</v>
      </c>
      <c r="AA511" t="s">
        <v>1367</v>
      </c>
      <c r="AB511" t="s">
        <v>1963</v>
      </c>
      <c r="AC511" t="s">
        <v>1578</v>
      </c>
      <c r="AD511" t="s">
        <v>110</v>
      </c>
      <c r="AE511" t="s">
        <v>60</v>
      </c>
      <c r="AH511" s="3"/>
      <c r="AI511" s="3">
        <v>2023</v>
      </c>
      <c r="AJ511" s="4">
        <v>45108</v>
      </c>
      <c r="AK511" s="5">
        <v>45278</v>
      </c>
      <c r="AL511" t="s">
        <v>43</v>
      </c>
      <c r="AM511" t="s">
        <v>61</v>
      </c>
      <c r="AN511">
        <v>-807.89</v>
      </c>
      <c r="AP511">
        <v>807.89</v>
      </c>
      <c r="AQ511" s="6">
        <v>-807.89</v>
      </c>
    </row>
    <row r="512" spans="1:43" x14ac:dyDescent="0.3">
      <c r="A512" t="s">
        <v>1894</v>
      </c>
      <c r="B512" t="s">
        <v>230</v>
      </c>
      <c r="C512" t="s">
        <v>46</v>
      </c>
      <c r="D512" s="3">
        <v>71475</v>
      </c>
      <c r="E512" t="s">
        <v>1511</v>
      </c>
      <c r="F512" t="s">
        <v>48</v>
      </c>
      <c r="G512" t="s">
        <v>49</v>
      </c>
      <c r="H512" t="s">
        <v>50</v>
      </c>
      <c r="I512" t="s">
        <v>51</v>
      </c>
      <c r="J512" t="s">
        <v>102</v>
      </c>
      <c r="K512" t="s">
        <v>102</v>
      </c>
      <c r="L512" t="s">
        <v>103</v>
      </c>
      <c r="M512" t="s">
        <v>52</v>
      </c>
      <c r="N512" t="s">
        <v>1965</v>
      </c>
      <c r="O512" t="s">
        <v>105</v>
      </c>
      <c r="Q512" s="3"/>
      <c r="U512" s="3"/>
      <c r="W512" t="s">
        <v>43</v>
      </c>
      <c r="X512" t="s">
        <v>43</v>
      </c>
      <c r="Y512" s="3">
        <v>2223</v>
      </c>
      <c r="Z512" t="s">
        <v>1896</v>
      </c>
      <c r="AA512" t="s">
        <v>1367</v>
      </c>
      <c r="AB512" t="s">
        <v>1963</v>
      </c>
      <c r="AC512" t="s">
        <v>1578</v>
      </c>
      <c r="AD512" t="s">
        <v>110</v>
      </c>
      <c r="AE512" t="s">
        <v>60</v>
      </c>
      <c r="AH512" s="3"/>
      <c r="AI512" s="3">
        <v>2023</v>
      </c>
      <c r="AJ512" s="4">
        <v>45108</v>
      </c>
      <c r="AK512" s="5">
        <v>45278</v>
      </c>
      <c r="AL512" t="s">
        <v>43</v>
      </c>
      <c r="AM512" t="s">
        <v>61</v>
      </c>
      <c r="AN512">
        <v>-838.75</v>
      </c>
      <c r="AP512">
        <v>838.75</v>
      </c>
      <c r="AQ512" s="6">
        <v>-838.75</v>
      </c>
    </row>
    <row r="513" spans="1:43" x14ac:dyDescent="0.3">
      <c r="A513" t="s">
        <v>1894</v>
      </c>
      <c r="B513" t="s">
        <v>230</v>
      </c>
      <c r="C513" t="s">
        <v>46</v>
      </c>
      <c r="D513" s="3">
        <v>71475</v>
      </c>
      <c r="E513" t="s">
        <v>1511</v>
      </c>
      <c r="F513" t="s">
        <v>48</v>
      </c>
      <c r="G513" t="s">
        <v>49</v>
      </c>
      <c r="H513" t="s">
        <v>50</v>
      </c>
      <c r="I513" t="s">
        <v>51</v>
      </c>
      <c r="J513" t="s">
        <v>102</v>
      </c>
      <c r="K513" t="s">
        <v>102</v>
      </c>
      <c r="L513" t="s">
        <v>103</v>
      </c>
      <c r="M513" t="s">
        <v>52</v>
      </c>
      <c r="N513" t="s">
        <v>1966</v>
      </c>
      <c r="O513" t="s">
        <v>105</v>
      </c>
      <c r="Q513" s="3"/>
      <c r="U513" s="3"/>
      <c r="W513" t="s">
        <v>43</v>
      </c>
      <c r="X513" t="s">
        <v>43</v>
      </c>
      <c r="Y513" s="3">
        <v>2224</v>
      </c>
      <c r="Z513" t="s">
        <v>1896</v>
      </c>
      <c r="AA513" t="s">
        <v>1367</v>
      </c>
      <c r="AB513" t="s">
        <v>1963</v>
      </c>
      <c r="AC513" t="s">
        <v>1578</v>
      </c>
      <c r="AD513" t="s">
        <v>110</v>
      </c>
      <c r="AE513" t="s">
        <v>60</v>
      </c>
      <c r="AH513" s="3"/>
      <c r="AI513" s="3">
        <v>2023</v>
      </c>
      <c r="AJ513" s="4">
        <v>45108</v>
      </c>
      <c r="AK513" s="5">
        <v>45278</v>
      </c>
      <c r="AL513" t="s">
        <v>43</v>
      </c>
      <c r="AM513" t="s">
        <v>61</v>
      </c>
      <c r="AN513">
        <v>-858.69</v>
      </c>
      <c r="AP513">
        <v>858.69</v>
      </c>
      <c r="AQ513" s="6">
        <v>-858.69</v>
      </c>
    </row>
    <row r="514" spans="1:43" x14ac:dyDescent="0.3">
      <c r="A514" t="s">
        <v>1894</v>
      </c>
      <c r="B514" t="s">
        <v>230</v>
      </c>
      <c r="C514" t="s">
        <v>46</v>
      </c>
      <c r="D514" s="3">
        <v>71475</v>
      </c>
      <c r="E514" t="s">
        <v>1511</v>
      </c>
      <c r="F514" t="s">
        <v>48</v>
      </c>
      <c r="G514" t="s">
        <v>49</v>
      </c>
      <c r="H514" t="s">
        <v>50</v>
      </c>
      <c r="I514" t="s">
        <v>51</v>
      </c>
      <c r="J514" t="s">
        <v>102</v>
      </c>
      <c r="K514" t="s">
        <v>102</v>
      </c>
      <c r="L514" t="s">
        <v>103</v>
      </c>
      <c r="M514" t="s">
        <v>52</v>
      </c>
      <c r="N514" t="s">
        <v>1967</v>
      </c>
      <c r="O514" t="s">
        <v>105</v>
      </c>
      <c r="Q514" s="3"/>
      <c r="U514" s="3"/>
      <c r="W514" t="s">
        <v>43</v>
      </c>
      <c r="X514" t="s">
        <v>43</v>
      </c>
      <c r="Y514" s="3">
        <v>2225</v>
      </c>
      <c r="Z514" t="s">
        <v>1896</v>
      </c>
      <c r="AA514" t="s">
        <v>1367</v>
      </c>
      <c r="AB514" t="s">
        <v>1963</v>
      </c>
      <c r="AC514" t="s">
        <v>1578</v>
      </c>
      <c r="AD514" t="s">
        <v>110</v>
      </c>
      <c r="AE514" t="s">
        <v>60</v>
      </c>
      <c r="AH514" s="3"/>
      <c r="AI514" s="3">
        <v>2023</v>
      </c>
      <c r="AJ514" s="4">
        <v>45108</v>
      </c>
      <c r="AK514" s="5">
        <v>45278</v>
      </c>
      <c r="AL514" t="s">
        <v>43</v>
      </c>
      <c r="AM514" t="s">
        <v>61</v>
      </c>
      <c r="AN514">
        <v>-872.36</v>
      </c>
      <c r="AP514">
        <v>872.36</v>
      </c>
      <c r="AQ514" s="6">
        <v>-872.36</v>
      </c>
    </row>
    <row r="515" spans="1:43" x14ac:dyDescent="0.3">
      <c r="A515" t="s">
        <v>1894</v>
      </c>
      <c r="B515" t="s">
        <v>230</v>
      </c>
      <c r="C515" t="s">
        <v>46</v>
      </c>
      <c r="D515" s="3">
        <v>71475</v>
      </c>
      <c r="E515" t="s">
        <v>1511</v>
      </c>
      <c r="F515" t="s">
        <v>48</v>
      </c>
      <c r="G515" t="s">
        <v>49</v>
      </c>
      <c r="H515" t="s">
        <v>50</v>
      </c>
      <c r="I515" t="s">
        <v>51</v>
      </c>
      <c r="J515" t="s">
        <v>102</v>
      </c>
      <c r="K515" t="s">
        <v>102</v>
      </c>
      <c r="L515" t="s">
        <v>103</v>
      </c>
      <c r="M515" t="s">
        <v>52</v>
      </c>
      <c r="N515" t="s">
        <v>1968</v>
      </c>
      <c r="O515" t="s">
        <v>105</v>
      </c>
      <c r="Q515" s="3"/>
      <c r="U515" s="3"/>
      <c r="W515" t="s">
        <v>43</v>
      </c>
      <c r="X515" t="s">
        <v>43</v>
      </c>
      <c r="Y515" s="3">
        <v>2226</v>
      </c>
      <c r="Z515" t="s">
        <v>1896</v>
      </c>
      <c r="AA515" t="s">
        <v>1367</v>
      </c>
      <c r="AB515" t="s">
        <v>1963</v>
      </c>
      <c r="AC515" t="s">
        <v>1578</v>
      </c>
      <c r="AD515" t="s">
        <v>110</v>
      </c>
      <c r="AE515" t="s">
        <v>60</v>
      </c>
      <c r="AH515" s="3"/>
      <c r="AI515" s="3">
        <v>2023</v>
      </c>
      <c r="AJ515" s="4">
        <v>45108</v>
      </c>
      <c r="AK515" s="5">
        <v>45278</v>
      </c>
      <c r="AL515" t="s">
        <v>43</v>
      </c>
      <c r="AM515" t="s">
        <v>61</v>
      </c>
      <c r="AN515">
        <v>-3473.9</v>
      </c>
      <c r="AP515">
        <v>3473.9</v>
      </c>
      <c r="AQ515" s="6">
        <v>-3473.9</v>
      </c>
    </row>
    <row r="516" spans="1:43" x14ac:dyDescent="0.3">
      <c r="A516" t="s">
        <v>1894</v>
      </c>
      <c r="B516" t="s">
        <v>230</v>
      </c>
      <c r="C516" t="s">
        <v>46</v>
      </c>
      <c r="D516" s="3">
        <v>71475</v>
      </c>
      <c r="E516" t="s">
        <v>1511</v>
      </c>
      <c r="F516" t="s">
        <v>48</v>
      </c>
      <c r="G516" t="s">
        <v>49</v>
      </c>
      <c r="H516" t="s">
        <v>50</v>
      </c>
      <c r="I516" t="s">
        <v>51</v>
      </c>
      <c r="J516" t="s">
        <v>102</v>
      </c>
      <c r="K516" t="s">
        <v>102</v>
      </c>
      <c r="L516" t="s">
        <v>103</v>
      </c>
      <c r="M516" t="s">
        <v>52</v>
      </c>
      <c r="N516" t="s">
        <v>1969</v>
      </c>
      <c r="O516" t="s">
        <v>105</v>
      </c>
      <c r="Q516" s="3"/>
      <c r="U516" s="3"/>
      <c r="W516" t="s">
        <v>43</v>
      </c>
      <c r="X516" t="s">
        <v>43</v>
      </c>
      <c r="Y516" s="3">
        <v>2227</v>
      </c>
      <c r="Z516" t="s">
        <v>1896</v>
      </c>
      <c r="AA516" t="s">
        <v>1367</v>
      </c>
      <c r="AB516" t="s">
        <v>1963</v>
      </c>
      <c r="AC516" t="s">
        <v>1578</v>
      </c>
      <c r="AD516" t="s">
        <v>110</v>
      </c>
      <c r="AE516" t="s">
        <v>60</v>
      </c>
      <c r="AH516" s="3"/>
      <c r="AI516" s="3">
        <v>2023</v>
      </c>
      <c r="AJ516" s="4">
        <v>45108</v>
      </c>
      <c r="AK516" s="5">
        <v>45278</v>
      </c>
      <c r="AL516" t="s">
        <v>43</v>
      </c>
      <c r="AM516" t="s">
        <v>61</v>
      </c>
      <c r="AN516">
        <v>-3541.57</v>
      </c>
      <c r="AP516">
        <v>3541.57</v>
      </c>
      <c r="AQ516" s="6">
        <v>-3541.57</v>
      </c>
    </row>
    <row r="517" spans="1:43" x14ac:dyDescent="0.3">
      <c r="A517" t="s">
        <v>1894</v>
      </c>
      <c r="B517" t="s">
        <v>230</v>
      </c>
      <c r="C517" t="s">
        <v>46</v>
      </c>
      <c r="D517" s="3">
        <v>71475</v>
      </c>
      <c r="E517" t="s">
        <v>1511</v>
      </c>
      <c r="F517" t="s">
        <v>48</v>
      </c>
      <c r="G517" t="s">
        <v>49</v>
      </c>
      <c r="H517" t="s">
        <v>50</v>
      </c>
      <c r="I517" t="s">
        <v>51</v>
      </c>
      <c r="J517" t="s">
        <v>102</v>
      </c>
      <c r="K517" t="s">
        <v>102</v>
      </c>
      <c r="L517" t="s">
        <v>103</v>
      </c>
      <c r="M517" t="s">
        <v>52</v>
      </c>
      <c r="N517" t="s">
        <v>1970</v>
      </c>
      <c r="O517" t="s">
        <v>105</v>
      </c>
      <c r="Q517" s="3"/>
      <c r="U517" s="3"/>
      <c r="W517" t="s">
        <v>43</v>
      </c>
      <c r="X517" t="s">
        <v>43</v>
      </c>
      <c r="Y517" s="3">
        <v>2228</v>
      </c>
      <c r="Z517" t="s">
        <v>1896</v>
      </c>
      <c r="AA517" t="s">
        <v>1367</v>
      </c>
      <c r="AB517" t="s">
        <v>1963</v>
      </c>
      <c r="AC517" t="s">
        <v>1578</v>
      </c>
      <c r="AD517" t="s">
        <v>110</v>
      </c>
      <c r="AE517" t="s">
        <v>60</v>
      </c>
      <c r="AH517" s="3"/>
      <c r="AI517" s="3">
        <v>2023</v>
      </c>
      <c r="AJ517" s="4">
        <v>45108</v>
      </c>
      <c r="AK517" s="5">
        <v>45278</v>
      </c>
      <c r="AL517" t="s">
        <v>43</v>
      </c>
      <c r="AM517" t="s">
        <v>61</v>
      </c>
      <c r="AN517">
        <v>-3546.44</v>
      </c>
      <c r="AP517">
        <v>3546.44</v>
      </c>
      <c r="AQ517" s="6">
        <v>-3546.44</v>
      </c>
    </row>
    <row r="518" spans="1:43" x14ac:dyDescent="0.3">
      <c r="A518" t="s">
        <v>1894</v>
      </c>
      <c r="B518" t="s">
        <v>230</v>
      </c>
      <c r="C518" t="s">
        <v>46</v>
      </c>
      <c r="D518" s="3">
        <v>71475</v>
      </c>
      <c r="E518" t="s">
        <v>1511</v>
      </c>
      <c r="F518" t="s">
        <v>48</v>
      </c>
      <c r="G518" t="s">
        <v>49</v>
      </c>
      <c r="H518" t="s">
        <v>50</v>
      </c>
      <c r="I518" t="s">
        <v>51</v>
      </c>
      <c r="J518" t="s">
        <v>102</v>
      </c>
      <c r="K518" t="s">
        <v>102</v>
      </c>
      <c r="L518" t="s">
        <v>103</v>
      </c>
      <c r="M518" t="s">
        <v>52</v>
      </c>
      <c r="N518" t="s">
        <v>1971</v>
      </c>
      <c r="O518" t="s">
        <v>105</v>
      </c>
      <c r="Q518" s="3"/>
      <c r="U518" s="3"/>
      <c r="W518" t="s">
        <v>43</v>
      </c>
      <c r="X518" t="s">
        <v>43</v>
      </c>
      <c r="Y518" s="3">
        <v>2229</v>
      </c>
      <c r="Z518" t="s">
        <v>1896</v>
      </c>
      <c r="AA518" t="s">
        <v>1367</v>
      </c>
      <c r="AB518" t="s">
        <v>1963</v>
      </c>
      <c r="AC518" t="s">
        <v>1578</v>
      </c>
      <c r="AD518" t="s">
        <v>110</v>
      </c>
      <c r="AE518" t="s">
        <v>60</v>
      </c>
      <c r="AH518" s="3"/>
      <c r="AI518" s="3">
        <v>2023</v>
      </c>
      <c r="AJ518" s="4">
        <v>45108</v>
      </c>
      <c r="AK518" s="5">
        <v>45278</v>
      </c>
      <c r="AL518" t="s">
        <v>43</v>
      </c>
      <c r="AM518" t="s">
        <v>61</v>
      </c>
      <c r="AN518">
        <v>-3731.92</v>
      </c>
      <c r="AP518">
        <v>3731.92</v>
      </c>
      <c r="AQ518" s="6">
        <v>-3731.92</v>
      </c>
    </row>
    <row r="519" spans="1:43" x14ac:dyDescent="0.3">
      <c r="A519" t="s">
        <v>1894</v>
      </c>
      <c r="B519" t="s">
        <v>230</v>
      </c>
      <c r="C519" t="s">
        <v>46</v>
      </c>
      <c r="D519" s="3">
        <v>71475</v>
      </c>
      <c r="E519" t="s">
        <v>1511</v>
      </c>
      <c r="F519" t="s">
        <v>48</v>
      </c>
      <c r="G519" t="s">
        <v>49</v>
      </c>
      <c r="H519" t="s">
        <v>50</v>
      </c>
      <c r="I519" t="s">
        <v>51</v>
      </c>
      <c r="J519" t="s">
        <v>102</v>
      </c>
      <c r="K519" t="s">
        <v>102</v>
      </c>
      <c r="L519" t="s">
        <v>103</v>
      </c>
      <c r="M519" t="s">
        <v>52</v>
      </c>
      <c r="N519" t="s">
        <v>1972</v>
      </c>
      <c r="O519" t="s">
        <v>105</v>
      </c>
      <c r="Q519" s="3"/>
      <c r="U519" s="3"/>
      <c r="W519" t="s">
        <v>43</v>
      </c>
      <c r="X519" t="s">
        <v>43</v>
      </c>
      <c r="Y519" s="3">
        <v>2230</v>
      </c>
      <c r="Z519" t="s">
        <v>1896</v>
      </c>
      <c r="AA519" t="s">
        <v>1367</v>
      </c>
      <c r="AB519" t="s">
        <v>1963</v>
      </c>
      <c r="AC519" t="s">
        <v>1578</v>
      </c>
      <c r="AD519" t="s">
        <v>110</v>
      </c>
      <c r="AE519" t="s">
        <v>60</v>
      </c>
      <c r="AH519" s="3"/>
      <c r="AI519" s="3">
        <v>2023</v>
      </c>
      <c r="AJ519" s="4">
        <v>45108</v>
      </c>
      <c r="AK519" s="5">
        <v>45278</v>
      </c>
      <c r="AL519" t="s">
        <v>43</v>
      </c>
      <c r="AM519" t="s">
        <v>61</v>
      </c>
      <c r="AN519">
        <v>-5181.95</v>
      </c>
      <c r="AP519">
        <v>5181.95</v>
      </c>
      <c r="AQ519" s="6">
        <v>-5181.95</v>
      </c>
    </row>
    <row r="520" spans="1:43" x14ac:dyDescent="0.3">
      <c r="A520" t="s">
        <v>1894</v>
      </c>
      <c r="B520" t="s">
        <v>230</v>
      </c>
      <c r="C520" t="s">
        <v>46</v>
      </c>
      <c r="D520" s="3">
        <v>71475</v>
      </c>
      <c r="E520" t="s">
        <v>1511</v>
      </c>
      <c r="F520" t="s">
        <v>48</v>
      </c>
      <c r="G520" t="s">
        <v>49</v>
      </c>
      <c r="H520" t="s">
        <v>50</v>
      </c>
      <c r="I520" t="s">
        <v>51</v>
      </c>
      <c r="J520" t="s">
        <v>102</v>
      </c>
      <c r="K520" t="s">
        <v>102</v>
      </c>
      <c r="L520" t="s">
        <v>103</v>
      </c>
      <c r="M520" t="s">
        <v>52</v>
      </c>
      <c r="N520" t="s">
        <v>1973</v>
      </c>
      <c r="O520" t="s">
        <v>105</v>
      </c>
      <c r="Q520" s="3"/>
      <c r="U520" s="3"/>
      <c r="W520" t="s">
        <v>43</v>
      </c>
      <c r="X520" t="s">
        <v>43</v>
      </c>
      <c r="Y520" s="3">
        <v>2231</v>
      </c>
      <c r="Z520" t="s">
        <v>1896</v>
      </c>
      <c r="AA520" t="s">
        <v>1367</v>
      </c>
      <c r="AB520" t="s">
        <v>1963</v>
      </c>
      <c r="AC520" t="s">
        <v>1578</v>
      </c>
      <c r="AD520" t="s">
        <v>110</v>
      </c>
      <c r="AE520" t="s">
        <v>60</v>
      </c>
      <c r="AH520" s="3"/>
      <c r="AI520" s="3">
        <v>2023</v>
      </c>
      <c r="AJ520" s="4">
        <v>45108</v>
      </c>
      <c r="AK520" s="5">
        <v>45278</v>
      </c>
      <c r="AL520" t="s">
        <v>43</v>
      </c>
      <c r="AM520" t="s">
        <v>61</v>
      </c>
      <c r="AN520">
        <v>-5262.3</v>
      </c>
      <c r="AP520">
        <v>5262.3</v>
      </c>
      <c r="AQ520" s="6">
        <v>-5262.3</v>
      </c>
    </row>
    <row r="521" spans="1:43" x14ac:dyDescent="0.3">
      <c r="A521" t="s">
        <v>1894</v>
      </c>
      <c r="B521" t="s">
        <v>230</v>
      </c>
      <c r="C521" t="s">
        <v>46</v>
      </c>
      <c r="D521" s="3">
        <v>71475</v>
      </c>
      <c r="E521" t="s">
        <v>1511</v>
      </c>
      <c r="F521" t="s">
        <v>48</v>
      </c>
      <c r="G521" t="s">
        <v>49</v>
      </c>
      <c r="H521" t="s">
        <v>50</v>
      </c>
      <c r="I521" t="s">
        <v>51</v>
      </c>
      <c r="J521" t="s">
        <v>102</v>
      </c>
      <c r="K521" t="s">
        <v>102</v>
      </c>
      <c r="L521" t="s">
        <v>103</v>
      </c>
      <c r="M521" t="s">
        <v>52</v>
      </c>
      <c r="N521" t="s">
        <v>1974</v>
      </c>
      <c r="O521" t="s">
        <v>105</v>
      </c>
      <c r="Q521" s="3"/>
      <c r="U521" s="3"/>
      <c r="W521" t="s">
        <v>43</v>
      </c>
      <c r="X521" t="s">
        <v>43</v>
      </c>
      <c r="Y521" s="3">
        <v>2232</v>
      </c>
      <c r="Z521" t="s">
        <v>1896</v>
      </c>
      <c r="AA521" t="s">
        <v>1367</v>
      </c>
      <c r="AB521" t="s">
        <v>1963</v>
      </c>
      <c r="AC521" t="s">
        <v>1578</v>
      </c>
      <c r="AD521" t="s">
        <v>110</v>
      </c>
      <c r="AE521" t="s">
        <v>60</v>
      </c>
      <c r="AH521" s="3"/>
      <c r="AI521" s="3">
        <v>2023</v>
      </c>
      <c r="AJ521" s="4">
        <v>45108</v>
      </c>
      <c r="AK521" s="5">
        <v>45278</v>
      </c>
      <c r="AL521" t="s">
        <v>43</v>
      </c>
      <c r="AM521" t="s">
        <v>61</v>
      </c>
      <c r="AN521">
        <v>-5312.4800000000005</v>
      </c>
      <c r="AP521">
        <v>5312.4800000000005</v>
      </c>
      <c r="AQ521" s="6">
        <v>-5312.4800000000005</v>
      </c>
    </row>
    <row r="522" spans="1:43" x14ac:dyDescent="0.3">
      <c r="A522" t="s">
        <v>1894</v>
      </c>
      <c r="B522" t="s">
        <v>230</v>
      </c>
      <c r="C522" t="s">
        <v>46</v>
      </c>
      <c r="D522" s="3">
        <v>71475</v>
      </c>
      <c r="E522" t="s">
        <v>1511</v>
      </c>
      <c r="F522" t="s">
        <v>48</v>
      </c>
      <c r="G522" t="s">
        <v>49</v>
      </c>
      <c r="H522" t="s">
        <v>50</v>
      </c>
      <c r="I522" t="s">
        <v>51</v>
      </c>
      <c r="J522" t="s">
        <v>102</v>
      </c>
      <c r="K522" t="s">
        <v>102</v>
      </c>
      <c r="L522" t="s">
        <v>103</v>
      </c>
      <c r="M522" t="s">
        <v>52</v>
      </c>
      <c r="N522" t="s">
        <v>1975</v>
      </c>
      <c r="O522" t="s">
        <v>105</v>
      </c>
      <c r="Q522" s="3"/>
      <c r="U522" s="3"/>
      <c r="W522" t="s">
        <v>43</v>
      </c>
      <c r="X522" t="s">
        <v>43</v>
      </c>
      <c r="Y522" s="3">
        <v>2357</v>
      </c>
      <c r="Z522" t="s">
        <v>1901</v>
      </c>
      <c r="AA522" t="s">
        <v>1367</v>
      </c>
      <c r="AB522" t="s">
        <v>1976</v>
      </c>
      <c r="AC522" t="s">
        <v>1578</v>
      </c>
      <c r="AD522" t="s">
        <v>110</v>
      </c>
      <c r="AE522" t="s">
        <v>60</v>
      </c>
      <c r="AH522" s="3"/>
      <c r="AI522" s="3">
        <v>2023</v>
      </c>
      <c r="AJ522" s="4">
        <v>45108</v>
      </c>
      <c r="AK522" s="5">
        <v>45278</v>
      </c>
      <c r="AL522" t="s">
        <v>43</v>
      </c>
      <c r="AM522" t="s">
        <v>61</v>
      </c>
      <c r="AN522">
        <v>-910.63</v>
      </c>
      <c r="AP522">
        <v>910.63</v>
      </c>
      <c r="AQ522" s="6">
        <v>-910.63</v>
      </c>
    </row>
    <row r="523" spans="1:43" x14ac:dyDescent="0.3">
      <c r="A523" t="s">
        <v>1894</v>
      </c>
      <c r="B523" t="s">
        <v>230</v>
      </c>
      <c r="C523" t="s">
        <v>46</v>
      </c>
      <c r="D523" s="3">
        <v>71475</v>
      </c>
      <c r="E523" t="s">
        <v>1511</v>
      </c>
      <c r="F523" t="s">
        <v>48</v>
      </c>
      <c r="G523" t="s">
        <v>49</v>
      </c>
      <c r="H523" t="s">
        <v>50</v>
      </c>
      <c r="I523" t="s">
        <v>51</v>
      </c>
      <c r="J523" t="s">
        <v>102</v>
      </c>
      <c r="K523" t="s">
        <v>102</v>
      </c>
      <c r="L523" t="s">
        <v>103</v>
      </c>
      <c r="M523" t="s">
        <v>52</v>
      </c>
      <c r="N523" t="s">
        <v>1977</v>
      </c>
      <c r="O523" t="s">
        <v>105</v>
      </c>
      <c r="Q523" s="3"/>
      <c r="U523" s="3"/>
      <c r="W523" t="s">
        <v>43</v>
      </c>
      <c r="X523" t="s">
        <v>43</v>
      </c>
      <c r="Y523" s="3">
        <v>2358</v>
      </c>
      <c r="Z523" t="s">
        <v>1901</v>
      </c>
      <c r="AA523" t="s">
        <v>1367</v>
      </c>
      <c r="AB523" t="s">
        <v>1976</v>
      </c>
      <c r="AC523" t="s">
        <v>1578</v>
      </c>
      <c r="AD523" t="s">
        <v>110</v>
      </c>
      <c r="AE523" t="s">
        <v>60</v>
      </c>
      <c r="AH523" s="3"/>
      <c r="AI523" s="3">
        <v>2023</v>
      </c>
      <c r="AJ523" s="4">
        <v>45108</v>
      </c>
      <c r="AK523" s="5">
        <v>45278</v>
      </c>
      <c r="AL523" t="s">
        <v>43</v>
      </c>
      <c r="AM523" t="s">
        <v>61</v>
      </c>
      <c r="AN523">
        <v>-5507.64</v>
      </c>
      <c r="AP523">
        <v>5507.64</v>
      </c>
      <c r="AQ523" s="6">
        <v>-5507.64</v>
      </c>
    </row>
    <row r="524" spans="1:43" x14ac:dyDescent="0.3">
      <c r="A524" t="s">
        <v>1894</v>
      </c>
      <c r="B524" t="s">
        <v>230</v>
      </c>
      <c r="C524" t="s">
        <v>46</v>
      </c>
      <c r="D524" s="3">
        <v>71475</v>
      </c>
      <c r="E524" t="s">
        <v>1511</v>
      </c>
      <c r="F524" t="s">
        <v>48</v>
      </c>
      <c r="G524" t="s">
        <v>49</v>
      </c>
      <c r="H524" t="s">
        <v>50</v>
      </c>
      <c r="I524" t="s">
        <v>51</v>
      </c>
      <c r="J524" t="s">
        <v>102</v>
      </c>
      <c r="K524" t="s">
        <v>102</v>
      </c>
      <c r="L524" t="s">
        <v>103</v>
      </c>
      <c r="M524" t="s">
        <v>52</v>
      </c>
      <c r="N524" t="s">
        <v>1978</v>
      </c>
      <c r="O524" t="s">
        <v>105</v>
      </c>
      <c r="Q524" s="3"/>
      <c r="U524" s="3"/>
      <c r="W524" t="s">
        <v>43</v>
      </c>
      <c r="X524" t="s">
        <v>43</v>
      </c>
      <c r="Y524" s="3">
        <v>2359</v>
      </c>
      <c r="Z524" t="s">
        <v>1901</v>
      </c>
      <c r="AA524" t="s">
        <v>1367</v>
      </c>
      <c r="AB524" t="s">
        <v>1976</v>
      </c>
      <c r="AC524" t="s">
        <v>1578</v>
      </c>
      <c r="AD524" t="s">
        <v>110</v>
      </c>
      <c r="AE524" t="s">
        <v>60</v>
      </c>
      <c r="AH524" s="3"/>
      <c r="AI524" s="3">
        <v>2023</v>
      </c>
      <c r="AJ524" s="4">
        <v>45108</v>
      </c>
      <c r="AK524" s="5">
        <v>45278</v>
      </c>
      <c r="AL524" t="s">
        <v>43</v>
      </c>
      <c r="AM524" t="s">
        <v>61</v>
      </c>
      <c r="AN524">
        <v>-5799.38</v>
      </c>
      <c r="AP524">
        <v>5799.38</v>
      </c>
      <c r="AQ524" s="6">
        <v>-5799.38</v>
      </c>
    </row>
    <row r="525" spans="1:43" x14ac:dyDescent="0.3">
      <c r="A525" t="s">
        <v>1894</v>
      </c>
      <c r="B525" t="s">
        <v>230</v>
      </c>
      <c r="C525" t="s">
        <v>46</v>
      </c>
      <c r="D525" s="3">
        <v>71475</v>
      </c>
      <c r="E525" t="s">
        <v>1511</v>
      </c>
      <c r="F525" t="s">
        <v>48</v>
      </c>
      <c r="G525" t="s">
        <v>49</v>
      </c>
      <c r="H525" t="s">
        <v>50</v>
      </c>
      <c r="I525" t="s">
        <v>51</v>
      </c>
      <c r="J525" t="s">
        <v>102</v>
      </c>
      <c r="K525" t="s">
        <v>102</v>
      </c>
      <c r="L525" t="s">
        <v>103</v>
      </c>
      <c r="M525" t="s">
        <v>52</v>
      </c>
      <c r="N525" t="s">
        <v>1979</v>
      </c>
      <c r="O525" t="s">
        <v>105</v>
      </c>
      <c r="Q525" s="3"/>
      <c r="U525" s="3"/>
      <c r="W525" t="s">
        <v>43</v>
      </c>
      <c r="X525" t="s">
        <v>43</v>
      </c>
      <c r="Y525" s="3">
        <v>2554</v>
      </c>
      <c r="Z525" t="s">
        <v>1980</v>
      </c>
      <c r="AA525" t="s">
        <v>1367</v>
      </c>
      <c r="AB525" t="s">
        <v>1981</v>
      </c>
      <c r="AC525" t="s">
        <v>1578</v>
      </c>
      <c r="AD525" t="s">
        <v>110</v>
      </c>
      <c r="AE525" t="s">
        <v>60</v>
      </c>
      <c r="AH525" s="3"/>
      <c r="AI525" s="3">
        <v>2023</v>
      </c>
      <c r="AJ525" s="4">
        <v>45108</v>
      </c>
      <c r="AK525" s="5">
        <v>45278</v>
      </c>
      <c r="AL525" t="s">
        <v>43</v>
      </c>
      <c r="AM525" t="s">
        <v>61</v>
      </c>
      <c r="AN525">
        <v>-825.14</v>
      </c>
      <c r="AP525">
        <v>825.14</v>
      </c>
      <c r="AQ525" s="6">
        <v>-825.14</v>
      </c>
    </row>
    <row r="526" spans="1:43" x14ac:dyDescent="0.3">
      <c r="A526" t="s">
        <v>1894</v>
      </c>
      <c r="B526" t="s">
        <v>230</v>
      </c>
      <c r="C526" t="s">
        <v>46</v>
      </c>
      <c r="D526" s="3">
        <v>71475</v>
      </c>
      <c r="E526" t="s">
        <v>1511</v>
      </c>
      <c r="F526" t="s">
        <v>48</v>
      </c>
      <c r="G526" t="s">
        <v>49</v>
      </c>
      <c r="H526" t="s">
        <v>50</v>
      </c>
      <c r="I526" t="s">
        <v>51</v>
      </c>
      <c r="J526" t="s">
        <v>102</v>
      </c>
      <c r="K526" t="s">
        <v>102</v>
      </c>
      <c r="L526" t="s">
        <v>103</v>
      </c>
      <c r="M526" t="s">
        <v>52</v>
      </c>
      <c r="N526" t="s">
        <v>1982</v>
      </c>
      <c r="O526" t="s">
        <v>105</v>
      </c>
      <c r="Q526" s="3"/>
      <c r="U526" s="3"/>
      <c r="W526" t="s">
        <v>43</v>
      </c>
      <c r="X526" t="s">
        <v>43</v>
      </c>
      <c r="Y526" s="3">
        <v>2555</v>
      </c>
      <c r="Z526" t="s">
        <v>1980</v>
      </c>
      <c r="AA526" t="s">
        <v>1367</v>
      </c>
      <c r="AB526" t="s">
        <v>1981</v>
      </c>
      <c r="AC526" t="s">
        <v>1578</v>
      </c>
      <c r="AD526" t="s">
        <v>110</v>
      </c>
      <c r="AE526" t="s">
        <v>60</v>
      </c>
      <c r="AH526" s="3"/>
      <c r="AI526" s="3">
        <v>2023</v>
      </c>
      <c r="AJ526" s="4">
        <v>45108</v>
      </c>
      <c r="AK526" s="5">
        <v>45278</v>
      </c>
      <c r="AL526" t="s">
        <v>43</v>
      </c>
      <c r="AM526" t="s">
        <v>61</v>
      </c>
      <c r="AN526">
        <v>-3383.4500000000003</v>
      </c>
      <c r="AP526">
        <v>3383.4500000000003</v>
      </c>
      <c r="AQ526" s="6">
        <v>-3383.4500000000003</v>
      </c>
    </row>
    <row r="527" spans="1:43" x14ac:dyDescent="0.3">
      <c r="A527" t="s">
        <v>1894</v>
      </c>
      <c r="B527" t="s">
        <v>230</v>
      </c>
      <c r="C527" t="s">
        <v>46</v>
      </c>
      <c r="D527" s="3">
        <v>71475</v>
      </c>
      <c r="E527" t="s">
        <v>1511</v>
      </c>
      <c r="F527" t="s">
        <v>48</v>
      </c>
      <c r="G527" t="s">
        <v>49</v>
      </c>
      <c r="H527" t="s">
        <v>50</v>
      </c>
      <c r="I527" t="s">
        <v>51</v>
      </c>
      <c r="J527" t="s">
        <v>102</v>
      </c>
      <c r="K527" t="s">
        <v>102</v>
      </c>
      <c r="L527" t="s">
        <v>103</v>
      </c>
      <c r="M527" t="s">
        <v>52</v>
      </c>
      <c r="N527" t="s">
        <v>1983</v>
      </c>
      <c r="O527" t="s">
        <v>105</v>
      </c>
      <c r="Q527" s="3"/>
      <c r="U527" s="3"/>
      <c r="W527" t="s">
        <v>43</v>
      </c>
      <c r="X527" t="s">
        <v>43</v>
      </c>
      <c r="Y527" s="3">
        <v>2556</v>
      </c>
      <c r="Z527" t="s">
        <v>1980</v>
      </c>
      <c r="AA527" t="s">
        <v>1367</v>
      </c>
      <c r="AB527" t="s">
        <v>1981</v>
      </c>
      <c r="AC527" t="s">
        <v>1578</v>
      </c>
      <c r="AD527" t="s">
        <v>110</v>
      </c>
      <c r="AE527" t="s">
        <v>60</v>
      </c>
      <c r="AH527" s="3"/>
      <c r="AI527" s="3">
        <v>2023</v>
      </c>
      <c r="AJ527" s="4">
        <v>45108</v>
      </c>
      <c r="AK527" s="5">
        <v>45278</v>
      </c>
      <c r="AL527" t="s">
        <v>43</v>
      </c>
      <c r="AM527" t="s">
        <v>61</v>
      </c>
      <c r="AN527">
        <v>-3438.61</v>
      </c>
      <c r="AP527">
        <v>3438.61</v>
      </c>
      <c r="AQ527" s="6">
        <v>-3438.61</v>
      </c>
    </row>
    <row r="528" spans="1:43" x14ac:dyDescent="0.3">
      <c r="A528" t="s">
        <v>1894</v>
      </c>
      <c r="B528" t="s">
        <v>230</v>
      </c>
      <c r="C528" t="s">
        <v>46</v>
      </c>
      <c r="D528" s="3">
        <v>71475</v>
      </c>
      <c r="E528" t="s">
        <v>1511</v>
      </c>
      <c r="F528" t="s">
        <v>48</v>
      </c>
      <c r="G528" t="s">
        <v>49</v>
      </c>
      <c r="H528" t="s">
        <v>50</v>
      </c>
      <c r="I528" t="s">
        <v>51</v>
      </c>
      <c r="J528" t="s">
        <v>102</v>
      </c>
      <c r="K528" t="s">
        <v>102</v>
      </c>
      <c r="L528" t="s">
        <v>103</v>
      </c>
      <c r="M528" t="s">
        <v>52</v>
      </c>
      <c r="N528" t="s">
        <v>1984</v>
      </c>
      <c r="O528" t="s">
        <v>105</v>
      </c>
      <c r="Q528" s="3"/>
      <c r="U528" s="3"/>
      <c r="W528" t="s">
        <v>43</v>
      </c>
      <c r="X528" t="s">
        <v>43</v>
      </c>
      <c r="Y528" s="3">
        <v>2557</v>
      </c>
      <c r="Z528" t="s">
        <v>1980</v>
      </c>
      <c r="AA528" t="s">
        <v>1367</v>
      </c>
      <c r="AB528" t="s">
        <v>1981</v>
      </c>
      <c r="AC528" t="s">
        <v>1578</v>
      </c>
      <c r="AD528" t="s">
        <v>110</v>
      </c>
      <c r="AE528" t="s">
        <v>60</v>
      </c>
      <c r="AH528" s="3"/>
      <c r="AI528" s="3">
        <v>2023</v>
      </c>
      <c r="AJ528" s="4">
        <v>45108</v>
      </c>
      <c r="AK528" s="5">
        <v>45278</v>
      </c>
      <c r="AL528" t="s">
        <v>43</v>
      </c>
      <c r="AM528" t="s">
        <v>61</v>
      </c>
      <c r="AN528">
        <v>-5251.24</v>
      </c>
      <c r="AP528">
        <v>5251.24</v>
      </c>
      <c r="AQ528" s="6">
        <v>-5251.24</v>
      </c>
    </row>
    <row r="529" spans="1:43" x14ac:dyDescent="0.3">
      <c r="A529" t="s">
        <v>1894</v>
      </c>
      <c r="B529" t="s">
        <v>230</v>
      </c>
      <c r="C529" t="s">
        <v>46</v>
      </c>
      <c r="D529" s="3">
        <v>71475</v>
      </c>
      <c r="E529" t="s">
        <v>1511</v>
      </c>
      <c r="F529" t="s">
        <v>48</v>
      </c>
      <c r="G529" t="s">
        <v>49</v>
      </c>
      <c r="H529" t="s">
        <v>50</v>
      </c>
      <c r="I529" t="s">
        <v>51</v>
      </c>
      <c r="J529" t="s">
        <v>102</v>
      </c>
      <c r="K529" t="s">
        <v>102</v>
      </c>
      <c r="L529" t="s">
        <v>103</v>
      </c>
      <c r="M529" t="s">
        <v>52</v>
      </c>
      <c r="N529" t="s">
        <v>1985</v>
      </c>
      <c r="O529" t="s">
        <v>105</v>
      </c>
      <c r="Q529" s="3"/>
      <c r="U529" s="3"/>
      <c r="W529" t="s">
        <v>43</v>
      </c>
      <c r="X529" t="s">
        <v>43</v>
      </c>
      <c r="Y529" s="3">
        <v>2558</v>
      </c>
      <c r="Z529" t="s">
        <v>1980</v>
      </c>
      <c r="AA529" t="s">
        <v>1367</v>
      </c>
      <c r="AB529" t="s">
        <v>1981</v>
      </c>
      <c r="AC529" t="s">
        <v>1578</v>
      </c>
      <c r="AD529" t="s">
        <v>110</v>
      </c>
      <c r="AE529" t="s">
        <v>60</v>
      </c>
      <c r="AH529" s="3"/>
      <c r="AI529" s="3">
        <v>2023</v>
      </c>
      <c r="AJ529" s="4">
        <v>45108</v>
      </c>
      <c r="AK529" s="5">
        <v>45278</v>
      </c>
      <c r="AL529" t="s">
        <v>43</v>
      </c>
      <c r="AM529" t="s">
        <v>61</v>
      </c>
      <c r="AN529">
        <v>-5652.1</v>
      </c>
      <c r="AP529">
        <v>5652.1</v>
      </c>
      <c r="AQ529" s="6">
        <v>-5652.1</v>
      </c>
    </row>
    <row r="530" spans="1:43" x14ac:dyDescent="0.3">
      <c r="A530" t="s">
        <v>1510</v>
      </c>
      <c r="B530" t="s">
        <v>196</v>
      </c>
      <c r="C530" t="s">
        <v>46</v>
      </c>
      <c r="D530" s="3">
        <v>71501</v>
      </c>
      <c r="E530" t="s">
        <v>1986</v>
      </c>
      <c r="F530" t="s">
        <v>48</v>
      </c>
      <c r="G530" t="s">
        <v>49</v>
      </c>
      <c r="H530" t="s">
        <v>50</v>
      </c>
      <c r="I530" t="s">
        <v>51</v>
      </c>
      <c r="J530" t="s">
        <v>102</v>
      </c>
      <c r="K530" t="s">
        <v>102</v>
      </c>
      <c r="L530" t="s">
        <v>103</v>
      </c>
      <c r="M530" t="s">
        <v>52</v>
      </c>
      <c r="N530" t="s">
        <v>1987</v>
      </c>
      <c r="O530" t="s">
        <v>105</v>
      </c>
      <c r="Q530" s="3"/>
      <c r="U530" s="3"/>
      <c r="W530" t="s">
        <v>43</v>
      </c>
      <c r="X530" t="s">
        <v>43</v>
      </c>
      <c r="Y530" s="3">
        <v>4</v>
      </c>
      <c r="Z530" t="s">
        <v>1988</v>
      </c>
      <c r="AA530" t="s">
        <v>1989</v>
      </c>
      <c r="AB530" t="s">
        <v>1990</v>
      </c>
      <c r="AC530" t="s">
        <v>1991</v>
      </c>
      <c r="AD530" t="s">
        <v>110</v>
      </c>
      <c r="AE530" t="s">
        <v>60</v>
      </c>
      <c r="AH530" s="3"/>
      <c r="AI530" s="3">
        <v>2023</v>
      </c>
      <c r="AJ530" s="4">
        <v>45026</v>
      </c>
      <c r="AK530" s="5">
        <v>45180</v>
      </c>
      <c r="AL530" t="s">
        <v>43</v>
      </c>
      <c r="AM530" t="s">
        <v>61</v>
      </c>
      <c r="AN530">
        <v>2739.34</v>
      </c>
      <c r="AO530">
        <v>2739.34</v>
      </c>
      <c r="AQ530" s="6">
        <v>2739.34</v>
      </c>
    </row>
    <row r="531" spans="1:43" x14ac:dyDescent="0.3">
      <c r="A531" t="s">
        <v>1510</v>
      </c>
      <c r="B531" t="s">
        <v>196</v>
      </c>
      <c r="C531" t="s">
        <v>46</v>
      </c>
      <c r="D531" s="3">
        <v>71501</v>
      </c>
      <c r="E531" t="s">
        <v>1986</v>
      </c>
      <c r="F531" t="s">
        <v>48</v>
      </c>
      <c r="G531" t="s">
        <v>49</v>
      </c>
      <c r="H531" t="s">
        <v>50</v>
      </c>
      <c r="I531" t="s">
        <v>51</v>
      </c>
      <c r="J531" t="s">
        <v>102</v>
      </c>
      <c r="K531" t="s">
        <v>102</v>
      </c>
      <c r="L531" t="s">
        <v>103</v>
      </c>
      <c r="M531" t="s">
        <v>52</v>
      </c>
      <c r="N531" t="s">
        <v>1992</v>
      </c>
      <c r="O531" t="s">
        <v>105</v>
      </c>
      <c r="Q531" s="3"/>
      <c r="U531" s="3"/>
      <c r="W531" t="s">
        <v>43</v>
      </c>
      <c r="X531" t="s">
        <v>43</v>
      </c>
      <c r="Y531" s="3">
        <v>7</v>
      </c>
      <c r="Z531" t="s">
        <v>1993</v>
      </c>
      <c r="AA531" t="s">
        <v>1994</v>
      </c>
      <c r="AB531" t="s">
        <v>1995</v>
      </c>
      <c r="AC531" t="s">
        <v>1991</v>
      </c>
      <c r="AD531" t="s">
        <v>110</v>
      </c>
      <c r="AE531" t="s">
        <v>60</v>
      </c>
      <c r="AH531" s="3"/>
      <c r="AI531" s="3">
        <v>2023</v>
      </c>
      <c r="AJ531" s="4">
        <v>45026</v>
      </c>
      <c r="AK531" s="5">
        <v>45224</v>
      </c>
      <c r="AL531" t="s">
        <v>43</v>
      </c>
      <c r="AM531" t="s">
        <v>61</v>
      </c>
      <c r="AN531">
        <v>2739.34</v>
      </c>
      <c r="AO531">
        <v>2739.34</v>
      </c>
      <c r="AQ531" s="6">
        <v>2739.34</v>
      </c>
    </row>
    <row r="532" spans="1:43" x14ac:dyDescent="0.3">
      <c r="A532" t="s">
        <v>1510</v>
      </c>
      <c r="B532" t="s">
        <v>196</v>
      </c>
      <c r="C532" t="s">
        <v>46</v>
      </c>
      <c r="D532" s="3">
        <v>71501</v>
      </c>
      <c r="E532" t="s">
        <v>1986</v>
      </c>
      <c r="F532" t="s">
        <v>48</v>
      </c>
      <c r="G532" t="s">
        <v>49</v>
      </c>
      <c r="H532" t="s">
        <v>50</v>
      </c>
      <c r="I532" t="s">
        <v>51</v>
      </c>
      <c r="J532" t="s">
        <v>102</v>
      </c>
      <c r="K532" t="s">
        <v>102</v>
      </c>
      <c r="L532" t="s">
        <v>103</v>
      </c>
      <c r="M532" t="s">
        <v>52</v>
      </c>
      <c r="N532" t="s">
        <v>1996</v>
      </c>
      <c r="O532" t="s">
        <v>105</v>
      </c>
      <c r="Q532" s="3"/>
      <c r="U532" s="3"/>
      <c r="W532" t="s">
        <v>43</v>
      </c>
      <c r="X532" t="s">
        <v>43</v>
      </c>
      <c r="Y532" s="3">
        <v>15</v>
      </c>
      <c r="Z532" t="s">
        <v>1997</v>
      </c>
      <c r="AA532" t="s">
        <v>1998</v>
      </c>
      <c r="AB532" t="s">
        <v>1999</v>
      </c>
      <c r="AC532" t="s">
        <v>1991</v>
      </c>
      <c r="AD532" t="s">
        <v>110</v>
      </c>
      <c r="AE532" t="s">
        <v>60</v>
      </c>
      <c r="AH532" s="3"/>
      <c r="AI532" s="3">
        <v>2023</v>
      </c>
      <c r="AJ532" s="4">
        <v>45026</v>
      </c>
      <c r="AK532" s="5">
        <v>45172</v>
      </c>
      <c r="AL532" t="s">
        <v>43</v>
      </c>
      <c r="AM532" t="s">
        <v>61</v>
      </c>
      <c r="AN532">
        <v>2739.34</v>
      </c>
      <c r="AO532">
        <v>2739.34</v>
      </c>
      <c r="AQ532" s="6">
        <v>2739.34</v>
      </c>
    </row>
    <row r="533" spans="1:43" x14ac:dyDescent="0.3">
      <c r="A533" t="s">
        <v>1510</v>
      </c>
      <c r="B533" t="s">
        <v>85</v>
      </c>
      <c r="C533" t="s">
        <v>46</v>
      </c>
      <c r="D533" s="3">
        <v>71501</v>
      </c>
      <c r="E533" t="s">
        <v>1986</v>
      </c>
      <c r="F533" t="s">
        <v>48</v>
      </c>
      <c r="G533" t="s">
        <v>49</v>
      </c>
      <c r="H533" t="s">
        <v>50</v>
      </c>
      <c r="I533" t="s">
        <v>51</v>
      </c>
      <c r="J533" t="s">
        <v>102</v>
      </c>
      <c r="K533" t="s">
        <v>102</v>
      </c>
      <c r="L533" t="s">
        <v>103</v>
      </c>
      <c r="M533" t="s">
        <v>52</v>
      </c>
      <c r="N533" t="s">
        <v>2000</v>
      </c>
      <c r="O533" t="s">
        <v>105</v>
      </c>
      <c r="Q533" s="3"/>
      <c r="U533" s="3"/>
      <c r="W533" t="s">
        <v>43</v>
      </c>
      <c r="X533" t="s">
        <v>43</v>
      </c>
      <c r="Y533" s="3">
        <v>154</v>
      </c>
      <c r="Z533" t="s">
        <v>2001</v>
      </c>
      <c r="AA533" t="s">
        <v>2002</v>
      </c>
      <c r="AB533" t="s">
        <v>2003</v>
      </c>
      <c r="AC533" t="s">
        <v>1705</v>
      </c>
      <c r="AD533" t="s">
        <v>110</v>
      </c>
      <c r="AE533" t="s">
        <v>60</v>
      </c>
      <c r="AH533" s="3"/>
      <c r="AI533" s="3">
        <v>2023</v>
      </c>
      <c r="AJ533" s="4">
        <v>45261</v>
      </c>
      <c r="AK533" s="5">
        <v>45336</v>
      </c>
      <c r="AL533" t="s">
        <v>43</v>
      </c>
      <c r="AM533" t="s">
        <v>61</v>
      </c>
      <c r="AN533">
        <v>0.01</v>
      </c>
      <c r="AO533">
        <v>0.01</v>
      </c>
      <c r="AQ533" s="6">
        <v>0.01</v>
      </c>
    </row>
    <row r="534" spans="1:43" x14ac:dyDescent="0.3">
      <c r="A534" t="s">
        <v>1510</v>
      </c>
      <c r="B534" t="s">
        <v>289</v>
      </c>
      <c r="C534" t="s">
        <v>46</v>
      </c>
      <c r="D534" s="3">
        <v>71501</v>
      </c>
      <c r="E534" t="s">
        <v>1986</v>
      </c>
      <c r="F534" t="s">
        <v>48</v>
      </c>
      <c r="G534" t="s">
        <v>49</v>
      </c>
      <c r="H534" t="s">
        <v>50</v>
      </c>
      <c r="I534" t="s">
        <v>51</v>
      </c>
      <c r="J534" t="s">
        <v>102</v>
      </c>
      <c r="K534" t="s">
        <v>102</v>
      </c>
      <c r="L534" t="s">
        <v>103</v>
      </c>
      <c r="M534" t="s">
        <v>52</v>
      </c>
      <c r="N534" t="s">
        <v>2004</v>
      </c>
      <c r="O534" t="s">
        <v>105</v>
      </c>
      <c r="Q534" s="3"/>
      <c r="U534" s="3"/>
      <c r="W534" t="s">
        <v>43</v>
      </c>
      <c r="X534" t="s">
        <v>43</v>
      </c>
      <c r="Y534" s="3">
        <v>283</v>
      </c>
      <c r="Z534" t="s">
        <v>2005</v>
      </c>
      <c r="AA534" t="s">
        <v>2006</v>
      </c>
      <c r="AB534" t="s">
        <v>2007</v>
      </c>
      <c r="AC534" t="s">
        <v>1543</v>
      </c>
      <c r="AD534" t="s">
        <v>110</v>
      </c>
      <c r="AE534" t="s">
        <v>60</v>
      </c>
      <c r="AH534" s="3"/>
      <c r="AI534" s="3">
        <v>2023</v>
      </c>
      <c r="AJ534" s="4">
        <v>45170</v>
      </c>
      <c r="AK534" s="5">
        <v>45274</v>
      </c>
      <c r="AL534" t="s">
        <v>43</v>
      </c>
      <c r="AM534" t="s">
        <v>61</v>
      </c>
      <c r="AN534">
        <v>1087.49</v>
      </c>
      <c r="AO534">
        <v>1087.49</v>
      </c>
      <c r="AQ534" s="6">
        <v>1087.49</v>
      </c>
    </row>
    <row r="535" spans="1:43" x14ac:dyDescent="0.3">
      <c r="A535" t="s">
        <v>1510</v>
      </c>
      <c r="B535" t="s">
        <v>446</v>
      </c>
      <c r="C535" t="s">
        <v>46</v>
      </c>
      <c r="D535" s="3">
        <v>71501</v>
      </c>
      <c r="E535" t="s">
        <v>1986</v>
      </c>
      <c r="F535" t="s">
        <v>48</v>
      </c>
      <c r="G535" t="s">
        <v>49</v>
      </c>
      <c r="H535" t="s">
        <v>50</v>
      </c>
      <c r="I535" t="s">
        <v>51</v>
      </c>
      <c r="J535" t="s">
        <v>102</v>
      </c>
      <c r="K535" t="s">
        <v>102</v>
      </c>
      <c r="L535" t="s">
        <v>103</v>
      </c>
      <c r="M535" t="s">
        <v>52</v>
      </c>
      <c r="N535" t="s">
        <v>2008</v>
      </c>
      <c r="O535" t="s">
        <v>105</v>
      </c>
      <c r="Q535" s="3"/>
      <c r="U535" s="3"/>
      <c r="W535" t="s">
        <v>43</v>
      </c>
      <c r="X535" t="s">
        <v>43</v>
      </c>
      <c r="Y535" s="3">
        <v>306</v>
      </c>
      <c r="Z535" t="s">
        <v>1538</v>
      </c>
      <c r="AA535" t="s">
        <v>2009</v>
      </c>
      <c r="AB535" t="s">
        <v>2010</v>
      </c>
      <c r="AC535" t="s">
        <v>1551</v>
      </c>
      <c r="AD535" t="s">
        <v>110</v>
      </c>
      <c r="AE535" t="s">
        <v>60</v>
      </c>
      <c r="AH535" s="3"/>
      <c r="AI535" s="3">
        <v>2023</v>
      </c>
      <c r="AJ535" s="4">
        <v>45139</v>
      </c>
      <c r="AK535" s="5">
        <v>45278</v>
      </c>
      <c r="AL535" t="s">
        <v>43</v>
      </c>
      <c r="AM535" t="s">
        <v>61</v>
      </c>
      <c r="AN535">
        <v>1163.52</v>
      </c>
      <c r="AO535">
        <v>1163.52</v>
      </c>
      <c r="AQ535" s="6">
        <v>1163.52</v>
      </c>
    </row>
    <row r="536" spans="1:43" x14ac:dyDescent="0.3">
      <c r="A536" t="s">
        <v>1510</v>
      </c>
      <c r="B536" t="s">
        <v>247</v>
      </c>
      <c r="C536" t="s">
        <v>46</v>
      </c>
      <c r="D536" s="3">
        <v>71501</v>
      </c>
      <c r="E536" t="s">
        <v>1986</v>
      </c>
      <c r="F536" t="s">
        <v>48</v>
      </c>
      <c r="G536" t="s">
        <v>49</v>
      </c>
      <c r="H536" t="s">
        <v>50</v>
      </c>
      <c r="I536" t="s">
        <v>51</v>
      </c>
      <c r="J536" t="s">
        <v>102</v>
      </c>
      <c r="K536" t="s">
        <v>102</v>
      </c>
      <c r="L536" t="s">
        <v>103</v>
      </c>
      <c r="M536" t="s">
        <v>52</v>
      </c>
      <c r="N536" t="s">
        <v>2011</v>
      </c>
      <c r="O536" t="s">
        <v>105</v>
      </c>
      <c r="Q536" s="3"/>
      <c r="U536" s="3"/>
      <c r="W536" t="s">
        <v>43</v>
      </c>
      <c r="X536" t="s">
        <v>43</v>
      </c>
      <c r="Y536" s="3">
        <v>307</v>
      </c>
      <c r="Z536" t="s">
        <v>1513</v>
      </c>
      <c r="AA536" t="s">
        <v>2012</v>
      </c>
      <c r="AB536" t="s">
        <v>1523</v>
      </c>
      <c r="AC536" t="s">
        <v>1524</v>
      </c>
      <c r="AD536" t="s">
        <v>110</v>
      </c>
      <c r="AE536" t="s">
        <v>60</v>
      </c>
      <c r="AH536" s="3"/>
      <c r="AI536" s="3">
        <v>2023</v>
      </c>
      <c r="AJ536" s="4">
        <v>45200</v>
      </c>
      <c r="AK536" s="5">
        <v>45278</v>
      </c>
      <c r="AL536" t="s">
        <v>43</v>
      </c>
      <c r="AM536" t="s">
        <v>61</v>
      </c>
      <c r="AN536">
        <v>1159.48</v>
      </c>
      <c r="AO536">
        <v>1159.48</v>
      </c>
      <c r="AQ536" s="6">
        <v>1159.48</v>
      </c>
    </row>
    <row r="537" spans="1:43" x14ac:dyDescent="0.3">
      <c r="A537" t="s">
        <v>1510</v>
      </c>
      <c r="B537" t="s">
        <v>247</v>
      </c>
      <c r="C537" t="s">
        <v>46</v>
      </c>
      <c r="D537" s="3">
        <v>71501</v>
      </c>
      <c r="E537" t="s">
        <v>1986</v>
      </c>
      <c r="F537" t="s">
        <v>48</v>
      </c>
      <c r="G537" t="s">
        <v>49</v>
      </c>
      <c r="H537" t="s">
        <v>50</v>
      </c>
      <c r="I537" t="s">
        <v>51</v>
      </c>
      <c r="J537" t="s">
        <v>102</v>
      </c>
      <c r="K537" t="s">
        <v>102</v>
      </c>
      <c r="L537" t="s">
        <v>103</v>
      </c>
      <c r="M537" t="s">
        <v>52</v>
      </c>
      <c r="N537" t="s">
        <v>2013</v>
      </c>
      <c r="O537" t="s">
        <v>105</v>
      </c>
      <c r="Q537" s="3"/>
      <c r="U537" s="3"/>
      <c r="W537" t="s">
        <v>43</v>
      </c>
      <c r="X537" t="s">
        <v>43</v>
      </c>
      <c r="Y537" s="3">
        <v>339</v>
      </c>
      <c r="Z537" t="s">
        <v>1526</v>
      </c>
      <c r="AA537" t="s">
        <v>2014</v>
      </c>
      <c r="AB537" t="s">
        <v>2015</v>
      </c>
      <c r="AC537" t="s">
        <v>1524</v>
      </c>
      <c r="AD537" t="s">
        <v>110</v>
      </c>
      <c r="AE537" t="s">
        <v>60</v>
      </c>
      <c r="AH537" s="3"/>
      <c r="AI537" s="3">
        <v>2023</v>
      </c>
      <c r="AJ537" s="4">
        <v>45200</v>
      </c>
      <c r="AK537" s="5">
        <v>45278</v>
      </c>
      <c r="AL537" t="s">
        <v>43</v>
      </c>
      <c r="AM537" t="s">
        <v>61</v>
      </c>
      <c r="AN537">
        <v>1087.49</v>
      </c>
      <c r="AO537">
        <v>1087.49</v>
      </c>
      <c r="AQ537" s="6">
        <v>1087.49</v>
      </c>
    </row>
    <row r="538" spans="1:43" x14ac:dyDescent="0.3">
      <c r="A538" t="s">
        <v>1510</v>
      </c>
      <c r="B538" t="s">
        <v>45</v>
      </c>
      <c r="C538" t="s">
        <v>46</v>
      </c>
      <c r="D538" s="3">
        <v>71501</v>
      </c>
      <c r="E538" t="s">
        <v>1986</v>
      </c>
      <c r="F538" t="s">
        <v>48</v>
      </c>
      <c r="G538" t="s">
        <v>49</v>
      </c>
      <c r="H538" t="s">
        <v>50</v>
      </c>
      <c r="I538" t="s">
        <v>51</v>
      </c>
      <c r="J538" t="s">
        <v>102</v>
      </c>
      <c r="K538" t="s">
        <v>102</v>
      </c>
      <c r="L538" t="s">
        <v>103</v>
      </c>
      <c r="M538" t="s">
        <v>52</v>
      </c>
      <c r="N538" t="s">
        <v>2016</v>
      </c>
      <c r="O538" t="s">
        <v>105</v>
      </c>
      <c r="Q538" s="3"/>
      <c r="U538" s="3"/>
      <c r="W538" t="s">
        <v>43</v>
      </c>
      <c r="X538" t="s">
        <v>43</v>
      </c>
      <c r="Y538" s="3">
        <v>344</v>
      </c>
      <c r="Z538" t="s">
        <v>1993</v>
      </c>
      <c r="AA538" t="s">
        <v>2017</v>
      </c>
      <c r="AB538" t="s">
        <v>2018</v>
      </c>
      <c r="AC538" t="s">
        <v>1595</v>
      </c>
      <c r="AD538" t="s">
        <v>110</v>
      </c>
      <c r="AE538" t="s">
        <v>60</v>
      </c>
      <c r="AH538" s="3"/>
      <c r="AI538" s="3">
        <v>2023</v>
      </c>
      <c r="AJ538" s="4">
        <v>45078</v>
      </c>
      <c r="AK538" s="5">
        <v>45224</v>
      </c>
      <c r="AL538" t="s">
        <v>43</v>
      </c>
      <c r="AM538" t="s">
        <v>61</v>
      </c>
      <c r="AN538">
        <v>1074.71</v>
      </c>
      <c r="AO538">
        <v>1074.71</v>
      </c>
      <c r="AQ538" s="6">
        <v>1074.71</v>
      </c>
    </row>
    <row r="539" spans="1:43" x14ac:dyDescent="0.3">
      <c r="A539" t="s">
        <v>1510</v>
      </c>
      <c r="B539" t="s">
        <v>230</v>
      </c>
      <c r="C539" t="s">
        <v>46</v>
      </c>
      <c r="D539" s="3">
        <v>71501</v>
      </c>
      <c r="E539" t="s">
        <v>1986</v>
      </c>
      <c r="F539" t="s">
        <v>48</v>
      </c>
      <c r="G539" t="s">
        <v>49</v>
      </c>
      <c r="H539" t="s">
        <v>50</v>
      </c>
      <c r="I539" t="s">
        <v>51</v>
      </c>
      <c r="J539" t="s">
        <v>102</v>
      </c>
      <c r="K539" t="s">
        <v>102</v>
      </c>
      <c r="L539" t="s">
        <v>103</v>
      </c>
      <c r="M539" t="s">
        <v>52</v>
      </c>
      <c r="N539" t="s">
        <v>2019</v>
      </c>
      <c r="O539" t="s">
        <v>105</v>
      </c>
      <c r="Q539" s="3"/>
      <c r="U539" s="3"/>
      <c r="W539" t="s">
        <v>43</v>
      </c>
      <c r="X539" t="s">
        <v>43</v>
      </c>
      <c r="Y539" s="3">
        <v>355</v>
      </c>
      <c r="Z539" t="s">
        <v>1993</v>
      </c>
      <c r="AA539" t="s">
        <v>2020</v>
      </c>
      <c r="AB539" t="s">
        <v>2021</v>
      </c>
      <c r="AC539" t="s">
        <v>1578</v>
      </c>
      <c r="AD539" t="s">
        <v>110</v>
      </c>
      <c r="AE539" t="s">
        <v>60</v>
      </c>
      <c r="AH539" s="3"/>
      <c r="AI539" s="3">
        <v>2023</v>
      </c>
      <c r="AJ539" s="4">
        <v>45108</v>
      </c>
      <c r="AK539" s="5">
        <v>45224</v>
      </c>
      <c r="AL539" t="s">
        <v>43</v>
      </c>
      <c r="AM539" t="s">
        <v>61</v>
      </c>
      <c r="AN539">
        <v>1081.23</v>
      </c>
      <c r="AO539">
        <v>1081.23</v>
      </c>
      <c r="AQ539" s="6">
        <v>1081.23</v>
      </c>
    </row>
    <row r="540" spans="1:43" x14ac:dyDescent="0.3">
      <c r="A540" t="s">
        <v>1510</v>
      </c>
      <c r="B540" t="s">
        <v>117</v>
      </c>
      <c r="C540" t="s">
        <v>46</v>
      </c>
      <c r="D540" s="3">
        <v>71501</v>
      </c>
      <c r="E540" t="s">
        <v>1986</v>
      </c>
      <c r="F540" t="s">
        <v>48</v>
      </c>
      <c r="G540" t="s">
        <v>49</v>
      </c>
      <c r="H540" t="s">
        <v>50</v>
      </c>
      <c r="I540" t="s">
        <v>51</v>
      </c>
      <c r="J540" t="s">
        <v>102</v>
      </c>
      <c r="K540" t="s">
        <v>102</v>
      </c>
      <c r="L540" t="s">
        <v>103</v>
      </c>
      <c r="M540" t="s">
        <v>52</v>
      </c>
      <c r="N540" t="s">
        <v>2022</v>
      </c>
      <c r="O540" t="s">
        <v>105</v>
      </c>
      <c r="Q540" s="3"/>
      <c r="U540" s="3"/>
      <c r="W540" t="s">
        <v>43</v>
      </c>
      <c r="X540" t="s">
        <v>43</v>
      </c>
      <c r="Y540" s="3">
        <v>355</v>
      </c>
      <c r="Z540" t="s">
        <v>1526</v>
      </c>
      <c r="AA540" t="s">
        <v>2023</v>
      </c>
      <c r="AB540" t="s">
        <v>1528</v>
      </c>
      <c r="AC540" t="s">
        <v>1529</v>
      </c>
      <c r="AD540" t="s">
        <v>110</v>
      </c>
      <c r="AE540" t="s">
        <v>60</v>
      </c>
      <c r="AH540" s="3"/>
      <c r="AI540" s="3">
        <v>2023</v>
      </c>
      <c r="AJ540" s="4">
        <v>45231</v>
      </c>
      <c r="AK540" s="5">
        <v>45278</v>
      </c>
      <c r="AL540" t="s">
        <v>43</v>
      </c>
      <c r="AM540" t="s">
        <v>61</v>
      </c>
      <c r="AN540">
        <v>1159.48</v>
      </c>
      <c r="AO540">
        <v>1159.48</v>
      </c>
      <c r="AQ540" s="6">
        <v>1159.48</v>
      </c>
    </row>
    <row r="541" spans="1:43" x14ac:dyDescent="0.3">
      <c r="A541" t="s">
        <v>1510</v>
      </c>
      <c r="B541" t="s">
        <v>289</v>
      </c>
      <c r="C541" t="s">
        <v>46</v>
      </c>
      <c r="D541" s="3">
        <v>71501</v>
      </c>
      <c r="E541" t="s">
        <v>1986</v>
      </c>
      <c r="F541" t="s">
        <v>48</v>
      </c>
      <c r="G541" t="s">
        <v>49</v>
      </c>
      <c r="H541" t="s">
        <v>50</v>
      </c>
      <c r="I541" t="s">
        <v>51</v>
      </c>
      <c r="J541" t="s">
        <v>102</v>
      </c>
      <c r="K541" t="s">
        <v>102</v>
      </c>
      <c r="L541" t="s">
        <v>103</v>
      </c>
      <c r="M541" t="s">
        <v>52</v>
      </c>
      <c r="N541" t="s">
        <v>2024</v>
      </c>
      <c r="O541" t="s">
        <v>105</v>
      </c>
      <c r="Q541" s="3"/>
      <c r="U541" s="3"/>
      <c r="W541" t="s">
        <v>43</v>
      </c>
      <c r="X541" t="s">
        <v>43</v>
      </c>
      <c r="Y541" s="3">
        <v>361</v>
      </c>
      <c r="Z541" t="s">
        <v>1526</v>
      </c>
      <c r="AA541" t="s">
        <v>2025</v>
      </c>
      <c r="AB541" t="s">
        <v>2026</v>
      </c>
      <c r="AC541" t="s">
        <v>1543</v>
      </c>
      <c r="AD541" t="s">
        <v>110</v>
      </c>
      <c r="AE541" t="s">
        <v>60</v>
      </c>
      <c r="AH541" s="3"/>
      <c r="AI541" s="3">
        <v>2023</v>
      </c>
      <c r="AJ541" s="4">
        <v>45170</v>
      </c>
      <c r="AK541" s="5">
        <v>45278</v>
      </c>
      <c r="AL541" t="s">
        <v>43</v>
      </c>
      <c r="AM541" t="s">
        <v>61</v>
      </c>
      <c r="AN541">
        <v>1159.48</v>
      </c>
      <c r="AO541">
        <v>1159.48</v>
      </c>
      <c r="AQ541" s="6">
        <v>1159.48</v>
      </c>
    </row>
    <row r="542" spans="1:43" x14ac:dyDescent="0.3">
      <c r="A542" t="s">
        <v>1510</v>
      </c>
      <c r="B542" t="s">
        <v>117</v>
      </c>
      <c r="C542" t="s">
        <v>46</v>
      </c>
      <c r="D542" s="3">
        <v>71501</v>
      </c>
      <c r="E542" t="s">
        <v>1986</v>
      </c>
      <c r="F542" t="s">
        <v>48</v>
      </c>
      <c r="G542" t="s">
        <v>49</v>
      </c>
      <c r="H542" t="s">
        <v>50</v>
      </c>
      <c r="I542" t="s">
        <v>51</v>
      </c>
      <c r="J542" t="s">
        <v>102</v>
      </c>
      <c r="K542" t="s">
        <v>102</v>
      </c>
      <c r="L542" t="s">
        <v>103</v>
      </c>
      <c r="M542" t="s">
        <v>52</v>
      </c>
      <c r="N542" t="s">
        <v>2027</v>
      </c>
      <c r="O542" t="s">
        <v>105</v>
      </c>
      <c r="Q542" s="3"/>
      <c r="U542" s="3"/>
      <c r="W542" t="s">
        <v>43</v>
      </c>
      <c r="X542" t="s">
        <v>43</v>
      </c>
      <c r="Y542" s="3">
        <v>373</v>
      </c>
      <c r="Z542" t="s">
        <v>1538</v>
      </c>
      <c r="AA542" t="s">
        <v>2028</v>
      </c>
      <c r="AB542" t="s">
        <v>1540</v>
      </c>
      <c r="AC542" t="s">
        <v>1529</v>
      </c>
      <c r="AD542" t="s">
        <v>110</v>
      </c>
      <c r="AE542" t="s">
        <v>60</v>
      </c>
      <c r="AH542" s="3"/>
      <c r="AI542" s="3">
        <v>2023</v>
      </c>
      <c r="AJ542" s="4">
        <v>45231</v>
      </c>
      <c r="AK542" s="5">
        <v>45278</v>
      </c>
      <c r="AL542" t="s">
        <v>43</v>
      </c>
      <c r="AM542" t="s">
        <v>61</v>
      </c>
      <c r="AN542">
        <v>1087.49</v>
      </c>
      <c r="AO542">
        <v>1087.49</v>
      </c>
      <c r="AQ542" s="6">
        <v>1087.49</v>
      </c>
    </row>
    <row r="543" spans="1:43" x14ac:dyDescent="0.3">
      <c r="A543" t="s">
        <v>1510</v>
      </c>
      <c r="B543" t="s">
        <v>446</v>
      </c>
      <c r="C543" t="s">
        <v>46</v>
      </c>
      <c r="D543" s="3">
        <v>71501</v>
      </c>
      <c r="E543" t="s">
        <v>1986</v>
      </c>
      <c r="F543" t="s">
        <v>48</v>
      </c>
      <c r="G543" t="s">
        <v>49</v>
      </c>
      <c r="H543" t="s">
        <v>50</v>
      </c>
      <c r="I543" t="s">
        <v>51</v>
      </c>
      <c r="J543" t="s">
        <v>102</v>
      </c>
      <c r="K543" t="s">
        <v>102</v>
      </c>
      <c r="L543" t="s">
        <v>103</v>
      </c>
      <c r="M543" t="s">
        <v>52</v>
      </c>
      <c r="N543" t="s">
        <v>2029</v>
      </c>
      <c r="O543" t="s">
        <v>105</v>
      </c>
      <c r="Q543" s="3"/>
      <c r="U543" s="3"/>
      <c r="W543" t="s">
        <v>43</v>
      </c>
      <c r="X543" t="s">
        <v>43</v>
      </c>
      <c r="Y543" s="3">
        <v>469</v>
      </c>
      <c r="Z543" t="s">
        <v>1531</v>
      </c>
      <c r="AA543" t="s">
        <v>2030</v>
      </c>
      <c r="AB543" t="s">
        <v>1570</v>
      </c>
      <c r="AC543" t="s">
        <v>1551</v>
      </c>
      <c r="AD543" t="s">
        <v>110</v>
      </c>
      <c r="AE543" t="s">
        <v>60</v>
      </c>
      <c r="AH543" s="3"/>
      <c r="AI543" s="3">
        <v>2023</v>
      </c>
      <c r="AJ543" s="4">
        <v>45139</v>
      </c>
      <c r="AK543" s="5">
        <v>45191</v>
      </c>
      <c r="AL543" t="s">
        <v>43</v>
      </c>
      <c r="AM543" t="s">
        <v>61</v>
      </c>
      <c r="AN543">
        <v>1163.52</v>
      </c>
      <c r="AO543">
        <v>1163.52</v>
      </c>
      <c r="AQ543" s="6">
        <v>1163.52</v>
      </c>
    </row>
    <row r="544" spans="1:43" x14ac:dyDescent="0.3">
      <c r="A544" t="s">
        <v>1510</v>
      </c>
      <c r="B544" t="s">
        <v>230</v>
      </c>
      <c r="C544" t="s">
        <v>46</v>
      </c>
      <c r="D544" s="3">
        <v>71501</v>
      </c>
      <c r="E544" t="s">
        <v>1986</v>
      </c>
      <c r="F544" t="s">
        <v>48</v>
      </c>
      <c r="G544" t="s">
        <v>49</v>
      </c>
      <c r="H544" t="s">
        <v>50</v>
      </c>
      <c r="I544" t="s">
        <v>51</v>
      </c>
      <c r="J544" t="s">
        <v>102</v>
      </c>
      <c r="K544" t="s">
        <v>102</v>
      </c>
      <c r="L544" t="s">
        <v>103</v>
      </c>
      <c r="M544" t="s">
        <v>52</v>
      </c>
      <c r="N544" t="s">
        <v>2031</v>
      </c>
      <c r="O544" t="s">
        <v>105</v>
      </c>
      <c r="Q544" s="3"/>
      <c r="U544" s="3"/>
      <c r="W544" t="s">
        <v>43</v>
      </c>
      <c r="X544" t="s">
        <v>43</v>
      </c>
      <c r="Y544" s="3">
        <v>492</v>
      </c>
      <c r="Z544" t="s">
        <v>1531</v>
      </c>
      <c r="AA544" t="s">
        <v>2032</v>
      </c>
      <c r="AB544" t="s">
        <v>1577</v>
      </c>
      <c r="AC544" t="s">
        <v>1578</v>
      </c>
      <c r="AD544" t="s">
        <v>110</v>
      </c>
      <c r="AE544" t="s">
        <v>60</v>
      </c>
      <c r="AH544" s="3"/>
      <c r="AI544" s="3">
        <v>2023</v>
      </c>
      <c r="AJ544" s="4">
        <v>45108</v>
      </c>
      <c r="AK544" s="5">
        <v>45191</v>
      </c>
      <c r="AL544" t="s">
        <v>43</v>
      </c>
      <c r="AM544" t="s">
        <v>61</v>
      </c>
      <c r="AN544">
        <v>1153.22</v>
      </c>
      <c r="AO544">
        <v>1153.22</v>
      </c>
      <c r="AQ544" s="6">
        <v>1153.22</v>
      </c>
    </row>
    <row r="545" spans="1:43" x14ac:dyDescent="0.3">
      <c r="A545" t="s">
        <v>1510</v>
      </c>
      <c r="B545" t="s">
        <v>162</v>
      </c>
      <c r="C545" t="s">
        <v>46</v>
      </c>
      <c r="D545" s="3">
        <v>71501</v>
      </c>
      <c r="E545" t="s">
        <v>1986</v>
      </c>
      <c r="F545" t="s">
        <v>48</v>
      </c>
      <c r="G545" t="s">
        <v>49</v>
      </c>
      <c r="H545" t="s">
        <v>50</v>
      </c>
      <c r="I545" t="s">
        <v>51</v>
      </c>
      <c r="J545" t="s">
        <v>102</v>
      </c>
      <c r="K545" t="s">
        <v>102</v>
      </c>
      <c r="L545" t="s">
        <v>103</v>
      </c>
      <c r="M545" t="s">
        <v>52</v>
      </c>
      <c r="N545" t="s">
        <v>2033</v>
      </c>
      <c r="O545" t="s">
        <v>105</v>
      </c>
      <c r="Q545" s="3"/>
      <c r="U545" s="3"/>
      <c r="W545" t="s">
        <v>43</v>
      </c>
      <c r="X545" t="s">
        <v>43</v>
      </c>
      <c r="Y545" s="3">
        <v>517</v>
      </c>
      <c r="Z545" t="s">
        <v>1531</v>
      </c>
      <c r="AA545" t="s">
        <v>2034</v>
      </c>
      <c r="AB545" t="s">
        <v>1598</v>
      </c>
      <c r="AC545" t="s">
        <v>1567</v>
      </c>
      <c r="AD545" t="s">
        <v>110</v>
      </c>
      <c r="AE545" t="s">
        <v>60</v>
      </c>
      <c r="AH545" s="3"/>
      <c r="AI545" s="3">
        <v>2023</v>
      </c>
      <c r="AJ545" s="4">
        <v>45047</v>
      </c>
      <c r="AK545" s="5">
        <v>45191</v>
      </c>
      <c r="AL545" t="s">
        <v>43</v>
      </c>
      <c r="AM545" t="s">
        <v>61</v>
      </c>
      <c r="AN545">
        <v>1097.22</v>
      </c>
      <c r="AO545">
        <v>1097.22</v>
      </c>
      <c r="AQ545" s="6">
        <v>1097.22</v>
      </c>
    </row>
    <row r="546" spans="1:43" x14ac:dyDescent="0.3">
      <c r="A546" t="s">
        <v>1510</v>
      </c>
      <c r="B546" t="s">
        <v>45</v>
      </c>
      <c r="C546" t="s">
        <v>46</v>
      </c>
      <c r="D546" s="3">
        <v>71501</v>
      </c>
      <c r="E546" t="s">
        <v>1986</v>
      </c>
      <c r="F546" t="s">
        <v>48</v>
      </c>
      <c r="G546" t="s">
        <v>49</v>
      </c>
      <c r="H546" t="s">
        <v>50</v>
      </c>
      <c r="I546" t="s">
        <v>51</v>
      </c>
      <c r="J546" t="s">
        <v>102</v>
      </c>
      <c r="K546" t="s">
        <v>102</v>
      </c>
      <c r="L546" t="s">
        <v>103</v>
      </c>
      <c r="M546" t="s">
        <v>52</v>
      </c>
      <c r="N546" t="s">
        <v>2035</v>
      </c>
      <c r="O546" t="s">
        <v>105</v>
      </c>
      <c r="Q546" s="3"/>
      <c r="U546" s="3"/>
      <c r="W546" t="s">
        <v>43</v>
      </c>
      <c r="X546" t="s">
        <v>43</v>
      </c>
      <c r="Y546" s="3">
        <v>524</v>
      </c>
      <c r="Z546" t="s">
        <v>1531</v>
      </c>
      <c r="AA546" t="s">
        <v>2036</v>
      </c>
      <c r="AB546" t="s">
        <v>1607</v>
      </c>
      <c r="AC546" t="s">
        <v>1595</v>
      </c>
      <c r="AD546" t="s">
        <v>110</v>
      </c>
      <c r="AE546" t="s">
        <v>60</v>
      </c>
      <c r="AH546" s="3"/>
      <c r="AI546" s="3">
        <v>2023</v>
      </c>
      <c r="AJ546" s="4">
        <v>45078</v>
      </c>
      <c r="AK546" s="5">
        <v>45191</v>
      </c>
      <c r="AL546" t="s">
        <v>43</v>
      </c>
      <c r="AM546" t="s">
        <v>61</v>
      </c>
      <c r="AN546">
        <v>1146.71</v>
      </c>
      <c r="AO546">
        <v>1146.71</v>
      </c>
      <c r="AQ546" s="6">
        <v>1146.71</v>
      </c>
    </row>
    <row r="547" spans="1:43" x14ac:dyDescent="0.3">
      <c r="A547" t="s">
        <v>1510</v>
      </c>
      <c r="B547" t="s">
        <v>196</v>
      </c>
      <c r="C547" t="s">
        <v>46</v>
      </c>
      <c r="D547" s="3">
        <v>71501</v>
      </c>
      <c r="E547" t="s">
        <v>1986</v>
      </c>
      <c r="F547" t="s">
        <v>48</v>
      </c>
      <c r="G547" t="s">
        <v>49</v>
      </c>
      <c r="H547" t="s">
        <v>50</v>
      </c>
      <c r="I547" t="s">
        <v>51</v>
      </c>
      <c r="J547" t="s">
        <v>102</v>
      </c>
      <c r="K547" t="s">
        <v>102</v>
      </c>
      <c r="L547" t="s">
        <v>103</v>
      </c>
      <c r="M547" t="s">
        <v>52</v>
      </c>
      <c r="N547" t="s">
        <v>2037</v>
      </c>
      <c r="O547" t="s">
        <v>105</v>
      </c>
      <c r="Q547" s="3"/>
      <c r="U547" s="3"/>
      <c r="W547" t="s">
        <v>43</v>
      </c>
      <c r="X547" t="s">
        <v>43</v>
      </c>
      <c r="Y547" s="3">
        <v>528</v>
      </c>
      <c r="Z547" t="s">
        <v>1531</v>
      </c>
      <c r="AA547" t="s">
        <v>2038</v>
      </c>
      <c r="AB547" t="s">
        <v>1603</v>
      </c>
      <c r="AC547" t="s">
        <v>1604</v>
      </c>
      <c r="AD547" t="s">
        <v>110</v>
      </c>
      <c r="AE547" t="s">
        <v>60</v>
      </c>
      <c r="AH547" s="3"/>
      <c r="AI547" s="3">
        <v>2023</v>
      </c>
      <c r="AJ547" s="4">
        <v>45017</v>
      </c>
      <c r="AK547" s="5">
        <v>45191</v>
      </c>
      <c r="AL547" t="s">
        <v>43</v>
      </c>
      <c r="AM547" t="s">
        <v>61</v>
      </c>
      <c r="AN547">
        <v>1053.73</v>
      </c>
      <c r="AO547">
        <v>1053.73</v>
      </c>
      <c r="AQ547" s="6">
        <v>1053.73</v>
      </c>
    </row>
    <row r="548" spans="1:43" x14ac:dyDescent="0.3">
      <c r="A548" t="s">
        <v>1510</v>
      </c>
      <c r="B548" t="s">
        <v>156</v>
      </c>
      <c r="C548" t="s">
        <v>46</v>
      </c>
      <c r="D548" s="3">
        <v>71501</v>
      </c>
      <c r="E548" t="s">
        <v>1986</v>
      </c>
      <c r="F548" t="s">
        <v>48</v>
      </c>
      <c r="G548" t="s">
        <v>49</v>
      </c>
      <c r="H548" t="s">
        <v>50</v>
      </c>
      <c r="I548" t="s">
        <v>51</v>
      </c>
      <c r="J548" t="s">
        <v>102</v>
      </c>
      <c r="K548" t="s">
        <v>102</v>
      </c>
      <c r="L548" t="s">
        <v>103</v>
      </c>
      <c r="M548" t="s">
        <v>52</v>
      </c>
      <c r="N548" t="s">
        <v>2039</v>
      </c>
      <c r="O548" t="s">
        <v>105</v>
      </c>
      <c r="Q548" s="3"/>
      <c r="U548" s="3"/>
      <c r="W548" t="s">
        <v>43</v>
      </c>
      <c r="X548" t="s">
        <v>43</v>
      </c>
      <c r="Y548" s="3">
        <v>530</v>
      </c>
      <c r="Z548" t="s">
        <v>1531</v>
      </c>
      <c r="AA548" t="s">
        <v>2040</v>
      </c>
      <c r="AB548" t="s">
        <v>1614</v>
      </c>
      <c r="AC548" t="s">
        <v>1591</v>
      </c>
      <c r="AD548" t="s">
        <v>110</v>
      </c>
      <c r="AE548" t="s">
        <v>60</v>
      </c>
      <c r="AH548" s="3"/>
      <c r="AI548" s="3">
        <v>2023</v>
      </c>
      <c r="AJ548" s="4">
        <v>44986</v>
      </c>
      <c r="AK548" s="5">
        <v>45191</v>
      </c>
      <c r="AL548" t="s">
        <v>43</v>
      </c>
      <c r="AM548" t="s">
        <v>61</v>
      </c>
      <c r="AN548">
        <v>3786.46</v>
      </c>
      <c r="AO548">
        <v>3786.46</v>
      </c>
      <c r="AQ548" s="6">
        <v>3786.46</v>
      </c>
    </row>
    <row r="549" spans="1:43" x14ac:dyDescent="0.3">
      <c r="A549" t="s">
        <v>1510</v>
      </c>
      <c r="B549" t="s">
        <v>446</v>
      </c>
      <c r="C549" t="s">
        <v>46</v>
      </c>
      <c r="D549" s="3">
        <v>71501</v>
      </c>
      <c r="E549" t="s">
        <v>1986</v>
      </c>
      <c r="F549" t="s">
        <v>48</v>
      </c>
      <c r="G549" t="s">
        <v>49</v>
      </c>
      <c r="H549" t="s">
        <v>50</v>
      </c>
      <c r="I549" t="s">
        <v>51</v>
      </c>
      <c r="J549" t="s">
        <v>102</v>
      </c>
      <c r="K549" t="s">
        <v>102</v>
      </c>
      <c r="L549" t="s">
        <v>103</v>
      </c>
      <c r="M549" t="s">
        <v>52</v>
      </c>
      <c r="N549" t="s">
        <v>2041</v>
      </c>
      <c r="O549" t="s">
        <v>105</v>
      </c>
      <c r="Q549" s="3"/>
      <c r="U549" s="3"/>
      <c r="W549" t="s">
        <v>43</v>
      </c>
      <c r="X549" t="s">
        <v>43</v>
      </c>
      <c r="Y549" s="3">
        <v>578</v>
      </c>
      <c r="Z549" t="s">
        <v>1993</v>
      </c>
      <c r="AA549" t="s">
        <v>2042</v>
      </c>
      <c r="AB549" t="s">
        <v>2043</v>
      </c>
      <c r="AC549" t="s">
        <v>1551</v>
      </c>
      <c r="AD549" t="s">
        <v>110</v>
      </c>
      <c r="AE549" t="s">
        <v>60</v>
      </c>
      <c r="AH549" s="3"/>
      <c r="AI549" s="3">
        <v>2023</v>
      </c>
      <c r="AJ549" s="4">
        <v>45139</v>
      </c>
      <c r="AK549" s="5">
        <v>45224</v>
      </c>
      <c r="AL549" t="s">
        <v>43</v>
      </c>
      <c r="AM549" t="s">
        <v>61</v>
      </c>
      <c r="AN549">
        <v>1091.54</v>
      </c>
      <c r="AO549">
        <v>1091.54</v>
      </c>
      <c r="AQ549" s="6">
        <v>1091.54</v>
      </c>
    </row>
    <row r="550" spans="1:43" x14ac:dyDescent="0.3">
      <c r="A550" t="s">
        <v>1510</v>
      </c>
      <c r="B550" t="s">
        <v>230</v>
      </c>
      <c r="C550" t="s">
        <v>46</v>
      </c>
      <c r="D550" s="3">
        <v>71501</v>
      </c>
      <c r="E550" t="s">
        <v>1986</v>
      </c>
      <c r="F550" t="s">
        <v>48</v>
      </c>
      <c r="G550" t="s">
        <v>49</v>
      </c>
      <c r="H550" t="s">
        <v>50</v>
      </c>
      <c r="I550" t="s">
        <v>51</v>
      </c>
      <c r="J550" t="s">
        <v>102</v>
      </c>
      <c r="K550" t="s">
        <v>102</v>
      </c>
      <c r="L550" t="s">
        <v>103</v>
      </c>
      <c r="M550" t="s">
        <v>52</v>
      </c>
      <c r="N550" t="s">
        <v>2044</v>
      </c>
      <c r="O550" t="s">
        <v>105</v>
      </c>
      <c r="Q550" s="3"/>
      <c r="U550" s="3"/>
      <c r="W550" t="s">
        <v>43</v>
      </c>
      <c r="X550" t="s">
        <v>43</v>
      </c>
      <c r="Y550" s="3">
        <v>678</v>
      </c>
      <c r="Z550" t="s">
        <v>1988</v>
      </c>
      <c r="AA550" t="s">
        <v>2045</v>
      </c>
      <c r="AB550" t="s">
        <v>2046</v>
      </c>
      <c r="AC550" t="s">
        <v>1578</v>
      </c>
      <c r="AD550" t="s">
        <v>110</v>
      </c>
      <c r="AE550" t="s">
        <v>60</v>
      </c>
      <c r="AH550" s="3"/>
      <c r="AI550" s="3">
        <v>2023</v>
      </c>
      <c r="AJ550" s="4">
        <v>45108</v>
      </c>
      <c r="AK550" s="5">
        <v>45180</v>
      </c>
      <c r="AL550" t="s">
        <v>43</v>
      </c>
      <c r="AM550" t="s">
        <v>61</v>
      </c>
      <c r="AN550">
        <v>1081.23</v>
      </c>
      <c r="AO550">
        <v>1081.23</v>
      </c>
      <c r="AQ550" s="6">
        <v>1081.23</v>
      </c>
    </row>
    <row r="551" spans="1:43" x14ac:dyDescent="0.3">
      <c r="A551" t="s">
        <v>1510</v>
      </c>
      <c r="B551" t="s">
        <v>162</v>
      </c>
      <c r="C551" t="s">
        <v>46</v>
      </c>
      <c r="D551" s="3">
        <v>71501</v>
      </c>
      <c r="E551" t="s">
        <v>1986</v>
      </c>
      <c r="F551" t="s">
        <v>48</v>
      </c>
      <c r="G551" t="s">
        <v>49</v>
      </c>
      <c r="H551" t="s">
        <v>50</v>
      </c>
      <c r="I551" t="s">
        <v>51</v>
      </c>
      <c r="J551" t="s">
        <v>102</v>
      </c>
      <c r="K551" t="s">
        <v>102</v>
      </c>
      <c r="L551" t="s">
        <v>103</v>
      </c>
      <c r="M551" t="s">
        <v>52</v>
      </c>
      <c r="N551" t="s">
        <v>2047</v>
      </c>
      <c r="O551" t="s">
        <v>105</v>
      </c>
      <c r="Q551" s="3"/>
      <c r="U551" s="3"/>
      <c r="W551" t="s">
        <v>43</v>
      </c>
      <c r="X551" t="s">
        <v>43</v>
      </c>
      <c r="Y551" s="3">
        <v>951</v>
      </c>
      <c r="Z551" t="s">
        <v>2048</v>
      </c>
      <c r="AA551" t="s">
        <v>2049</v>
      </c>
      <c r="AB551" t="s">
        <v>2050</v>
      </c>
      <c r="AC551" t="s">
        <v>1567</v>
      </c>
      <c r="AD551" t="s">
        <v>110</v>
      </c>
      <c r="AE551" t="s">
        <v>60</v>
      </c>
      <c r="AH551" s="3"/>
      <c r="AI551" s="3">
        <v>2023</v>
      </c>
      <c r="AJ551" s="4">
        <v>45047</v>
      </c>
      <c r="AK551" s="5">
        <v>45180</v>
      </c>
      <c r="AL551" t="s">
        <v>43</v>
      </c>
      <c r="AM551" t="s">
        <v>61</v>
      </c>
      <c r="AN551">
        <v>1025.22</v>
      </c>
      <c r="AO551">
        <v>1025.22</v>
      </c>
      <c r="AQ551" s="6">
        <v>1025.22</v>
      </c>
    </row>
    <row r="552" spans="1:43" x14ac:dyDescent="0.3">
      <c r="A552" t="s">
        <v>1510</v>
      </c>
      <c r="B552" t="s">
        <v>45</v>
      </c>
      <c r="C552" t="s">
        <v>46</v>
      </c>
      <c r="D552" s="3">
        <v>71501</v>
      </c>
      <c r="E552" t="s">
        <v>1986</v>
      </c>
      <c r="F552" t="s">
        <v>48</v>
      </c>
      <c r="G552" t="s">
        <v>49</v>
      </c>
      <c r="H552" t="s">
        <v>50</v>
      </c>
      <c r="I552" t="s">
        <v>51</v>
      </c>
      <c r="J552" t="s">
        <v>102</v>
      </c>
      <c r="K552" t="s">
        <v>102</v>
      </c>
      <c r="L552" t="s">
        <v>103</v>
      </c>
      <c r="M552" t="s">
        <v>52</v>
      </c>
      <c r="N552" t="s">
        <v>2051</v>
      </c>
      <c r="O552" t="s">
        <v>105</v>
      </c>
      <c r="Q552" s="3"/>
      <c r="U552" s="3"/>
      <c r="W552" t="s">
        <v>43</v>
      </c>
      <c r="X552" t="s">
        <v>43</v>
      </c>
      <c r="Y552" s="3">
        <v>971</v>
      </c>
      <c r="Z552" t="s">
        <v>2052</v>
      </c>
      <c r="AA552" t="s">
        <v>2053</v>
      </c>
      <c r="AB552" t="s">
        <v>2054</v>
      </c>
      <c r="AC552" t="s">
        <v>1595</v>
      </c>
      <c r="AD552" t="s">
        <v>110</v>
      </c>
      <c r="AE552" t="s">
        <v>60</v>
      </c>
      <c r="AH552" s="3"/>
      <c r="AI552" s="3">
        <v>2023</v>
      </c>
      <c r="AJ552" s="4">
        <v>45078</v>
      </c>
      <c r="AK552" s="5">
        <v>45177</v>
      </c>
      <c r="AL552" t="s">
        <v>43</v>
      </c>
      <c r="AM552" t="s">
        <v>61</v>
      </c>
      <c r="AN552">
        <v>1074.71</v>
      </c>
      <c r="AO552">
        <v>1074.71</v>
      </c>
      <c r="AQ552" s="6">
        <v>1074.71</v>
      </c>
    </row>
    <row r="553" spans="1:43" x14ac:dyDescent="0.3">
      <c r="A553" t="s">
        <v>1510</v>
      </c>
      <c r="B553" t="s">
        <v>45</v>
      </c>
      <c r="C553" t="s">
        <v>46</v>
      </c>
      <c r="D553" s="3">
        <v>71501</v>
      </c>
      <c r="E553" t="s">
        <v>1986</v>
      </c>
      <c r="F553" t="s">
        <v>48</v>
      </c>
      <c r="G553" t="s">
        <v>49</v>
      </c>
      <c r="H553" t="s">
        <v>50</v>
      </c>
      <c r="I553" t="s">
        <v>51</v>
      </c>
      <c r="J553" t="s">
        <v>102</v>
      </c>
      <c r="K553" t="s">
        <v>102</v>
      </c>
      <c r="L553" t="s">
        <v>103</v>
      </c>
      <c r="M553" t="s">
        <v>52</v>
      </c>
      <c r="N553" t="s">
        <v>2055</v>
      </c>
      <c r="O553" t="s">
        <v>105</v>
      </c>
      <c r="Q553" s="3"/>
      <c r="U553" s="3"/>
      <c r="W553" t="s">
        <v>43</v>
      </c>
      <c r="X553" t="s">
        <v>43</v>
      </c>
      <c r="Y553" s="3">
        <v>976</v>
      </c>
      <c r="Z553" t="s">
        <v>2048</v>
      </c>
      <c r="AA553" t="s">
        <v>2056</v>
      </c>
      <c r="AB553" t="s">
        <v>2057</v>
      </c>
      <c r="AC553" t="s">
        <v>1595</v>
      </c>
      <c r="AD553" t="s">
        <v>110</v>
      </c>
      <c r="AE553" t="s">
        <v>60</v>
      </c>
      <c r="AH553" s="3"/>
      <c r="AI553" s="3">
        <v>2023</v>
      </c>
      <c r="AJ553" s="4">
        <v>45078</v>
      </c>
      <c r="AK553" s="5">
        <v>45180</v>
      </c>
      <c r="AL553" t="s">
        <v>43</v>
      </c>
      <c r="AM553" t="s">
        <v>61</v>
      </c>
      <c r="AN553">
        <v>1074.71</v>
      </c>
      <c r="AO553">
        <v>1074.71</v>
      </c>
      <c r="AQ553" s="6">
        <v>1074.71</v>
      </c>
    </row>
    <row r="554" spans="1:43" x14ac:dyDescent="0.3">
      <c r="A554" t="s">
        <v>1510</v>
      </c>
      <c r="B554" t="s">
        <v>162</v>
      </c>
      <c r="C554" t="s">
        <v>46</v>
      </c>
      <c r="D554" s="3">
        <v>71501</v>
      </c>
      <c r="E554" t="s">
        <v>1986</v>
      </c>
      <c r="F554" t="s">
        <v>48</v>
      </c>
      <c r="G554" t="s">
        <v>49</v>
      </c>
      <c r="H554" t="s">
        <v>50</v>
      </c>
      <c r="I554" t="s">
        <v>51</v>
      </c>
      <c r="J554" t="s">
        <v>102</v>
      </c>
      <c r="K554" t="s">
        <v>102</v>
      </c>
      <c r="L554" t="s">
        <v>103</v>
      </c>
      <c r="M554" t="s">
        <v>52</v>
      </c>
      <c r="N554" t="s">
        <v>2058</v>
      </c>
      <c r="O554" t="s">
        <v>105</v>
      </c>
      <c r="Q554" s="3"/>
      <c r="U554" s="3"/>
      <c r="W554" t="s">
        <v>43</v>
      </c>
      <c r="X554" t="s">
        <v>43</v>
      </c>
      <c r="Y554" s="3">
        <v>990</v>
      </c>
      <c r="Z554" t="s">
        <v>2052</v>
      </c>
      <c r="AA554" t="s">
        <v>2059</v>
      </c>
      <c r="AB554" t="s">
        <v>2060</v>
      </c>
      <c r="AC554" t="s">
        <v>1567</v>
      </c>
      <c r="AD554" t="s">
        <v>110</v>
      </c>
      <c r="AE554" t="s">
        <v>60</v>
      </c>
      <c r="AH554" s="3"/>
      <c r="AI554" s="3">
        <v>2023</v>
      </c>
      <c r="AJ554" s="4">
        <v>45047</v>
      </c>
      <c r="AK554" s="5">
        <v>45177</v>
      </c>
      <c r="AL554" t="s">
        <v>43</v>
      </c>
      <c r="AM554" t="s">
        <v>61</v>
      </c>
      <c r="AN554">
        <v>1025.22</v>
      </c>
      <c r="AO554">
        <v>1025.22</v>
      </c>
      <c r="AQ554" s="6">
        <v>1025.22</v>
      </c>
    </row>
    <row r="555" spans="1:43" x14ac:dyDescent="0.3">
      <c r="A555" t="s">
        <v>1510</v>
      </c>
      <c r="B555" t="s">
        <v>247</v>
      </c>
      <c r="C555" t="s">
        <v>46</v>
      </c>
      <c r="D555" s="3">
        <v>71501</v>
      </c>
      <c r="E555" t="s">
        <v>1986</v>
      </c>
      <c r="F555" t="s">
        <v>48</v>
      </c>
      <c r="G555" t="s">
        <v>49</v>
      </c>
      <c r="H555" t="s">
        <v>50</v>
      </c>
      <c r="I555" t="s">
        <v>51</v>
      </c>
      <c r="J555" t="s">
        <v>102</v>
      </c>
      <c r="K555" t="s">
        <v>102</v>
      </c>
      <c r="L555" t="s">
        <v>103</v>
      </c>
      <c r="M555" t="s">
        <v>52</v>
      </c>
      <c r="N555" t="s">
        <v>2061</v>
      </c>
      <c r="O555" t="s">
        <v>105</v>
      </c>
      <c r="Q555" s="3"/>
      <c r="U555" s="3"/>
      <c r="W555" t="s">
        <v>43</v>
      </c>
      <c r="X555" t="s">
        <v>43</v>
      </c>
      <c r="Y555" s="3">
        <v>1075</v>
      </c>
      <c r="Z555" t="s">
        <v>2062</v>
      </c>
      <c r="AA555" t="s">
        <v>2063</v>
      </c>
      <c r="AB555" t="s">
        <v>2064</v>
      </c>
      <c r="AC555" t="s">
        <v>1524</v>
      </c>
      <c r="AD555" t="s">
        <v>110</v>
      </c>
      <c r="AE555" t="s">
        <v>60</v>
      </c>
      <c r="AH555" s="3"/>
      <c r="AI555" s="3">
        <v>2023</v>
      </c>
      <c r="AJ555" s="4">
        <v>45200</v>
      </c>
      <c r="AK555" s="5">
        <v>45253</v>
      </c>
      <c r="AL555" t="s">
        <v>43</v>
      </c>
      <c r="AM555" t="s">
        <v>61</v>
      </c>
      <c r="AN555">
        <v>1087.49</v>
      </c>
      <c r="AO555">
        <v>1087.49</v>
      </c>
      <c r="AQ555" s="6">
        <v>1087.49</v>
      </c>
    </row>
    <row r="556" spans="1:43" x14ac:dyDescent="0.3">
      <c r="A556" t="s">
        <v>1510</v>
      </c>
      <c r="B556" t="s">
        <v>446</v>
      </c>
      <c r="C556" t="s">
        <v>46</v>
      </c>
      <c r="D556" s="3">
        <v>71501</v>
      </c>
      <c r="E556" t="s">
        <v>1986</v>
      </c>
      <c r="F556" t="s">
        <v>48</v>
      </c>
      <c r="G556" t="s">
        <v>49</v>
      </c>
      <c r="H556" t="s">
        <v>50</v>
      </c>
      <c r="I556" t="s">
        <v>51</v>
      </c>
      <c r="J556" t="s">
        <v>102</v>
      </c>
      <c r="K556" t="s">
        <v>102</v>
      </c>
      <c r="L556" t="s">
        <v>103</v>
      </c>
      <c r="M556" t="s">
        <v>52</v>
      </c>
      <c r="N556" t="s">
        <v>2065</v>
      </c>
      <c r="O556" t="s">
        <v>105</v>
      </c>
      <c r="Q556" s="3"/>
      <c r="U556" s="3"/>
      <c r="W556" t="s">
        <v>43</v>
      </c>
      <c r="X556" t="s">
        <v>43</v>
      </c>
      <c r="Y556" s="3">
        <v>1172</v>
      </c>
      <c r="Z556" t="s">
        <v>2066</v>
      </c>
      <c r="AA556" t="s">
        <v>2067</v>
      </c>
      <c r="AB556" t="s">
        <v>2068</v>
      </c>
      <c r="AC556" t="s">
        <v>1551</v>
      </c>
      <c r="AD556" t="s">
        <v>110</v>
      </c>
      <c r="AE556" t="s">
        <v>60</v>
      </c>
      <c r="AH556" s="3"/>
      <c r="AI556" s="3">
        <v>2023</v>
      </c>
      <c r="AJ556" s="4">
        <v>45139</v>
      </c>
      <c r="AK556" s="5">
        <v>45180</v>
      </c>
      <c r="AL556" t="s">
        <v>43</v>
      </c>
      <c r="AM556" t="s">
        <v>61</v>
      </c>
      <c r="AN556">
        <v>1091.54</v>
      </c>
      <c r="AO556">
        <v>1091.54</v>
      </c>
      <c r="AQ556" s="6">
        <v>1091.54</v>
      </c>
    </row>
    <row r="557" spans="1:43" x14ac:dyDescent="0.3">
      <c r="A557" t="s">
        <v>1510</v>
      </c>
      <c r="B557" t="s">
        <v>230</v>
      </c>
      <c r="C557" t="s">
        <v>46</v>
      </c>
      <c r="D557" s="3">
        <v>71501</v>
      </c>
      <c r="E557" t="s">
        <v>1986</v>
      </c>
      <c r="F557" t="s">
        <v>48</v>
      </c>
      <c r="G557" t="s">
        <v>49</v>
      </c>
      <c r="H557" t="s">
        <v>50</v>
      </c>
      <c r="I557" t="s">
        <v>51</v>
      </c>
      <c r="J557" t="s">
        <v>102</v>
      </c>
      <c r="K557" t="s">
        <v>102</v>
      </c>
      <c r="L557" t="s">
        <v>103</v>
      </c>
      <c r="M557" t="s">
        <v>52</v>
      </c>
      <c r="N557" t="s">
        <v>2069</v>
      </c>
      <c r="O557" t="s">
        <v>105</v>
      </c>
      <c r="Q557" s="3"/>
      <c r="U557" s="3"/>
      <c r="W557" t="s">
        <v>43</v>
      </c>
      <c r="X557" t="s">
        <v>43</v>
      </c>
      <c r="Y557" s="3">
        <v>1445</v>
      </c>
      <c r="Z557" t="s">
        <v>2070</v>
      </c>
      <c r="AA557" t="s">
        <v>2071</v>
      </c>
      <c r="AB557" t="s">
        <v>2072</v>
      </c>
      <c r="AC557" t="s">
        <v>1578</v>
      </c>
      <c r="AD557" t="s">
        <v>110</v>
      </c>
      <c r="AE557" t="s">
        <v>60</v>
      </c>
      <c r="AH557" s="3"/>
      <c r="AI557" s="3">
        <v>2023</v>
      </c>
      <c r="AJ557" s="4">
        <v>45108</v>
      </c>
      <c r="AK557" s="5">
        <v>45177</v>
      </c>
      <c r="AL557" t="s">
        <v>43</v>
      </c>
      <c r="AM557" t="s">
        <v>61</v>
      </c>
      <c r="AN557">
        <v>1153.22</v>
      </c>
      <c r="AO557">
        <v>1153.22</v>
      </c>
      <c r="AQ557" s="6">
        <v>1153.22</v>
      </c>
    </row>
    <row r="558" spans="1:43" x14ac:dyDescent="0.3">
      <c r="A558" t="s">
        <v>1510</v>
      </c>
      <c r="B558" t="s">
        <v>446</v>
      </c>
      <c r="C558" t="s">
        <v>46</v>
      </c>
      <c r="D558" s="3">
        <v>71501</v>
      </c>
      <c r="E558" t="s">
        <v>1986</v>
      </c>
      <c r="F558" t="s">
        <v>48</v>
      </c>
      <c r="G558" t="s">
        <v>49</v>
      </c>
      <c r="H558" t="s">
        <v>50</v>
      </c>
      <c r="I558" t="s">
        <v>51</v>
      </c>
      <c r="J558" t="s">
        <v>102</v>
      </c>
      <c r="K558" t="s">
        <v>102</v>
      </c>
      <c r="L558" t="s">
        <v>103</v>
      </c>
      <c r="M558" t="s">
        <v>52</v>
      </c>
      <c r="N558" t="s">
        <v>2073</v>
      </c>
      <c r="O558" t="s">
        <v>105</v>
      </c>
      <c r="Q558" s="3"/>
      <c r="U558" s="3"/>
      <c r="W558" t="s">
        <v>43</v>
      </c>
      <c r="X558" t="s">
        <v>43</v>
      </c>
      <c r="Y558" s="3">
        <v>1600</v>
      </c>
      <c r="Z558" t="s">
        <v>1635</v>
      </c>
      <c r="AA558" t="s">
        <v>2074</v>
      </c>
      <c r="AB558" t="s">
        <v>1637</v>
      </c>
      <c r="AC558" t="s">
        <v>1551</v>
      </c>
      <c r="AD558" t="s">
        <v>110</v>
      </c>
      <c r="AE558" t="s">
        <v>60</v>
      </c>
      <c r="AH558" s="3"/>
      <c r="AI558" s="3">
        <v>2023</v>
      </c>
      <c r="AJ558" s="4">
        <v>45139</v>
      </c>
      <c r="AK558" s="5">
        <v>45177</v>
      </c>
      <c r="AL558" t="s">
        <v>43</v>
      </c>
      <c r="AM558" t="s">
        <v>61</v>
      </c>
      <c r="AN558">
        <v>1163.52</v>
      </c>
      <c r="AO558">
        <v>1163.52</v>
      </c>
      <c r="AQ558" s="6">
        <v>1163.52</v>
      </c>
    </row>
    <row r="559" spans="1:43" x14ac:dyDescent="0.3">
      <c r="A559" t="s">
        <v>1510</v>
      </c>
      <c r="B559" t="s">
        <v>230</v>
      </c>
      <c r="C559" t="s">
        <v>46</v>
      </c>
      <c r="D559" s="3">
        <v>71501</v>
      </c>
      <c r="E559" t="s">
        <v>1986</v>
      </c>
      <c r="F559" t="s">
        <v>48</v>
      </c>
      <c r="G559" t="s">
        <v>49</v>
      </c>
      <c r="H559" t="s">
        <v>50</v>
      </c>
      <c r="I559" t="s">
        <v>51</v>
      </c>
      <c r="J559" t="s">
        <v>102</v>
      </c>
      <c r="K559" t="s">
        <v>102</v>
      </c>
      <c r="L559" t="s">
        <v>103</v>
      </c>
      <c r="M559" t="s">
        <v>52</v>
      </c>
      <c r="N559" t="s">
        <v>2075</v>
      </c>
      <c r="O559" t="s">
        <v>105</v>
      </c>
      <c r="Q559" s="3"/>
      <c r="U559" s="3"/>
      <c r="W559" t="s">
        <v>43</v>
      </c>
      <c r="X559" t="s">
        <v>43</v>
      </c>
      <c r="Y559" s="3">
        <v>1742</v>
      </c>
      <c r="Z559" t="s">
        <v>2076</v>
      </c>
      <c r="AA559" t="s">
        <v>2077</v>
      </c>
      <c r="AB559" t="s">
        <v>2078</v>
      </c>
      <c r="AC559" t="s">
        <v>1578</v>
      </c>
      <c r="AD559" t="s">
        <v>110</v>
      </c>
      <c r="AE559" t="s">
        <v>60</v>
      </c>
      <c r="AH559" s="3"/>
      <c r="AI559" s="3">
        <v>2023</v>
      </c>
      <c r="AJ559" s="4">
        <v>45108</v>
      </c>
      <c r="AK559" s="5">
        <v>45177</v>
      </c>
      <c r="AL559" t="s">
        <v>43</v>
      </c>
      <c r="AM559" t="s">
        <v>61</v>
      </c>
      <c r="AN559">
        <v>1081.23</v>
      </c>
      <c r="AO559">
        <v>1081.23</v>
      </c>
      <c r="AQ559" s="6">
        <v>1081.23</v>
      </c>
    </row>
    <row r="560" spans="1:43" x14ac:dyDescent="0.3">
      <c r="A560" t="s">
        <v>1510</v>
      </c>
      <c r="B560" t="s">
        <v>85</v>
      </c>
      <c r="C560" t="s">
        <v>46</v>
      </c>
      <c r="D560" s="3">
        <v>71501</v>
      </c>
      <c r="E560" t="s">
        <v>1986</v>
      </c>
      <c r="F560" t="s">
        <v>48</v>
      </c>
      <c r="G560" t="s">
        <v>49</v>
      </c>
      <c r="H560" t="s">
        <v>50</v>
      </c>
      <c r="I560" t="s">
        <v>51</v>
      </c>
      <c r="J560" t="s">
        <v>102</v>
      </c>
      <c r="K560" t="s">
        <v>102</v>
      </c>
      <c r="L560" t="s">
        <v>103</v>
      </c>
      <c r="M560" t="s">
        <v>52</v>
      </c>
      <c r="N560" t="s">
        <v>2079</v>
      </c>
      <c r="O560" t="s">
        <v>105</v>
      </c>
      <c r="Q560" s="3"/>
      <c r="U560" s="3"/>
      <c r="W560" t="s">
        <v>43</v>
      </c>
      <c r="X560" t="s">
        <v>43</v>
      </c>
      <c r="Y560" s="3">
        <v>1888</v>
      </c>
      <c r="Z560" t="s">
        <v>2080</v>
      </c>
      <c r="AA560" t="s">
        <v>2081</v>
      </c>
      <c r="AB560" t="s">
        <v>2082</v>
      </c>
      <c r="AC560" t="s">
        <v>1705</v>
      </c>
      <c r="AD560" t="s">
        <v>1442</v>
      </c>
      <c r="AE560" t="s">
        <v>60</v>
      </c>
      <c r="AH560" s="3"/>
      <c r="AI560" s="3">
        <v>2023</v>
      </c>
      <c r="AJ560" s="4">
        <v>45261</v>
      </c>
      <c r="AK560" s="5">
        <v>45321</v>
      </c>
      <c r="AL560" t="s">
        <v>43</v>
      </c>
      <c r="AM560" t="s">
        <v>61</v>
      </c>
      <c r="AN560">
        <v>-1074.71</v>
      </c>
      <c r="AP560">
        <v>1074.71</v>
      </c>
      <c r="AQ560" s="6">
        <v>-1074.71</v>
      </c>
    </row>
    <row r="561" spans="1:43" x14ac:dyDescent="0.3">
      <c r="A561" t="s">
        <v>1510</v>
      </c>
      <c r="B561" t="s">
        <v>85</v>
      </c>
      <c r="C561" t="s">
        <v>46</v>
      </c>
      <c r="D561" s="3">
        <v>71501</v>
      </c>
      <c r="E561" t="s">
        <v>1986</v>
      </c>
      <c r="F561" t="s">
        <v>48</v>
      </c>
      <c r="G561" t="s">
        <v>49</v>
      </c>
      <c r="H561" t="s">
        <v>50</v>
      </c>
      <c r="I561" t="s">
        <v>51</v>
      </c>
      <c r="J561" t="s">
        <v>102</v>
      </c>
      <c r="K561" t="s">
        <v>102</v>
      </c>
      <c r="L561" t="s">
        <v>103</v>
      </c>
      <c r="M561" t="s">
        <v>52</v>
      </c>
      <c r="N561" t="s">
        <v>2083</v>
      </c>
      <c r="O561" t="s">
        <v>105</v>
      </c>
      <c r="Q561" s="3"/>
      <c r="U561" s="3"/>
      <c r="W561" t="s">
        <v>43</v>
      </c>
      <c r="X561" t="s">
        <v>43</v>
      </c>
      <c r="Y561" s="3">
        <v>1889</v>
      </c>
      <c r="Z561" t="s">
        <v>2080</v>
      </c>
      <c r="AA561" t="s">
        <v>2084</v>
      </c>
      <c r="AB561" t="s">
        <v>2082</v>
      </c>
      <c r="AC561" t="s">
        <v>1705</v>
      </c>
      <c r="AD561" t="s">
        <v>1442</v>
      </c>
      <c r="AE561" t="s">
        <v>60</v>
      </c>
      <c r="AH561" s="3"/>
      <c r="AI561" s="3">
        <v>2023</v>
      </c>
      <c r="AJ561" s="4">
        <v>45261</v>
      </c>
      <c r="AK561" s="5">
        <v>45321</v>
      </c>
      <c r="AL561" t="s">
        <v>43</v>
      </c>
      <c r="AM561" t="s">
        <v>61</v>
      </c>
      <c r="AN561">
        <v>-1081.23</v>
      </c>
      <c r="AP561">
        <v>1081.23</v>
      </c>
      <c r="AQ561" s="6">
        <v>-1081.23</v>
      </c>
    </row>
    <row r="562" spans="1:43" x14ac:dyDescent="0.3">
      <c r="A562" t="s">
        <v>1510</v>
      </c>
      <c r="B562" t="s">
        <v>85</v>
      </c>
      <c r="C562" t="s">
        <v>46</v>
      </c>
      <c r="D562" s="3">
        <v>71501</v>
      </c>
      <c r="E562" t="s">
        <v>1986</v>
      </c>
      <c r="F562" t="s">
        <v>48</v>
      </c>
      <c r="G562" t="s">
        <v>49</v>
      </c>
      <c r="H562" t="s">
        <v>50</v>
      </c>
      <c r="I562" t="s">
        <v>51</v>
      </c>
      <c r="J562" t="s">
        <v>102</v>
      </c>
      <c r="K562" t="s">
        <v>102</v>
      </c>
      <c r="L562" t="s">
        <v>103</v>
      </c>
      <c r="M562" t="s">
        <v>52</v>
      </c>
      <c r="N562" t="s">
        <v>2085</v>
      </c>
      <c r="O562" t="s">
        <v>105</v>
      </c>
      <c r="Q562" s="3"/>
      <c r="U562" s="3"/>
      <c r="W562" t="s">
        <v>43</v>
      </c>
      <c r="X562" t="s">
        <v>43</v>
      </c>
      <c r="Y562" s="3">
        <v>1890</v>
      </c>
      <c r="Z562" t="s">
        <v>2080</v>
      </c>
      <c r="AA562" t="s">
        <v>2086</v>
      </c>
      <c r="AB562" t="s">
        <v>2082</v>
      </c>
      <c r="AC562" t="s">
        <v>1705</v>
      </c>
      <c r="AD562" t="s">
        <v>1442</v>
      </c>
      <c r="AE562" t="s">
        <v>60</v>
      </c>
      <c r="AH562" s="3"/>
      <c r="AI562" s="3">
        <v>2023</v>
      </c>
      <c r="AJ562" s="4">
        <v>45261</v>
      </c>
      <c r="AK562" s="5">
        <v>45321</v>
      </c>
      <c r="AL562" t="s">
        <v>43</v>
      </c>
      <c r="AM562" t="s">
        <v>61</v>
      </c>
      <c r="AN562">
        <v>-1091.54</v>
      </c>
      <c r="AP562">
        <v>1091.54</v>
      </c>
      <c r="AQ562" s="6">
        <v>-1091.54</v>
      </c>
    </row>
    <row r="563" spans="1:43" x14ac:dyDescent="0.3">
      <c r="A563" t="s">
        <v>1510</v>
      </c>
      <c r="B563" t="s">
        <v>85</v>
      </c>
      <c r="C563" t="s">
        <v>46</v>
      </c>
      <c r="D563" s="3">
        <v>71501</v>
      </c>
      <c r="E563" t="s">
        <v>1986</v>
      </c>
      <c r="F563" t="s">
        <v>48</v>
      </c>
      <c r="G563" t="s">
        <v>49</v>
      </c>
      <c r="H563" t="s">
        <v>50</v>
      </c>
      <c r="I563" t="s">
        <v>51</v>
      </c>
      <c r="J563" t="s">
        <v>102</v>
      </c>
      <c r="K563" t="s">
        <v>102</v>
      </c>
      <c r="L563" t="s">
        <v>103</v>
      </c>
      <c r="M563" t="s">
        <v>52</v>
      </c>
      <c r="N563" t="s">
        <v>2087</v>
      </c>
      <c r="O563" t="s">
        <v>105</v>
      </c>
      <c r="Q563" s="3"/>
      <c r="U563" s="3"/>
      <c r="W563" t="s">
        <v>43</v>
      </c>
      <c r="X563" t="s">
        <v>43</v>
      </c>
      <c r="Y563" s="3">
        <v>1891</v>
      </c>
      <c r="Z563" t="s">
        <v>2080</v>
      </c>
      <c r="AA563" t="s">
        <v>2088</v>
      </c>
      <c r="AB563" t="s">
        <v>2082</v>
      </c>
      <c r="AC563" t="s">
        <v>1705</v>
      </c>
      <c r="AD563" t="s">
        <v>1442</v>
      </c>
      <c r="AE563" t="s">
        <v>60</v>
      </c>
      <c r="AH563" s="3"/>
      <c r="AI563" s="3">
        <v>2023</v>
      </c>
      <c r="AJ563" s="4">
        <v>45261</v>
      </c>
      <c r="AK563" s="5">
        <v>45321</v>
      </c>
      <c r="AL563" t="s">
        <v>43</v>
      </c>
      <c r="AM563" t="s">
        <v>61</v>
      </c>
      <c r="AN563">
        <v>-2739.34</v>
      </c>
      <c r="AP563">
        <v>2739.34</v>
      </c>
      <c r="AQ563" s="6">
        <v>-2739.34</v>
      </c>
    </row>
    <row r="564" spans="1:43" x14ac:dyDescent="0.3">
      <c r="A564" t="s">
        <v>1510</v>
      </c>
      <c r="B564" t="s">
        <v>446</v>
      </c>
      <c r="C564" t="s">
        <v>46</v>
      </c>
      <c r="D564" s="3">
        <v>71501</v>
      </c>
      <c r="E564" t="s">
        <v>1986</v>
      </c>
      <c r="F564" t="s">
        <v>48</v>
      </c>
      <c r="G564" t="s">
        <v>49</v>
      </c>
      <c r="H564" t="s">
        <v>50</v>
      </c>
      <c r="I564" t="s">
        <v>51</v>
      </c>
      <c r="J564" t="s">
        <v>102</v>
      </c>
      <c r="K564" t="s">
        <v>102</v>
      </c>
      <c r="L564" t="s">
        <v>103</v>
      </c>
      <c r="M564" t="s">
        <v>52</v>
      </c>
      <c r="N564" t="s">
        <v>2089</v>
      </c>
      <c r="O564" t="s">
        <v>105</v>
      </c>
      <c r="Q564" s="3"/>
      <c r="U564" s="3"/>
      <c r="W564" t="s">
        <v>43</v>
      </c>
      <c r="X564" t="s">
        <v>43</v>
      </c>
      <c r="Y564" s="3">
        <v>2034</v>
      </c>
      <c r="Z564" t="s">
        <v>2076</v>
      </c>
      <c r="AA564" t="s">
        <v>2090</v>
      </c>
      <c r="AB564" t="s">
        <v>2091</v>
      </c>
      <c r="AC564" t="s">
        <v>1551</v>
      </c>
      <c r="AD564" t="s">
        <v>110</v>
      </c>
      <c r="AE564" t="s">
        <v>60</v>
      </c>
      <c r="AH564" s="3"/>
      <c r="AI564" s="3">
        <v>2023</v>
      </c>
      <c r="AJ564" s="4">
        <v>45139</v>
      </c>
      <c r="AK564" s="5">
        <v>45177</v>
      </c>
      <c r="AL564" t="s">
        <v>43</v>
      </c>
      <c r="AM564" t="s">
        <v>61</v>
      </c>
      <c r="AN564">
        <v>1091.54</v>
      </c>
      <c r="AO564">
        <v>1091.54</v>
      </c>
      <c r="AQ564" s="6">
        <v>1091.54</v>
      </c>
    </row>
    <row r="565" spans="1:43" x14ac:dyDescent="0.3">
      <c r="A565" t="s">
        <v>1510</v>
      </c>
      <c r="B565" t="s">
        <v>230</v>
      </c>
      <c r="C565" t="s">
        <v>46</v>
      </c>
      <c r="D565" s="3">
        <v>71501</v>
      </c>
      <c r="E565" t="s">
        <v>1986</v>
      </c>
      <c r="F565" t="s">
        <v>48</v>
      </c>
      <c r="G565" t="s">
        <v>49</v>
      </c>
      <c r="H565" t="s">
        <v>50</v>
      </c>
      <c r="I565" t="s">
        <v>51</v>
      </c>
      <c r="J565" t="s">
        <v>102</v>
      </c>
      <c r="K565" t="s">
        <v>102</v>
      </c>
      <c r="L565" t="s">
        <v>103</v>
      </c>
      <c r="M565" t="s">
        <v>52</v>
      </c>
      <c r="N565" t="s">
        <v>2092</v>
      </c>
      <c r="O565" t="s">
        <v>105</v>
      </c>
      <c r="Q565" s="3"/>
      <c r="U565" s="3"/>
      <c r="W565" t="s">
        <v>43</v>
      </c>
      <c r="X565" t="s">
        <v>43</v>
      </c>
      <c r="Y565" s="3">
        <v>2412</v>
      </c>
      <c r="Z565" t="s">
        <v>1538</v>
      </c>
      <c r="AA565" t="s">
        <v>2093</v>
      </c>
      <c r="AB565" t="s">
        <v>1675</v>
      </c>
      <c r="AC565" t="s">
        <v>1578</v>
      </c>
      <c r="AD565" t="s">
        <v>110</v>
      </c>
      <c r="AE565" t="s">
        <v>60</v>
      </c>
      <c r="AH565" s="3"/>
      <c r="AI565" s="3">
        <v>2023</v>
      </c>
      <c r="AJ565" s="4">
        <v>45108</v>
      </c>
      <c r="AK565" s="5">
        <v>45278</v>
      </c>
      <c r="AL565" t="s">
        <v>43</v>
      </c>
      <c r="AM565" t="s">
        <v>61</v>
      </c>
      <c r="AN565">
        <v>1053.73</v>
      </c>
      <c r="AO565">
        <v>1053.73</v>
      </c>
      <c r="AQ565" s="6">
        <v>1053.73</v>
      </c>
    </row>
    <row r="566" spans="1:43" x14ac:dyDescent="0.3">
      <c r="A566" t="s">
        <v>1510</v>
      </c>
      <c r="B566" t="s">
        <v>230</v>
      </c>
      <c r="C566" t="s">
        <v>46</v>
      </c>
      <c r="D566" s="3">
        <v>71501</v>
      </c>
      <c r="E566" t="s">
        <v>1986</v>
      </c>
      <c r="F566" t="s">
        <v>48</v>
      </c>
      <c r="G566" t="s">
        <v>49</v>
      </c>
      <c r="H566" t="s">
        <v>50</v>
      </c>
      <c r="I566" t="s">
        <v>51</v>
      </c>
      <c r="J566" t="s">
        <v>102</v>
      </c>
      <c r="K566" t="s">
        <v>102</v>
      </c>
      <c r="L566" t="s">
        <v>103</v>
      </c>
      <c r="M566" t="s">
        <v>52</v>
      </c>
      <c r="N566" t="s">
        <v>2094</v>
      </c>
      <c r="O566" t="s">
        <v>105</v>
      </c>
      <c r="Q566" s="3"/>
      <c r="U566" s="3"/>
      <c r="W566" t="s">
        <v>43</v>
      </c>
      <c r="X566" t="s">
        <v>43</v>
      </c>
      <c r="Y566" s="3">
        <v>2413</v>
      </c>
      <c r="Z566" t="s">
        <v>1538</v>
      </c>
      <c r="AA566" t="s">
        <v>2095</v>
      </c>
      <c r="AB566" t="s">
        <v>1675</v>
      </c>
      <c r="AC566" t="s">
        <v>1578</v>
      </c>
      <c r="AD566" t="s">
        <v>110</v>
      </c>
      <c r="AE566" t="s">
        <v>60</v>
      </c>
      <c r="AH566" s="3"/>
      <c r="AI566" s="3">
        <v>2023</v>
      </c>
      <c r="AJ566" s="4">
        <v>45108</v>
      </c>
      <c r="AK566" s="5">
        <v>45278</v>
      </c>
      <c r="AL566" t="s">
        <v>43</v>
      </c>
      <c r="AM566" t="s">
        <v>61</v>
      </c>
      <c r="AN566">
        <v>1097.22</v>
      </c>
      <c r="AO566">
        <v>1097.22</v>
      </c>
      <c r="AQ566" s="6">
        <v>1097.22</v>
      </c>
    </row>
    <row r="567" spans="1:43" x14ac:dyDescent="0.3">
      <c r="A567" t="s">
        <v>1510</v>
      </c>
      <c r="B567" t="s">
        <v>230</v>
      </c>
      <c r="C567" t="s">
        <v>46</v>
      </c>
      <c r="D567" s="3">
        <v>71501</v>
      </c>
      <c r="E567" t="s">
        <v>1986</v>
      </c>
      <c r="F567" t="s">
        <v>48</v>
      </c>
      <c r="G567" t="s">
        <v>49</v>
      </c>
      <c r="H567" t="s">
        <v>50</v>
      </c>
      <c r="I567" t="s">
        <v>51</v>
      </c>
      <c r="J567" t="s">
        <v>102</v>
      </c>
      <c r="K567" t="s">
        <v>102</v>
      </c>
      <c r="L567" t="s">
        <v>103</v>
      </c>
      <c r="M567" t="s">
        <v>52</v>
      </c>
      <c r="N567" t="s">
        <v>2096</v>
      </c>
      <c r="O567" t="s">
        <v>105</v>
      </c>
      <c r="Q567" s="3"/>
      <c r="U567" s="3"/>
      <c r="W567" t="s">
        <v>43</v>
      </c>
      <c r="X567" t="s">
        <v>43</v>
      </c>
      <c r="Y567" s="3">
        <v>2414</v>
      </c>
      <c r="Z567" t="s">
        <v>1538</v>
      </c>
      <c r="AA567" t="s">
        <v>2097</v>
      </c>
      <c r="AB567" t="s">
        <v>1675</v>
      </c>
      <c r="AC567" t="s">
        <v>1578</v>
      </c>
      <c r="AD567" t="s">
        <v>110</v>
      </c>
      <c r="AE567" t="s">
        <v>60</v>
      </c>
      <c r="AH567" s="3"/>
      <c r="AI567" s="3">
        <v>2023</v>
      </c>
      <c r="AJ567" s="4">
        <v>45108</v>
      </c>
      <c r="AK567" s="5">
        <v>45278</v>
      </c>
      <c r="AL567" t="s">
        <v>43</v>
      </c>
      <c r="AM567" t="s">
        <v>61</v>
      </c>
      <c r="AN567">
        <v>1146.71</v>
      </c>
      <c r="AO567">
        <v>1146.71</v>
      </c>
      <c r="AQ567" s="6">
        <v>1146.71</v>
      </c>
    </row>
    <row r="568" spans="1:43" x14ac:dyDescent="0.3">
      <c r="A568" t="s">
        <v>1510</v>
      </c>
      <c r="B568" t="s">
        <v>230</v>
      </c>
      <c r="C568" t="s">
        <v>46</v>
      </c>
      <c r="D568" s="3">
        <v>71501</v>
      </c>
      <c r="E568" t="s">
        <v>1986</v>
      </c>
      <c r="F568" t="s">
        <v>48</v>
      </c>
      <c r="G568" t="s">
        <v>49</v>
      </c>
      <c r="H568" t="s">
        <v>50</v>
      </c>
      <c r="I568" t="s">
        <v>51</v>
      </c>
      <c r="J568" t="s">
        <v>102</v>
      </c>
      <c r="K568" t="s">
        <v>102</v>
      </c>
      <c r="L568" t="s">
        <v>103</v>
      </c>
      <c r="M568" t="s">
        <v>52</v>
      </c>
      <c r="N568" t="s">
        <v>2098</v>
      </c>
      <c r="O568" t="s">
        <v>105</v>
      </c>
      <c r="Q568" s="3"/>
      <c r="U568" s="3"/>
      <c r="W568" t="s">
        <v>43</v>
      </c>
      <c r="X568" t="s">
        <v>43</v>
      </c>
      <c r="Y568" s="3">
        <v>2415</v>
      </c>
      <c r="Z568" t="s">
        <v>1538</v>
      </c>
      <c r="AA568" t="s">
        <v>2099</v>
      </c>
      <c r="AB568" t="s">
        <v>1675</v>
      </c>
      <c r="AC568" t="s">
        <v>1578</v>
      </c>
      <c r="AD568" t="s">
        <v>110</v>
      </c>
      <c r="AE568" t="s">
        <v>60</v>
      </c>
      <c r="AH568" s="3"/>
      <c r="AI568" s="3">
        <v>2023</v>
      </c>
      <c r="AJ568" s="4">
        <v>45108</v>
      </c>
      <c r="AK568" s="5">
        <v>45278</v>
      </c>
      <c r="AL568" t="s">
        <v>43</v>
      </c>
      <c r="AM568" t="s">
        <v>61</v>
      </c>
      <c r="AN568">
        <v>1153.22</v>
      </c>
      <c r="AO568">
        <v>1153.22</v>
      </c>
      <c r="AQ568" s="6">
        <v>1153.22</v>
      </c>
    </row>
    <row r="569" spans="1:43" x14ac:dyDescent="0.3">
      <c r="A569" t="s">
        <v>1510</v>
      </c>
      <c r="B569" t="s">
        <v>230</v>
      </c>
      <c r="C569" t="s">
        <v>46</v>
      </c>
      <c r="D569" s="3">
        <v>71501</v>
      </c>
      <c r="E569" t="s">
        <v>1986</v>
      </c>
      <c r="F569" t="s">
        <v>48</v>
      </c>
      <c r="G569" t="s">
        <v>49</v>
      </c>
      <c r="H569" t="s">
        <v>50</v>
      </c>
      <c r="I569" t="s">
        <v>51</v>
      </c>
      <c r="J569" t="s">
        <v>102</v>
      </c>
      <c r="K569" t="s">
        <v>102</v>
      </c>
      <c r="L569" t="s">
        <v>103</v>
      </c>
      <c r="M569" t="s">
        <v>52</v>
      </c>
      <c r="N569" t="s">
        <v>2100</v>
      </c>
      <c r="O569" t="s">
        <v>105</v>
      </c>
      <c r="Q569" s="3"/>
      <c r="U569" s="3"/>
      <c r="W569" t="s">
        <v>43</v>
      </c>
      <c r="X569" t="s">
        <v>43</v>
      </c>
      <c r="Y569" s="3">
        <v>2458</v>
      </c>
      <c r="Z569" t="s">
        <v>1513</v>
      </c>
      <c r="AA569" t="s">
        <v>2101</v>
      </c>
      <c r="AB569" t="s">
        <v>1658</v>
      </c>
      <c r="AC569" t="s">
        <v>1578</v>
      </c>
      <c r="AD569" t="s">
        <v>110</v>
      </c>
      <c r="AE569" t="s">
        <v>60</v>
      </c>
      <c r="AH569" s="3"/>
      <c r="AI569" s="3">
        <v>2023</v>
      </c>
      <c r="AJ569" s="4">
        <v>45108</v>
      </c>
      <c r="AK569" s="5">
        <v>45278</v>
      </c>
      <c r="AL569" t="s">
        <v>43</v>
      </c>
      <c r="AM569" t="s">
        <v>61</v>
      </c>
      <c r="AN569">
        <v>3786.46</v>
      </c>
      <c r="AO569">
        <v>3786.46</v>
      </c>
      <c r="AQ569" s="6">
        <v>3786.46</v>
      </c>
    </row>
    <row r="570" spans="1:43" x14ac:dyDescent="0.3">
      <c r="A570" t="s">
        <v>1510</v>
      </c>
      <c r="B570" t="s">
        <v>247</v>
      </c>
      <c r="C570" t="s">
        <v>46</v>
      </c>
      <c r="D570" s="3">
        <v>71501</v>
      </c>
      <c r="E570" t="s">
        <v>1986</v>
      </c>
      <c r="F570" t="s">
        <v>48</v>
      </c>
      <c r="G570" t="s">
        <v>49</v>
      </c>
      <c r="H570" t="s">
        <v>50</v>
      </c>
      <c r="I570" t="s">
        <v>51</v>
      </c>
      <c r="J570" t="s">
        <v>102</v>
      </c>
      <c r="K570" t="s">
        <v>102</v>
      </c>
      <c r="L570" t="s">
        <v>103</v>
      </c>
      <c r="M570" t="s">
        <v>52</v>
      </c>
      <c r="N570" t="s">
        <v>2102</v>
      </c>
      <c r="O570" t="s">
        <v>105</v>
      </c>
      <c r="Q570" s="3"/>
      <c r="U570" s="3"/>
      <c r="W570" t="s">
        <v>43</v>
      </c>
      <c r="X570" t="s">
        <v>43</v>
      </c>
      <c r="Y570" s="3">
        <v>2568</v>
      </c>
      <c r="Z570" t="s">
        <v>2103</v>
      </c>
      <c r="AA570" t="s">
        <v>2104</v>
      </c>
      <c r="AB570" t="s">
        <v>2105</v>
      </c>
      <c r="AC570" t="s">
        <v>1524</v>
      </c>
      <c r="AD570" t="s">
        <v>110</v>
      </c>
      <c r="AE570" t="s">
        <v>60</v>
      </c>
      <c r="AH570" s="3"/>
      <c r="AI570" s="3">
        <v>2023</v>
      </c>
      <c r="AJ570" s="4">
        <v>45200</v>
      </c>
      <c r="AK570" s="5">
        <v>45252</v>
      </c>
      <c r="AL570" t="s">
        <v>43</v>
      </c>
      <c r="AM570" t="s">
        <v>61</v>
      </c>
      <c r="AN570">
        <v>1159.48</v>
      </c>
      <c r="AO570">
        <v>1159.48</v>
      </c>
      <c r="AQ570" s="6">
        <v>1159.48</v>
      </c>
    </row>
    <row r="571" spans="1:43" x14ac:dyDescent="0.3">
      <c r="A571" t="s">
        <v>1510</v>
      </c>
      <c r="B571" t="s">
        <v>230</v>
      </c>
      <c r="C571" t="s">
        <v>46</v>
      </c>
      <c r="D571" s="3">
        <v>71501</v>
      </c>
      <c r="E571" t="s">
        <v>1986</v>
      </c>
      <c r="F571" t="s">
        <v>48</v>
      </c>
      <c r="G571" t="s">
        <v>49</v>
      </c>
      <c r="H571" t="s">
        <v>50</v>
      </c>
      <c r="I571" t="s">
        <v>51</v>
      </c>
      <c r="J571" t="s">
        <v>102</v>
      </c>
      <c r="K571" t="s">
        <v>102</v>
      </c>
      <c r="L571" t="s">
        <v>103</v>
      </c>
      <c r="M571" t="s">
        <v>52</v>
      </c>
      <c r="N571" t="s">
        <v>2106</v>
      </c>
      <c r="O571" t="s">
        <v>105</v>
      </c>
      <c r="Q571" s="3"/>
      <c r="U571" s="3"/>
      <c r="W571" t="s">
        <v>43</v>
      </c>
      <c r="X571" t="s">
        <v>43</v>
      </c>
      <c r="Y571" s="3">
        <v>2587</v>
      </c>
      <c r="Z571" t="s">
        <v>2107</v>
      </c>
      <c r="AA571" t="s">
        <v>2108</v>
      </c>
      <c r="AB571" t="s">
        <v>2109</v>
      </c>
      <c r="AC571" t="s">
        <v>1578</v>
      </c>
      <c r="AD571" t="s">
        <v>110</v>
      </c>
      <c r="AE571" t="s">
        <v>60</v>
      </c>
      <c r="AH571" s="3"/>
      <c r="AI571" s="3">
        <v>2023</v>
      </c>
      <c r="AJ571" s="4">
        <v>45108</v>
      </c>
      <c r="AK571" s="5">
        <v>45274</v>
      </c>
      <c r="AL571" t="s">
        <v>43</v>
      </c>
      <c r="AM571" t="s">
        <v>61</v>
      </c>
      <c r="AN571">
        <v>1025.22</v>
      </c>
      <c r="AO571">
        <v>1025.22</v>
      </c>
      <c r="AQ571" s="6">
        <v>1025.22</v>
      </c>
    </row>
    <row r="572" spans="1:43" x14ac:dyDescent="0.3">
      <c r="A572" t="s">
        <v>1510</v>
      </c>
      <c r="B572" t="s">
        <v>137</v>
      </c>
      <c r="C572" t="s">
        <v>46</v>
      </c>
      <c r="D572" s="3">
        <v>71501</v>
      </c>
      <c r="E572" t="s">
        <v>1986</v>
      </c>
      <c r="F572" t="s">
        <v>48</v>
      </c>
      <c r="G572" t="s">
        <v>49</v>
      </c>
      <c r="H572" t="s">
        <v>50</v>
      </c>
      <c r="I572" t="s">
        <v>51</v>
      </c>
      <c r="J572" t="s">
        <v>102</v>
      </c>
      <c r="K572" t="s">
        <v>102</v>
      </c>
      <c r="L572" t="s">
        <v>103</v>
      </c>
      <c r="M572" t="s">
        <v>52</v>
      </c>
      <c r="N572" t="s">
        <v>2110</v>
      </c>
      <c r="O572" t="s">
        <v>105</v>
      </c>
      <c r="Q572" s="3"/>
      <c r="U572" s="3"/>
      <c r="W572" t="s">
        <v>43</v>
      </c>
      <c r="X572" t="s">
        <v>43</v>
      </c>
      <c r="Y572" s="3">
        <v>3297</v>
      </c>
      <c r="Z572" t="s">
        <v>2111</v>
      </c>
      <c r="AA572" t="s">
        <v>2112</v>
      </c>
      <c r="AB572" t="s">
        <v>2113</v>
      </c>
      <c r="AC572" t="s">
        <v>1837</v>
      </c>
      <c r="AD572" t="s">
        <v>110</v>
      </c>
      <c r="AE572" t="s">
        <v>60</v>
      </c>
      <c r="AH572" s="3"/>
      <c r="AI572" s="3">
        <v>2025</v>
      </c>
      <c r="AJ572" s="4">
        <v>45689</v>
      </c>
      <c r="AK572" s="5">
        <v>45732</v>
      </c>
      <c r="AL572" t="s">
        <v>43</v>
      </c>
      <c r="AM572" t="s">
        <v>61</v>
      </c>
      <c r="AN572">
        <v>1592.4</v>
      </c>
      <c r="AO572">
        <v>1592.4</v>
      </c>
      <c r="AQ572" s="6">
        <v>1592.4</v>
      </c>
    </row>
    <row r="573" spans="1:43" x14ac:dyDescent="0.3">
      <c r="A573" t="s">
        <v>1510</v>
      </c>
      <c r="B573" t="s">
        <v>85</v>
      </c>
      <c r="C573" t="s">
        <v>46</v>
      </c>
      <c r="D573" s="3">
        <v>71501</v>
      </c>
      <c r="E573" t="s">
        <v>1986</v>
      </c>
      <c r="F573" t="s">
        <v>48</v>
      </c>
      <c r="G573" t="s">
        <v>49</v>
      </c>
      <c r="H573" t="s">
        <v>50</v>
      </c>
      <c r="I573" t="s">
        <v>51</v>
      </c>
      <c r="J573" t="s">
        <v>102</v>
      </c>
      <c r="K573" t="s">
        <v>102</v>
      </c>
      <c r="L573" t="s">
        <v>103</v>
      </c>
      <c r="M573" t="s">
        <v>52</v>
      </c>
      <c r="N573" t="s">
        <v>2114</v>
      </c>
      <c r="O573" t="s">
        <v>105</v>
      </c>
      <c r="Q573" s="3"/>
      <c r="U573" s="3"/>
      <c r="W573" t="s">
        <v>43</v>
      </c>
      <c r="X573" t="s">
        <v>43</v>
      </c>
      <c r="Y573" s="3">
        <v>3307</v>
      </c>
      <c r="Z573" t="s">
        <v>1707</v>
      </c>
      <c r="AA573" t="s">
        <v>2115</v>
      </c>
      <c r="AB573" t="s">
        <v>1709</v>
      </c>
      <c r="AC573" t="s">
        <v>1705</v>
      </c>
      <c r="AD573" t="s">
        <v>110</v>
      </c>
      <c r="AE573" t="s">
        <v>60</v>
      </c>
      <c r="AH573" s="3"/>
      <c r="AI573" s="3">
        <v>2023</v>
      </c>
      <c r="AJ573" s="4">
        <v>45261</v>
      </c>
      <c r="AK573" s="5">
        <v>45289</v>
      </c>
      <c r="AL573" t="s">
        <v>43</v>
      </c>
      <c r="AM573" t="s">
        <v>61</v>
      </c>
      <c r="AN573">
        <v>1087.49</v>
      </c>
      <c r="AO573">
        <v>1087.49</v>
      </c>
      <c r="AQ573" s="6">
        <v>1087.49</v>
      </c>
    </row>
    <row r="574" spans="1:43" x14ac:dyDescent="0.3">
      <c r="A574" t="s">
        <v>1510</v>
      </c>
      <c r="B574" t="s">
        <v>85</v>
      </c>
      <c r="C574" t="s">
        <v>46</v>
      </c>
      <c r="D574" s="3">
        <v>71501</v>
      </c>
      <c r="E574" t="s">
        <v>1986</v>
      </c>
      <c r="F574" t="s">
        <v>48</v>
      </c>
      <c r="G574" t="s">
        <v>49</v>
      </c>
      <c r="H574" t="s">
        <v>50</v>
      </c>
      <c r="I574" t="s">
        <v>51</v>
      </c>
      <c r="J574" t="s">
        <v>102</v>
      </c>
      <c r="K574" t="s">
        <v>102</v>
      </c>
      <c r="L574" t="s">
        <v>103</v>
      </c>
      <c r="M574" t="s">
        <v>52</v>
      </c>
      <c r="N574" t="s">
        <v>2116</v>
      </c>
      <c r="O574" t="s">
        <v>105</v>
      </c>
      <c r="Q574" s="3"/>
      <c r="U574" s="3"/>
      <c r="W574" t="s">
        <v>43</v>
      </c>
      <c r="X574" t="s">
        <v>43</v>
      </c>
      <c r="Y574" s="3">
        <v>3308</v>
      </c>
      <c r="Z574" t="s">
        <v>1707</v>
      </c>
      <c r="AA574" t="s">
        <v>2117</v>
      </c>
      <c r="AB574" t="s">
        <v>1709</v>
      </c>
      <c r="AC574" t="s">
        <v>1705</v>
      </c>
      <c r="AD574" t="s">
        <v>110</v>
      </c>
      <c r="AE574" t="s">
        <v>60</v>
      </c>
      <c r="AH574" s="3"/>
      <c r="AI574" s="3">
        <v>2023</v>
      </c>
      <c r="AJ574" s="4">
        <v>45261</v>
      </c>
      <c r="AK574" s="5">
        <v>45289</v>
      </c>
      <c r="AL574" t="s">
        <v>43</v>
      </c>
      <c r="AM574" t="s">
        <v>61</v>
      </c>
      <c r="AN574">
        <v>1159.48</v>
      </c>
      <c r="AO574">
        <v>1159.48</v>
      </c>
      <c r="AQ574" s="6">
        <v>1159.48</v>
      </c>
    </row>
    <row r="575" spans="1:43" x14ac:dyDescent="0.3">
      <c r="A575" t="s">
        <v>1510</v>
      </c>
      <c r="B575" t="s">
        <v>289</v>
      </c>
      <c r="C575" t="s">
        <v>46</v>
      </c>
      <c r="D575" s="3">
        <v>71501</v>
      </c>
      <c r="E575" t="s">
        <v>1986</v>
      </c>
      <c r="F575" t="s">
        <v>48</v>
      </c>
      <c r="G575" t="s">
        <v>49</v>
      </c>
      <c r="H575" t="s">
        <v>50</v>
      </c>
      <c r="I575" t="s">
        <v>51</v>
      </c>
      <c r="J575" t="s">
        <v>102</v>
      </c>
      <c r="K575" t="s">
        <v>102</v>
      </c>
      <c r="L575" t="s">
        <v>103</v>
      </c>
      <c r="M575" t="s">
        <v>52</v>
      </c>
      <c r="N575" t="s">
        <v>2118</v>
      </c>
      <c r="O575" t="s">
        <v>105</v>
      </c>
      <c r="Q575" s="3"/>
      <c r="U575" s="3"/>
      <c r="W575" t="s">
        <v>43</v>
      </c>
      <c r="X575" t="s">
        <v>43</v>
      </c>
      <c r="Y575" s="3">
        <v>3397</v>
      </c>
      <c r="Z575" t="s">
        <v>2119</v>
      </c>
      <c r="AA575" t="s">
        <v>2120</v>
      </c>
      <c r="AB575" t="s">
        <v>2121</v>
      </c>
      <c r="AC575" t="s">
        <v>1543</v>
      </c>
      <c r="AD575" t="s">
        <v>110</v>
      </c>
      <c r="AE575" t="s">
        <v>60</v>
      </c>
      <c r="AH575" s="3"/>
      <c r="AI575" s="3">
        <v>2023</v>
      </c>
      <c r="AJ575" s="4">
        <v>45170</v>
      </c>
      <c r="AK575" s="5">
        <v>45202</v>
      </c>
      <c r="AL575" t="s">
        <v>43</v>
      </c>
      <c r="AM575" t="s">
        <v>61</v>
      </c>
      <c r="AN575">
        <v>1087.49</v>
      </c>
      <c r="AO575">
        <v>1087.49</v>
      </c>
      <c r="AQ575" s="6">
        <v>1087.49</v>
      </c>
    </row>
    <row r="576" spans="1:43" x14ac:dyDescent="0.3">
      <c r="A576" t="s">
        <v>1510</v>
      </c>
      <c r="B576" t="s">
        <v>150</v>
      </c>
      <c r="C576" t="s">
        <v>46</v>
      </c>
      <c r="D576" s="3">
        <v>71501</v>
      </c>
      <c r="E576" t="s">
        <v>1986</v>
      </c>
      <c r="F576" t="s">
        <v>48</v>
      </c>
      <c r="G576" t="s">
        <v>49</v>
      </c>
      <c r="H576" t="s">
        <v>50</v>
      </c>
      <c r="I576" t="s">
        <v>51</v>
      </c>
      <c r="J576" t="s">
        <v>102</v>
      </c>
      <c r="K576" t="s">
        <v>102</v>
      </c>
      <c r="L576" t="s">
        <v>103</v>
      </c>
      <c r="M576" t="s">
        <v>52</v>
      </c>
      <c r="N576" t="s">
        <v>2122</v>
      </c>
      <c r="O576" t="s">
        <v>105</v>
      </c>
      <c r="Q576" s="3"/>
      <c r="U576" s="3"/>
      <c r="W576" t="s">
        <v>43</v>
      </c>
      <c r="X576" t="s">
        <v>43</v>
      </c>
      <c r="Y576" s="3">
        <v>3624</v>
      </c>
      <c r="Z576" t="s">
        <v>1752</v>
      </c>
      <c r="AA576" t="s">
        <v>2123</v>
      </c>
      <c r="AB576" t="s">
        <v>1754</v>
      </c>
      <c r="AC576" t="s">
        <v>1755</v>
      </c>
      <c r="AD576" t="s">
        <v>110</v>
      </c>
      <c r="AE576" t="s">
        <v>60</v>
      </c>
      <c r="AH576" s="3"/>
      <c r="AI576" s="3">
        <v>2024</v>
      </c>
      <c r="AJ576" s="4">
        <v>45323</v>
      </c>
      <c r="AK576" s="5">
        <v>45379</v>
      </c>
      <c r="AL576" t="s">
        <v>43</v>
      </c>
      <c r="AM576" t="s">
        <v>61</v>
      </c>
      <c r="AN576">
        <v>1154.1600000000001</v>
      </c>
      <c r="AO576">
        <v>1154.1600000000001</v>
      </c>
      <c r="AQ576" s="6">
        <v>1154.1600000000001</v>
      </c>
    </row>
    <row r="577" spans="1:43" x14ac:dyDescent="0.3">
      <c r="A577" t="s">
        <v>1510</v>
      </c>
      <c r="B577" t="s">
        <v>150</v>
      </c>
      <c r="C577" t="s">
        <v>46</v>
      </c>
      <c r="D577" s="3">
        <v>71501</v>
      </c>
      <c r="E577" t="s">
        <v>1986</v>
      </c>
      <c r="F577" t="s">
        <v>48</v>
      </c>
      <c r="G577" t="s">
        <v>49</v>
      </c>
      <c r="H577" t="s">
        <v>50</v>
      </c>
      <c r="I577" t="s">
        <v>51</v>
      </c>
      <c r="J577" t="s">
        <v>102</v>
      </c>
      <c r="K577" t="s">
        <v>102</v>
      </c>
      <c r="L577" t="s">
        <v>103</v>
      </c>
      <c r="M577" t="s">
        <v>52</v>
      </c>
      <c r="N577" t="s">
        <v>2124</v>
      </c>
      <c r="O577" t="s">
        <v>105</v>
      </c>
      <c r="Q577" s="3"/>
      <c r="U577" s="3"/>
      <c r="W577" t="s">
        <v>43</v>
      </c>
      <c r="X577" t="s">
        <v>43</v>
      </c>
      <c r="Y577" s="3">
        <v>3625</v>
      </c>
      <c r="Z577" t="s">
        <v>1752</v>
      </c>
      <c r="AA577" t="s">
        <v>2125</v>
      </c>
      <c r="AB577" t="s">
        <v>1754</v>
      </c>
      <c r="AC577" t="s">
        <v>1755</v>
      </c>
      <c r="AD577" t="s">
        <v>110</v>
      </c>
      <c r="AE577" t="s">
        <v>60</v>
      </c>
      <c r="AH577" s="3"/>
      <c r="AI577" s="3">
        <v>2024</v>
      </c>
      <c r="AJ577" s="4">
        <v>45323</v>
      </c>
      <c r="AK577" s="5">
        <v>45379</v>
      </c>
      <c r="AL577" t="s">
        <v>43</v>
      </c>
      <c r="AM577" t="s">
        <v>61</v>
      </c>
      <c r="AN577">
        <v>1226.1500000000001</v>
      </c>
      <c r="AO577">
        <v>1226.1500000000001</v>
      </c>
      <c r="AQ577" s="6">
        <v>1226.1500000000001</v>
      </c>
    </row>
    <row r="578" spans="1:43" x14ac:dyDescent="0.3">
      <c r="A578" t="s">
        <v>1510</v>
      </c>
      <c r="B578" t="s">
        <v>196</v>
      </c>
      <c r="C578" t="s">
        <v>46</v>
      </c>
      <c r="D578" s="3">
        <v>71501</v>
      </c>
      <c r="E578" t="s">
        <v>1986</v>
      </c>
      <c r="F578" t="s">
        <v>48</v>
      </c>
      <c r="G578" t="s">
        <v>49</v>
      </c>
      <c r="H578" t="s">
        <v>50</v>
      </c>
      <c r="I578" t="s">
        <v>51</v>
      </c>
      <c r="J578" t="s">
        <v>102</v>
      </c>
      <c r="K578" t="s">
        <v>102</v>
      </c>
      <c r="L578" t="s">
        <v>103</v>
      </c>
      <c r="M578" t="s">
        <v>52</v>
      </c>
      <c r="N578" t="s">
        <v>2126</v>
      </c>
      <c r="O578" t="s">
        <v>105</v>
      </c>
      <c r="Q578" s="3"/>
      <c r="U578" s="3"/>
      <c r="W578" t="s">
        <v>43</v>
      </c>
      <c r="X578" t="s">
        <v>43</v>
      </c>
      <c r="Y578" s="3">
        <v>3647</v>
      </c>
      <c r="Z578" t="s">
        <v>1711</v>
      </c>
      <c r="AA578" t="s">
        <v>2127</v>
      </c>
      <c r="AB578" t="s">
        <v>1713</v>
      </c>
      <c r="AC578" t="s">
        <v>1604</v>
      </c>
      <c r="AD578" t="s">
        <v>110</v>
      </c>
      <c r="AE578" t="s">
        <v>60</v>
      </c>
      <c r="AH578" s="3"/>
      <c r="AI578" s="3">
        <v>2023</v>
      </c>
      <c r="AJ578" s="4">
        <v>45017</v>
      </c>
      <c r="AK578" s="5">
        <v>45172</v>
      </c>
      <c r="AL578" t="s">
        <v>43</v>
      </c>
      <c r="AM578" t="s">
        <v>61</v>
      </c>
      <c r="AN578">
        <v>1053.73</v>
      </c>
      <c r="AO578">
        <v>1053.73</v>
      </c>
      <c r="AQ578" s="6">
        <v>1053.73</v>
      </c>
    </row>
    <row r="579" spans="1:43" x14ac:dyDescent="0.3">
      <c r="A579" t="s">
        <v>1510</v>
      </c>
      <c r="B579" t="s">
        <v>162</v>
      </c>
      <c r="C579" t="s">
        <v>46</v>
      </c>
      <c r="D579" s="3">
        <v>71501</v>
      </c>
      <c r="E579" t="s">
        <v>1986</v>
      </c>
      <c r="F579" t="s">
        <v>48</v>
      </c>
      <c r="G579" t="s">
        <v>49</v>
      </c>
      <c r="H579" t="s">
        <v>50</v>
      </c>
      <c r="I579" t="s">
        <v>51</v>
      </c>
      <c r="J579" t="s">
        <v>102</v>
      </c>
      <c r="K579" t="s">
        <v>102</v>
      </c>
      <c r="L579" t="s">
        <v>103</v>
      </c>
      <c r="M579" t="s">
        <v>52</v>
      </c>
      <c r="N579" t="s">
        <v>2128</v>
      </c>
      <c r="O579" t="s">
        <v>105</v>
      </c>
      <c r="Q579" s="3"/>
      <c r="U579" s="3"/>
      <c r="W579" t="s">
        <v>43</v>
      </c>
      <c r="X579" t="s">
        <v>43</v>
      </c>
      <c r="Y579" s="3">
        <v>3683</v>
      </c>
      <c r="Z579" t="s">
        <v>1719</v>
      </c>
      <c r="AA579" t="s">
        <v>2129</v>
      </c>
      <c r="AB579" t="s">
        <v>1721</v>
      </c>
      <c r="AC579" t="s">
        <v>1567</v>
      </c>
      <c r="AD579" t="s">
        <v>110</v>
      </c>
      <c r="AE579" t="s">
        <v>60</v>
      </c>
      <c r="AH579" s="3"/>
      <c r="AI579" s="3">
        <v>2023</v>
      </c>
      <c r="AJ579" s="4">
        <v>45047</v>
      </c>
      <c r="AK579" s="5">
        <v>45173</v>
      </c>
      <c r="AL579" t="s">
        <v>43</v>
      </c>
      <c r="AM579" t="s">
        <v>61</v>
      </c>
      <c r="AN579">
        <v>1097.22</v>
      </c>
      <c r="AO579">
        <v>1097.22</v>
      </c>
      <c r="AQ579" s="6">
        <v>1097.22</v>
      </c>
    </row>
    <row r="580" spans="1:43" x14ac:dyDescent="0.3">
      <c r="A580" t="s">
        <v>1510</v>
      </c>
      <c r="B580" t="s">
        <v>130</v>
      </c>
      <c r="C580" t="s">
        <v>46</v>
      </c>
      <c r="D580" s="3">
        <v>71501</v>
      </c>
      <c r="E580" t="s">
        <v>1986</v>
      </c>
      <c r="F580" t="s">
        <v>48</v>
      </c>
      <c r="G580" t="s">
        <v>49</v>
      </c>
      <c r="H580" t="s">
        <v>50</v>
      </c>
      <c r="I580" t="s">
        <v>51</v>
      </c>
      <c r="J580" t="s">
        <v>102</v>
      </c>
      <c r="K580" t="s">
        <v>102</v>
      </c>
      <c r="L580" t="s">
        <v>103</v>
      </c>
      <c r="M580" t="s">
        <v>52</v>
      </c>
      <c r="N580" t="s">
        <v>2130</v>
      </c>
      <c r="O580" t="s">
        <v>105</v>
      </c>
      <c r="Q580" s="3"/>
      <c r="U580" s="3"/>
      <c r="W580" t="s">
        <v>43</v>
      </c>
      <c r="X580" t="s">
        <v>43</v>
      </c>
      <c r="Y580" s="3">
        <v>3687</v>
      </c>
      <c r="Z580" t="s">
        <v>2131</v>
      </c>
      <c r="AA580" t="s">
        <v>2132</v>
      </c>
      <c r="AB580" t="s">
        <v>2133</v>
      </c>
      <c r="AC580" t="s">
        <v>1874</v>
      </c>
      <c r="AD580" t="s">
        <v>110</v>
      </c>
      <c r="AE580" t="s">
        <v>60</v>
      </c>
      <c r="AH580" s="3"/>
      <c r="AI580" s="3">
        <v>2024</v>
      </c>
      <c r="AJ580" s="4">
        <v>45597</v>
      </c>
      <c r="AK580" s="5">
        <v>45637</v>
      </c>
      <c r="AL580" t="s">
        <v>43</v>
      </c>
      <c r="AM580" t="s">
        <v>61</v>
      </c>
      <c r="AN580">
        <v>1555.49</v>
      </c>
      <c r="AO580">
        <v>1555.49</v>
      </c>
      <c r="AQ580" s="6">
        <v>1555.49</v>
      </c>
    </row>
    <row r="581" spans="1:43" x14ac:dyDescent="0.3">
      <c r="A581" t="s">
        <v>1510</v>
      </c>
      <c r="B581" t="s">
        <v>130</v>
      </c>
      <c r="C581" t="s">
        <v>46</v>
      </c>
      <c r="D581" s="3">
        <v>71501</v>
      </c>
      <c r="E581" t="s">
        <v>1986</v>
      </c>
      <c r="F581" t="s">
        <v>48</v>
      </c>
      <c r="G581" t="s">
        <v>49</v>
      </c>
      <c r="H581" t="s">
        <v>50</v>
      </c>
      <c r="I581" t="s">
        <v>51</v>
      </c>
      <c r="J581" t="s">
        <v>102</v>
      </c>
      <c r="K581" t="s">
        <v>102</v>
      </c>
      <c r="L581" t="s">
        <v>103</v>
      </c>
      <c r="M581" t="s">
        <v>52</v>
      </c>
      <c r="N581" t="s">
        <v>2134</v>
      </c>
      <c r="O581" t="s">
        <v>105</v>
      </c>
      <c r="Q581" s="3"/>
      <c r="U581" s="3"/>
      <c r="W581" t="s">
        <v>43</v>
      </c>
      <c r="X581" t="s">
        <v>43</v>
      </c>
      <c r="Y581" s="3">
        <v>3688</v>
      </c>
      <c r="Z581" t="s">
        <v>2131</v>
      </c>
      <c r="AA581" t="s">
        <v>2135</v>
      </c>
      <c r="AB581" t="s">
        <v>2133</v>
      </c>
      <c r="AC581" t="s">
        <v>1874</v>
      </c>
      <c r="AD581" t="s">
        <v>110</v>
      </c>
      <c r="AE581" t="s">
        <v>60</v>
      </c>
      <c r="AH581" s="3"/>
      <c r="AI581" s="3">
        <v>2024</v>
      </c>
      <c r="AJ581" s="4">
        <v>45597</v>
      </c>
      <c r="AK581" s="5">
        <v>45637</v>
      </c>
      <c r="AL581" t="s">
        <v>43</v>
      </c>
      <c r="AM581" t="s">
        <v>61</v>
      </c>
      <c r="AN581">
        <v>1663.29</v>
      </c>
      <c r="AO581">
        <v>1663.29</v>
      </c>
      <c r="AQ581" s="6">
        <v>1663.29</v>
      </c>
    </row>
    <row r="582" spans="1:43" x14ac:dyDescent="0.3">
      <c r="A582" t="s">
        <v>1510</v>
      </c>
      <c r="B582" t="s">
        <v>71</v>
      </c>
      <c r="C582" t="s">
        <v>46</v>
      </c>
      <c r="D582" s="3">
        <v>71501</v>
      </c>
      <c r="E582" t="s">
        <v>1986</v>
      </c>
      <c r="F582" t="s">
        <v>48</v>
      </c>
      <c r="G582" t="s">
        <v>49</v>
      </c>
      <c r="H582" t="s">
        <v>50</v>
      </c>
      <c r="I582" t="s">
        <v>51</v>
      </c>
      <c r="J582" t="s">
        <v>102</v>
      </c>
      <c r="K582" t="s">
        <v>102</v>
      </c>
      <c r="L582" t="s">
        <v>103</v>
      </c>
      <c r="M582" t="s">
        <v>52</v>
      </c>
      <c r="N582" t="s">
        <v>2136</v>
      </c>
      <c r="O582" t="s">
        <v>105</v>
      </c>
      <c r="Q582" s="3"/>
      <c r="U582" s="3"/>
      <c r="W582" t="s">
        <v>43</v>
      </c>
      <c r="X582" t="s">
        <v>43</v>
      </c>
      <c r="Y582" s="3">
        <v>3765</v>
      </c>
      <c r="Z582" t="s">
        <v>1725</v>
      </c>
      <c r="AA582" t="s">
        <v>2137</v>
      </c>
      <c r="AB582" t="s">
        <v>1727</v>
      </c>
      <c r="AC582" t="s">
        <v>1728</v>
      </c>
      <c r="AD582" t="s">
        <v>110</v>
      </c>
      <c r="AE582" t="s">
        <v>60</v>
      </c>
      <c r="AH582" s="3"/>
      <c r="AI582" s="3">
        <v>2024</v>
      </c>
      <c r="AJ582" s="4">
        <v>45627</v>
      </c>
      <c r="AK582" s="5">
        <v>45665</v>
      </c>
      <c r="AL582" t="s">
        <v>43</v>
      </c>
      <c r="AM582" t="s">
        <v>61</v>
      </c>
      <c r="AN582">
        <v>1555.49</v>
      </c>
      <c r="AO582">
        <v>1555.49</v>
      </c>
      <c r="AQ582" s="6">
        <v>1555.49</v>
      </c>
    </row>
    <row r="583" spans="1:43" x14ac:dyDescent="0.3">
      <c r="A583" t="s">
        <v>1510</v>
      </c>
      <c r="B583" t="s">
        <v>71</v>
      </c>
      <c r="C583" t="s">
        <v>46</v>
      </c>
      <c r="D583" s="3">
        <v>71501</v>
      </c>
      <c r="E583" t="s">
        <v>1986</v>
      </c>
      <c r="F583" t="s">
        <v>48</v>
      </c>
      <c r="G583" t="s">
        <v>49</v>
      </c>
      <c r="H583" t="s">
        <v>50</v>
      </c>
      <c r="I583" t="s">
        <v>51</v>
      </c>
      <c r="J583" t="s">
        <v>102</v>
      </c>
      <c r="K583" t="s">
        <v>102</v>
      </c>
      <c r="L583" t="s">
        <v>103</v>
      </c>
      <c r="M583" t="s">
        <v>52</v>
      </c>
      <c r="N583" t="s">
        <v>2138</v>
      </c>
      <c r="O583" t="s">
        <v>105</v>
      </c>
      <c r="Q583" s="3"/>
      <c r="U583" s="3"/>
      <c r="W583" t="s">
        <v>43</v>
      </c>
      <c r="X583" t="s">
        <v>43</v>
      </c>
      <c r="Y583" s="3">
        <v>3766</v>
      </c>
      <c r="Z583" t="s">
        <v>1725</v>
      </c>
      <c r="AA583" t="s">
        <v>2139</v>
      </c>
      <c r="AB583" t="s">
        <v>1727</v>
      </c>
      <c r="AC583" t="s">
        <v>1728</v>
      </c>
      <c r="AD583" t="s">
        <v>110</v>
      </c>
      <c r="AE583" t="s">
        <v>60</v>
      </c>
      <c r="AH583" s="3"/>
      <c r="AI583" s="3">
        <v>2024</v>
      </c>
      <c r="AJ583" s="4">
        <v>45627</v>
      </c>
      <c r="AK583" s="5">
        <v>45665</v>
      </c>
      <c r="AL583" t="s">
        <v>43</v>
      </c>
      <c r="AM583" t="s">
        <v>61</v>
      </c>
      <c r="AN583">
        <v>1663.29</v>
      </c>
      <c r="AO583">
        <v>1663.29</v>
      </c>
      <c r="AQ583" s="6">
        <v>1663.29</v>
      </c>
    </row>
    <row r="584" spans="1:43" x14ac:dyDescent="0.3">
      <c r="A584" t="s">
        <v>1510</v>
      </c>
      <c r="B584" t="s">
        <v>224</v>
      </c>
      <c r="C584" t="s">
        <v>46</v>
      </c>
      <c r="D584" s="3">
        <v>71501</v>
      </c>
      <c r="E584" t="s">
        <v>1986</v>
      </c>
      <c r="F584" t="s">
        <v>48</v>
      </c>
      <c r="G584" t="s">
        <v>49</v>
      </c>
      <c r="H584" t="s">
        <v>50</v>
      </c>
      <c r="I584" t="s">
        <v>51</v>
      </c>
      <c r="J584" t="s">
        <v>102</v>
      </c>
      <c r="K584" t="s">
        <v>102</v>
      </c>
      <c r="L584" t="s">
        <v>103</v>
      </c>
      <c r="M584" t="s">
        <v>52</v>
      </c>
      <c r="N584" t="s">
        <v>2140</v>
      </c>
      <c r="O584" t="s">
        <v>105</v>
      </c>
      <c r="Q584" s="3"/>
      <c r="U584" s="3"/>
      <c r="W584" t="s">
        <v>43</v>
      </c>
      <c r="X584" t="s">
        <v>43</v>
      </c>
      <c r="Y584" s="3">
        <v>3768</v>
      </c>
      <c r="Z584" t="s">
        <v>2141</v>
      </c>
      <c r="AA584" t="s">
        <v>2142</v>
      </c>
      <c r="AB584" t="s">
        <v>2143</v>
      </c>
      <c r="AC584" t="s">
        <v>1850</v>
      </c>
      <c r="AD584" t="s">
        <v>110</v>
      </c>
      <c r="AE584" t="s">
        <v>60</v>
      </c>
      <c r="AH584" s="3"/>
      <c r="AI584" s="3">
        <v>2024</v>
      </c>
      <c r="AJ584" s="4">
        <v>45444</v>
      </c>
      <c r="AK584" s="5">
        <v>45480</v>
      </c>
      <c r="AL584" t="s">
        <v>43</v>
      </c>
      <c r="AM584" t="s">
        <v>61</v>
      </c>
      <c r="AN584">
        <v>1491.97</v>
      </c>
      <c r="AO584">
        <v>1491.97</v>
      </c>
      <c r="AQ584" s="6">
        <v>1491.97</v>
      </c>
    </row>
    <row r="585" spans="1:43" x14ac:dyDescent="0.3">
      <c r="A585" t="s">
        <v>1510</v>
      </c>
      <c r="B585" t="s">
        <v>224</v>
      </c>
      <c r="C585" t="s">
        <v>46</v>
      </c>
      <c r="D585" s="3">
        <v>71501</v>
      </c>
      <c r="E585" t="s">
        <v>1986</v>
      </c>
      <c r="F585" t="s">
        <v>48</v>
      </c>
      <c r="G585" t="s">
        <v>49</v>
      </c>
      <c r="H585" t="s">
        <v>50</v>
      </c>
      <c r="I585" t="s">
        <v>51</v>
      </c>
      <c r="J585" t="s">
        <v>102</v>
      </c>
      <c r="K585" t="s">
        <v>102</v>
      </c>
      <c r="L585" t="s">
        <v>103</v>
      </c>
      <c r="M585" t="s">
        <v>52</v>
      </c>
      <c r="N585" t="s">
        <v>2144</v>
      </c>
      <c r="O585" t="s">
        <v>105</v>
      </c>
      <c r="Q585" s="3"/>
      <c r="U585" s="3"/>
      <c r="W585" t="s">
        <v>43</v>
      </c>
      <c r="X585" t="s">
        <v>43</v>
      </c>
      <c r="Y585" s="3">
        <v>3769</v>
      </c>
      <c r="Z585" t="s">
        <v>2141</v>
      </c>
      <c r="AA585" t="s">
        <v>2145</v>
      </c>
      <c r="AB585" t="s">
        <v>2143</v>
      </c>
      <c r="AC585" t="s">
        <v>1850</v>
      </c>
      <c r="AD585" t="s">
        <v>110</v>
      </c>
      <c r="AE585" t="s">
        <v>60</v>
      </c>
      <c r="AH585" s="3"/>
      <c r="AI585" s="3">
        <v>2024</v>
      </c>
      <c r="AJ585" s="4">
        <v>45444</v>
      </c>
      <c r="AK585" s="5">
        <v>45480</v>
      </c>
      <c r="AL585" t="s">
        <v>43</v>
      </c>
      <c r="AM585" t="s">
        <v>61</v>
      </c>
      <c r="AN585">
        <v>1563.96</v>
      </c>
      <c r="AO585">
        <v>1563.96</v>
      </c>
      <c r="AQ585" s="6">
        <v>1563.96</v>
      </c>
    </row>
    <row r="586" spans="1:43" x14ac:dyDescent="0.3">
      <c r="A586" t="s">
        <v>1510</v>
      </c>
      <c r="B586" t="s">
        <v>247</v>
      </c>
      <c r="C586" t="s">
        <v>46</v>
      </c>
      <c r="D586" s="3">
        <v>71501</v>
      </c>
      <c r="E586" t="s">
        <v>1986</v>
      </c>
      <c r="F586" t="s">
        <v>48</v>
      </c>
      <c r="G586" t="s">
        <v>49</v>
      </c>
      <c r="H586" t="s">
        <v>50</v>
      </c>
      <c r="I586" t="s">
        <v>51</v>
      </c>
      <c r="J586" t="s">
        <v>102</v>
      </c>
      <c r="K586" t="s">
        <v>102</v>
      </c>
      <c r="L586" t="s">
        <v>103</v>
      </c>
      <c r="M586" t="s">
        <v>52</v>
      </c>
      <c r="N586" t="s">
        <v>2146</v>
      </c>
      <c r="O586" t="s">
        <v>105</v>
      </c>
      <c r="Q586" s="3"/>
      <c r="U586" s="3"/>
      <c r="W586" t="s">
        <v>43</v>
      </c>
      <c r="X586" t="s">
        <v>43</v>
      </c>
      <c r="Y586" s="3">
        <v>3779</v>
      </c>
      <c r="Z586" t="s">
        <v>1742</v>
      </c>
      <c r="AA586" t="s">
        <v>2147</v>
      </c>
      <c r="AB586" t="s">
        <v>1744</v>
      </c>
      <c r="AC586" t="s">
        <v>1524</v>
      </c>
      <c r="AD586" t="s">
        <v>110</v>
      </c>
      <c r="AE586" t="s">
        <v>60</v>
      </c>
      <c r="AH586" s="3"/>
      <c r="AI586" s="3">
        <v>2023</v>
      </c>
      <c r="AJ586" s="4">
        <v>45200</v>
      </c>
      <c r="AK586" s="5">
        <v>45235</v>
      </c>
      <c r="AL586" t="s">
        <v>43</v>
      </c>
      <c r="AM586" t="s">
        <v>61</v>
      </c>
      <c r="AN586">
        <v>1087.49</v>
      </c>
      <c r="AO586">
        <v>1087.49</v>
      </c>
      <c r="AQ586" s="6">
        <v>1087.49</v>
      </c>
    </row>
    <row r="587" spans="1:43" x14ac:dyDescent="0.3">
      <c r="A587" t="s">
        <v>1510</v>
      </c>
      <c r="B587" t="s">
        <v>207</v>
      </c>
      <c r="C587" t="s">
        <v>46</v>
      </c>
      <c r="D587" s="3">
        <v>71501</v>
      </c>
      <c r="E587" t="s">
        <v>1986</v>
      </c>
      <c r="F587" t="s">
        <v>48</v>
      </c>
      <c r="G587" t="s">
        <v>49</v>
      </c>
      <c r="H587" t="s">
        <v>50</v>
      </c>
      <c r="I587" t="s">
        <v>51</v>
      </c>
      <c r="J587" t="s">
        <v>102</v>
      </c>
      <c r="K587" t="s">
        <v>102</v>
      </c>
      <c r="L587" t="s">
        <v>103</v>
      </c>
      <c r="M587" t="s">
        <v>52</v>
      </c>
      <c r="N587" t="s">
        <v>2148</v>
      </c>
      <c r="O587" t="s">
        <v>105</v>
      </c>
      <c r="Q587" s="3"/>
      <c r="U587" s="3"/>
      <c r="W587" t="s">
        <v>43</v>
      </c>
      <c r="X587" t="s">
        <v>43</v>
      </c>
      <c r="Y587" s="3">
        <v>3802</v>
      </c>
      <c r="Z587" t="s">
        <v>1781</v>
      </c>
      <c r="AA587" t="s">
        <v>2149</v>
      </c>
      <c r="AB587" t="s">
        <v>1783</v>
      </c>
      <c r="AC587" t="s">
        <v>1784</v>
      </c>
      <c r="AD587" t="s">
        <v>110</v>
      </c>
      <c r="AE587" t="s">
        <v>60</v>
      </c>
      <c r="AH587" s="3"/>
      <c r="AI587" s="3">
        <v>2024</v>
      </c>
      <c r="AJ587" s="4">
        <v>45474</v>
      </c>
      <c r="AK587" s="5">
        <v>45514</v>
      </c>
      <c r="AL587" t="s">
        <v>43</v>
      </c>
      <c r="AM587" t="s">
        <v>61</v>
      </c>
      <c r="AN587">
        <v>1491.97</v>
      </c>
      <c r="AO587">
        <v>1491.97</v>
      </c>
      <c r="AQ587" s="6">
        <v>1491.97</v>
      </c>
    </row>
    <row r="588" spans="1:43" x14ac:dyDescent="0.3">
      <c r="A588" t="s">
        <v>1510</v>
      </c>
      <c r="B588" t="s">
        <v>207</v>
      </c>
      <c r="C588" t="s">
        <v>46</v>
      </c>
      <c r="D588" s="3">
        <v>71501</v>
      </c>
      <c r="E588" t="s">
        <v>1986</v>
      </c>
      <c r="F588" t="s">
        <v>48</v>
      </c>
      <c r="G588" t="s">
        <v>49</v>
      </c>
      <c r="H588" t="s">
        <v>50</v>
      </c>
      <c r="I588" t="s">
        <v>51</v>
      </c>
      <c r="J588" t="s">
        <v>102</v>
      </c>
      <c r="K588" t="s">
        <v>102</v>
      </c>
      <c r="L588" t="s">
        <v>103</v>
      </c>
      <c r="M588" t="s">
        <v>52</v>
      </c>
      <c r="N588" t="s">
        <v>2150</v>
      </c>
      <c r="O588" t="s">
        <v>105</v>
      </c>
      <c r="Q588" s="3"/>
      <c r="U588" s="3"/>
      <c r="W588" t="s">
        <v>43</v>
      </c>
      <c r="X588" t="s">
        <v>43</v>
      </c>
      <c r="Y588" s="3">
        <v>3803</v>
      </c>
      <c r="Z588" t="s">
        <v>1781</v>
      </c>
      <c r="AA588" t="s">
        <v>2151</v>
      </c>
      <c r="AB588" t="s">
        <v>1783</v>
      </c>
      <c r="AC588" t="s">
        <v>1784</v>
      </c>
      <c r="AD588" t="s">
        <v>110</v>
      </c>
      <c r="AE588" t="s">
        <v>60</v>
      </c>
      <c r="AH588" s="3"/>
      <c r="AI588" s="3">
        <v>2024</v>
      </c>
      <c r="AJ588" s="4">
        <v>45474</v>
      </c>
      <c r="AK588" s="5">
        <v>45514</v>
      </c>
      <c r="AL588" t="s">
        <v>43</v>
      </c>
      <c r="AM588" t="s">
        <v>61</v>
      </c>
      <c r="AN588">
        <v>1563.96</v>
      </c>
      <c r="AO588">
        <v>1563.96</v>
      </c>
      <c r="AQ588" s="6">
        <v>1563.96</v>
      </c>
    </row>
    <row r="589" spans="1:43" x14ac:dyDescent="0.3">
      <c r="A589" t="s">
        <v>1510</v>
      </c>
      <c r="B589" t="s">
        <v>156</v>
      </c>
      <c r="C589" t="s">
        <v>46</v>
      </c>
      <c r="D589" s="3">
        <v>71501</v>
      </c>
      <c r="E589" t="s">
        <v>1986</v>
      </c>
      <c r="F589" t="s">
        <v>48</v>
      </c>
      <c r="G589" t="s">
        <v>49</v>
      </c>
      <c r="H589" t="s">
        <v>50</v>
      </c>
      <c r="I589" t="s">
        <v>51</v>
      </c>
      <c r="J589" t="s">
        <v>102</v>
      </c>
      <c r="K589" t="s">
        <v>102</v>
      </c>
      <c r="L589" t="s">
        <v>103</v>
      </c>
      <c r="M589" t="s">
        <v>52</v>
      </c>
      <c r="N589" t="s">
        <v>2152</v>
      </c>
      <c r="O589" t="s">
        <v>105</v>
      </c>
      <c r="Q589" s="3"/>
      <c r="U589" s="3"/>
      <c r="W589" t="s">
        <v>43</v>
      </c>
      <c r="X589" t="s">
        <v>43</v>
      </c>
      <c r="Y589" s="3">
        <v>3810</v>
      </c>
      <c r="Z589" t="s">
        <v>1764</v>
      </c>
      <c r="AA589" t="s">
        <v>2153</v>
      </c>
      <c r="AB589" t="s">
        <v>1766</v>
      </c>
      <c r="AC589" t="s">
        <v>1591</v>
      </c>
      <c r="AD589" t="s">
        <v>110</v>
      </c>
      <c r="AE589" t="s">
        <v>60</v>
      </c>
      <c r="AH589" s="3"/>
      <c r="AI589" s="3">
        <v>2023</v>
      </c>
      <c r="AJ589" s="4">
        <v>44986</v>
      </c>
      <c r="AK589" s="5">
        <v>45169</v>
      </c>
      <c r="AL589" t="s">
        <v>43</v>
      </c>
      <c r="AM589" t="s">
        <v>61</v>
      </c>
      <c r="AN589">
        <v>3786.46</v>
      </c>
      <c r="AO589">
        <v>3786.46</v>
      </c>
      <c r="AQ589" s="6">
        <v>3786.46</v>
      </c>
    </row>
    <row r="590" spans="1:43" x14ac:dyDescent="0.3">
      <c r="A590" t="s">
        <v>1510</v>
      </c>
      <c r="B590" t="s">
        <v>733</v>
      </c>
      <c r="C590" t="s">
        <v>46</v>
      </c>
      <c r="D590" s="3">
        <v>71501</v>
      </c>
      <c r="E590" t="s">
        <v>1986</v>
      </c>
      <c r="F590" t="s">
        <v>48</v>
      </c>
      <c r="G590" t="s">
        <v>49</v>
      </c>
      <c r="H590" t="s">
        <v>50</v>
      </c>
      <c r="I590" t="s">
        <v>51</v>
      </c>
      <c r="J590" t="s">
        <v>102</v>
      </c>
      <c r="K590" t="s">
        <v>102</v>
      </c>
      <c r="L590" t="s">
        <v>103</v>
      </c>
      <c r="M590" t="s">
        <v>52</v>
      </c>
      <c r="N590" t="s">
        <v>2154</v>
      </c>
      <c r="O590" t="s">
        <v>105</v>
      </c>
      <c r="Q590" s="3"/>
      <c r="U590" s="3"/>
      <c r="W590" t="s">
        <v>43</v>
      </c>
      <c r="X590" t="s">
        <v>43</v>
      </c>
      <c r="Y590" s="3">
        <v>3812</v>
      </c>
      <c r="Z590" t="s">
        <v>1804</v>
      </c>
      <c r="AA590" t="s">
        <v>2155</v>
      </c>
      <c r="AB590" t="s">
        <v>1806</v>
      </c>
      <c r="AC590" t="s">
        <v>1807</v>
      </c>
      <c r="AD590" t="s">
        <v>110</v>
      </c>
      <c r="AE590" t="s">
        <v>60</v>
      </c>
      <c r="AH590" s="3"/>
      <c r="AI590" s="3">
        <v>2024</v>
      </c>
      <c r="AJ590" s="4">
        <v>45505</v>
      </c>
      <c r="AK590" s="5">
        <v>45546</v>
      </c>
      <c r="AL590" t="s">
        <v>43</v>
      </c>
      <c r="AM590" t="s">
        <v>61</v>
      </c>
      <c r="AN590">
        <v>1491.97</v>
      </c>
      <c r="AO590">
        <v>1491.97</v>
      </c>
      <c r="AQ590" s="6">
        <v>1491.97</v>
      </c>
    </row>
    <row r="591" spans="1:43" x14ac:dyDescent="0.3">
      <c r="A591" t="s">
        <v>1510</v>
      </c>
      <c r="B591" t="s">
        <v>733</v>
      </c>
      <c r="C591" t="s">
        <v>46</v>
      </c>
      <c r="D591" s="3">
        <v>71501</v>
      </c>
      <c r="E591" t="s">
        <v>1986</v>
      </c>
      <c r="F591" t="s">
        <v>48</v>
      </c>
      <c r="G591" t="s">
        <v>49</v>
      </c>
      <c r="H591" t="s">
        <v>50</v>
      </c>
      <c r="I591" t="s">
        <v>51</v>
      </c>
      <c r="J591" t="s">
        <v>102</v>
      </c>
      <c r="K591" t="s">
        <v>102</v>
      </c>
      <c r="L591" t="s">
        <v>103</v>
      </c>
      <c r="M591" t="s">
        <v>52</v>
      </c>
      <c r="N591" t="s">
        <v>2156</v>
      </c>
      <c r="O591" t="s">
        <v>105</v>
      </c>
      <c r="Q591" s="3"/>
      <c r="U591" s="3"/>
      <c r="W591" t="s">
        <v>43</v>
      </c>
      <c r="X591" t="s">
        <v>43</v>
      </c>
      <c r="Y591" s="3">
        <v>3813</v>
      </c>
      <c r="Z591" t="s">
        <v>1804</v>
      </c>
      <c r="AA591" t="s">
        <v>2157</v>
      </c>
      <c r="AB591" t="s">
        <v>1806</v>
      </c>
      <c r="AC591" t="s">
        <v>1807</v>
      </c>
      <c r="AD591" t="s">
        <v>110</v>
      </c>
      <c r="AE591" t="s">
        <v>60</v>
      </c>
      <c r="AH591" s="3"/>
      <c r="AI591" s="3">
        <v>2024</v>
      </c>
      <c r="AJ591" s="4">
        <v>45505</v>
      </c>
      <c r="AK591" s="5">
        <v>45546</v>
      </c>
      <c r="AL591" t="s">
        <v>43</v>
      </c>
      <c r="AM591" t="s">
        <v>61</v>
      </c>
      <c r="AN591">
        <v>1563.96</v>
      </c>
      <c r="AO591">
        <v>1563.96</v>
      </c>
      <c r="AQ591" s="6">
        <v>1563.96</v>
      </c>
    </row>
    <row r="592" spans="1:43" x14ac:dyDescent="0.3">
      <c r="A592" t="s">
        <v>1510</v>
      </c>
      <c r="B592" t="s">
        <v>517</v>
      </c>
      <c r="C592" t="s">
        <v>46</v>
      </c>
      <c r="D592" s="3">
        <v>71501</v>
      </c>
      <c r="E592" t="s">
        <v>1986</v>
      </c>
      <c r="F592" t="s">
        <v>48</v>
      </c>
      <c r="G592" t="s">
        <v>49</v>
      </c>
      <c r="H592" t="s">
        <v>50</v>
      </c>
      <c r="I592" t="s">
        <v>51</v>
      </c>
      <c r="J592" t="s">
        <v>102</v>
      </c>
      <c r="K592" t="s">
        <v>102</v>
      </c>
      <c r="L592" t="s">
        <v>103</v>
      </c>
      <c r="M592" t="s">
        <v>52</v>
      </c>
      <c r="N592" t="s">
        <v>2158</v>
      </c>
      <c r="O592" t="s">
        <v>105</v>
      </c>
      <c r="Q592" s="3"/>
      <c r="U592" s="3"/>
      <c r="W592" t="s">
        <v>43</v>
      </c>
      <c r="X592" t="s">
        <v>43</v>
      </c>
      <c r="Y592" s="3">
        <v>3814</v>
      </c>
      <c r="Z592" t="s">
        <v>1788</v>
      </c>
      <c r="AA592" t="s">
        <v>2159</v>
      </c>
      <c r="AB592" t="s">
        <v>1790</v>
      </c>
      <c r="AC592" t="s">
        <v>1791</v>
      </c>
      <c r="AD592" t="s">
        <v>110</v>
      </c>
      <c r="AE592" t="s">
        <v>60</v>
      </c>
      <c r="AH592" s="3"/>
      <c r="AI592" s="3">
        <v>2024</v>
      </c>
      <c r="AJ592" s="4">
        <v>45352</v>
      </c>
      <c r="AK592" s="5">
        <v>45380</v>
      </c>
      <c r="AL592" t="s">
        <v>43</v>
      </c>
      <c r="AM592" t="s">
        <v>61</v>
      </c>
      <c r="AN592">
        <v>1154.1600000000001</v>
      </c>
      <c r="AO592">
        <v>1154.1600000000001</v>
      </c>
      <c r="AQ592" s="6">
        <v>1154.1600000000001</v>
      </c>
    </row>
    <row r="593" spans="1:43" x14ac:dyDescent="0.3">
      <c r="A593" t="s">
        <v>1510</v>
      </c>
      <c r="B593" t="s">
        <v>517</v>
      </c>
      <c r="C593" t="s">
        <v>46</v>
      </c>
      <c r="D593" s="3">
        <v>71501</v>
      </c>
      <c r="E593" t="s">
        <v>1986</v>
      </c>
      <c r="F593" t="s">
        <v>48</v>
      </c>
      <c r="G593" t="s">
        <v>49</v>
      </c>
      <c r="H593" t="s">
        <v>50</v>
      </c>
      <c r="I593" t="s">
        <v>51</v>
      </c>
      <c r="J593" t="s">
        <v>102</v>
      </c>
      <c r="K593" t="s">
        <v>102</v>
      </c>
      <c r="L593" t="s">
        <v>103</v>
      </c>
      <c r="M593" t="s">
        <v>52</v>
      </c>
      <c r="N593" t="s">
        <v>2160</v>
      </c>
      <c r="O593" t="s">
        <v>105</v>
      </c>
      <c r="Q593" s="3"/>
      <c r="U593" s="3"/>
      <c r="W593" t="s">
        <v>43</v>
      </c>
      <c r="X593" t="s">
        <v>43</v>
      </c>
      <c r="Y593" s="3">
        <v>3815</v>
      </c>
      <c r="Z593" t="s">
        <v>1788</v>
      </c>
      <c r="AA593" t="s">
        <v>2161</v>
      </c>
      <c r="AB593" t="s">
        <v>1790</v>
      </c>
      <c r="AC593" t="s">
        <v>1791</v>
      </c>
      <c r="AD593" t="s">
        <v>110</v>
      </c>
      <c r="AE593" t="s">
        <v>60</v>
      </c>
      <c r="AH593" s="3"/>
      <c r="AI593" s="3">
        <v>2024</v>
      </c>
      <c r="AJ593" s="4">
        <v>45352</v>
      </c>
      <c r="AK593" s="5">
        <v>45380</v>
      </c>
      <c r="AL593" t="s">
        <v>43</v>
      </c>
      <c r="AM593" t="s">
        <v>61</v>
      </c>
      <c r="AN593">
        <v>1226.1500000000001</v>
      </c>
      <c r="AO593">
        <v>1226.1500000000001</v>
      </c>
      <c r="AQ593" s="6">
        <v>1226.1500000000001</v>
      </c>
    </row>
    <row r="594" spans="1:43" x14ac:dyDescent="0.3">
      <c r="A594" t="s">
        <v>1510</v>
      </c>
      <c r="B594" t="s">
        <v>117</v>
      </c>
      <c r="C594" t="s">
        <v>46</v>
      </c>
      <c r="D594" s="3">
        <v>71501</v>
      </c>
      <c r="E594" t="s">
        <v>1986</v>
      </c>
      <c r="F594" t="s">
        <v>48</v>
      </c>
      <c r="G594" t="s">
        <v>49</v>
      </c>
      <c r="H594" t="s">
        <v>50</v>
      </c>
      <c r="I594" t="s">
        <v>51</v>
      </c>
      <c r="J594" t="s">
        <v>102</v>
      </c>
      <c r="K594" t="s">
        <v>102</v>
      </c>
      <c r="L594" t="s">
        <v>103</v>
      </c>
      <c r="M594" t="s">
        <v>52</v>
      </c>
      <c r="N594" t="s">
        <v>2162</v>
      </c>
      <c r="O594" t="s">
        <v>105</v>
      </c>
      <c r="Q594" s="3"/>
      <c r="U594" s="3"/>
      <c r="W594" t="s">
        <v>43</v>
      </c>
      <c r="X594" t="s">
        <v>43</v>
      </c>
      <c r="Y594" s="3">
        <v>3817</v>
      </c>
      <c r="Z594" t="s">
        <v>2163</v>
      </c>
      <c r="AA594" t="s">
        <v>2164</v>
      </c>
      <c r="AB594" t="s">
        <v>2165</v>
      </c>
      <c r="AC594" t="s">
        <v>1529</v>
      </c>
      <c r="AD594" t="s">
        <v>110</v>
      </c>
      <c r="AE594" t="s">
        <v>60</v>
      </c>
      <c r="AH594" s="3"/>
      <c r="AI594" s="3">
        <v>2023</v>
      </c>
      <c r="AJ594" s="4">
        <v>45231</v>
      </c>
      <c r="AK594" s="5">
        <v>45268</v>
      </c>
      <c r="AL594" t="s">
        <v>43</v>
      </c>
      <c r="AM594" t="s">
        <v>61</v>
      </c>
      <c r="AN594">
        <v>1087.49</v>
      </c>
      <c r="AO594">
        <v>1087.49</v>
      </c>
      <c r="AQ594" s="6">
        <v>1087.49</v>
      </c>
    </row>
    <row r="595" spans="1:43" x14ac:dyDescent="0.3">
      <c r="A595" t="s">
        <v>1510</v>
      </c>
      <c r="B595" t="s">
        <v>117</v>
      </c>
      <c r="C595" t="s">
        <v>46</v>
      </c>
      <c r="D595" s="3">
        <v>71501</v>
      </c>
      <c r="E595" t="s">
        <v>1986</v>
      </c>
      <c r="F595" t="s">
        <v>48</v>
      </c>
      <c r="G595" t="s">
        <v>49</v>
      </c>
      <c r="H595" t="s">
        <v>50</v>
      </c>
      <c r="I595" t="s">
        <v>51</v>
      </c>
      <c r="J595" t="s">
        <v>102</v>
      </c>
      <c r="K595" t="s">
        <v>102</v>
      </c>
      <c r="L595" t="s">
        <v>103</v>
      </c>
      <c r="M595" t="s">
        <v>52</v>
      </c>
      <c r="N595" t="s">
        <v>2166</v>
      </c>
      <c r="O595" t="s">
        <v>105</v>
      </c>
      <c r="Q595" s="3"/>
      <c r="U595" s="3"/>
      <c r="W595" t="s">
        <v>43</v>
      </c>
      <c r="X595" t="s">
        <v>43</v>
      </c>
      <c r="Y595" s="3">
        <v>3818</v>
      </c>
      <c r="Z595" t="s">
        <v>2163</v>
      </c>
      <c r="AA595" t="s">
        <v>2167</v>
      </c>
      <c r="AB595" t="s">
        <v>2165</v>
      </c>
      <c r="AC595" t="s">
        <v>1529</v>
      </c>
      <c r="AD595" t="s">
        <v>110</v>
      </c>
      <c r="AE595" t="s">
        <v>60</v>
      </c>
      <c r="AH595" s="3"/>
      <c r="AI595" s="3">
        <v>2023</v>
      </c>
      <c r="AJ595" s="4">
        <v>45231</v>
      </c>
      <c r="AK595" s="5">
        <v>45268</v>
      </c>
      <c r="AL595" t="s">
        <v>43</v>
      </c>
      <c r="AM595" t="s">
        <v>61</v>
      </c>
      <c r="AN595">
        <v>1159.48</v>
      </c>
      <c r="AO595">
        <v>1159.48</v>
      </c>
      <c r="AQ595" s="6">
        <v>1159.48</v>
      </c>
    </row>
    <row r="596" spans="1:43" x14ac:dyDescent="0.3">
      <c r="A596" t="s">
        <v>1510</v>
      </c>
      <c r="B596" t="s">
        <v>289</v>
      </c>
      <c r="C596" t="s">
        <v>46</v>
      </c>
      <c r="D596" s="3">
        <v>71501</v>
      </c>
      <c r="E596" t="s">
        <v>1986</v>
      </c>
      <c r="F596" t="s">
        <v>48</v>
      </c>
      <c r="G596" t="s">
        <v>49</v>
      </c>
      <c r="H596" t="s">
        <v>50</v>
      </c>
      <c r="I596" t="s">
        <v>51</v>
      </c>
      <c r="J596" t="s">
        <v>102</v>
      </c>
      <c r="K596" t="s">
        <v>102</v>
      </c>
      <c r="L596" t="s">
        <v>103</v>
      </c>
      <c r="M596" t="s">
        <v>52</v>
      </c>
      <c r="N596" t="s">
        <v>2168</v>
      </c>
      <c r="O596" t="s">
        <v>105</v>
      </c>
      <c r="Q596" s="3"/>
      <c r="U596" s="3"/>
      <c r="W596" t="s">
        <v>43</v>
      </c>
      <c r="X596" t="s">
        <v>43</v>
      </c>
      <c r="Y596" s="3">
        <v>3819</v>
      </c>
      <c r="Z596" t="s">
        <v>1736</v>
      </c>
      <c r="AA596" t="s">
        <v>2169</v>
      </c>
      <c r="AB596" t="s">
        <v>1738</v>
      </c>
      <c r="AC596" t="s">
        <v>1543</v>
      </c>
      <c r="AD596" t="s">
        <v>110</v>
      </c>
      <c r="AE596" t="s">
        <v>60</v>
      </c>
      <c r="AH596" s="3"/>
      <c r="AI596" s="3">
        <v>2023</v>
      </c>
      <c r="AJ596" s="4">
        <v>45170</v>
      </c>
      <c r="AK596" s="5">
        <v>45202</v>
      </c>
      <c r="AL596" t="s">
        <v>43</v>
      </c>
      <c r="AM596" t="s">
        <v>61</v>
      </c>
      <c r="AN596">
        <v>1159.48</v>
      </c>
      <c r="AO596">
        <v>1159.48</v>
      </c>
      <c r="AQ596" s="6">
        <v>1159.48</v>
      </c>
    </row>
    <row r="597" spans="1:43" x14ac:dyDescent="0.3">
      <c r="A597" t="s">
        <v>1510</v>
      </c>
      <c r="B597" t="s">
        <v>440</v>
      </c>
      <c r="C597" t="s">
        <v>46</v>
      </c>
      <c r="D597" s="3">
        <v>71501</v>
      </c>
      <c r="E597" t="s">
        <v>1986</v>
      </c>
      <c r="F597" t="s">
        <v>48</v>
      </c>
      <c r="G597" t="s">
        <v>49</v>
      </c>
      <c r="H597" t="s">
        <v>50</v>
      </c>
      <c r="I597" t="s">
        <v>51</v>
      </c>
      <c r="J597" t="s">
        <v>102</v>
      </c>
      <c r="K597" t="s">
        <v>102</v>
      </c>
      <c r="L597" t="s">
        <v>103</v>
      </c>
      <c r="M597" t="s">
        <v>52</v>
      </c>
      <c r="N597" t="s">
        <v>2170</v>
      </c>
      <c r="O597" t="s">
        <v>105</v>
      </c>
      <c r="Q597" s="3"/>
      <c r="U597" s="3"/>
      <c r="W597" t="s">
        <v>43</v>
      </c>
      <c r="X597" t="s">
        <v>43</v>
      </c>
      <c r="Y597" s="3">
        <v>3827</v>
      </c>
      <c r="Z597" t="s">
        <v>1843</v>
      </c>
      <c r="AA597" t="s">
        <v>2171</v>
      </c>
      <c r="AB597" t="s">
        <v>1845</v>
      </c>
      <c r="AC597" t="s">
        <v>1802</v>
      </c>
      <c r="AD597" t="s">
        <v>110</v>
      </c>
      <c r="AE597" t="s">
        <v>60</v>
      </c>
      <c r="AH597" s="3"/>
      <c r="AI597" s="3">
        <v>2024</v>
      </c>
      <c r="AJ597" s="4">
        <v>45383</v>
      </c>
      <c r="AK597" s="5">
        <v>45439</v>
      </c>
      <c r="AL597" t="s">
        <v>43</v>
      </c>
      <c r="AM597" t="s">
        <v>61</v>
      </c>
      <c r="AN597">
        <v>1491.97</v>
      </c>
      <c r="AO597">
        <v>1491.97</v>
      </c>
      <c r="AQ597" s="6">
        <v>1491.97</v>
      </c>
    </row>
    <row r="598" spans="1:43" x14ac:dyDescent="0.3">
      <c r="A598" t="s">
        <v>1510</v>
      </c>
      <c r="B598" t="s">
        <v>440</v>
      </c>
      <c r="C598" t="s">
        <v>46</v>
      </c>
      <c r="D598" s="3">
        <v>71501</v>
      </c>
      <c r="E598" t="s">
        <v>1986</v>
      </c>
      <c r="F598" t="s">
        <v>48</v>
      </c>
      <c r="G598" t="s">
        <v>49</v>
      </c>
      <c r="H598" t="s">
        <v>50</v>
      </c>
      <c r="I598" t="s">
        <v>51</v>
      </c>
      <c r="J598" t="s">
        <v>102</v>
      </c>
      <c r="K598" t="s">
        <v>102</v>
      </c>
      <c r="L598" t="s">
        <v>103</v>
      </c>
      <c r="M598" t="s">
        <v>52</v>
      </c>
      <c r="N598" t="s">
        <v>2172</v>
      </c>
      <c r="O598" t="s">
        <v>105</v>
      </c>
      <c r="Q598" s="3"/>
      <c r="U598" s="3"/>
      <c r="W598" t="s">
        <v>43</v>
      </c>
      <c r="X598" t="s">
        <v>43</v>
      </c>
      <c r="Y598" s="3">
        <v>3828</v>
      </c>
      <c r="Z598" t="s">
        <v>1843</v>
      </c>
      <c r="AA598" t="s">
        <v>2173</v>
      </c>
      <c r="AB598" t="s">
        <v>1845</v>
      </c>
      <c r="AC598" t="s">
        <v>1802</v>
      </c>
      <c r="AD598" t="s">
        <v>110</v>
      </c>
      <c r="AE598" t="s">
        <v>60</v>
      </c>
      <c r="AH598" s="3"/>
      <c r="AI598" s="3">
        <v>2024</v>
      </c>
      <c r="AJ598" s="4">
        <v>45383</v>
      </c>
      <c r="AK598" s="5">
        <v>45439</v>
      </c>
      <c r="AL598" t="s">
        <v>43</v>
      </c>
      <c r="AM598" t="s">
        <v>61</v>
      </c>
      <c r="AN598">
        <v>1563.96</v>
      </c>
      <c r="AO598">
        <v>1563.96</v>
      </c>
      <c r="AQ598" s="6">
        <v>1563.96</v>
      </c>
    </row>
    <row r="599" spans="1:43" x14ac:dyDescent="0.3">
      <c r="A599" t="s">
        <v>1510</v>
      </c>
      <c r="B599" t="s">
        <v>551</v>
      </c>
      <c r="C599" t="s">
        <v>46</v>
      </c>
      <c r="D599" s="3">
        <v>71501</v>
      </c>
      <c r="E599" t="s">
        <v>1986</v>
      </c>
      <c r="F599" t="s">
        <v>48</v>
      </c>
      <c r="G599" t="s">
        <v>49</v>
      </c>
      <c r="H599" t="s">
        <v>50</v>
      </c>
      <c r="I599" t="s">
        <v>51</v>
      </c>
      <c r="J599" t="s">
        <v>102</v>
      </c>
      <c r="K599" t="s">
        <v>102</v>
      </c>
      <c r="L599" t="s">
        <v>103</v>
      </c>
      <c r="M599" t="s">
        <v>52</v>
      </c>
      <c r="N599" t="s">
        <v>2174</v>
      </c>
      <c r="O599" t="s">
        <v>105</v>
      </c>
      <c r="Q599" s="3"/>
      <c r="U599" s="3"/>
      <c r="W599" t="s">
        <v>43</v>
      </c>
      <c r="X599" t="s">
        <v>43</v>
      </c>
      <c r="Y599" s="3">
        <v>3843</v>
      </c>
      <c r="Z599" t="s">
        <v>1759</v>
      </c>
      <c r="AA599" t="s">
        <v>2175</v>
      </c>
      <c r="AB599" t="s">
        <v>1761</v>
      </c>
      <c r="AC599" t="s">
        <v>1762</v>
      </c>
      <c r="AD599" t="s">
        <v>110</v>
      </c>
      <c r="AE599" t="s">
        <v>60</v>
      </c>
      <c r="AH599" s="3"/>
      <c r="AI599" s="3">
        <v>2024</v>
      </c>
      <c r="AJ599" s="4">
        <v>45292</v>
      </c>
      <c r="AK599" s="5">
        <v>45378</v>
      </c>
      <c r="AL599" t="s">
        <v>43</v>
      </c>
      <c r="AM599" t="s">
        <v>61</v>
      </c>
      <c r="AN599">
        <v>1154.1600000000001</v>
      </c>
      <c r="AO599">
        <v>1154.1600000000001</v>
      </c>
      <c r="AQ599" s="6">
        <v>1154.1600000000001</v>
      </c>
    </row>
    <row r="600" spans="1:43" x14ac:dyDescent="0.3">
      <c r="A600" t="s">
        <v>1510</v>
      </c>
      <c r="B600" t="s">
        <v>551</v>
      </c>
      <c r="C600" t="s">
        <v>46</v>
      </c>
      <c r="D600" s="3">
        <v>71501</v>
      </c>
      <c r="E600" t="s">
        <v>1986</v>
      </c>
      <c r="F600" t="s">
        <v>48</v>
      </c>
      <c r="G600" t="s">
        <v>49</v>
      </c>
      <c r="H600" t="s">
        <v>50</v>
      </c>
      <c r="I600" t="s">
        <v>51</v>
      </c>
      <c r="J600" t="s">
        <v>102</v>
      </c>
      <c r="K600" t="s">
        <v>102</v>
      </c>
      <c r="L600" t="s">
        <v>103</v>
      </c>
      <c r="M600" t="s">
        <v>52</v>
      </c>
      <c r="N600" t="s">
        <v>2176</v>
      </c>
      <c r="O600" t="s">
        <v>105</v>
      </c>
      <c r="Q600" s="3"/>
      <c r="U600" s="3"/>
      <c r="W600" t="s">
        <v>43</v>
      </c>
      <c r="X600" t="s">
        <v>43</v>
      </c>
      <c r="Y600" s="3">
        <v>3844</v>
      </c>
      <c r="Z600" t="s">
        <v>1759</v>
      </c>
      <c r="AA600" t="s">
        <v>2177</v>
      </c>
      <c r="AB600" t="s">
        <v>1761</v>
      </c>
      <c r="AC600" t="s">
        <v>1762</v>
      </c>
      <c r="AD600" t="s">
        <v>110</v>
      </c>
      <c r="AE600" t="s">
        <v>60</v>
      </c>
      <c r="AH600" s="3"/>
      <c r="AI600" s="3">
        <v>2024</v>
      </c>
      <c r="AJ600" s="4">
        <v>45292</v>
      </c>
      <c r="AK600" s="5">
        <v>45378</v>
      </c>
      <c r="AL600" t="s">
        <v>43</v>
      </c>
      <c r="AM600" t="s">
        <v>61</v>
      </c>
      <c r="AN600">
        <v>1226.1500000000001</v>
      </c>
      <c r="AO600">
        <v>1226.1500000000001</v>
      </c>
      <c r="AQ600" s="6">
        <v>1226.1500000000001</v>
      </c>
    </row>
    <row r="601" spans="1:43" x14ac:dyDescent="0.3">
      <c r="A601" t="s">
        <v>1510</v>
      </c>
      <c r="B601" t="s">
        <v>179</v>
      </c>
      <c r="C601" t="s">
        <v>46</v>
      </c>
      <c r="D601" s="3">
        <v>71501</v>
      </c>
      <c r="E601" t="s">
        <v>1986</v>
      </c>
      <c r="F601" t="s">
        <v>48</v>
      </c>
      <c r="G601" t="s">
        <v>49</v>
      </c>
      <c r="H601" t="s">
        <v>50</v>
      </c>
      <c r="I601" t="s">
        <v>51</v>
      </c>
      <c r="J601" t="s">
        <v>102</v>
      </c>
      <c r="K601" t="s">
        <v>102</v>
      </c>
      <c r="L601" t="s">
        <v>103</v>
      </c>
      <c r="M601" t="s">
        <v>52</v>
      </c>
      <c r="N601" t="s">
        <v>2178</v>
      </c>
      <c r="O601" t="s">
        <v>105</v>
      </c>
      <c r="Q601" s="3"/>
      <c r="U601" s="3"/>
      <c r="W601" t="s">
        <v>43</v>
      </c>
      <c r="X601" t="s">
        <v>43</v>
      </c>
      <c r="Y601" s="3">
        <v>3862</v>
      </c>
      <c r="Z601" t="s">
        <v>1858</v>
      </c>
      <c r="AA601" t="s">
        <v>2179</v>
      </c>
      <c r="AB601" t="s">
        <v>1860</v>
      </c>
      <c r="AC601" t="s">
        <v>1861</v>
      </c>
      <c r="AD601" t="s">
        <v>110</v>
      </c>
      <c r="AE601" t="s">
        <v>60</v>
      </c>
      <c r="AH601" s="3"/>
      <c r="AI601" s="3">
        <v>2024</v>
      </c>
      <c r="AJ601" s="4">
        <v>45536</v>
      </c>
      <c r="AK601" s="5">
        <v>45575</v>
      </c>
      <c r="AL601" t="s">
        <v>43</v>
      </c>
      <c r="AM601" t="s">
        <v>61</v>
      </c>
      <c r="AN601">
        <v>1491.97</v>
      </c>
      <c r="AO601">
        <v>1491.97</v>
      </c>
      <c r="AQ601" s="6">
        <v>1491.97</v>
      </c>
    </row>
    <row r="602" spans="1:43" x14ac:dyDescent="0.3">
      <c r="A602" t="s">
        <v>1510</v>
      </c>
      <c r="B602" t="s">
        <v>179</v>
      </c>
      <c r="C602" t="s">
        <v>46</v>
      </c>
      <c r="D602" s="3">
        <v>71501</v>
      </c>
      <c r="E602" t="s">
        <v>1986</v>
      </c>
      <c r="F602" t="s">
        <v>48</v>
      </c>
      <c r="G602" t="s">
        <v>49</v>
      </c>
      <c r="H602" t="s">
        <v>50</v>
      </c>
      <c r="I602" t="s">
        <v>51</v>
      </c>
      <c r="J602" t="s">
        <v>102</v>
      </c>
      <c r="K602" t="s">
        <v>102</v>
      </c>
      <c r="L602" t="s">
        <v>103</v>
      </c>
      <c r="M602" t="s">
        <v>52</v>
      </c>
      <c r="N602" t="s">
        <v>2180</v>
      </c>
      <c r="O602" t="s">
        <v>105</v>
      </c>
      <c r="Q602" s="3"/>
      <c r="U602" s="3"/>
      <c r="W602" t="s">
        <v>43</v>
      </c>
      <c r="X602" t="s">
        <v>43</v>
      </c>
      <c r="Y602" s="3">
        <v>3863</v>
      </c>
      <c r="Z602" t="s">
        <v>1858</v>
      </c>
      <c r="AA602" t="s">
        <v>2181</v>
      </c>
      <c r="AB602" t="s">
        <v>1860</v>
      </c>
      <c r="AC602" t="s">
        <v>1861</v>
      </c>
      <c r="AD602" t="s">
        <v>110</v>
      </c>
      <c r="AE602" t="s">
        <v>60</v>
      </c>
      <c r="AH602" s="3"/>
      <c r="AI602" s="3">
        <v>2024</v>
      </c>
      <c r="AJ602" s="4">
        <v>45536</v>
      </c>
      <c r="AK602" s="5">
        <v>45575</v>
      </c>
      <c r="AL602" t="s">
        <v>43</v>
      </c>
      <c r="AM602" t="s">
        <v>61</v>
      </c>
      <c r="AN602">
        <v>1563.97</v>
      </c>
      <c r="AO602">
        <v>1563.97</v>
      </c>
      <c r="AQ602" s="6">
        <v>1563.97</v>
      </c>
    </row>
    <row r="603" spans="1:43" x14ac:dyDescent="0.3">
      <c r="A603" t="s">
        <v>1510</v>
      </c>
      <c r="B603" t="s">
        <v>915</v>
      </c>
      <c r="C603" t="s">
        <v>46</v>
      </c>
      <c r="D603" s="3">
        <v>71501</v>
      </c>
      <c r="E603" t="s">
        <v>1986</v>
      </c>
      <c r="F603" t="s">
        <v>48</v>
      </c>
      <c r="G603" t="s">
        <v>49</v>
      </c>
      <c r="H603" t="s">
        <v>50</v>
      </c>
      <c r="I603" t="s">
        <v>51</v>
      </c>
      <c r="J603" t="s">
        <v>102</v>
      </c>
      <c r="K603" t="s">
        <v>102</v>
      </c>
      <c r="L603" t="s">
        <v>103</v>
      </c>
      <c r="M603" t="s">
        <v>52</v>
      </c>
      <c r="N603" t="s">
        <v>2182</v>
      </c>
      <c r="O603" t="s">
        <v>105</v>
      </c>
      <c r="Q603" s="3"/>
      <c r="U603" s="3"/>
      <c r="W603" t="s">
        <v>43</v>
      </c>
      <c r="X603" t="s">
        <v>43</v>
      </c>
      <c r="Y603" s="3">
        <v>3875</v>
      </c>
      <c r="Z603" t="s">
        <v>1774</v>
      </c>
      <c r="AA603" t="s">
        <v>2183</v>
      </c>
      <c r="AB603" t="s">
        <v>1776</v>
      </c>
      <c r="AC603" t="s">
        <v>1777</v>
      </c>
      <c r="AD603" t="s">
        <v>110</v>
      </c>
      <c r="AE603" t="s">
        <v>60</v>
      </c>
      <c r="AH603" s="3"/>
      <c r="AI603" s="3">
        <v>2024</v>
      </c>
      <c r="AJ603" s="4">
        <v>45413</v>
      </c>
      <c r="AK603" s="5">
        <v>45449</v>
      </c>
      <c r="AL603" t="s">
        <v>43</v>
      </c>
      <c r="AM603" t="s">
        <v>61</v>
      </c>
      <c r="AN603">
        <v>1491.97</v>
      </c>
      <c r="AO603">
        <v>1491.97</v>
      </c>
      <c r="AQ603" s="6">
        <v>1491.97</v>
      </c>
    </row>
    <row r="604" spans="1:43" x14ac:dyDescent="0.3">
      <c r="A604" t="s">
        <v>1510</v>
      </c>
      <c r="B604" t="s">
        <v>45</v>
      </c>
      <c r="C604" t="s">
        <v>46</v>
      </c>
      <c r="D604" s="3">
        <v>71501</v>
      </c>
      <c r="E604" t="s">
        <v>1986</v>
      </c>
      <c r="F604" t="s">
        <v>48</v>
      </c>
      <c r="G604" t="s">
        <v>49</v>
      </c>
      <c r="H604" t="s">
        <v>50</v>
      </c>
      <c r="I604" t="s">
        <v>51</v>
      </c>
      <c r="J604" t="s">
        <v>102</v>
      </c>
      <c r="K604" t="s">
        <v>102</v>
      </c>
      <c r="L604" t="s">
        <v>103</v>
      </c>
      <c r="M604" t="s">
        <v>52</v>
      </c>
      <c r="N604" t="s">
        <v>2184</v>
      </c>
      <c r="O604" t="s">
        <v>105</v>
      </c>
      <c r="Q604" s="3"/>
      <c r="U604" s="3"/>
      <c r="W604" t="s">
        <v>43</v>
      </c>
      <c r="X604" t="s">
        <v>43</v>
      </c>
      <c r="Y604" s="3">
        <v>3876</v>
      </c>
      <c r="Z604" t="s">
        <v>2185</v>
      </c>
      <c r="AA604" t="s">
        <v>2186</v>
      </c>
      <c r="AB604" t="s">
        <v>2187</v>
      </c>
      <c r="AC604" t="s">
        <v>1595</v>
      </c>
      <c r="AD604" t="s">
        <v>110</v>
      </c>
      <c r="AE604" t="s">
        <v>60</v>
      </c>
      <c r="AH604" s="3"/>
      <c r="AI604" s="3">
        <v>2023</v>
      </c>
      <c r="AJ604" s="4">
        <v>45078</v>
      </c>
      <c r="AK604" s="5">
        <v>45170</v>
      </c>
      <c r="AL604" t="s">
        <v>43</v>
      </c>
      <c r="AM604" t="s">
        <v>61</v>
      </c>
      <c r="AN604">
        <v>1146.71</v>
      </c>
      <c r="AO604">
        <v>1146.71</v>
      </c>
      <c r="AQ604" s="6">
        <v>1146.71</v>
      </c>
    </row>
    <row r="605" spans="1:43" x14ac:dyDescent="0.3">
      <c r="A605" t="s">
        <v>1510</v>
      </c>
      <c r="B605" t="s">
        <v>915</v>
      </c>
      <c r="C605" t="s">
        <v>46</v>
      </c>
      <c r="D605" s="3">
        <v>71501</v>
      </c>
      <c r="E605" t="s">
        <v>1986</v>
      </c>
      <c r="F605" t="s">
        <v>48</v>
      </c>
      <c r="G605" t="s">
        <v>49</v>
      </c>
      <c r="H605" t="s">
        <v>50</v>
      </c>
      <c r="I605" t="s">
        <v>51</v>
      </c>
      <c r="J605" t="s">
        <v>102</v>
      </c>
      <c r="K605" t="s">
        <v>102</v>
      </c>
      <c r="L605" t="s">
        <v>103</v>
      </c>
      <c r="M605" t="s">
        <v>52</v>
      </c>
      <c r="N605" t="s">
        <v>2188</v>
      </c>
      <c r="O605" t="s">
        <v>105</v>
      </c>
      <c r="Q605" s="3"/>
      <c r="U605" s="3"/>
      <c r="W605" t="s">
        <v>43</v>
      </c>
      <c r="X605" t="s">
        <v>43</v>
      </c>
      <c r="Y605" s="3">
        <v>3876</v>
      </c>
      <c r="Z605" t="s">
        <v>1774</v>
      </c>
      <c r="AA605" t="s">
        <v>2189</v>
      </c>
      <c r="AB605" t="s">
        <v>1776</v>
      </c>
      <c r="AC605" t="s">
        <v>1777</v>
      </c>
      <c r="AD605" t="s">
        <v>110</v>
      </c>
      <c r="AE605" t="s">
        <v>60</v>
      </c>
      <c r="AH605" s="3"/>
      <c r="AI605" s="3">
        <v>2024</v>
      </c>
      <c r="AJ605" s="4">
        <v>45413</v>
      </c>
      <c r="AK605" s="5">
        <v>45449</v>
      </c>
      <c r="AL605" t="s">
        <v>43</v>
      </c>
      <c r="AM605" t="s">
        <v>61</v>
      </c>
      <c r="AN605">
        <v>1563.97</v>
      </c>
      <c r="AO605">
        <v>1563.97</v>
      </c>
      <c r="AQ605" s="6">
        <v>1563.97</v>
      </c>
    </row>
    <row r="606" spans="1:43" x14ac:dyDescent="0.3">
      <c r="A606" t="s">
        <v>1510</v>
      </c>
      <c r="B606" t="s">
        <v>190</v>
      </c>
      <c r="C606" t="s">
        <v>46</v>
      </c>
      <c r="D606" s="3">
        <v>71501</v>
      </c>
      <c r="E606" t="s">
        <v>1986</v>
      </c>
      <c r="F606" t="s">
        <v>48</v>
      </c>
      <c r="G606" t="s">
        <v>49</v>
      </c>
      <c r="H606" t="s">
        <v>50</v>
      </c>
      <c r="I606" t="s">
        <v>51</v>
      </c>
      <c r="J606" t="s">
        <v>102</v>
      </c>
      <c r="K606" t="s">
        <v>102</v>
      </c>
      <c r="L606" t="s">
        <v>103</v>
      </c>
      <c r="M606" t="s">
        <v>52</v>
      </c>
      <c r="N606" t="s">
        <v>2190</v>
      </c>
      <c r="O606" t="s">
        <v>105</v>
      </c>
      <c r="Q606" s="3"/>
      <c r="U606" s="3"/>
      <c r="W606" t="s">
        <v>43</v>
      </c>
      <c r="X606" t="s">
        <v>43</v>
      </c>
      <c r="Y606" s="3">
        <v>3938</v>
      </c>
      <c r="Z606" t="s">
        <v>1825</v>
      </c>
      <c r="AA606" t="s">
        <v>2191</v>
      </c>
      <c r="AB606" t="s">
        <v>1827</v>
      </c>
      <c r="AC606" t="s">
        <v>1828</v>
      </c>
      <c r="AD606" t="s">
        <v>110</v>
      </c>
      <c r="AE606" t="s">
        <v>60</v>
      </c>
      <c r="AH606" s="3"/>
      <c r="AI606" s="3">
        <v>2025</v>
      </c>
      <c r="AJ606" s="4">
        <v>45658</v>
      </c>
      <c r="AK606" s="5">
        <v>45703</v>
      </c>
      <c r="AL606" t="s">
        <v>43</v>
      </c>
      <c r="AM606" t="s">
        <v>61</v>
      </c>
      <c r="AN606">
        <v>1592.4</v>
      </c>
      <c r="AO606">
        <v>1592.4</v>
      </c>
      <c r="AQ606" s="6">
        <v>1592.4</v>
      </c>
    </row>
    <row r="607" spans="1:43" x14ac:dyDescent="0.3">
      <c r="A607" t="s">
        <v>1510</v>
      </c>
      <c r="B607" t="s">
        <v>124</v>
      </c>
      <c r="C607" t="s">
        <v>46</v>
      </c>
      <c r="D607" s="3">
        <v>71501</v>
      </c>
      <c r="E607" t="s">
        <v>1986</v>
      </c>
      <c r="F607" t="s">
        <v>48</v>
      </c>
      <c r="G607" t="s">
        <v>49</v>
      </c>
      <c r="H607" t="s">
        <v>50</v>
      </c>
      <c r="I607" t="s">
        <v>51</v>
      </c>
      <c r="J607" t="s">
        <v>102</v>
      </c>
      <c r="K607" t="s">
        <v>102</v>
      </c>
      <c r="L607" t="s">
        <v>103</v>
      </c>
      <c r="M607" t="s">
        <v>52</v>
      </c>
      <c r="N607" t="s">
        <v>2192</v>
      </c>
      <c r="O607" t="s">
        <v>105</v>
      </c>
      <c r="Q607" s="3"/>
      <c r="U607" s="3"/>
      <c r="W607" t="s">
        <v>43</v>
      </c>
      <c r="X607" t="s">
        <v>43</v>
      </c>
      <c r="Y607" s="3">
        <v>3946</v>
      </c>
      <c r="Z607" t="s">
        <v>2193</v>
      </c>
      <c r="AA607" t="s">
        <v>2194</v>
      </c>
      <c r="AB607" t="s">
        <v>2195</v>
      </c>
      <c r="AC607" t="s">
        <v>1889</v>
      </c>
      <c r="AD607" t="s">
        <v>110</v>
      </c>
      <c r="AE607" t="s">
        <v>60</v>
      </c>
      <c r="AH607" s="3"/>
      <c r="AI607" s="3">
        <v>2024</v>
      </c>
      <c r="AJ607" s="4">
        <v>45566</v>
      </c>
      <c r="AK607" s="5">
        <v>45607</v>
      </c>
      <c r="AL607" t="s">
        <v>43</v>
      </c>
      <c r="AM607" t="s">
        <v>61</v>
      </c>
      <c r="AN607">
        <v>1555.49</v>
      </c>
      <c r="AO607">
        <v>1555.49</v>
      </c>
      <c r="AQ607" s="6">
        <v>1555.49</v>
      </c>
    </row>
    <row r="608" spans="1:43" x14ac:dyDescent="0.3">
      <c r="A608" t="s">
        <v>1510</v>
      </c>
      <c r="B608" t="s">
        <v>124</v>
      </c>
      <c r="C608" t="s">
        <v>46</v>
      </c>
      <c r="D608" s="3">
        <v>71501</v>
      </c>
      <c r="E608" t="s">
        <v>1986</v>
      </c>
      <c r="F608" t="s">
        <v>48</v>
      </c>
      <c r="G608" t="s">
        <v>49</v>
      </c>
      <c r="H608" t="s">
        <v>50</v>
      </c>
      <c r="I608" t="s">
        <v>51</v>
      </c>
      <c r="J608" t="s">
        <v>102</v>
      </c>
      <c r="K608" t="s">
        <v>102</v>
      </c>
      <c r="L608" t="s">
        <v>103</v>
      </c>
      <c r="M608" t="s">
        <v>52</v>
      </c>
      <c r="N608" t="s">
        <v>2196</v>
      </c>
      <c r="O608" t="s">
        <v>105</v>
      </c>
      <c r="Q608" s="3"/>
      <c r="U608" s="3"/>
      <c r="W608" t="s">
        <v>43</v>
      </c>
      <c r="X608" t="s">
        <v>43</v>
      </c>
      <c r="Y608" s="3">
        <v>3947</v>
      </c>
      <c r="Z608" t="s">
        <v>2193</v>
      </c>
      <c r="AA608" t="s">
        <v>2197</v>
      </c>
      <c r="AB608" t="s">
        <v>2195</v>
      </c>
      <c r="AC608" t="s">
        <v>1889</v>
      </c>
      <c r="AD608" t="s">
        <v>110</v>
      </c>
      <c r="AE608" t="s">
        <v>60</v>
      </c>
      <c r="AH608" s="3"/>
      <c r="AI608" s="3">
        <v>2024</v>
      </c>
      <c r="AJ608" s="4">
        <v>45566</v>
      </c>
      <c r="AK608" s="5">
        <v>45607</v>
      </c>
      <c r="AL608" t="s">
        <v>43</v>
      </c>
      <c r="AM608" t="s">
        <v>61</v>
      </c>
      <c r="AN608">
        <v>1663.29</v>
      </c>
      <c r="AO608">
        <v>1663.29</v>
      </c>
      <c r="AQ608" s="6">
        <v>1663.29</v>
      </c>
    </row>
    <row r="609" spans="1:43" x14ac:dyDescent="0.3">
      <c r="A609" t="s">
        <v>1894</v>
      </c>
      <c r="B609" t="s">
        <v>196</v>
      </c>
      <c r="C609" t="s">
        <v>46</v>
      </c>
      <c r="D609" s="3">
        <v>71501</v>
      </c>
      <c r="E609" t="s">
        <v>1986</v>
      </c>
      <c r="F609" t="s">
        <v>48</v>
      </c>
      <c r="G609" t="s">
        <v>49</v>
      </c>
      <c r="H609" t="s">
        <v>50</v>
      </c>
      <c r="I609" t="s">
        <v>51</v>
      </c>
      <c r="J609" t="s">
        <v>102</v>
      </c>
      <c r="K609" t="s">
        <v>102</v>
      </c>
      <c r="L609" t="s">
        <v>103</v>
      </c>
      <c r="M609" t="s">
        <v>52</v>
      </c>
      <c r="N609" t="s">
        <v>2198</v>
      </c>
      <c r="O609" t="s">
        <v>105</v>
      </c>
      <c r="Q609" s="3"/>
      <c r="U609" s="3"/>
      <c r="W609" t="s">
        <v>43</v>
      </c>
      <c r="X609" t="s">
        <v>43</v>
      </c>
      <c r="Y609" s="3">
        <v>4</v>
      </c>
      <c r="Z609" t="s">
        <v>2199</v>
      </c>
      <c r="AA609" t="s">
        <v>1367</v>
      </c>
      <c r="AB609" t="s">
        <v>2200</v>
      </c>
      <c r="AC609" t="s">
        <v>1991</v>
      </c>
      <c r="AD609" t="s">
        <v>110</v>
      </c>
      <c r="AE609" t="s">
        <v>60</v>
      </c>
      <c r="AH609" s="3"/>
      <c r="AI609" s="3">
        <v>2023</v>
      </c>
      <c r="AJ609" s="4">
        <v>45026</v>
      </c>
      <c r="AK609" s="5">
        <v>45180</v>
      </c>
      <c r="AL609" t="s">
        <v>43</v>
      </c>
      <c r="AM609" t="s">
        <v>61</v>
      </c>
      <c r="AN609">
        <v>-2739.34</v>
      </c>
      <c r="AP609">
        <v>2739.34</v>
      </c>
      <c r="AQ609" s="6">
        <v>-2739.34</v>
      </c>
    </row>
    <row r="610" spans="1:43" x14ac:dyDescent="0.3">
      <c r="A610" t="s">
        <v>1894</v>
      </c>
      <c r="B610" t="s">
        <v>289</v>
      </c>
      <c r="C610" t="s">
        <v>46</v>
      </c>
      <c r="D610" s="3">
        <v>71501</v>
      </c>
      <c r="E610" t="s">
        <v>1986</v>
      </c>
      <c r="F610" t="s">
        <v>48</v>
      </c>
      <c r="G610" t="s">
        <v>49</v>
      </c>
      <c r="H610" t="s">
        <v>50</v>
      </c>
      <c r="I610" t="s">
        <v>51</v>
      </c>
      <c r="J610" t="s">
        <v>102</v>
      </c>
      <c r="K610" t="s">
        <v>102</v>
      </c>
      <c r="L610" t="s">
        <v>103</v>
      </c>
      <c r="M610" t="s">
        <v>52</v>
      </c>
      <c r="N610" t="s">
        <v>2201</v>
      </c>
      <c r="O610" t="s">
        <v>105</v>
      </c>
      <c r="Q610" s="3"/>
      <c r="U610" s="3"/>
      <c r="W610" t="s">
        <v>43</v>
      </c>
      <c r="X610" t="s">
        <v>43</v>
      </c>
      <c r="Y610" s="3">
        <v>283</v>
      </c>
      <c r="Z610" t="s">
        <v>2202</v>
      </c>
      <c r="AA610" t="s">
        <v>1367</v>
      </c>
      <c r="AB610" t="s">
        <v>2203</v>
      </c>
      <c r="AC610" t="s">
        <v>1543</v>
      </c>
      <c r="AD610" t="s">
        <v>110</v>
      </c>
      <c r="AE610" t="s">
        <v>60</v>
      </c>
      <c r="AH610" s="3"/>
      <c r="AI610" s="3">
        <v>2023</v>
      </c>
      <c r="AJ610" s="4">
        <v>45170</v>
      </c>
      <c r="AK610" s="5">
        <v>45274</v>
      </c>
      <c r="AL610" t="s">
        <v>43</v>
      </c>
      <c r="AM610" t="s">
        <v>61</v>
      </c>
      <c r="AN610">
        <v>-1087.49</v>
      </c>
      <c r="AP610">
        <v>1087.49</v>
      </c>
      <c r="AQ610" s="6">
        <v>-1087.49</v>
      </c>
    </row>
    <row r="611" spans="1:43" x14ac:dyDescent="0.3">
      <c r="A611" t="s">
        <v>1894</v>
      </c>
      <c r="B611" t="s">
        <v>247</v>
      </c>
      <c r="C611" t="s">
        <v>46</v>
      </c>
      <c r="D611" s="3">
        <v>71501</v>
      </c>
      <c r="E611" t="s">
        <v>1986</v>
      </c>
      <c r="F611" t="s">
        <v>48</v>
      </c>
      <c r="G611" t="s">
        <v>49</v>
      </c>
      <c r="H611" t="s">
        <v>50</v>
      </c>
      <c r="I611" t="s">
        <v>51</v>
      </c>
      <c r="J611" t="s">
        <v>102</v>
      </c>
      <c r="K611" t="s">
        <v>102</v>
      </c>
      <c r="L611" t="s">
        <v>103</v>
      </c>
      <c r="M611" t="s">
        <v>52</v>
      </c>
      <c r="N611" t="s">
        <v>2204</v>
      </c>
      <c r="O611" t="s">
        <v>105</v>
      </c>
      <c r="Q611" s="3"/>
      <c r="U611" s="3"/>
      <c r="W611" t="s">
        <v>43</v>
      </c>
      <c r="X611" t="s">
        <v>43</v>
      </c>
      <c r="Y611" s="3">
        <v>284</v>
      </c>
      <c r="Z611" t="s">
        <v>1896</v>
      </c>
      <c r="AA611" t="s">
        <v>1367</v>
      </c>
      <c r="AB611" t="s">
        <v>1899</v>
      </c>
      <c r="AC611" t="s">
        <v>1524</v>
      </c>
      <c r="AD611" t="s">
        <v>110</v>
      </c>
      <c r="AE611" t="s">
        <v>60</v>
      </c>
      <c r="AH611" s="3"/>
      <c r="AI611" s="3">
        <v>2023</v>
      </c>
      <c r="AJ611" s="4">
        <v>45200</v>
      </c>
      <c r="AK611" s="5">
        <v>45278</v>
      </c>
      <c r="AL611" t="s">
        <v>43</v>
      </c>
      <c r="AM611" t="s">
        <v>61</v>
      </c>
      <c r="AN611">
        <v>-1087.49</v>
      </c>
      <c r="AP611">
        <v>1087.49</v>
      </c>
      <c r="AQ611" s="6">
        <v>-1087.49</v>
      </c>
    </row>
    <row r="612" spans="1:43" x14ac:dyDescent="0.3">
      <c r="A612" t="s">
        <v>1894</v>
      </c>
      <c r="B612" t="s">
        <v>247</v>
      </c>
      <c r="C612" t="s">
        <v>46</v>
      </c>
      <c r="D612" s="3">
        <v>71501</v>
      </c>
      <c r="E612" t="s">
        <v>1986</v>
      </c>
      <c r="F612" t="s">
        <v>48</v>
      </c>
      <c r="G612" t="s">
        <v>49</v>
      </c>
      <c r="H612" t="s">
        <v>50</v>
      </c>
      <c r="I612" t="s">
        <v>51</v>
      </c>
      <c r="J612" t="s">
        <v>102</v>
      </c>
      <c r="K612" t="s">
        <v>102</v>
      </c>
      <c r="L612" t="s">
        <v>103</v>
      </c>
      <c r="M612" t="s">
        <v>52</v>
      </c>
      <c r="N612" t="s">
        <v>2205</v>
      </c>
      <c r="O612" t="s">
        <v>105</v>
      </c>
      <c r="Q612" s="3"/>
      <c r="U612" s="3"/>
      <c r="W612" t="s">
        <v>43</v>
      </c>
      <c r="X612" t="s">
        <v>43</v>
      </c>
      <c r="Y612" s="3">
        <v>285</v>
      </c>
      <c r="Z612" t="s">
        <v>1896</v>
      </c>
      <c r="AA612" t="s">
        <v>1367</v>
      </c>
      <c r="AB612" t="s">
        <v>1899</v>
      </c>
      <c r="AC612" t="s">
        <v>1524</v>
      </c>
      <c r="AD612" t="s">
        <v>110</v>
      </c>
      <c r="AE612" t="s">
        <v>60</v>
      </c>
      <c r="AH612" s="3"/>
      <c r="AI612" s="3">
        <v>2023</v>
      </c>
      <c r="AJ612" s="4">
        <v>45200</v>
      </c>
      <c r="AK612" s="5">
        <v>45278</v>
      </c>
      <c r="AL612" t="s">
        <v>43</v>
      </c>
      <c r="AM612" t="s">
        <v>61</v>
      </c>
      <c r="AN612">
        <v>-1159.48</v>
      </c>
      <c r="AP612">
        <v>1159.48</v>
      </c>
      <c r="AQ612" s="6">
        <v>-1159.48</v>
      </c>
    </row>
    <row r="613" spans="1:43" x14ac:dyDescent="0.3">
      <c r="A613" t="s">
        <v>1894</v>
      </c>
      <c r="B613" t="s">
        <v>446</v>
      </c>
      <c r="C613" t="s">
        <v>46</v>
      </c>
      <c r="D613" s="3">
        <v>71501</v>
      </c>
      <c r="E613" t="s">
        <v>1986</v>
      </c>
      <c r="F613" t="s">
        <v>48</v>
      </c>
      <c r="G613" t="s">
        <v>49</v>
      </c>
      <c r="H613" t="s">
        <v>50</v>
      </c>
      <c r="I613" t="s">
        <v>51</v>
      </c>
      <c r="J613" t="s">
        <v>102</v>
      </c>
      <c r="K613" t="s">
        <v>102</v>
      </c>
      <c r="L613" t="s">
        <v>103</v>
      </c>
      <c r="M613" t="s">
        <v>52</v>
      </c>
      <c r="N613" t="s">
        <v>2206</v>
      </c>
      <c r="O613" t="s">
        <v>105</v>
      </c>
      <c r="Q613" s="3"/>
      <c r="U613" s="3"/>
      <c r="W613" t="s">
        <v>43</v>
      </c>
      <c r="X613" t="s">
        <v>43</v>
      </c>
      <c r="Y613" s="3">
        <v>342</v>
      </c>
      <c r="Z613" t="s">
        <v>1901</v>
      </c>
      <c r="AA613" t="s">
        <v>1367</v>
      </c>
      <c r="AB613" t="s">
        <v>1902</v>
      </c>
      <c r="AC613" t="s">
        <v>1551</v>
      </c>
      <c r="AD613" t="s">
        <v>110</v>
      </c>
      <c r="AE613" t="s">
        <v>60</v>
      </c>
      <c r="AH613" s="3"/>
      <c r="AI613" s="3">
        <v>2023</v>
      </c>
      <c r="AJ613" s="4">
        <v>45139</v>
      </c>
      <c r="AK613" s="5">
        <v>45278</v>
      </c>
      <c r="AL613" t="s">
        <v>43</v>
      </c>
      <c r="AM613" t="s">
        <v>61</v>
      </c>
      <c r="AN613">
        <v>-1163.52</v>
      </c>
      <c r="AP613">
        <v>1163.52</v>
      </c>
      <c r="AQ613" s="6">
        <v>-1163.52</v>
      </c>
    </row>
    <row r="614" spans="1:43" x14ac:dyDescent="0.3">
      <c r="A614" t="s">
        <v>1894</v>
      </c>
      <c r="B614" t="s">
        <v>117</v>
      </c>
      <c r="C614" t="s">
        <v>46</v>
      </c>
      <c r="D614" s="3">
        <v>71501</v>
      </c>
      <c r="E614" t="s">
        <v>1986</v>
      </c>
      <c r="F614" t="s">
        <v>48</v>
      </c>
      <c r="G614" t="s">
        <v>49</v>
      </c>
      <c r="H614" t="s">
        <v>50</v>
      </c>
      <c r="I614" t="s">
        <v>51</v>
      </c>
      <c r="J614" t="s">
        <v>102</v>
      </c>
      <c r="K614" t="s">
        <v>102</v>
      </c>
      <c r="L614" t="s">
        <v>103</v>
      </c>
      <c r="M614" t="s">
        <v>52</v>
      </c>
      <c r="N614" t="s">
        <v>2207</v>
      </c>
      <c r="O614" t="s">
        <v>105</v>
      </c>
      <c r="Q614" s="3"/>
      <c r="U614" s="3"/>
      <c r="W614" t="s">
        <v>43</v>
      </c>
      <c r="X614" t="s">
        <v>43</v>
      </c>
      <c r="Y614" s="3">
        <v>354</v>
      </c>
      <c r="Z614" t="s">
        <v>1901</v>
      </c>
      <c r="AA614" t="s">
        <v>1367</v>
      </c>
      <c r="AB614" t="s">
        <v>1904</v>
      </c>
      <c r="AC614" t="s">
        <v>1529</v>
      </c>
      <c r="AD614" t="s">
        <v>110</v>
      </c>
      <c r="AE614" t="s">
        <v>60</v>
      </c>
      <c r="AH614" s="3"/>
      <c r="AI614" s="3">
        <v>2023</v>
      </c>
      <c r="AJ614" s="4">
        <v>45231</v>
      </c>
      <c r="AK614" s="5">
        <v>45278</v>
      </c>
      <c r="AL614" t="s">
        <v>43</v>
      </c>
      <c r="AM614" t="s">
        <v>61</v>
      </c>
      <c r="AN614">
        <v>-1087.49</v>
      </c>
      <c r="AP614">
        <v>1087.49</v>
      </c>
      <c r="AQ614" s="6">
        <v>-1087.49</v>
      </c>
    </row>
    <row r="615" spans="1:43" x14ac:dyDescent="0.3">
      <c r="A615" t="s">
        <v>1894</v>
      </c>
      <c r="B615" t="s">
        <v>289</v>
      </c>
      <c r="C615" t="s">
        <v>46</v>
      </c>
      <c r="D615" s="3">
        <v>71501</v>
      </c>
      <c r="E615" t="s">
        <v>1986</v>
      </c>
      <c r="F615" t="s">
        <v>48</v>
      </c>
      <c r="G615" t="s">
        <v>49</v>
      </c>
      <c r="H615" t="s">
        <v>50</v>
      </c>
      <c r="I615" t="s">
        <v>51</v>
      </c>
      <c r="J615" t="s">
        <v>102</v>
      </c>
      <c r="K615" t="s">
        <v>102</v>
      </c>
      <c r="L615" t="s">
        <v>103</v>
      </c>
      <c r="M615" t="s">
        <v>52</v>
      </c>
      <c r="N615" t="s">
        <v>2208</v>
      </c>
      <c r="O615" t="s">
        <v>105</v>
      </c>
      <c r="Q615" s="3"/>
      <c r="U615" s="3"/>
      <c r="W615" t="s">
        <v>43</v>
      </c>
      <c r="X615" t="s">
        <v>43</v>
      </c>
      <c r="Y615" s="3">
        <v>355</v>
      </c>
      <c r="Z615" t="s">
        <v>1929</v>
      </c>
      <c r="AA615" t="s">
        <v>1367</v>
      </c>
      <c r="AB615" t="s">
        <v>2209</v>
      </c>
      <c r="AC615" t="s">
        <v>1543</v>
      </c>
      <c r="AD615" t="s">
        <v>110</v>
      </c>
      <c r="AE615" t="s">
        <v>60</v>
      </c>
      <c r="AH615" s="3"/>
      <c r="AI615" s="3">
        <v>2023</v>
      </c>
      <c r="AJ615" s="4">
        <v>45170</v>
      </c>
      <c r="AK615" s="5">
        <v>45278</v>
      </c>
      <c r="AL615" t="s">
        <v>43</v>
      </c>
      <c r="AM615" t="s">
        <v>61</v>
      </c>
      <c r="AN615">
        <v>-1159.48</v>
      </c>
      <c r="AP615">
        <v>1159.48</v>
      </c>
      <c r="AQ615" s="6">
        <v>-1159.48</v>
      </c>
    </row>
    <row r="616" spans="1:43" x14ac:dyDescent="0.3">
      <c r="A616" t="s">
        <v>1894</v>
      </c>
      <c r="B616" t="s">
        <v>162</v>
      </c>
      <c r="C616" t="s">
        <v>46</v>
      </c>
      <c r="D616" s="3">
        <v>71501</v>
      </c>
      <c r="E616" t="s">
        <v>1986</v>
      </c>
      <c r="F616" t="s">
        <v>48</v>
      </c>
      <c r="G616" t="s">
        <v>49</v>
      </c>
      <c r="H616" t="s">
        <v>50</v>
      </c>
      <c r="I616" t="s">
        <v>51</v>
      </c>
      <c r="J616" t="s">
        <v>102</v>
      </c>
      <c r="K616" t="s">
        <v>102</v>
      </c>
      <c r="L616" t="s">
        <v>103</v>
      </c>
      <c r="M616" t="s">
        <v>52</v>
      </c>
      <c r="N616" t="s">
        <v>2210</v>
      </c>
      <c r="O616" t="s">
        <v>105</v>
      </c>
      <c r="Q616" s="3"/>
      <c r="U616" s="3"/>
      <c r="W616" t="s">
        <v>43</v>
      </c>
      <c r="X616" t="s">
        <v>43</v>
      </c>
      <c r="Y616" s="3">
        <v>437</v>
      </c>
      <c r="Z616" t="s">
        <v>1911</v>
      </c>
      <c r="AA616" t="s">
        <v>1367</v>
      </c>
      <c r="AB616" t="s">
        <v>1921</v>
      </c>
      <c r="AC616" t="s">
        <v>1567</v>
      </c>
      <c r="AD616" t="s">
        <v>110</v>
      </c>
      <c r="AE616" t="s">
        <v>60</v>
      </c>
      <c r="AH616" s="3"/>
      <c r="AI616" s="3">
        <v>2023</v>
      </c>
      <c r="AJ616" s="4">
        <v>45047</v>
      </c>
      <c r="AK616" s="5">
        <v>45191</v>
      </c>
      <c r="AL616" t="s">
        <v>43</v>
      </c>
      <c r="AM616" t="s">
        <v>61</v>
      </c>
      <c r="AN616">
        <v>-1097.22</v>
      </c>
      <c r="AP616">
        <v>1097.22</v>
      </c>
      <c r="AQ616" s="6">
        <v>-1097.22</v>
      </c>
    </row>
    <row r="617" spans="1:43" x14ac:dyDescent="0.3">
      <c r="A617" t="s">
        <v>1894</v>
      </c>
      <c r="B617" t="s">
        <v>117</v>
      </c>
      <c r="C617" t="s">
        <v>46</v>
      </c>
      <c r="D617" s="3">
        <v>71501</v>
      </c>
      <c r="E617" t="s">
        <v>1986</v>
      </c>
      <c r="F617" t="s">
        <v>48</v>
      </c>
      <c r="G617" t="s">
        <v>49</v>
      </c>
      <c r="H617" t="s">
        <v>50</v>
      </c>
      <c r="I617" t="s">
        <v>51</v>
      </c>
      <c r="J617" t="s">
        <v>102</v>
      </c>
      <c r="K617" t="s">
        <v>102</v>
      </c>
      <c r="L617" t="s">
        <v>103</v>
      </c>
      <c r="M617" t="s">
        <v>52</v>
      </c>
      <c r="N617" t="s">
        <v>2211</v>
      </c>
      <c r="O617" t="s">
        <v>105</v>
      </c>
      <c r="Q617" s="3"/>
      <c r="U617" s="3"/>
      <c r="W617" t="s">
        <v>43</v>
      </c>
      <c r="X617" t="s">
        <v>43</v>
      </c>
      <c r="Y617" s="3">
        <v>455</v>
      </c>
      <c r="Z617" t="s">
        <v>1929</v>
      </c>
      <c r="AA617" t="s">
        <v>1367</v>
      </c>
      <c r="AB617" t="s">
        <v>1930</v>
      </c>
      <c r="AC617" t="s">
        <v>1529</v>
      </c>
      <c r="AD617" t="s">
        <v>110</v>
      </c>
      <c r="AE617" t="s">
        <v>60</v>
      </c>
      <c r="AH617" s="3"/>
      <c r="AI617" s="3">
        <v>2023</v>
      </c>
      <c r="AJ617" s="4">
        <v>45231</v>
      </c>
      <c r="AK617" s="5">
        <v>45278</v>
      </c>
      <c r="AL617" t="s">
        <v>43</v>
      </c>
      <c r="AM617" t="s">
        <v>61</v>
      </c>
      <c r="AN617">
        <v>-1159.48</v>
      </c>
      <c r="AP617">
        <v>1159.48</v>
      </c>
      <c r="AQ617" s="6">
        <v>-1159.48</v>
      </c>
    </row>
    <row r="618" spans="1:43" x14ac:dyDescent="0.3">
      <c r="A618" t="s">
        <v>1894</v>
      </c>
      <c r="B618" t="s">
        <v>156</v>
      </c>
      <c r="C618" t="s">
        <v>46</v>
      </c>
      <c r="D618" s="3">
        <v>71501</v>
      </c>
      <c r="E618" t="s">
        <v>1986</v>
      </c>
      <c r="F618" t="s">
        <v>48</v>
      </c>
      <c r="G618" t="s">
        <v>49</v>
      </c>
      <c r="H618" t="s">
        <v>50</v>
      </c>
      <c r="I618" t="s">
        <v>51</v>
      </c>
      <c r="J618" t="s">
        <v>102</v>
      </c>
      <c r="K618" t="s">
        <v>102</v>
      </c>
      <c r="L618" t="s">
        <v>103</v>
      </c>
      <c r="M618" t="s">
        <v>52</v>
      </c>
      <c r="N618" t="s">
        <v>2212</v>
      </c>
      <c r="O618" t="s">
        <v>105</v>
      </c>
      <c r="Q618" s="3"/>
      <c r="U618" s="3"/>
      <c r="W618" t="s">
        <v>43</v>
      </c>
      <c r="X618" t="s">
        <v>43</v>
      </c>
      <c r="Y618" s="3">
        <v>474</v>
      </c>
      <c r="Z618" t="s">
        <v>1911</v>
      </c>
      <c r="AA618" t="s">
        <v>1367</v>
      </c>
      <c r="AB618" t="s">
        <v>1926</v>
      </c>
      <c r="AC618" t="s">
        <v>1591</v>
      </c>
      <c r="AD618" t="s">
        <v>110</v>
      </c>
      <c r="AE618" t="s">
        <v>60</v>
      </c>
      <c r="AH618" s="3"/>
      <c r="AI618" s="3">
        <v>2023</v>
      </c>
      <c r="AJ618" s="4">
        <v>44986</v>
      </c>
      <c r="AK618" s="5">
        <v>45191</v>
      </c>
      <c r="AL618" t="s">
        <v>43</v>
      </c>
      <c r="AM618" t="s">
        <v>61</v>
      </c>
      <c r="AN618">
        <v>-3786.46</v>
      </c>
      <c r="AP618">
        <v>3786.46</v>
      </c>
      <c r="AQ618" s="6">
        <v>-3786.46</v>
      </c>
    </row>
    <row r="619" spans="1:43" x14ac:dyDescent="0.3">
      <c r="A619" t="s">
        <v>1894</v>
      </c>
      <c r="B619" t="s">
        <v>196</v>
      </c>
      <c r="C619" t="s">
        <v>46</v>
      </c>
      <c r="D619" s="3">
        <v>71501</v>
      </c>
      <c r="E619" t="s">
        <v>1986</v>
      </c>
      <c r="F619" t="s">
        <v>48</v>
      </c>
      <c r="G619" t="s">
        <v>49</v>
      </c>
      <c r="H619" t="s">
        <v>50</v>
      </c>
      <c r="I619" t="s">
        <v>51</v>
      </c>
      <c r="J619" t="s">
        <v>102</v>
      </c>
      <c r="K619" t="s">
        <v>102</v>
      </c>
      <c r="L619" t="s">
        <v>103</v>
      </c>
      <c r="M619" t="s">
        <v>52</v>
      </c>
      <c r="N619" t="s">
        <v>2213</v>
      </c>
      <c r="O619" t="s">
        <v>105</v>
      </c>
      <c r="Q619" s="3"/>
      <c r="U619" s="3"/>
      <c r="W619" t="s">
        <v>43</v>
      </c>
      <c r="X619" t="s">
        <v>43</v>
      </c>
      <c r="Y619" s="3">
        <v>487</v>
      </c>
      <c r="Z619" t="s">
        <v>1911</v>
      </c>
      <c r="AA619" t="s">
        <v>1367</v>
      </c>
      <c r="AB619" t="s">
        <v>1932</v>
      </c>
      <c r="AC619" t="s">
        <v>1604</v>
      </c>
      <c r="AD619" t="s">
        <v>110</v>
      </c>
      <c r="AE619" t="s">
        <v>60</v>
      </c>
      <c r="AH619" s="3"/>
      <c r="AI619" s="3">
        <v>2023</v>
      </c>
      <c r="AJ619" s="4">
        <v>45017</v>
      </c>
      <c r="AK619" s="5">
        <v>45191</v>
      </c>
      <c r="AL619" t="s">
        <v>43</v>
      </c>
      <c r="AM619" t="s">
        <v>61</v>
      </c>
      <c r="AN619">
        <v>-1053.73</v>
      </c>
      <c r="AP619">
        <v>1053.73</v>
      </c>
      <c r="AQ619" s="6">
        <v>-1053.73</v>
      </c>
    </row>
    <row r="620" spans="1:43" x14ac:dyDescent="0.3">
      <c r="A620" t="s">
        <v>1894</v>
      </c>
      <c r="B620" t="s">
        <v>230</v>
      </c>
      <c r="C620" t="s">
        <v>46</v>
      </c>
      <c r="D620" s="3">
        <v>71501</v>
      </c>
      <c r="E620" t="s">
        <v>1986</v>
      </c>
      <c r="F620" t="s">
        <v>48</v>
      </c>
      <c r="G620" t="s">
        <v>49</v>
      </c>
      <c r="H620" t="s">
        <v>50</v>
      </c>
      <c r="I620" t="s">
        <v>51</v>
      </c>
      <c r="J620" t="s">
        <v>102</v>
      </c>
      <c r="K620" t="s">
        <v>102</v>
      </c>
      <c r="L620" t="s">
        <v>103</v>
      </c>
      <c r="M620" t="s">
        <v>52</v>
      </c>
      <c r="N620" t="s">
        <v>2214</v>
      </c>
      <c r="O620" t="s">
        <v>105</v>
      </c>
      <c r="Q620" s="3"/>
      <c r="U620" s="3"/>
      <c r="W620" t="s">
        <v>43</v>
      </c>
      <c r="X620" t="s">
        <v>43</v>
      </c>
      <c r="Y620" s="3">
        <v>492</v>
      </c>
      <c r="Z620" t="s">
        <v>1918</v>
      </c>
      <c r="AA620" t="s">
        <v>1367</v>
      </c>
      <c r="AB620" t="s">
        <v>1940</v>
      </c>
      <c r="AC620" t="s">
        <v>1578</v>
      </c>
      <c r="AD620" t="s">
        <v>110</v>
      </c>
      <c r="AE620" t="s">
        <v>60</v>
      </c>
      <c r="AH620" s="3"/>
      <c r="AI620" s="3">
        <v>2023</v>
      </c>
      <c r="AJ620" s="4">
        <v>45108</v>
      </c>
      <c r="AK620" s="5">
        <v>45191</v>
      </c>
      <c r="AL620" t="s">
        <v>43</v>
      </c>
      <c r="AM620" t="s">
        <v>61</v>
      </c>
      <c r="AN620">
        <v>-1153.22</v>
      </c>
      <c r="AP620">
        <v>1153.22</v>
      </c>
      <c r="AQ620" s="6">
        <v>-1153.22</v>
      </c>
    </row>
    <row r="621" spans="1:43" x14ac:dyDescent="0.3">
      <c r="A621" t="s">
        <v>1894</v>
      </c>
      <c r="B621" t="s">
        <v>446</v>
      </c>
      <c r="C621" t="s">
        <v>46</v>
      </c>
      <c r="D621" s="3">
        <v>71501</v>
      </c>
      <c r="E621" t="s">
        <v>1986</v>
      </c>
      <c r="F621" t="s">
        <v>48</v>
      </c>
      <c r="G621" t="s">
        <v>49</v>
      </c>
      <c r="H621" t="s">
        <v>50</v>
      </c>
      <c r="I621" t="s">
        <v>51</v>
      </c>
      <c r="J621" t="s">
        <v>102</v>
      </c>
      <c r="K621" t="s">
        <v>102</v>
      </c>
      <c r="L621" t="s">
        <v>103</v>
      </c>
      <c r="M621" t="s">
        <v>52</v>
      </c>
      <c r="N621" t="s">
        <v>2215</v>
      </c>
      <c r="O621" t="s">
        <v>105</v>
      </c>
      <c r="Q621" s="3"/>
      <c r="U621" s="3"/>
      <c r="W621" t="s">
        <v>43</v>
      </c>
      <c r="X621" t="s">
        <v>43</v>
      </c>
      <c r="Y621" s="3">
        <v>518</v>
      </c>
      <c r="Z621" t="s">
        <v>1911</v>
      </c>
      <c r="AA621" t="s">
        <v>1367</v>
      </c>
      <c r="AB621" t="s">
        <v>1935</v>
      </c>
      <c r="AC621" t="s">
        <v>1551</v>
      </c>
      <c r="AD621" t="s">
        <v>110</v>
      </c>
      <c r="AE621" t="s">
        <v>60</v>
      </c>
      <c r="AH621" s="3"/>
      <c r="AI621" s="3">
        <v>2023</v>
      </c>
      <c r="AJ621" s="4">
        <v>45139</v>
      </c>
      <c r="AK621" s="5">
        <v>45191</v>
      </c>
      <c r="AL621" t="s">
        <v>43</v>
      </c>
      <c r="AM621" t="s">
        <v>61</v>
      </c>
      <c r="AN621">
        <v>-1163.52</v>
      </c>
      <c r="AP621">
        <v>1163.52</v>
      </c>
      <c r="AQ621" s="6">
        <v>-1163.52</v>
      </c>
    </row>
    <row r="622" spans="1:43" x14ac:dyDescent="0.3">
      <c r="A622" t="s">
        <v>1894</v>
      </c>
      <c r="B622" t="s">
        <v>45</v>
      </c>
      <c r="C622" t="s">
        <v>46</v>
      </c>
      <c r="D622" s="3">
        <v>71501</v>
      </c>
      <c r="E622" t="s">
        <v>1986</v>
      </c>
      <c r="F622" t="s">
        <v>48</v>
      </c>
      <c r="G622" t="s">
        <v>49</v>
      </c>
      <c r="H622" t="s">
        <v>50</v>
      </c>
      <c r="I622" t="s">
        <v>51</v>
      </c>
      <c r="J622" t="s">
        <v>102</v>
      </c>
      <c r="K622" t="s">
        <v>102</v>
      </c>
      <c r="L622" t="s">
        <v>103</v>
      </c>
      <c r="M622" t="s">
        <v>52</v>
      </c>
      <c r="N622" t="s">
        <v>2216</v>
      </c>
      <c r="O622" t="s">
        <v>105</v>
      </c>
      <c r="Q622" s="3"/>
      <c r="U622" s="3"/>
      <c r="W622" t="s">
        <v>43</v>
      </c>
      <c r="X622" t="s">
        <v>43</v>
      </c>
      <c r="Y622" s="3">
        <v>540</v>
      </c>
      <c r="Z622" t="s">
        <v>1911</v>
      </c>
      <c r="AA622" t="s">
        <v>1367</v>
      </c>
      <c r="AB622" t="s">
        <v>1948</v>
      </c>
      <c r="AC622" t="s">
        <v>1595</v>
      </c>
      <c r="AD622" t="s">
        <v>110</v>
      </c>
      <c r="AE622" t="s">
        <v>60</v>
      </c>
      <c r="AH622" s="3"/>
      <c r="AI622" s="3">
        <v>2023</v>
      </c>
      <c r="AJ622" s="4">
        <v>45078</v>
      </c>
      <c r="AK622" s="5">
        <v>45191</v>
      </c>
      <c r="AL622" t="s">
        <v>43</v>
      </c>
      <c r="AM622" t="s">
        <v>61</v>
      </c>
      <c r="AN622">
        <v>-1146.71</v>
      </c>
      <c r="AP622">
        <v>1146.71</v>
      </c>
      <c r="AQ622" s="6">
        <v>-1146.71</v>
      </c>
    </row>
    <row r="623" spans="1:43" x14ac:dyDescent="0.3">
      <c r="A623" t="s">
        <v>1894</v>
      </c>
      <c r="B623" t="s">
        <v>162</v>
      </c>
      <c r="C623" t="s">
        <v>46</v>
      </c>
      <c r="D623" s="3">
        <v>71501</v>
      </c>
      <c r="E623" t="s">
        <v>1986</v>
      </c>
      <c r="F623" t="s">
        <v>48</v>
      </c>
      <c r="G623" t="s">
        <v>49</v>
      </c>
      <c r="H623" t="s">
        <v>50</v>
      </c>
      <c r="I623" t="s">
        <v>51</v>
      </c>
      <c r="J623" t="s">
        <v>102</v>
      </c>
      <c r="K623" t="s">
        <v>102</v>
      </c>
      <c r="L623" t="s">
        <v>103</v>
      </c>
      <c r="M623" t="s">
        <v>52</v>
      </c>
      <c r="N623" t="s">
        <v>2217</v>
      </c>
      <c r="O623" t="s">
        <v>105</v>
      </c>
      <c r="Q623" s="3"/>
      <c r="U623" s="3"/>
      <c r="W623" t="s">
        <v>43</v>
      </c>
      <c r="X623" t="s">
        <v>43</v>
      </c>
      <c r="Y623" s="3">
        <v>890</v>
      </c>
      <c r="Z623" t="s">
        <v>2218</v>
      </c>
      <c r="AA623" t="s">
        <v>1367</v>
      </c>
      <c r="AB623" t="s">
        <v>2219</v>
      </c>
      <c r="AC623" t="s">
        <v>1567</v>
      </c>
      <c r="AD623" t="s">
        <v>110</v>
      </c>
      <c r="AE623" t="s">
        <v>60</v>
      </c>
      <c r="AH623" s="3"/>
      <c r="AI623" s="3">
        <v>2023</v>
      </c>
      <c r="AJ623" s="4">
        <v>45047</v>
      </c>
      <c r="AK623" s="5">
        <v>45180</v>
      </c>
      <c r="AL623" t="s">
        <v>43</v>
      </c>
      <c r="AM623" t="s">
        <v>61</v>
      </c>
      <c r="AN623">
        <v>-1025.22</v>
      </c>
      <c r="AP623">
        <v>1025.22</v>
      </c>
      <c r="AQ623" s="6">
        <v>-1025.22</v>
      </c>
    </row>
    <row r="624" spans="1:43" x14ac:dyDescent="0.3">
      <c r="A624" t="s">
        <v>1894</v>
      </c>
      <c r="B624" t="s">
        <v>45</v>
      </c>
      <c r="C624" t="s">
        <v>46</v>
      </c>
      <c r="D624" s="3">
        <v>71501</v>
      </c>
      <c r="E624" t="s">
        <v>1986</v>
      </c>
      <c r="F624" t="s">
        <v>48</v>
      </c>
      <c r="G624" t="s">
        <v>49</v>
      </c>
      <c r="H624" t="s">
        <v>50</v>
      </c>
      <c r="I624" t="s">
        <v>51</v>
      </c>
      <c r="J624" t="s">
        <v>102</v>
      </c>
      <c r="K624" t="s">
        <v>102</v>
      </c>
      <c r="L624" t="s">
        <v>103</v>
      </c>
      <c r="M624" t="s">
        <v>52</v>
      </c>
      <c r="N624" t="s">
        <v>2220</v>
      </c>
      <c r="O624" t="s">
        <v>105</v>
      </c>
      <c r="Q624" s="3"/>
      <c r="U624" s="3"/>
      <c r="W624" t="s">
        <v>43</v>
      </c>
      <c r="X624" t="s">
        <v>43</v>
      </c>
      <c r="Y624" s="3">
        <v>962</v>
      </c>
      <c r="Z624" t="s">
        <v>2218</v>
      </c>
      <c r="AA624" t="s">
        <v>1367</v>
      </c>
      <c r="AB624" t="s">
        <v>2221</v>
      </c>
      <c r="AC624" t="s">
        <v>1595</v>
      </c>
      <c r="AD624" t="s">
        <v>110</v>
      </c>
      <c r="AE624" t="s">
        <v>60</v>
      </c>
      <c r="AH624" s="3"/>
      <c r="AI624" s="3">
        <v>2023</v>
      </c>
      <c r="AJ624" s="4">
        <v>45078</v>
      </c>
      <c r="AK624" s="5">
        <v>45180</v>
      </c>
      <c r="AL624" t="s">
        <v>43</v>
      </c>
      <c r="AM624" t="s">
        <v>61</v>
      </c>
      <c r="AN624">
        <v>-1074.71</v>
      </c>
      <c r="AP624">
        <v>1074.71</v>
      </c>
      <c r="AQ624" s="6">
        <v>-1074.71</v>
      </c>
    </row>
    <row r="625" spans="1:43" x14ac:dyDescent="0.3">
      <c r="A625" t="s">
        <v>1894</v>
      </c>
      <c r="B625" t="s">
        <v>446</v>
      </c>
      <c r="C625" t="s">
        <v>46</v>
      </c>
      <c r="D625" s="3">
        <v>71501</v>
      </c>
      <c r="E625" t="s">
        <v>1986</v>
      </c>
      <c r="F625" t="s">
        <v>48</v>
      </c>
      <c r="G625" t="s">
        <v>49</v>
      </c>
      <c r="H625" t="s">
        <v>50</v>
      </c>
      <c r="I625" t="s">
        <v>51</v>
      </c>
      <c r="J625" t="s">
        <v>102</v>
      </c>
      <c r="K625" t="s">
        <v>102</v>
      </c>
      <c r="L625" t="s">
        <v>103</v>
      </c>
      <c r="M625" t="s">
        <v>52</v>
      </c>
      <c r="N625" t="s">
        <v>2222</v>
      </c>
      <c r="O625" t="s">
        <v>105</v>
      </c>
      <c r="Q625" s="3"/>
      <c r="U625" s="3"/>
      <c r="W625" t="s">
        <v>43</v>
      </c>
      <c r="X625" t="s">
        <v>43</v>
      </c>
      <c r="Y625" s="3">
        <v>1093</v>
      </c>
      <c r="Z625" t="s">
        <v>2223</v>
      </c>
      <c r="AA625" t="s">
        <v>1367</v>
      </c>
      <c r="AB625" t="s">
        <v>2224</v>
      </c>
      <c r="AC625" t="s">
        <v>1551</v>
      </c>
      <c r="AD625" t="s">
        <v>110</v>
      </c>
      <c r="AE625" t="s">
        <v>60</v>
      </c>
      <c r="AH625" s="3"/>
      <c r="AI625" s="3">
        <v>2023</v>
      </c>
      <c r="AJ625" s="4">
        <v>45139</v>
      </c>
      <c r="AK625" s="5">
        <v>45180</v>
      </c>
      <c r="AL625" t="s">
        <v>43</v>
      </c>
      <c r="AM625" t="s">
        <v>61</v>
      </c>
      <c r="AN625">
        <v>-1091.54</v>
      </c>
      <c r="AP625">
        <v>1091.54</v>
      </c>
      <c r="AQ625" s="6">
        <v>-1091.54</v>
      </c>
    </row>
    <row r="626" spans="1:43" x14ac:dyDescent="0.3">
      <c r="A626" t="s">
        <v>1894</v>
      </c>
      <c r="B626" t="s">
        <v>230</v>
      </c>
      <c r="C626" t="s">
        <v>46</v>
      </c>
      <c r="D626" s="3">
        <v>71501</v>
      </c>
      <c r="E626" t="s">
        <v>1986</v>
      </c>
      <c r="F626" t="s">
        <v>48</v>
      </c>
      <c r="G626" t="s">
        <v>49</v>
      </c>
      <c r="H626" t="s">
        <v>50</v>
      </c>
      <c r="I626" t="s">
        <v>51</v>
      </c>
      <c r="J626" t="s">
        <v>102</v>
      </c>
      <c r="K626" t="s">
        <v>102</v>
      </c>
      <c r="L626" t="s">
        <v>103</v>
      </c>
      <c r="M626" t="s">
        <v>52</v>
      </c>
      <c r="N626" t="s">
        <v>2225</v>
      </c>
      <c r="O626" t="s">
        <v>105</v>
      </c>
      <c r="Q626" s="3"/>
      <c r="U626" s="3"/>
      <c r="W626" t="s">
        <v>43</v>
      </c>
      <c r="X626" t="s">
        <v>43</v>
      </c>
      <c r="Y626" s="3">
        <v>1101</v>
      </c>
      <c r="Z626" t="s">
        <v>2226</v>
      </c>
      <c r="AA626" t="s">
        <v>1367</v>
      </c>
      <c r="AB626" t="s">
        <v>2227</v>
      </c>
      <c r="AC626" t="s">
        <v>1578</v>
      </c>
      <c r="AD626" t="s">
        <v>110</v>
      </c>
      <c r="AE626" t="s">
        <v>60</v>
      </c>
      <c r="AH626" s="3"/>
      <c r="AI626" s="3">
        <v>2023</v>
      </c>
      <c r="AJ626" s="4">
        <v>45108</v>
      </c>
      <c r="AK626" s="5">
        <v>45180</v>
      </c>
      <c r="AL626" t="s">
        <v>43</v>
      </c>
      <c r="AM626" t="s">
        <v>61</v>
      </c>
      <c r="AN626">
        <v>-1081.23</v>
      </c>
      <c r="AP626">
        <v>1081.23</v>
      </c>
      <c r="AQ626" s="6">
        <v>-1081.23</v>
      </c>
    </row>
    <row r="627" spans="1:43" x14ac:dyDescent="0.3">
      <c r="A627" t="s">
        <v>1894</v>
      </c>
      <c r="B627" t="s">
        <v>247</v>
      </c>
      <c r="C627" t="s">
        <v>46</v>
      </c>
      <c r="D627" s="3">
        <v>71501</v>
      </c>
      <c r="E627" t="s">
        <v>1986</v>
      </c>
      <c r="F627" t="s">
        <v>48</v>
      </c>
      <c r="G627" t="s">
        <v>49</v>
      </c>
      <c r="H627" t="s">
        <v>50</v>
      </c>
      <c r="I627" t="s">
        <v>51</v>
      </c>
      <c r="J627" t="s">
        <v>102</v>
      </c>
      <c r="K627" t="s">
        <v>102</v>
      </c>
      <c r="L627" t="s">
        <v>103</v>
      </c>
      <c r="M627" t="s">
        <v>52</v>
      </c>
      <c r="N627" t="s">
        <v>2228</v>
      </c>
      <c r="O627" t="s">
        <v>105</v>
      </c>
      <c r="Q627" s="3"/>
      <c r="U627" s="3"/>
      <c r="W627" t="s">
        <v>43</v>
      </c>
      <c r="X627" t="s">
        <v>43</v>
      </c>
      <c r="Y627" s="3">
        <v>1180</v>
      </c>
      <c r="Z627" t="s">
        <v>2229</v>
      </c>
      <c r="AA627" t="s">
        <v>1367</v>
      </c>
      <c r="AB627" t="s">
        <v>2230</v>
      </c>
      <c r="AC627" t="s">
        <v>1524</v>
      </c>
      <c r="AD627" t="s">
        <v>110</v>
      </c>
      <c r="AE627" t="s">
        <v>60</v>
      </c>
      <c r="AH627" s="3"/>
      <c r="AI627" s="3">
        <v>2023</v>
      </c>
      <c r="AJ627" s="4">
        <v>45200</v>
      </c>
      <c r="AK627" s="5">
        <v>45253</v>
      </c>
      <c r="AL627" t="s">
        <v>43</v>
      </c>
      <c r="AM627" t="s">
        <v>61</v>
      </c>
      <c r="AN627">
        <v>-1087.49</v>
      </c>
      <c r="AP627">
        <v>1087.49</v>
      </c>
      <c r="AQ627" s="6">
        <v>-1087.49</v>
      </c>
    </row>
    <row r="628" spans="1:43" x14ac:dyDescent="0.3">
      <c r="A628" t="s">
        <v>1894</v>
      </c>
      <c r="B628" t="s">
        <v>230</v>
      </c>
      <c r="C628" t="s">
        <v>46</v>
      </c>
      <c r="D628" s="3">
        <v>71501</v>
      </c>
      <c r="E628" t="s">
        <v>1986</v>
      </c>
      <c r="F628" t="s">
        <v>48</v>
      </c>
      <c r="G628" t="s">
        <v>49</v>
      </c>
      <c r="H628" t="s">
        <v>50</v>
      </c>
      <c r="I628" t="s">
        <v>51</v>
      </c>
      <c r="J628" t="s">
        <v>102</v>
      </c>
      <c r="K628" t="s">
        <v>102</v>
      </c>
      <c r="L628" t="s">
        <v>103</v>
      </c>
      <c r="M628" t="s">
        <v>52</v>
      </c>
      <c r="N628" t="s">
        <v>2231</v>
      </c>
      <c r="O628" t="s">
        <v>105</v>
      </c>
      <c r="Q628" s="3"/>
      <c r="U628" s="3"/>
      <c r="W628" t="s">
        <v>43</v>
      </c>
      <c r="X628" t="s">
        <v>43</v>
      </c>
      <c r="Y628" s="3">
        <v>2421</v>
      </c>
      <c r="Z628" t="s">
        <v>1896</v>
      </c>
      <c r="AA628" t="s">
        <v>1367</v>
      </c>
      <c r="AB628" t="s">
        <v>1963</v>
      </c>
      <c r="AC628" t="s">
        <v>1578</v>
      </c>
      <c r="AD628" t="s">
        <v>110</v>
      </c>
      <c r="AE628" t="s">
        <v>60</v>
      </c>
      <c r="AH628" s="3"/>
      <c r="AI628" s="3">
        <v>2023</v>
      </c>
      <c r="AJ628" s="4">
        <v>45108</v>
      </c>
      <c r="AK628" s="5">
        <v>45278</v>
      </c>
      <c r="AL628" t="s">
        <v>43</v>
      </c>
      <c r="AM628" t="s">
        <v>61</v>
      </c>
      <c r="AN628">
        <v>-3786.46</v>
      </c>
      <c r="AP628">
        <v>3786.46</v>
      </c>
      <c r="AQ628" s="6">
        <v>-3786.46</v>
      </c>
    </row>
    <row r="629" spans="1:43" x14ac:dyDescent="0.3">
      <c r="A629" t="s">
        <v>1894</v>
      </c>
      <c r="B629" t="s">
        <v>230</v>
      </c>
      <c r="C629" t="s">
        <v>46</v>
      </c>
      <c r="D629" s="3">
        <v>71501</v>
      </c>
      <c r="E629" t="s">
        <v>1986</v>
      </c>
      <c r="F629" t="s">
        <v>48</v>
      </c>
      <c r="G629" t="s">
        <v>49</v>
      </c>
      <c r="H629" t="s">
        <v>50</v>
      </c>
      <c r="I629" t="s">
        <v>51</v>
      </c>
      <c r="J629" t="s">
        <v>102</v>
      </c>
      <c r="K629" t="s">
        <v>102</v>
      </c>
      <c r="L629" t="s">
        <v>103</v>
      </c>
      <c r="M629" t="s">
        <v>52</v>
      </c>
      <c r="N629" t="s">
        <v>2232</v>
      </c>
      <c r="O629" t="s">
        <v>105</v>
      </c>
      <c r="Q629" s="3"/>
      <c r="U629" s="3"/>
      <c r="W629" t="s">
        <v>43</v>
      </c>
      <c r="X629" t="s">
        <v>43</v>
      </c>
      <c r="Y629" s="3">
        <v>2438</v>
      </c>
      <c r="Z629" t="s">
        <v>2233</v>
      </c>
      <c r="AA629" t="s">
        <v>1367</v>
      </c>
      <c r="AB629" t="s">
        <v>2234</v>
      </c>
      <c r="AC629" t="s">
        <v>1578</v>
      </c>
      <c r="AD629" t="s">
        <v>110</v>
      </c>
      <c r="AE629" t="s">
        <v>60</v>
      </c>
      <c r="AH629" s="3"/>
      <c r="AI629" s="3">
        <v>2023</v>
      </c>
      <c r="AJ629" s="4">
        <v>45108</v>
      </c>
      <c r="AK629" s="5">
        <v>45274</v>
      </c>
      <c r="AL629" t="s">
        <v>43</v>
      </c>
      <c r="AM629" t="s">
        <v>61</v>
      </c>
      <c r="AN629">
        <v>-1025.22</v>
      </c>
      <c r="AP629">
        <v>1025.22</v>
      </c>
      <c r="AQ629" s="6">
        <v>-1025.22</v>
      </c>
    </row>
    <row r="630" spans="1:43" x14ac:dyDescent="0.3">
      <c r="A630" t="s">
        <v>1894</v>
      </c>
      <c r="B630" t="s">
        <v>230</v>
      </c>
      <c r="C630" t="s">
        <v>46</v>
      </c>
      <c r="D630" s="3">
        <v>71501</v>
      </c>
      <c r="E630" t="s">
        <v>1986</v>
      </c>
      <c r="F630" t="s">
        <v>48</v>
      </c>
      <c r="G630" t="s">
        <v>49</v>
      </c>
      <c r="H630" t="s">
        <v>50</v>
      </c>
      <c r="I630" t="s">
        <v>51</v>
      </c>
      <c r="J630" t="s">
        <v>102</v>
      </c>
      <c r="K630" t="s">
        <v>102</v>
      </c>
      <c r="L630" t="s">
        <v>103</v>
      </c>
      <c r="M630" t="s">
        <v>52</v>
      </c>
      <c r="N630" t="s">
        <v>2235</v>
      </c>
      <c r="O630" t="s">
        <v>105</v>
      </c>
      <c r="Q630" s="3"/>
      <c r="U630" s="3"/>
      <c r="W630" t="s">
        <v>43</v>
      </c>
      <c r="X630" t="s">
        <v>43</v>
      </c>
      <c r="Y630" s="3">
        <v>2528</v>
      </c>
      <c r="Z630" t="s">
        <v>1901</v>
      </c>
      <c r="AA630" t="s">
        <v>1367</v>
      </c>
      <c r="AB630" t="s">
        <v>1976</v>
      </c>
      <c r="AC630" t="s">
        <v>1578</v>
      </c>
      <c r="AD630" t="s">
        <v>110</v>
      </c>
      <c r="AE630" t="s">
        <v>60</v>
      </c>
      <c r="AH630" s="3"/>
      <c r="AI630" s="3">
        <v>2023</v>
      </c>
      <c r="AJ630" s="4">
        <v>45108</v>
      </c>
      <c r="AK630" s="5">
        <v>45278</v>
      </c>
      <c r="AL630" t="s">
        <v>43</v>
      </c>
      <c r="AM630" t="s">
        <v>61</v>
      </c>
      <c r="AN630">
        <v>-1053.73</v>
      </c>
      <c r="AP630">
        <v>1053.73</v>
      </c>
      <c r="AQ630" s="6">
        <v>-1053.73</v>
      </c>
    </row>
    <row r="631" spans="1:43" x14ac:dyDescent="0.3">
      <c r="A631" t="s">
        <v>1894</v>
      </c>
      <c r="B631" t="s">
        <v>230</v>
      </c>
      <c r="C631" t="s">
        <v>46</v>
      </c>
      <c r="D631" s="3">
        <v>71501</v>
      </c>
      <c r="E631" t="s">
        <v>1986</v>
      </c>
      <c r="F631" t="s">
        <v>48</v>
      </c>
      <c r="G631" t="s">
        <v>49</v>
      </c>
      <c r="H631" t="s">
        <v>50</v>
      </c>
      <c r="I631" t="s">
        <v>51</v>
      </c>
      <c r="J631" t="s">
        <v>102</v>
      </c>
      <c r="K631" t="s">
        <v>102</v>
      </c>
      <c r="L631" t="s">
        <v>103</v>
      </c>
      <c r="M631" t="s">
        <v>52</v>
      </c>
      <c r="N631" t="s">
        <v>2236</v>
      </c>
      <c r="O631" t="s">
        <v>105</v>
      </c>
      <c r="Q631" s="3"/>
      <c r="U631" s="3"/>
      <c r="W631" t="s">
        <v>43</v>
      </c>
      <c r="X631" t="s">
        <v>43</v>
      </c>
      <c r="Y631" s="3">
        <v>2529</v>
      </c>
      <c r="Z631" t="s">
        <v>1901</v>
      </c>
      <c r="AA631" t="s">
        <v>1367</v>
      </c>
      <c r="AB631" t="s">
        <v>1976</v>
      </c>
      <c r="AC631" t="s">
        <v>1578</v>
      </c>
      <c r="AD631" t="s">
        <v>110</v>
      </c>
      <c r="AE631" t="s">
        <v>60</v>
      </c>
      <c r="AH631" s="3"/>
      <c r="AI631" s="3">
        <v>2023</v>
      </c>
      <c r="AJ631" s="4">
        <v>45108</v>
      </c>
      <c r="AK631" s="5">
        <v>45278</v>
      </c>
      <c r="AL631" t="s">
        <v>43</v>
      </c>
      <c r="AM631" t="s">
        <v>61</v>
      </c>
      <c r="AN631">
        <v>-1097.22</v>
      </c>
      <c r="AP631">
        <v>1097.22</v>
      </c>
      <c r="AQ631" s="6">
        <v>-1097.22</v>
      </c>
    </row>
    <row r="632" spans="1:43" x14ac:dyDescent="0.3">
      <c r="A632" t="s">
        <v>1894</v>
      </c>
      <c r="B632" t="s">
        <v>230</v>
      </c>
      <c r="C632" t="s">
        <v>46</v>
      </c>
      <c r="D632" s="3">
        <v>71501</v>
      </c>
      <c r="E632" t="s">
        <v>1986</v>
      </c>
      <c r="F632" t="s">
        <v>48</v>
      </c>
      <c r="G632" t="s">
        <v>49</v>
      </c>
      <c r="H632" t="s">
        <v>50</v>
      </c>
      <c r="I632" t="s">
        <v>51</v>
      </c>
      <c r="J632" t="s">
        <v>102</v>
      </c>
      <c r="K632" t="s">
        <v>102</v>
      </c>
      <c r="L632" t="s">
        <v>103</v>
      </c>
      <c r="M632" t="s">
        <v>52</v>
      </c>
      <c r="N632" t="s">
        <v>2237</v>
      </c>
      <c r="O632" t="s">
        <v>105</v>
      </c>
      <c r="Q632" s="3"/>
      <c r="U632" s="3"/>
      <c r="W632" t="s">
        <v>43</v>
      </c>
      <c r="X632" t="s">
        <v>43</v>
      </c>
      <c r="Y632" s="3">
        <v>2530</v>
      </c>
      <c r="Z632" t="s">
        <v>1901</v>
      </c>
      <c r="AA632" t="s">
        <v>1367</v>
      </c>
      <c r="AB632" t="s">
        <v>1976</v>
      </c>
      <c r="AC632" t="s">
        <v>1578</v>
      </c>
      <c r="AD632" t="s">
        <v>110</v>
      </c>
      <c r="AE632" t="s">
        <v>60</v>
      </c>
      <c r="AH632" s="3"/>
      <c r="AI632" s="3">
        <v>2023</v>
      </c>
      <c r="AJ632" s="4">
        <v>45108</v>
      </c>
      <c r="AK632" s="5">
        <v>45278</v>
      </c>
      <c r="AL632" t="s">
        <v>43</v>
      </c>
      <c r="AM632" t="s">
        <v>61</v>
      </c>
      <c r="AN632">
        <v>-1146.71</v>
      </c>
      <c r="AP632">
        <v>1146.71</v>
      </c>
      <c r="AQ632" s="6">
        <v>-1146.71</v>
      </c>
    </row>
    <row r="633" spans="1:43" x14ac:dyDescent="0.3">
      <c r="A633" t="s">
        <v>1894</v>
      </c>
      <c r="B633" t="s">
        <v>230</v>
      </c>
      <c r="C633" t="s">
        <v>46</v>
      </c>
      <c r="D633" s="3">
        <v>71501</v>
      </c>
      <c r="E633" t="s">
        <v>1986</v>
      </c>
      <c r="F633" t="s">
        <v>48</v>
      </c>
      <c r="G633" t="s">
        <v>49</v>
      </c>
      <c r="H633" t="s">
        <v>50</v>
      </c>
      <c r="I633" t="s">
        <v>51</v>
      </c>
      <c r="J633" t="s">
        <v>102</v>
      </c>
      <c r="K633" t="s">
        <v>102</v>
      </c>
      <c r="L633" t="s">
        <v>103</v>
      </c>
      <c r="M633" t="s">
        <v>52</v>
      </c>
      <c r="N633" t="s">
        <v>2238</v>
      </c>
      <c r="O633" t="s">
        <v>105</v>
      </c>
      <c r="Q633" s="3"/>
      <c r="U633" s="3"/>
      <c r="W633" t="s">
        <v>43</v>
      </c>
      <c r="X633" t="s">
        <v>43</v>
      </c>
      <c r="Y633" s="3">
        <v>2531</v>
      </c>
      <c r="Z633" t="s">
        <v>1901</v>
      </c>
      <c r="AA633" t="s">
        <v>1367</v>
      </c>
      <c r="AB633" t="s">
        <v>1976</v>
      </c>
      <c r="AC633" t="s">
        <v>1578</v>
      </c>
      <c r="AD633" t="s">
        <v>110</v>
      </c>
      <c r="AE633" t="s">
        <v>60</v>
      </c>
      <c r="AH633" s="3"/>
      <c r="AI633" s="3">
        <v>2023</v>
      </c>
      <c r="AJ633" s="4">
        <v>45108</v>
      </c>
      <c r="AK633" s="5">
        <v>45278</v>
      </c>
      <c r="AL633" t="s">
        <v>43</v>
      </c>
      <c r="AM633" t="s">
        <v>61</v>
      </c>
      <c r="AN633">
        <v>-1153.22</v>
      </c>
      <c r="AP633">
        <v>1153.22</v>
      </c>
      <c r="AQ633" s="6">
        <v>-1153.22</v>
      </c>
    </row>
    <row r="634" spans="1:43" x14ac:dyDescent="0.3">
      <c r="A634" t="s">
        <v>3497</v>
      </c>
      <c r="B634" t="s">
        <v>551</v>
      </c>
      <c r="C634" t="s">
        <v>46</v>
      </c>
      <c r="D634" s="3">
        <v>71605</v>
      </c>
      <c r="E634" t="s">
        <v>4670</v>
      </c>
      <c r="F634" t="s">
        <v>48</v>
      </c>
      <c r="G634" t="s">
        <v>49</v>
      </c>
      <c r="H634" t="s">
        <v>50</v>
      </c>
      <c r="I634" t="s">
        <v>51</v>
      </c>
      <c r="J634" t="s">
        <v>102</v>
      </c>
      <c r="K634" t="s">
        <v>102</v>
      </c>
      <c r="L634" t="s">
        <v>103</v>
      </c>
      <c r="M634" t="s">
        <v>52</v>
      </c>
      <c r="N634" t="s">
        <v>3203</v>
      </c>
      <c r="O634" t="s">
        <v>3498</v>
      </c>
      <c r="P634" t="s">
        <v>3202</v>
      </c>
      <c r="Q634" s="3">
        <v>1830204</v>
      </c>
      <c r="R634" t="s">
        <v>2243</v>
      </c>
      <c r="S634">
        <v>160</v>
      </c>
      <c r="T634">
        <v>160</v>
      </c>
      <c r="U634" s="3">
        <v>1</v>
      </c>
      <c r="V634" t="s">
        <v>3203</v>
      </c>
      <c r="W634" t="s">
        <v>3160</v>
      </c>
      <c r="X634" t="s">
        <v>3161</v>
      </c>
      <c r="Y634" s="3">
        <v>4</v>
      </c>
      <c r="Z634" t="s">
        <v>4330</v>
      </c>
      <c r="AA634" t="s">
        <v>4331</v>
      </c>
      <c r="AB634" t="s">
        <v>4332</v>
      </c>
      <c r="AC634" t="s">
        <v>4333</v>
      </c>
      <c r="AD634" t="s">
        <v>110</v>
      </c>
      <c r="AE634" t="s">
        <v>60</v>
      </c>
      <c r="AF634" t="s">
        <v>3204</v>
      </c>
      <c r="AG634" t="s">
        <v>3205</v>
      </c>
      <c r="AH634" s="3">
        <v>1</v>
      </c>
      <c r="AI634" s="3">
        <v>2024</v>
      </c>
      <c r="AJ634" s="4">
        <v>45295</v>
      </c>
      <c r="AK634" s="5">
        <v>45327</v>
      </c>
      <c r="AL634" t="s">
        <v>3508</v>
      </c>
      <c r="AM634" t="s">
        <v>61</v>
      </c>
      <c r="AN634">
        <v>160</v>
      </c>
      <c r="AO634">
        <v>160</v>
      </c>
      <c r="AQ634" s="6">
        <v>160</v>
      </c>
    </row>
    <row r="635" spans="1:43" x14ac:dyDescent="0.3">
      <c r="A635" t="s">
        <v>3497</v>
      </c>
      <c r="B635" t="s">
        <v>117</v>
      </c>
      <c r="C635" t="s">
        <v>46</v>
      </c>
      <c r="D635" s="3">
        <v>71610</v>
      </c>
      <c r="E635" t="s">
        <v>4671</v>
      </c>
      <c r="F635" t="s">
        <v>48</v>
      </c>
      <c r="G635" t="s">
        <v>49</v>
      </c>
      <c r="H635" t="s">
        <v>50</v>
      </c>
      <c r="I635" t="s">
        <v>51</v>
      </c>
      <c r="J635" t="s">
        <v>102</v>
      </c>
      <c r="K635" t="s">
        <v>102</v>
      </c>
      <c r="L635" t="s">
        <v>103</v>
      </c>
      <c r="M635" t="s">
        <v>52</v>
      </c>
      <c r="N635" t="s">
        <v>3179</v>
      </c>
      <c r="O635" t="s">
        <v>3498</v>
      </c>
      <c r="P635" t="s">
        <v>3178</v>
      </c>
      <c r="Q635" s="3">
        <v>1601194</v>
      </c>
      <c r="R635" t="s">
        <v>2243</v>
      </c>
      <c r="S635">
        <v>390</v>
      </c>
      <c r="T635">
        <v>390</v>
      </c>
      <c r="U635" s="3">
        <v>1</v>
      </c>
      <c r="V635" t="s">
        <v>3179</v>
      </c>
      <c r="W635" t="s">
        <v>3160</v>
      </c>
      <c r="X635" t="s">
        <v>3161</v>
      </c>
      <c r="Y635" s="3">
        <v>20</v>
      </c>
      <c r="Z635" t="s">
        <v>4317</v>
      </c>
      <c r="AA635" t="s">
        <v>4318</v>
      </c>
      <c r="AB635" t="s">
        <v>4319</v>
      </c>
      <c r="AC635" t="s">
        <v>3797</v>
      </c>
      <c r="AD635" t="s">
        <v>110</v>
      </c>
      <c r="AE635" t="s">
        <v>60</v>
      </c>
      <c r="AF635" t="s">
        <v>3180</v>
      </c>
      <c r="AG635" t="s">
        <v>3181</v>
      </c>
      <c r="AH635" s="3">
        <v>1</v>
      </c>
      <c r="AI635" s="3">
        <v>2023</v>
      </c>
      <c r="AJ635" s="4">
        <v>45243</v>
      </c>
      <c r="AK635" s="5">
        <v>45258</v>
      </c>
      <c r="AL635" t="s">
        <v>3508</v>
      </c>
      <c r="AM635" t="s">
        <v>61</v>
      </c>
      <c r="AN635">
        <v>390</v>
      </c>
      <c r="AO635">
        <v>390</v>
      </c>
      <c r="AQ635" s="6">
        <v>390</v>
      </c>
    </row>
    <row r="636" spans="1:43" x14ac:dyDescent="0.3">
      <c r="A636" t="s">
        <v>3497</v>
      </c>
      <c r="B636" t="s">
        <v>117</v>
      </c>
      <c r="C636" t="s">
        <v>46</v>
      </c>
      <c r="D636" s="3">
        <v>71610</v>
      </c>
      <c r="E636" t="s">
        <v>4671</v>
      </c>
      <c r="F636" t="s">
        <v>48</v>
      </c>
      <c r="G636" t="s">
        <v>49</v>
      </c>
      <c r="H636" t="s">
        <v>50</v>
      </c>
      <c r="I636" t="s">
        <v>51</v>
      </c>
      <c r="J636" t="s">
        <v>102</v>
      </c>
      <c r="K636" t="s">
        <v>102</v>
      </c>
      <c r="L636" t="s">
        <v>103</v>
      </c>
      <c r="M636" t="s">
        <v>52</v>
      </c>
      <c r="N636" t="s">
        <v>3183</v>
      </c>
      <c r="O636" t="s">
        <v>3498</v>
      </c>
      <c r="P636" t="s">
        <v>3182</v>
      </c>
      <c r="Q636" s="3">
        <v>1601195</v>
      </c>
      <c r="R636" t="s">
        <v>2243</v>
      </c>
      <c r="S636">
        <v>390</v>
      </c>
      <c r="T636">
        <v>390</v>
      </c>
      <c r="U636" s="3">
        <v>1</v>
      </c>
      <c r="V636" t="s">
        <v>3183</v>
      </c>
      <c r="W636" t="s">
        <v>3160</v>
      </c>
      <c r="X636" t="s">
        <v>3161</v>
      </c>
      <c r="Y636" s="3">
        <v>23</v>
      </c>
      <c r="Z636" t="s">
        <v>4317</v>
      </c>
      <c r="AA636" t="s">
        <v>4320</v>
      </c>
      <c r="AB636" t="s">
        <v>4319</v>
      </c>
      <c r="AC636" t="s">
        <v>3797</v>
      </c>
      <c r="AD636" t="s">
        <v>110</v>
      </c>
      <c r="AE636" t="s">
        <v>60</v>
      </c>
      <c r="AF636" t="s">
        <v>3180</v>
      </c>
      <c r="AG636" t="s">
        <v>3184</v>
      </c>
      <c r="AH636" s="3">
        <v>1</v>
      </c>
      <c r="AI636" s="3">
        <v>2023</v>
      </c>
      <c r="AJ636" s="4">
        <v>45243</v>
      </c>
      <c r="AK636" s="5">
        <v>45258</v>
      </c>
      <c r="AL636" t="s">
        <v>3508</v>
      </c>
      <c r="AM636" t="s">
        <v>61</v>
      </c>
      <c r="AN636">
        <v>390</v>
      </c>
      <c r="AO636">
        <v>390</v>
      </c>
      <c r="AQ636" s="6">
        <v>390</v>
      </c>
    </row>
    <row r="637" spans="1:43" x14ac:dyDescent="0.3">
      <c r="A637" t="s">
        <v>3497</v>
      </c>
      <c r="B637" t="s">
        <v>117</v>
      </c>
      <c r="C637" t="s">
        <v>46</v>
      </c>
      <c r="D637" s="3">
        <v>71610</v>
      </c>
      <c r="E637" t="s">
        <v>4671</v>
      </c>
      <c r="F637" t="s">
        <v>48</v>
      </c>
      <c r="G637" t="s">
        <v>49</v>
      </c>
      <c r="H637" t="s">
        <v>50</v>
      </c>
      <c r="I637" t="s">
        <v>51</v>
      </c>
      <c r="J637" t="s">
        <v>102</v>
      </c>
      <c r="K637" t="s">
        <v>102</v>
      </c>
      <c r="L637" t="s">
        <v>103</v>
      </c>
      <c r="M637" t="s">
        <v>52</v>
      </c>
      <c r="N637" t="s">
        <v>3186</v>
      </c>
      <c r="O637" t="s">
        <v>3498</v>
      </c>
      <c r="P637" t="s">
        <v>3185</v>
      </c>
      <c r="Q637" s="3">
        <v>1601196</v>
      </c>
      <c r="R637" t="s">
        <v>2243</v>
      </c>
      <c r="S637">
        <v>390</v>
      </c>
      <c r="T637">
        <v>390</v>
      </c>
      <c r="U637" s="3">
        <v>1</v>
      </c>
      <c r="V637" t="s">
        <v>3186</v>
      </c>
      <c r="W637" t="s">
        <v>3160</v>
      </c>
      <c r="X637" t="s">
        <v>3161</v>
      </c>
      <c r="Y637" s="3">
        <v>22</v>
      </c>
      <c r="Z637" t="s">
        <v>4317</v>
      </c>
      <c r="AA637" t="s">
        <v>4321</v>
      </c>
      <c r="AB637" t="s">
        <v>4319</v>
      </c>
      <c r="AC637" t="s">
        <v>3797</v>
      </c>
      <c r="AD637" t="s">
        <v>110</v>
      </c>
      <c r="AE637" t="s">
        <v>60</v>
      </c>
      <c r="AF637" t="s">
        <v>3180</v>
      </c>
      <c r="AG637" t="s">
        <v>3187</v>
      </c>
      <c r="AH637" s="3">
        <v>1</v>
      </c>
      <c r="AI637" s="3">
        <v>2023</v>
      </c>
      <c r="AJ637" s="4">
        <v>45243</v>
      </c>
      <c r="AK637" s="5">
        <v>45258</v>
      </c>
      <c r="AL637" t="s">
        <v>3508</v>
      </c>
      <c r="AM637" t="s">
        <v>61</v>
      </c>
      <c r="AN637">
        <v>390</v>
      </c>
      <c r="AO637">
        <v>390</v>
      </c>
      <c r="AQ637" s="6">
        <v>390</v>
      </c>
    </row>
    <row r="638" spans="1:43" x14ac:dyDescent="0.3">
      <c r="A638" t="s">
        <v>3497</v>
      </c>
      <c r="B638" t="s">
        <v>117</v>
      </c>
      <c r="C638" t="s">
        <v>46</v>
      </c>
      <c r="D638" s="3">
        <v>71610</v>
      </c>
      <c r="E638" t="s">
        <v>4671</v>
      </c>
      <c r="F638" t="s">
        <v>48</v>
      </c>
      <c r="G638" t="s">
        <v>49</v>
      </c>
      <c r="H638" t="s">
        <v>50</v>
      </c>
      <c r="I638" t="s">
        <v>51</v>
      </c>
      <c r="J638" t="s">
        <v>102</v>
      </c>
      <c r="K638" t="s">
        <v>102</v>
      </c>
      <c r="L638" t="s">
        <v>103</v>
      </c>
      <c r="M638" t="s">
        <v>52</v>
      </c>
      <c r="N638" t="s">
        <v>3189</v>
      </c>
      <c r="O638" t="s">
        <v>3498</v>
      </c>
      <c r="P638" t="s">
        <v>3188</v>
      </c>
      <c r="Q638" s="3">
        <v>1601197</v>
      </c>
      <c r="R638" t="s">
        <v>2243</v>
      </c>
      <c r="S638">
        <v>390</v>
      </c>
      <c r="T638">
        <v>390</v>
      </c>
      <c r="U638" s="3">
        <v>1</v>
      </c>
      <c r="V638" t="s">
        <v>3189</v>
      </c>
      <c r="W638" t="s">
        <v>3160</v>
      </c>
      <c r="X638" t="s">
        <v>3161</v>
      </c>
      <c r="Y638" s="3">
        <v>21</v>
      </c>
      <c r="Z638" t="s">
        <v>4317</v>
      </c>
      <c r="AA638" t="s">
        <v>4322</v>
      </c>
      <c r="AB638" t="s">
        <v>4319</v>
      </c>
      <c r="AC638" t="s">
        <v>3797</v>
      </c>
      <c r="AD638" t="s">
        <v>110</v>
      </c>
      <c r="AE638" t="s">
        <v>60</v>
      </c>
      <c r="AF638" t="s">
        <v>3180</v>
      </c>
      <c r="AG638" t="s">
        <v>3190</v>
      </c>
      <c r="AH638" s="3">
        <v>1</v>
      </c>
      <c r="AI638" s="3">
        <v>2023</v>
      </c>
      <c r="AJ638" s="4">
        <v>45243</v>
      </c>
      <c r="AK638" s="5">
        <v>45258</v>
      </c>
      <c r="AL638" t="s">
        <v>3508</v>
      </c>
      <c r="AM638" t="s">
        <v>61</v>
      </c>
      <c r="AN638">
        <v>390</v>
      </c>
      <c r="AO638">
        <v>390</v>
      </c>
      <c r="AQ638" s="6">
        <v>390</v>
      </c>
    </row>
    <row r="639" spans="1:43" x14ac:dyDescent="0.3">
      <c r="A639" t="s">
        <v>3497</v>
      </c>
      <c r="B639" t="s">
        <v>551</v>
      </c>
      <c r="C639" t="s">
        <v>46</v>
      </c>
      <c r="D639" s="3">
        <v>71615</v>
      </c>
      <c r="E639" t="s">
        <v>4642</v>
      </c>
      <c r="F639" t="s">
        <v>48</v>
      </c>
      <c r="G639" t="s">
        <v>49</v>
      </c>
      <c r="H639" t="s">
        <v>50</v>
      </c>
      <c r="I639" t="s">
        <v>51</v>
      </c>
      <c r="J639" t="s">
        <v>102</v>
      </c>
      <c r="K639" t="s">
        <v>102</v>
      </c>
      <c r="L639" t="s">
        <v>103</v>
      </c>
      <c r="M639" t="s">
        <v>52</v>
      </c>
      <c r="N639" t="s">
        <v>3288</v>
      </c>
      <c r="O639" t="s">
        <v>3498</v>
      </c>
      <c r="P639" t="s">
        <v>3257</v>
      </c>
      <c r="Q639" s="3">
        <v>300001537560664</v>
      </c>
      <c r="R639" t="s">
        <v>2243</v>
      </c>
      <c r="S639">
        <v>1248.8</v>
      </c>
      <c r="T639">
        <v>1248.8</v>
      </c>
      <c r="U639" s="3">
        <v>1</v>
      </c>
      <c r="V639" t="s">
        <v>3288</v>
      </c>
      <c r="W639" t="s">
        <v>3278</v>
      </c>
      <c r="X639" t="s">
        <v>3279</v>
      </c>
      <c r="Y639" s="3">
        <v>165</v>
      </c>
      <c r="Z639" t="s">
        <v>4453</v>
      </c>
      <c r="AA639" t="s">
        <v>4454</v>
      </c>
      <c r="AB639" t="s">
        <v>4455</v>
      </c>
      <c r="AC639" t="s">
        <v>4452</v>
      </c>
      <c r="AD639" t="s">
        <v>110</v>
      </c>
      <c r="AE639" t="s">
        <v>60</v>
      </c>
      <c r="AF639" t="s">
        <v>2247</v>
      </c>
      <c r="AH639" s="3">
        <v>0</v>
      </c>
      <c r="AI639" s="3">
        <v>2024</v>
      </c>
      <c r="AJ639" s="4">
        <v>45321</v>
      </c>
      <c r="AK639" s="5">
        <v>45322</v>
      </c>
      <c r="AL639" t="s">
        <v>3508</v>
      </c>
      <c r="AM639" t="s">
        <v>61</v>
      </c>
      <c r="AN639">
        <v>1248.8</v>
      </c>
      <c r="AO639">
        <v>1248.8</v>
      </c>
      <c r="AQ639" s="6">
        <v>1248.8</v>
      </c>
    </row>
    <row r="640" spans="1:43" x14ac:dyDescent="0.3">
      <c r="A640" t="s">
        <v>3497</v>
      </c>
      <c r="B640" t="s">
        <v>440</v>
      </c>
      <c r="C640" t="s">
        <v>46</v>
      </c>
      <c r="D640" s="3">
        <v>71615</v>
      </c>
      <c r="E640" t="s">
        <v>4642</v>
      </c>
      <c r="F640" t="s">
        <v>48</v>
      </c>
      <c r="G640" t="s">
        <v>49</v>
      </c>
      <c r="H640" t="s">
        <v>50</v>
      </c>
      <c r="I640" t="s">
        <v>51</v>
      </c>
      <c r="J640" t="s">
        <v>102</v>
      </c>
      <c r="K640" t="s">
        <v>102</v>
      </c>
      <c r="L640" t="s">
        <v>103</v>
      </c>
      <c r="M640" t="s">
        <v>52</v>
      </c>
      <c r="N640" t="s">
        <v>4462</v>
      </c>
      <c r="O640" t="s">
        <v>3498</v>
      </c>
      <c r="Q640" s="3">
        <v>300001644407576</v>
      </c>
      <c r="R640" t="s">
        <v>2243</v>
      </c>
      <c r="S640">
        <v>0</v>
      </c>
      <c r="T640">
        <v>0</v>
      </c>
      <c r="U640" s="3">
        <v>1</v>
      </c>
      <c r="V640" t="s">
        <v>4462</v>
      </c>
      <c r="W640" t="s">
        <v>3278</v>
      </c>
      <c r="X640" t="s">
        <v>3279</v>
      </c>
      <c r="Y640" s="3">
        <v>31</v>
      </c>
      <c r="Z640" t="s">
        <v>4463</v>
      </c>
      <c r="AA640" t="s">
        <v>4464</v>
      </c>
      <c r="AB640" t="s">
        <v>4465</v>
      </c>
      <c r="AC640" t="s">
        <v>3544</v>
      </c>
      <c r="AD640" t="s">
        <v>110</v>
      </c>
      <c r="AE640" t="s">
        <v>60</v>
      </c>
      <c r="AF640" t="s">
        <v>2247</v>
      </c>
      <c r="AH640" s="3">
        <v>0</v>
      </c>
      <c r="AI640" s="3">
        <v>2024</v>
      </c>
      <c r="AJ640" s="4">
        <v>45383</v>
      </c>
      <c r="AK640" s="5">
        <v>45441</v>
      </c>
      <c r="AL640" t="s">
        <v>3508</v>
      </c>
      <c r="AM640" t="s">
        <v>61</v>
      </c>
      <c r="AN640">
        <v>-312.2</v>
      </c>
      <c r="AP640">
        <v>312.2</v>
      </c>
      <c r="AQ640" s="6">
        <v>-312.2</v>
      </c>
    </row>
    <row r="641" spans="1:43" x14ac:dyDescent="0.3">
      <c r="A641" t="s">
        <v>3497</v>
      </c>
      <c r="B641" t="s">
        <v>517</v>
      </c>
      <c r="C641" t="s">
        <v>46</v>
      </c>
      <c r="D641" s="3">
        <v>71615</v>
      </c>
      <c r="E641" t="s">
        <v>4642</v>
      </c>
      <c r="F641" t="s">
        <v>48</v>
      </c>
      <c r="G641" t="s">
        <v>49</v>
      </c>
      <c r="H641" t="s">
        <v>50</v>
      </c>
      <c r="I641" t="s">
        <v>51</v>
      </c>
      <c r="J641" t="s">
        <v>102</v>
      </c>
      <c r="K641" t="s">
        <v>102</v>
      </c>
      <c r="L641" t="s">
        <v>103</v>
      </c>
      <c r="M641" t="s">
        <v>52</v>
      </c>
      <c r="N641" t="s">
        <v>4462</v>
      </c>
      <c r="O641" t="s">
        <v>3498</v>
      </c>
      <c r="Q641" s="3">
        <v>300001644407576</v>
      </c>
      <c r="R641" t="s">
        <v>2243</v>
      </c>
      <c r="S641">
        <v>0</v>
      </c>
      <c r="T641">
        <v>0</v>
      </c>
      <c r="U641" s="3">
        <v>1</v>
      </c>
      <c r="V641" t="s">
        <v>4462</v>
      </c>
      <c r="W641" t="s">
        <v>3278</v>
      </c>
      <c r="X641" t="s">
        <v>3279</v>
      </c>
      <c r="Y641" s="3">
        <v>1202</v>
      </c>
      <c r="Z641" t="s">
        <v>4466</v>
      </c>
      <c r="AA641" t="s">
        <v>4464</v>
      </c>
      <c r="AB641" t="s">
        <v>4467</v>
      </c>
      <c r="AC641" t="s">
        <v>4468</v>
      </c>
      <c r="AD641" t="s">
        <v>110</v>
      </c>
      <c r="AE641" t="s">
        <v>60</v>
      </c>
      <c r="AF641" t="s">
        <v>2247</v>
      </c>
      <c r="AH641" s="3">
        <v>0</v>
      </c>
      <c r="AI641" s="3">
        <v>2024</v>
      </c>
      <c r="AJ641" s="4">
        <v>45370</v>
      </c>
      <c r="AK641" s="5">
        <v>45370</v>
      </c>
      <c r="AL641" t="s">
        <v>3508</v>
      </c>
      <c r="AM641" t="s">
        <v>61</v>
      </c>
      <c r="AN641">
        <v>312.2</v>
      </c>
      <c r="AO641">
        <v>312.2</v>
      </c>
      <c r="AQ641" s="6">
        <v>312.2</v>
      </c>
    </row>
    <row r="642" spans="1:43" x14ac:dyDescent="0.3">
      <c r="A642" t="s">
        <v>3497</v>
      </c>
      <c r="B642" t="s">
        <v>117</v>
      </c>
      <c r="C642" t="s">
        <v>46</v>
      </c>
      <c r="D642" s="3">
        <v>71620</v>
      </c>
      <c r="E642" t="s">
        <v>4643</v>
      </c>
      <c r="F642" t="s">
        <v>48</v>
      </c>
      <c r="G642" t="s">
        <v>49</v>
      </c>
      <c r="H642" t="s">
        <v>50</v>
      </c>
      <c r="I642" t="s">
        <v>51</v>
      </c>
      <c r="J642" t="s">
        <v>102</v>
      </c>
      <c r="K642" t="s">
        <v>102</v>
      </c>
      <c r="L642" t="s">
        <v>103</v>
      </c>
      <c r="M642" t="s">
        <v>52</v>
      </c>
      <c r="N642" t="s">
        <v>2678</v>
      </c>
      <c r="O642" t="s">
        <v>3498</v>
      </c>
      <c r="P642" t="s">
        <v>2677</v>
      </c>
      <c r="Q642" s="3">
        <v>300001373816148</v>
      </c>
      <c r="R642" t="s">
        <v>2243</v>
      </c>
      <c r="S642">
        <v>10400</v>
      </c>
      <c r="T642">
        <v>10400</v>
      </c>
      <c r="U642" s="3">
        <v>1</v>
      </c>
      <c r="V642" t="s">
        <v>2678</v>
      </c>
      <c r="W642" t="s">
        <v>2679</v>
      </c>
      <c r="X642" t="s">
        <v>2680</v>
      </c>
      <c r="Y642" s="3">
        <v>441</v>
      </c>
      <c r="Z642" t="s">
        <v>3794</v>
      </c>
      <c r="AA642" t="s">
        <v>3795</v>
      </c>
      <c r="AB642" t="s">
        <v>3796</v>
      </c>
      <c r="AC642" t="s">
        <v>3797</v>
      </c>
      <c r="AD642" t="s">
        <v>110</v>
      </c>
      <c r="AE642" t="s">
        <v>60</v>
      </c>
      <c r="AF642" t="s">
        <v>2247</v>
      </c>
      <c r="AH642" s="3">
        <v>0</v>
      </c>
      <c r="AI642" s="3">
        <v>2023</v>
      </c>
      <c r="AJ642" s="4">
        <v>45243</v>
      </c>
      <c r="AK642" s="5">
        <v>45243</v>
      </c>
      <c r="AL642" t="s">
        <v>3508</v>
      </c>
      <c r="AM642" t="s">
        <v>116</v>
      </c>
      <c r="AN642">
        <v>10400</v>
      </c>
      <c r="AO642">
        <v>77.83</v>
      </c>
      <c r="AQ642" s="6">
        <v>77.83</v>
      </c>
    </row>
    <row r="643" spans="1:43" x14ac:dyDescent="0.3">
      <c r="A643" t="s">
        <v>3497</v>
      </c>
      <c r="B643" t="s">
        <v>117</v>
      </c>
      <c r="C643" t="s">
        <v>46</v>
      </c>
      <c r="D643" s="3">
        <v>71620</v>
      </c>
      <c r="E643" t="s">
        <v>4643</v>
      </c>
      <c r="F643" t="s">
        <v>48</v>
      </c>
      <c r="G643" t="s">
        <v>49</v>
      </c>
      <c r="H643" t="s">
        <v>50</v>
      </c>
      <c r="I643" t="s">
        <v>51</v>
      </c>
      <c r="J643" t="s">
        <v>102</v>
      </c>
      <c r="K643" t="s">
        <v>102</v>
      </c>
      <c r="L643" t="s">
        <v>103</v>
      </c>
      <c r="M643" t="s">
        <v>52</v>
      </c>
      <c r="N643" t="s">
        <v>3258</v>
      </c>
      <c r="O643" t="s">
        <v>3498</v>
      </c>
      <c r="P643" t="s">
        <v>3257</v>
      </c>
      <c r="Q643" s="3">
        <v>300001373911828</v>
      </c>
      <c r="R643" t="s">
        <v>2243</v>
      </c>
      <c r="S643">
        <v>713.6</v>
      </c>
      <c r="T643">
        <v>713.6</v>
      </c>
      <c r="U643" s="3">
        <v>1</v>
      </c>
      <c r="V643" t="s">
        <v>3258</v>
      </c>
      <c r="W643" t="s">
        <v>3259</v>
      </c>
      <c r="X643" t="s">
        <v>3260</v>
      </c>
      <c r="Y643" s="3">
        <v>440</v>
      </c>
      <c r="Z643" t="s">
        <v>3794</v>
      </c>
      <c r="AA643" t="s">
        <v>4398</v>
      </c>
      <c r="AB643" t="s">
        <v>3796</v>
      </c>
      <c r="AC643" t="s">
        <v>3797</v>
      </c>
      <c r="AD643" t="s">
        <v>110</v>
      </c>
      <c r="AE643" t="s">
        <v>60</v>
      </c>
      <c r="AF643" t="s">
        <v>2247</v>
      </c>
      <c r="AH643" s="3">
        <v>0</v>
      </c>
      <c r="AI643" s="3">
        <v>2023</v>
      </c>
      <c r="AJ643" s="4">
        <v>45243</v>
      </c>
      <c r="AK643" s="5">
        <v>45243</v>
      </c>
      <c r="AL643" t="s">
        <v>3508</v>
      </c>
      <c r="AM643" t="s">
        <v>61</v>
      </c>
      <c r="AN643">
        <v>713.6</v>
      </c>
      <c r="AO643">
        <v>713.6</v>
      </c>
      <c r="AQ643" s="6">
        <v>713.6</v>
      </c>
    </row>
    <row r="644" spans="1:43" x14ac:dyDescent="0.3">
      <c r="A644" t="s">
        <v>3497</v>
      </c>
      <c r="B644" t="s">
        <v>117</v>
      </c>
      <c r="C644" t="s">
        <v>46</v>
      </c>
      <c r="D644" s="3">
        <v>71620</v>
      </c>
      <c r="E644" t="s">
        <v>4643</v>
      </c>
      <c r="F644" t="s">
        <v>48</v>
      </c>
      <c r="G644" t="s">
        <v>49</v>
      </c>
      <c r="H644" t="s">
        <v>50</v>
      </c>
      <c r="I644" t="s">
        <v>51</v>
      </c>
      <c r="J644" t="s">
        <v>102</v>
      </c>
      <c r="K644" t="s">
        <v>102</v>
      </c>
      <c r="L644" t="s">
        <v>103</v>
      </c>
      <c r="M644" t="s">
        <v>52</v>
      </c>
      <c r="N644" t="s">
        <v>3261</v>
      </c>
      <c r="O644" t="s">
        <v>3498</v>
      </c>
      <c r="P644" t="s">
        <v>3257</v>
      </c>
      <c r="Q644" s="3">
        <v>300001374085483</v>
      </c>
      <c r="R644" t="s">
        <v>2243</v>
      </c>
      <c r="S644">
        <v>713.6</v>
      </c>
      <c r="T644">
        <v>713.6</v>
      </c>
      <c r="U644" s="3">
        <v>1</v>
      </c>
      <c r="V644" t="s">
        <v>3261</v>
      </c>
      <c r="W644" t="s">
        <v>2729</v>
      </c>
      <c r="X644" t="s">
        <v>2730</v>
      </c>
      <c r="Y644" s="3">
        <v>192</v>
      </c>
      <c r="Z644" t="s">
        <v>3798</v>
      </c>
      <c r="AA644" t="s">
        <v>4399</v>
      </c>
      <c r="AB644" t="s">
        <v>3800</v>
      </c>
      <c r="AC644" t="s">
        <v>3797</v>
      </c>
      <c r="AD644" t="s">
        <v>110</v>
      </c>
      <c r="AE644" t="s">
        <v>60</v>
      </c>
      <c r="AF644" t="s">
        <v>2247</v>
      </c>
      <c r="AH644" s="3">
        <v>0</v>
      </c>
      <c r="AI644" s="3">
        <v>2023</v>
      </c>
      <c r="AJ644" s="4">
        <v>45243</v>
      </c>
      <c r="AK644" s="5">
        <v>45244</v>
      </c>
      <c r="AL644" t="s">
        <v>3508</v>
      </c>
      <c r="AM644" t="s">
        <v>61</v>
      </c>
      <c r="AN644">
        <v>713.6</v>
      </c>
      <c r="AO644">
        <v>713.6</v>
      </c>
      <c r="AQ644" s="6">
        <v>713.6</v>
      </c>
    </row>
    <row r="645" spans="1:43" x14ac:dyDescent="0.3">
      <c r="A645" t="s">
        <v>3497</v>
      </c>
      <c r="B645" t="s">
        <v>117</v>
      </c>
      <c r="C645" t="s">
        <v>46</v>
      </c>
      <c r="D645" s="3">
        <v>71620</v>
      </c>
      <c r="E645" t="s">
        <v>4643</v>
      </c>
      <c r="F645" t="s">
        <v>48</v>
      </c>
      <c r="G645" t="s">
        <v>49</v>
      </c>
      <c r="H645" t="s">
        <v>50</v>
      </c>
      <c r="I645" t="s">
        <v>51</v>
      </c>
      <c r="J645" t="s">
        <v>102</v>
      </c>
      <c r="K645" t="s">
        <v>102</v>
      </c>
      <c r="L645" t="s">
        <v>103</v>
      </c>
      <c r="M645" t="s">
        <v>52</v>
      </c>
      <c r="N645" t="s">
        <v>3262</v>
      </c>
      <c r="O645" t="s">
        <v>3498</v>
      </c>
      <c r="P645" t="s">
        <v>3257</v>
      </c>
      <c r="Q645" s="3">
        <v>300001374129210</v>
      </c>
      <c r="R645" t="s">
        <v>2243</v>
      </c>
      <c r="S645">
        <v>713.6</v>
      </c>
      <c r="T645">
        <v>713.6</v>
      </c>
      <c r="U645" s="3">
        <v>1</v>
      </c>
      <c r="V645" t="s">
        <v>3262</v>
      </c>
      <c r="W645" t="s">
        <v>3263</v>
      </c>
      <c r="X645" t="s">
        <v>3264</v>
      </c>
      <c r="Y645" s="3">
        <v>193</v>
      </c>
      <c r="Z645" t="s">
        <v>3798</v>
      </c>
      <c r="AA645" t="s">
        <v>4400</v>
      </c>
      <c r="AB645" t="s">
        <v>3800</v>
      </c>
      <c r="AC645" t="s">
        <v>3797</v>
      </c>
      <c r="AD645" t="s">
        <v>110</v>
      </c>
      <c r="AE645" t="s">
        <v>60</v>
      </c>
      <c r="AF645" t="s">
        <v>2247</v>
      </c>
      <c r="AH645" s="3">
        <v>0</v>
      </c>
      <c r="AI645" s="3">
        <v>2023</v>
      </c>
      <c r="AJ645" s="4">
        <v>45243</v>
      </c>
      <c r="AK645" s="5">
        <v>45244</v>
      </c>
      <c r="AL645" t="s">
        <v>3508</v>
      </c>
      <c r="AM645" t="s">
        <v>61</v>
      </c>
      <c r="AN645">
        <v>713.6</v>
      </c>
      <c r="AO645">
        <v>713.6</v>
      </c>
      <c r="AQ645" s="6">
        <v>713.6</v>
      </c>
    </row>
    <row r="646" spans="1:43" x14ac:dyDescent="0.3">
      <c r="A646" t="s">
        <v>3497</v>
      </c>
      <c r="B646" t="s">
        <v>117</v>
      </c>
      <c r="C646" t="s">
        <v>46</v>
      </c>
      <c r="D646" s="3">
        <v>71620</v>
      </c>
      <c r="E646" t="s">
        <v>4643</v>
      </c>
      <c r="F646" t="s">
        <v>48</v>
      </c>
      <c r="G646" t="s">
        <v>49</v>
      </c>
      <c r="H646" t="s">
        <v>50</v>
      </c>
      <c r="I646" t="s">
        <v>51</v>
      </c>
      <c r="J646" t="s">
        <v>102</v>
      </c>
      <c r="K646" t="s">
        <v>102</v>
      </c>
      <c r="L646" t="s">
        <v>103</v>
      </c>
      <c r="M646" t="s">
        <v>52</v>
      </c>
      <c r="N646" t="s">
        <v>4401</v>
      </c>
      <c r="O646" t="s">
        <v>3498</v>
      </c>
      <c r="P646" t="s">
        <v>4402</v>
      </c>
      <c r="Q646" s="3">
        <v>300001375979560</v>
      </c>
      <c r="R646" t="s">
        <v>2243</v>
      </c>
      <c r="S646">
        <v>0</v>
      </c>
      <c r="T646">
        <v>0</v>
      </c>
      <c r="U646" s="3">
        <v>1</v>
      </c>
      <c r="V646" t="s">
        <v>4401</v>
      </c>
      <c r="W646" t="s">
        <v>3263</v>
      </c>
      <c r="X646" t="s">
        <v>3264</v>
      </c>
      <c r="Y646" s="3">
        <v>728</v>
      </c>
      <c r="Z646" t="s">
        <v>4405</v>
      </c>
      <c r="AA646" t="s">
        <v>4403</v>
      </c>
      <c r="AB646" t="s">
        <v>4406</v>
      </c>
      <c r="AC646" t="s">
        <v>4404</v>
      </c>
      <c r="AD646" t="s">
        <v>110</v>
      </c>
      <c r="AE646" t="s">
        <v>60</v>
      </c>
      <c r="AF646" t="s">
        <v>2247</v>
      </c>
      <c r="AH646" s="3">
        <v>0</v>
      </c>
      <c r="AI646" s="3">
        <v>2023</v>
      </c>
      <c r="AJ646" s="4">
        <v>45244</v>
      </c>
      <c r="AK646" s="5">
        <v>45244</v>
      </c>
      <c r="AL646" t="s">
        <v>3508</v>
      </c>
      <c r="AM646" t="s">
        <v>61</v>
      </c>
      <c r="AN646">
        <v>-892</v>
      </c>
      <c r="AP646">
        <v>892</v>
      </c>
      <c r="AQ646" s="6">
        <v>-892</v>
      </c>
    </row>
    <row r="647" spans="1:43" x14ac:dyDescent="0.3">
      <c r="A647" t="s">
        <v>3497</v>
      </c>
      <c r="B647" t="s">
        <v>117</v>
      </c>
      <c r="C647" t="s">
        <v>46</v>
      </c>
      <c r="D647" s="3">
        <v>71620</v>
      </c>
      <c r="E647" t="s">
        <v>4643</v>
      </c>
      <c r="F647" t="s">
        <v>48</v>
      </c>
      <c r="G647" t="s">
        <v>49</v>
      </c>
      <c r="H647" t="s">
        <v>50</v>
      </c>
      <c r="I647" t="s">
        <v>51</v>
      </c>
      <c r="J647" t="s">
        <v>102</v>
      </c>
      <c r="K647" t="s">
        <v>102</v>
      </c>
      <c r="L647" t="s">
        <v>103</v>
      </c>
      <c r="M647" t="s">
        <v>52</v>
      </c>
      <c r="N647" t="s">
        <v>4401</v>
      </c>
      <c r="O647" t="s">
        <v>3498</v>
      </c>
      <c r="P647" t="s">
        <v>4402</v>
      </c>
      <c r="Q647" s="3">
        <v>300001375979560</v>
      </c>
      <c r="R647" t="s">
        <v>2243</v>
      </c>
      <c r="S647">
        <v>0</v>
      </c>
      <c r="T647">
        <v>0</v>
      </c>
      <c r="U647" s="3">
        <v>1</v>
      </c>
      <c r="V647" t="s">
        <v>4401</v>
      </c>
      <c r="W647" t="s">
        <v>3263</v>
      </c>
      <c r="X647" t="s">
        <v>3264</v>
      </c>
      <c r="Y647" s="3">
        <v>942</v>
      </c>
      <c r="Z647" t="s">
        <v>3798</v>
      </c>
      <c r="AA647" t="s">
        <v>4403</v>
      </c>
      <c r="AB647" t="s">
        <v>3800</v>
      </c>
      <c r="AC647" t="s">
        <v>4404</v>
      </c>
      <c r="AD647" t="s">
        <v>110</v>
      </c>
      <c r="AE647" t="s">
        <v>60</v>
      </c>
      <c r="AF647" t="s">
        <v>2247</v>
      </c>
      <c r="AH647" s="3">
        <v>0</v>
      </c>
      <c r="AI647" s="3">
        <v>2023</v>
      </c>
      <c r="AJ647" s="4">
        <v>45244</v>
      </c>
      <c r="AK647" s="5">
        <v>45244</v>
      </c>
      <c r="AL647" t="s">
        <v>3508</v>
      </c>
      <c r="AM647" t="s">
        <v>61</v>
      </c>
      <c r="AN647">
        <v>892</v>
      </c>
      <c r="AO647">
        <v>892</v>
      </c>
      <c r="AQ647" s="6">
        <v>892</v>
      </c>
    </row>
    <row r="648" spans="1:43" x14ac:dyDescent="0.3">
      <c r="A648" t="s">
        <v>3497</v>
      </c>
      <c r="B648" t="s">
        <v>117</v>
      </c>
      <c r="C648" t="s">
        <v>46</v>
      </c>
      <c r="D648" s="3">
        <v>71620</v>
      </c>
      <c r="E648" t="s">
        <v>4643</v>
      </c>
      <c r="F648" t="s">
        <v>48</v>
      </c>
      <c r="G648" t="s">
        <v>49</v>
      </c>
      <c r="H648" t="s">
        <v>50</v>
      </c>
      <c r="I648" t="s">
        <v>51</v>
      </c>
      <c r="J648" t="s">
        <v>102</v>
      </c>
      <c r="K648" t="s">
        <v>102</v>
      </c>
      <c r="L648" t="s">
        <v>103</v>
      </c>
      <c r="M648" t="s">
        <v>52</v>
      </c>
      <c r="N648" t="s">
        <v>4401</v>
      </c>
      <c r="O648" t="s">
        <v>3498</v>
      </c>
      <c r="P648" t="s">
        <v>4407</v>
      </c>
      <c r="Q648" s="3">
        <v>300001375990324</v>
      </c>
      <c r="R648" t="s">
        <v>2243</v>
      </c>
      <c r="S648">
        <v>0</v>
      </c>
      <c r="T648">
        <v>0</v>
      </c>
      <c r="U648" s="3">
        <v>1</v>
      </c>
      <c r="V648" t="s">
        <v>4401</v>
      </c>
      <c r="W648" t="s">
        <v>2269</v>
      </c>
      <c r="X648" t="s">
        <v>2270</v>
      </c>
      <c r="Y648" s="3">
        <v>729</v>
      </c>
      <c r="Z648" t="s">
        <v>4405</v>
      </c>
      <c r="AA648" t="s">
        <v>4408</v>
      </c>
      <c r="AB648" t="s">
        <v>4406</v>
      </c>
      <c r="AC648" t="s">
        <v>4404</v>
      </c>
      <c r="AD648" t="s">
        <v>110</v>
      </c>
      <c r="AE648" t="s">
        <v>60</v>
      </c>
      <c r="AF648" t="s">
        <v>2247</v>
      </c>
      <c r="AH648" s="3">
        <v>0</v>
      </c>
      <c r="AI648" s="3">
        <v>2023</v>
      </c>
      <c r="AJ648" s="4">
        <v>45244</v>
      </c>
      <c r="AK648" s="5">
        <v>45244</v>
      </c>
      <c r="AL648" t="s">
        <v>3508</v>
      </c>
      <c r="AM648" t="s">
        <v>61</v>
      </c>
      <c r="AN648">
        <v>-892</v>
      </c>
      <c r="AP648">
        <v>892</v>
      </c>
      <c r="AQ648" s="6">
        <v>-892</v>
      </c>
    </row>
    <row r="649" spans="1:43" x14ac:dyDescent="0.3">
      <c r="A649" t="s">
        <v>3497</v>
      </c>
      <c r="B649" t="s">
        <v>117</v>
      </c>
      <c r="C649" t="s">
        <v>46</v>
      </c>
      <c r="D649" s="3">
        <v>71620</v>
      </c>
      <c r="E649" t="s">
        <v>4643</v>
      </c>
      <c r="F649" t="s">
        <v>48</v>
      </c>
      <c r="G649" t="s">
        <v>49</v>
      </c>
      <c r="H649" t="s">
        <v>50</v>
      </c>
      <c r="I649" t="s">
        <v>51</v>
      </c>
      <c r="J649" t="s">
        <v>102</v>
      </c>
      <c r="K649" t="s">
        <v>102</v>
      </c>
      <c r="L649" t="s">
        <v>103</v>
      </c>
      <c r="M649" t="s">
        <v>52</v>
      </c>
      <c r="N649" t="s">
        <v>4401</v>
      </c>
      <c r="O649" t="s">
        <v>3498</v>
      </c>
      <c r="P649" t="s">
        <v>4407</v>
      </c>
      <c r="Q649" s="3">
        <v>300001375990324</v>
      </c>
      <c r="R649" t="s">
        <v>2243</v>
      </c>
      <c r="S649">
        <v>0</v>
      </c>
      <c r="T649">
        <v>0</v>
      </c>
      <c r="U649" s="3">
        <v>1</v>
      </c>
      <c r="V649" t="s">
        <v>4401</v>
      </c>
      <c r="W649" t="s">
        <v>2269</v>
      </c>
      <c r="X649" t="s">
        <v>2270</v>
      </c>
      <c r="Y649" s="3">
        <v>943</v>
      </c>
      <c r="Z649" t="s">
        <v>3798</v>
      </c>
      <c r="AA649" t="s">
        <v>4408</v>
      </c>
      <c r="AB649" t="s">
        <v>3800</v>
      </c>
      <c r="AC649" t="s">
        <v>4404</v>
      </c>
      <c r="AD649" t="s">
        <v>110</v>
      </c>
      <c r="AE649" t="s">
        <v>60</v>
      </c>
      <c r="AF649" t="s">
        <v>2247</v>
      </c>
      <c r="AH649" s="3">
        <v>0</v>
      </c>
      <c r="AI649" s="3">
        <v>2023</v>
      </c>
      <c r="AJ649" s="4">
        <v>45244</v>
      </c>
      <c r="AK649" s="5">
        <v>45244</v>
      </c>
      <c r="AL649" t="s">
        <v>3508</v>
      </c>
      <c r="AM649" t="s">
        <v>61</v>
      </c>
      <c r="AN649">
        <v>892</v>
      </c>
      <c r="AO649">
        <v>892</v>
      </c>
      <c r="AQ649" s="6">
        <v>892</v>
      </c>
    </row>
    <row r="650" spans="1:43" x14ac:dyDescent="0.3">
      <c r="A650" t="s">
        <v>3497</v>
      </c>
      <c r="B650" t="s">
        <v>117</v>
      </c>
      <c r="C650" t="s">
        <v>46</v>
      </c>
      <c r="D650" s="3">
        <v>71620</v>
      </c>
      <c r="E650" t="s">
        <v>4643</v>
      </c>
      <c r="F650" t="s">
        <v>48</v>
      </c>
      <c r="G650" t="s">
        <v>49</v>
      </c>
      <c r="H650" t="s">
        <v>50</v>
      </c>
      <c r="I650" t="s">
        <v>51</v>
      </c>
      <c r="J650" t="s">
        <v>102</v>
      </c>
      <c r="K650" t="s">
        <v>102</v>
      </c>
      <c r="L650" t="s">
        <v>103</v>
      </c>
      <c r="M650" t="s">
        <v>52</v>
      </c>
      <c r="N650" t="s">
        <v>4401</v>
      </c>
      <c r="O650" t="s">
        <v>3498</v>
      </c>
      <c r="P650" t="s">
        <v>4409</v>
      </c>
      <c r="Q650" s="3">
        <v>300001375990374</v>
      </c>
      <c r="R650" t="s">
        <v>2243</v>
      </c>
      <c r="S650">
        <v>0</v>
      </c>
      <c r="T650">
        <v>0</v>
      </c>
      <c r="U650" s="3">
        <v>1</v>
      </c>
      <c r="V650" t="s">
        <v>4401</v>
      </c>
      <c r="W650" t="s">
        <v>3259</v>
      </c>
      <c r="X650" t="s">
        <v>3260</v>
      </c>
      <c r="Y650" s="3">
        <v>730</v>
      </c>
      <c r="Z650" t="s">
        <v>4405</v>
      </c>
      <c r="AA650" t="s">
        <v>4410</v>
      </c>
      <c r="AB650" t="s">
        <v>4406</v>
      </c>
      <c r="AC650" t="s">
        <v>4404</v>
      </c>
      <c r="AD650" t="s">
        <v>110</v>
      </c>
      <c r="AE650" t="s">
        <v>60</v>
      </c>
      <c r="AF650" t="s">
        <v>2247</v>
      </c>
      <c r="AH650" s="3">
        <v>0</v>
      </c>
      <c r="AI650" s="3">
        <v>2023</v>
      </c>
      <c r="AJ650" s="4">
        <v>45244</v>
      </c>
      <c r="AK650" s="5">
        <v>45244</v>
      </c>
      <c r="AL650" t="s">
        <v>3508</v>
      </c>
      <c r="AM650" t="s">
        <v>61</v>
      </c>
      <c r="AN650">
        <v>-892</v>
      </c>
      <c r="AP650">
        <v>892</v>
      </c>
      <c r="AQ650" s="6">
        <v>-892</v>
      </c>
    </row>
    <row r="651" spans="1:43" x14ac:dyDescent="0.3">
      <c r="A651" t="s">
        <v>3497</v>
      </c>
      <c r="B651" t="s">
        <v>117</v>
      </c>
      <c r="C651" t="s">
        <v>46</v>
      </c>
      <c r="D651" s="3">
        <v>71620</v>
      </c>
      <c r="E651" t="s">
        <v>4643</v>
      </c>
      <c r="F651" t="s">
        <v>48</v>
      </c>
      <c r="G651" t="s">
        <v>49</v>
      </c>
      <c r="H651" t="s">
        <v>50</v>
      </c>
      <c r="I651" t="s">
        <v>51</v>
      </c>
      <c r="J651" t="s">
        <v>102</v>
      </c>
      <c r="K651" t="s">
        <v>102</v>
      </c>
      <c r="L651" t="s">
        <v>103</v>
      </c>
      <c r="M651" t="s">
        <v>52</v>
      </c>
      <c r="N651" t="s">
        <v>4401</v>
      </c>
      <c r="O651" t="s">
        <v>3498</v>
      </c>
      <c r="P651" t="s">
        <v>4409</v>
      </c>
      <c r="Q651" s="3">
        <v>300001375990374</v>
      </c>
      <c r="R651" t="s">
        <v>2243</v>
      </c>
      <c r="S651">
        <v>0</v>
      </c>
      <c r="T651">
        <v>0</v>
      </c>
      <c r="U651" s="3">
        <v>1</v>
      </c>
      <c r="V651" t="s">
        <v>4401</v>
      </c>
      <c r="W651" t="s">
        <v>3259</v>
      </c>
      <c r="X651" t="s">
        <v>3260</v>
      </c>
      <c r="Y651" s="3">
        <v>941</v>
      </c>
      <c r="Z651" t="s">
        <v>3798</v>
      </c>
      <c r="AA651" t="s">
        <v>4410</v>
      </c>
      <c r="AB651" t="s">
        <v>3800</v>
      </c>
      <c r="AC651" t="s">
        <v>4404</v>
      </c>
      <c r="AD651" t="s">
        <v>110</v>
      </c>
      <c r="AE651" t="s">
        <v>60</v>
      </c>
      <c r="AF651" t="s">
        <v>2247</v>
      </c>
      <c r="AH651" s="3">
        <v>0</v>
      </c>
      <c r="AI651" s="3">
        <v>2023</v>
      </c>
      <c r="AJ651" s="4">
        <v>45244</v>
      </c>
      <c r="AK651" s="5">
        <v>45244</v>
      </c>
      <c r="AL651" t="s">
        <v>3508</v>
      </c>
      <c r="AM651" t="s">
        <v>61</v>
      </c>
      <c r="AN651">
        <v>892</v>
      </c>
      <c r="AO651">
        <v>892</v>
      </c>
      <c r="AQ651" s="6">
        <v>892</v>
      </c>
    </row>
    <row r="652" spans="1:43" x14ac:dyDescent="0.3">
      <c r="A652" t="s">
        <v>3497</v>
      </c>
      <c r="B652" t="s">
        <v>85</v>
      </c>
      <c r="C652" t="s">
        <v>46</v>
      </c>
      <c r="D652" s="3">
        <v>71620</v>
      </c>
      <c r="E652" t="s">
        <v>4643</v>
      </c>
      <c r="F652" t="s">
        <v>48</v>
      </c>
      <c r="G652" t="s">
        <v>49</v>
      </c>
      <c r="H652" t="s">
        <v>50</v>
      </c>
      <c r="I652" t="s">
        <v>51</v>
      </c>
      <c r="J652" t="s">
        <v>102</v>
      </c>
      <c r="K652" t="s">
        <v>102</v>
      </c>
      <c r="L652" t="s">
        <v>103</v>
      </c>
      <c r="M652" t="s">
        <v>52</v>
      </c>
      <c r="N652" t="s">
        <v>4427</v>
      </c>
      <c r="O652" t="s">
        <v>3498</v>
      </c>
      <c r="Q652" s="3">
        <v>300001440049401</v>
      </c>
      <c r="R652" t="s">
        <v>2243</v>
      </c>
      <c r="S652">
        <v>0</v>
      </c>
      <c r="T652">
        <v>0</v>
      </c>
      <c r="U652" s="3">
        <v>1</v>
      </c>
      <c r="V652" t="s">
        <v>4427</v>
      </c>
      <c r="W652" t="s">
        <v>3263</v>
      </c>
      <c r="X652" t="s">
        <v>3264</v>
      </c>
      <c r="Y652" s="3">
        <v>22</v>
      </c>
      <c r="Z652" t="s">
        <v>3829</v>
      </c>
      <c r="AA652" t="s">
        <v>4428</v>
      </c>
      <c r="AB652" t="s">
        <v>3830</v>
      </c>
      <c r="AC652" t="s">
        <v>3852</v>
      </c>
      <c r="AD652" t="s">
        <v>110</v>
      </c>
      <c r="AE652" t="s">
        <v>60</v>
      </c>
      <c r="AF652" t="s">
        <v>2247</v>
      </c>
      <c r="AH652" s="3">
        <v>0</v>
      </c>
      <c r="AI652" s="3">
        <v>2023</v>
      </c>
      <c r="AJ652" s="4">
        <v>45273</v>
      </c>
      <c r="AK652" s="5">
        <v>45282</v>
      </c>
      <c r="AL652" t="s">
        <v>3508</v>
      </c>
      <c r="AM652" t="s">
        <v>61</v>
      </c>
      <c r="AN652">
        <v>-178.4</v>
      </c>
      <c r="AP652">
        <v>178.4</v>
      </c>
      <c r="AQ652" s="6">
        <v>-178.4</v>
      </c>
    </row>
    <row r="653" spans="1:43" x14ac:dyDescent="0.3">
      <c r="A653" t="s">
        <v>3497</v>
      </c>
      <c r="B653" t="s">
        <v>85</v>
      </c>
      <c r="C653" t="s">
        <v>46</v>
      </c>
      <c r="D653" s="3">
        <v>71620</v>
      </c>
      <c r="E653" t="s">
        <v>4643</v>
      </c>
      <c r="F653" t="s">
        <v>48</v>
      </c>
      <c r="G653" t="s">
        <v>49</v>
      </c>
      <c r="H653" t="s">
        <v>50</v>
      </c>
      <c r="I653" t="s">
        <v>51</v>
      </c>
      <c r="J653" t="s">
        <v>102</v>
      </c>
      <c r="K653" t="s">
        <v>102</v>
      </c>
      <c r="L653" t="s">
        <v>103</v>
      </c>
      <c r="M653" t="s">
        <v>52</v>
      </c>
      <c r="N653" t="s">
        <v>4427</v>
      </c>
      <c r="O653" t="s">
        <v>3498</v>
      </c>
      <c r="Q653" s="3">
        <v>300001440049401</v>
      </c>
      <c r="R653" t="s">
        <v>2243</v>
      </c>
      <c r="S653">
        <v>0</v>
      </c>
      <c r="T653">
        <v>0</v>
      </c>
      <c r="U653" s="3">
        <v>1</v>
      </c>
      <c r="V653" t="s">
        <v>4427</v>
      </c>
      <c r="W653" t="s">
        <v>3263</v>
      </c>
      <c r="X653" t="s">
        <v>3264</v>
      </c>
      <c r="Y653" s="3">
        <v>639</v>
      </c>
      <c r="Z653" t="s">
        <v>4429</v>
      </c>
      <c r="AA653" t="s">
        <v>4428</v>
      </c>
      <c r="AB653" t="s">
        <v>4430</v>
      </c>
      <c r="AC653" t="s">
        <v>3852</v>
      </c>
      <c r="AD653" t="s">
        <v>110</v>
      </c>
      <c r="AE653" t="s">
        <v>60</v>
      </c>
      <c r="AF653" t="s">
        <v>2247</v>
      </c>
      <c r="AH653" s="3">
        <v>0</v>
      </c>
      <c r="AI653" s="3">
        <v>2023</v>
      </c>
      <c r="AJ653" s="4">
        <v>45273</v>
      </c>
      <c r="AK653" s="5">
        <v>45274</v>
      </c>
      <c r="AL653" t="s">
        <v>3508</v>
      </c>
      <c r="AM653" t="s">
        <v>61</v>
      </c>
      <c r="AN653">
        <v>178.4</v>
      </c>
      <c r="AO653">
        <v>178.4</v>
      </c>
      <c r="AQ653" s="6">
        <v>178.4</v>
      </c>
    </row>
    <row r="654" spans="1:43" x14ac:dyDescent="0.3">
      <c r="A654" t="s">
        <v>3497</v>
      </c>
      <c r="B654" t="s">
        <v>85</v>
      </c>
      <c r="C654" t="s">
        <v>46</v>
      </c>
      <c r="D654" s="3">
        <v>71620</v>
      </c>
      <c r="E654" t="s">
        <v>4643</v>
      </c>
      <c r="F654" t="s">
        <v>48</v>
      </c>
      <c r="G654" t="s">
        <v>49</v>
      </c>
      <c r="H654" t="s">
        <v>50</v>
      </c>
      <c r="I654" t="s">
        <v>51</v>
      </c>
      <c r="J654" t="s">
        <v>102</v>
      </c>
      <c r="K654" t="s">
        <v>102</v>
      </c>
      <c r="L654" t="s">
        <v>103</v>
      </c>
      <c r="M654" t="s">
        <v>52</v>
      </c>
      <c r="N654" t="s">
        <v>3280</v>
      </c>
      <c r="O654" t="s">
        <v>3498</v>
      </c>
      <c r="Q654" s="3">
        <v>300001440106963</v>
      </c>
      <c r="R654" t="s">
        <v>2243</v>
      </c>
      <c r="S654">
        <v>178.4</v>
      </c>
      <c r="T654">
        <v>178.4</v>
      </c>
      <c r="U654" s="3">
        <v>1</v>
      </c>
      <c r="V654" t="s">
        <v>3280</v>
      </c>
      <c r="W654" t="s">
        <v>2729</v>
      </c>
      <c r="X654" t="s">
        <v>2730</v>
      </c>
      <c r="Y654" s="3">
        <v>467</v>
      </c>
      <c r="Z654" t="s">
        <v>4431</v>
      </c>
      <c r="AA654" t="s">
        <v>4432</v>
      </c>
      <c r="AB654" t="s">
        <v>4433</v>
      </c>
      <c r="AC654" t="s">
        <v>3852</v>
      </c>
      <c r="AD654" t="s">
        <v>110</v>
      </c>
      <c r="AE654" t="s">
        <v>60</v>
      </c>
      <c r="AF654" t="s">
        <v>2247</v>
      </c>
      <c r="AH654" s="3">
        <v>0</v>
      </c>
      <c r="AI654" s="3">
        <v>2023</v>
      </c>
      <c r="AJ654" s="4">
        <v>45273</v>
      </c>
      <c r="AK654" s="5">
        <v>45274</v>
      </c>
      <c r="AL654" t="s">
        <v>3508</v>
      </c>
      <c r="AM654" t="s">
        <v>61</v>
      </c>
      <c r="AN654">
        <v>178.4</v>
      </c>
      <c r="AO654">
        <v>178.4</v>
      </c>
      <c r="AQ654" s="6">
        <v>178.4</v>
      </c>
    </row>
    <row r="655" spans="1:43" x14ac:dyDescent="0.3">
      <c r="A655" t="s">
        <v>3497</v>
      </c>
      <c r="B655" t="s">
        <v>85</v>
      </c>
      <c r="C655" t="s">
        <v>46</v>
      </c>
      <c r="D655" s="3">
        <v>71620</v>
      </c>
      <c r="E655" t="s">
        <v>4643</v>
      </c>
      <c r="F655" t="s">
        <v>48</v>
      </c>
      <c r="G655" t="s">
        <v>49</v>
      </c>
      <c r="H655" t="s">
        <v>50</v>
      </c>
      <c r="I655" t="s">
        <v>51</v>
      </c>
      <c r="J655" t="s">
        <v>102</v>
      </c>
      <c r="K655" t="s">
        <v>102</v>
      </c>
      <c r="L655" t="s">
        <v>103</v>
      </c>
      <c r="M655" t="s">
        <v>52</v>
      </c>
      <c r="N655" t="s">
        <v>4441</v>
      </c>
      <c r="O655" t="s">
        <v>3498</v>
      </c>
      <c r="P655" t="s">
        <v>4442</v>
      </c>
      <c r="Q655" s="3">
        <v>300001463626273</v>
      </c>
      <c r="R655" t="s">
        <v>2243</v>
      </c>
      <c r="S655">
        <v>0</v>
      </c>
      <c r="T655">
        <v>0</v>
      </c>
      <c r="U655" s="3">
        <v>1</v>
      </c>
      <c r="V655" t="s">
        <v>4441</v>
      </c>
      <c r="W655" t="s">
        <v>2269</v>
      </c>
      <c r="X655" t="s">
        <v>2270</v>
      </c>
      <c r="Y655" s="3">
        <v>19</v>
      </c>
      <c r="Z655" t="s">
        <v>3829</v>
      </c>
      <c r="AA655" t="s">
        <v>4443</v>
      </c>
      <c r="AB655" t="s">
        <v>3830</v>
      </c>
      <c r="AC655" t="s">
        <v>3852</v>
      </c>
      <c r="AD655" t="s">
        <v>110</v>
      </c>
      <c r="AE655" t="s">
        <v>60</v>
      </c>
      <c r="AF655" t="s">
        <v>2247</v>
      </c>
      <c r="AH655" s="3">
        <v>0</v>
      </c>
      <c r="AI655" s="3">
        <v>2023</v>
      </c>
      <c r="AJ655" s="4">
        <v>45273</v>
      </c>
      <c r="AK655" s="5">
        <v>45282</v>
      </c>
      <c r="AL655" t="s">
        <v>3508</v>
      </c>
      <c r="AM655" t="s">
        <v>61</v>
      </c>
      <c r="AN655">
        <v>178.4</v>
      </c>
      <c r="AO655">
        <v>178.4</v>
      </c>
      <c r="AQ655" s="6">
        <v>178.4</v>
      </c>
    </row>
    <row r="656" spans="1:43" x14ac:dyDescent="0.3">
      <c r="A656" t="s">
        <v>3497</v>
      </c>
      <c r="B656" t="s">
        <v>85</v>
      </c>
      <c r="C656" t="s">
        <v>46</v>
      </c>
      <c r="D656" s="3">
        <v>71620</v>
      </c>
      <c r="E656" t="s">
        <v>4643</v>
      </c>
      <c r="F656" t="s">
        <v>48</v>
      </c>
      <c r="G656" t="s">
        <v>49</v>
      </c>
      <c r="H656" t="s">
        <v>50</v>
      </c>
      <c r="I656" t="s">
        <v>51</v>
      </c>
      <c r="J656" t="s">
        <v>102</v>
      </c>
      <c r="K656" t="s">
        <v>102</v>
      </c>
      <c r="L656" t="s">
        <v>103</v>
      </c>
      <c r="M656" t="s">
        <v>52</v>
      </c>
      <c r="N656" t="s">
        <v>4441</v>
      </c>
      <c r="O656" t="s">
        <v>3498</v>
      </c>
      <c r="P656" t="s">
        <v>4442</v>
      </c>
      <c r="Q656" s="3">
        <v>300001463626273</v>
      </c>
      <c r="R656" t="s">
        <v>2243</v>
      </c>
      <c r="S656">
        <v>0</v>
      </c>
      <c r="T656">
        <v>0</v>
      </c>
      <c r="U656" s="3">
        <v>1</v>
      </c>
      <c r="V656" t="s">
        <v>4441</v>
      </c>
      <c r="W656" t="s">
        <v>2269</v>
      </c>
      <c r="X656" t="s">
        <v>2270</v>
      </c>
      <c r="Y656" s="3">
        <v>21</v>
      </c>
      <c r="Z656" t="s">
        <v>3829</v>
      </c>
      <c r="AA656" t="s">
        <v>4443</v>
      </c>
      <c r="AB656" t="s">
        <v>3830</v>
      </c>
      <c r="AC656" t="s">
        <v>3852</v>
      </c>
      <c r="AD656" t="s">
        <v>110</v>
      </c>
      <c r="AE656" t="s">
        <v>60</v>
      </c>
      <c r="AF656" t="s">
        <v>2247</v>
      </c>
      <c r="AH656" s="3">
        <v>0</v>
      </c>
      <c r="AI656" s="3">
        <v>2023</v>
      </c>
      <c r="AJ656" s="4">
        <v>45273</v>
      </c>
      <c r="AK656" s="5">
        <v>45282</v>
      </c>
      <c r="AL656" t="s">
        <v>3508</v>
      </c>
      <c r="AM656" t="s">
        <v>61</v>
      </c>
      <c r="AN656">
        <v>-178.4</v>
      </c>
      <c r="AP656">
        <v>178.4</v>
      </c>
      <c r="AQ656" s="6">
        <v>-178.4</v>
      </c>
    </row>
    <row r="657" spans="1:43" x14ac:dyDescent="0.3">
      <c r="A657" t="s">
        <v>3497</v>
      </c>
      <c r="B657" t="s">
        <v>85</v>
      </c>
      <c r="C657" t="s">
        <v>46</v>
      </c>
      <c r="D657" s="3">
        <v>71620</v>
      </c>
      <c r="E657" t="s">
        <v>4643</v>
      </c>
      <c r="F657" t="s">
        <v>48</v>
      </c>
      <c r="G657" t="s">
        <v>49</v>
      </c>
      <c r="H657" t="s">
        <v>50</v>
      </c>
      <c r="I657" t="s">
        <v>51</v>
      </c>
      <c r="J657" t="s">
        <v>102</v>
      </c>
      <c r="K657" t="s">
        <v>102</v>
      </c>
      <c r="L657" t="s">
        <v>103</v>
      </c>
      <c r="M657" t="s">
        <v>52</v>
      </c>
      <c r="N657" t="s">
        <v>3286</v>
      </c>
      <c r="O657" t="s">
        <v>3498</v>
      </c>
      <c r="Q657" s="3">
        <v>300001478556721</v>
      </c>
      <c r="R657" t="s">
        <v>2243</v>
      </c>
      <c r="S657">
        <v>178.4</v>
      </c>
      <c r="T657">
        <v>178.4</v>
      </c>
      <c r="U657" s="3">
        <v>1</v>
      </c>
      <c r="V657" t="s">
        <v>3286</v>
      </c>
      <c r="W657" t="s">
        <v>3259</v>
      </c>
      <c r="X657" t="s">
        <v>3260</v>
      </c>
      <c r="Y657" s="3">
        <v>245</v>
      </c>
      <c r="Z657" t="s">
        <v>4446</v>
      </c>
      <c r="AA657" t="s">
        <v>4447</v>
      </c>
      <c r="AB657" t="s">
        <v>4448</v>
      </c>
      <c r="AC657" t="s">
        <v>3510</v>
      </c>
      <c r="AD657" t="s">
        <v>110</v>
      </c>
      <c r="AE657" t="s">
        <v>60</v>
      </c>
      <c r="AF657" t="s">
        <v>2247</v>
      </c>
      <c r="AH657" s="3">
        <v>0</v>
      </c>
      <c r="AI657" s="3">
        <v>2023</v>
      </c>
      <c r="AJ657" s="4">
        <v>45291</v>
      </c>
      <c r="AK657" s="5">
        <v>45294</v>
      </c>
      <c r="AL657" t="s">
        <v>3508</v>
      </c>
      <c r="AM657" t="s">
        <v>61</v>
      </c>
      <c r="AN657">
        <v>178.4</v>
      </c>
      <c r="AO657">
        <v>178.4</v>
      </c>
      <c r="AQ657" s="6">
        <v>178.4</v>
      </c>
    </row>
    <row r="658" spans="1:43" x14ac:dyDescent="0.3">
      <c r="A658" t="s">
        <v>3497</v>
      </c>
      <c r="B658" t="s">
        <v>551</v>
      </c>
      <c r="C658" t="s">
        <v>46</v>
      </c>
      <c r="D658" s="3">
        <v>71620</v>
      </c>
      <c r="E658" t="s">
        <v>4643</v>
      </c>
      <c r="F658" t="s">
        <v>48</v>
      </c>
      <c r="G658" t="s">
        <v>49</v>
      </c>
      <c r="H658" t="s">
        <v>50</v>
      </c>
      <c r="I658" t="s">
        <v>51</v>
      </c>
      <c r="J658" t="s">
        <v>102</v>
      </c>
      <c r="K658" t="s">
        <v>102</v>
      </c>
      <c r="L658" t="s">
        <v>103</v>
      </c>
      <c r="M658" t="s">
        <v>52</v>
      </c>
      <c r="N658" t="s">
        <v>3287</v>
      </c>
      <c r="O658" t="s">
        <v>3498</v>
      </c>
      <c r="Q658" s="3">
        <v>300001537455737</v>
      </c>
      <c r="R658" t="s">
        <v>2243</v>
      </c>
      <c r="S658">
        <v>178.4</v>
      </c>
      <c r="T658">
        <v>178.4</v>
      </c>
      <c r="U658" s="3">
        <v>1</v>
      </c>
      <c r="V658" t="s">
        <v>3287</v>
      </c>
      <c r="W658" t="s">
        <v>3263</v>
      </c>
      <c r="X658" t="s">
        <v>3264</v>
      </c>
      <c r="Y658" s="3">
        <v>271</v>
      </c>
      <c r="Z658" t="s">
        <v>4449</v>
      </c>
      <c r="AA658" t="s">
        <v>4450</v>
      </c>
      <c r="AB658" t="s">
        <v>4451</v>
      </c>
      <c r="AC658" t="s">
        <v>4452</v>
      </c>
      <c r="AD658" t="s">
        <v>110</v>
      </c>
      <c r="AE658" t="s">
        <v>60</v>
      </c>
      <c r="AF658" t="s">
        <v>2247</v>
      </c>
      <c r="AH658" s="3">
        <v>0</v>
      </c>
      <c r="AI658" s="3">
        <v>2024</v>
      </c>
      <c r="AJ658" s="4">
        <v>45321</v>
      </c>
      <c r="AK658" s="5">
        <v>45321</v>
      </c>
      <c r="AL658" t="s">
        <v>3508</v>
      </c>
      <c r="AM658" t="s">
        <v>61</v>
      </c>
      <c r="AN658">
        <v>178.4</v>
      </c>
      <c r="AO658">
        <v>178.4</v>
      </c>
      <c r="AQ658" s="6">
        <v>178.4</v>
      </c>
    </row>
    <row r="659" spans="1:43" x14ac:dyDescent="0.3">
      <c r="A659" t="s">
        <v>3497</v>
      </c>
      <c r="B659" t="s">
        <v>71</v>
      </c>
      <c r="C659" t="s">
        <v>46</v>
      </c>
      <c r="D659" s="3">
        <v>72126</v>
      </c>
      <c r="E659" t="s">
        <v>4667</v>
      </c>
      <c r="F659" t="s">
        <v>48</v>
      </c>
      <c r="G659" t="s">
        <v>49</v>
      </c>
      <c r="H659" t="s">
        <v>50</v>
      </c>
      <c r="I659" t="s">
        <v>51</v>
      </c>
      <c r="J659" t="s">
        <v>102</v>
      </c>
      <c r="K659" t="s">
        <v>102</v>
      </c>
      <c r="L659" t="s">
        <v>103</v>
      </c>
      <c r="M659" t="s">
        <v>52</v>
      </c>
      <c r="N659" t="s">
        <v>4179</v>
      </c>
      <c r="O659" t="s">
        <v>3498</v>
      </c>
      <c r="Q659" s="3">
        <v>300002273409372</v>
      </c>
      <c r="R659" t="s">
        <v>2243</v>
      </c>
      <c r="S659">
        <v>0</v>
      </c>
      <c r="T659">
        <v>0</v>
      </c>
      <c r="U659" s="3">
        <v>2</v>
      </c>
      <c r="V659" t="s">
        <v>4179</v>
      </c>
      <c r="W659" t="s">
        <v>2582</v>
      </c>
      <c r="X659" t="s">
        <v>2583</v>
      </c>
      <c r="Y659" s="3">
        <v>35</v>
      </c>
      <c r="Z659" t="s">
        <v>4180</v>
      </c>
      <c r="AA659" t="s">
        <v>4181</v>
      </c>
      <c r="AB659" t="s">
        <v>4182</v>
      </c>
      <c r="AC659" t="s">
        <v>4183</v>
      </c>
      <c r="AD659" t="s">
        <v>110</v>
      </c>
      <c r="AE659" t="s">
        <v>60</v>
      </c>
      <c r="AF659" t="s">
        <v>3065</v>
      </c>
      <c r="AG659" t="s">
        <v>3066</v>
      </c>
      <c r="AH659" s="3">
        <v>2</v>
      </c>
      <c r="AI659" s="3">
        <v>2024</v>
      </c>
      <c r="AJ659" s="4">
        <v>45644</v>
      </c>
      <c r="AK659" s="5">
        <v>45649</v>
      </c>
      <c r="AL659" t="s">
        <v>3580</v>
      </c>
      <c r="AM659" t="s">
        <v>116</v>
      </c>
      <c r="AN659">
        <v>0</v>
      </c>
      <c r="AO659">
        <v>0.9</v>
      </c>
      <c r="AQ659" s="6">
        <v>0.9</v>
      </c>
    </row>
    <row r="660" spans="1:43" x14ac:dyDescent="0.3">
      <c r="A660" t="s">
        <v>3497</v>
      </c>
      <c r="B660" t="s">
        <v>71</v>
      </c>
      <c r="C660" t="s">
        <v>46</v>
      </c>
      <c r="D660" s="3">
        <v>72126</v>
      </c>
      <c r="E660" t="s">
        <v>4667</v>
      </c>
      <c r="F660" t="s">
        <v>48</v>
      </c>
      <c r="G660" t="s">
        <v>49</v>
      </c>
      <c r="H660" t="s">
        <v>50</v>
      </c>
      <c r="I660" t="s">
        <v>51</v>
      </c>
      <c r="J660" t="s">
        <v>102</v>
      </c>
      <c r="K660" t="s">
        <v>102</v>
      </c>
      <c r="L660" t="s">
        <v>103</v>
      </c>
      <c r="M660" t="s">
        <v>52</v>
      </c>
      <c r="N660" t="s">
        <v>4179</v>
      </c>
      <c r="O660" t="s">
        <v>3498</v>
      </c>
      <c r="Q660" s="3">
        <v>300002273409372</v>
      </c>
      <c r="R660" t="s">
        <v>2243</v>
      </c>
      <c r="S660">
        <v>0</v>
      </c>
      <c r="T660">
        <v>0</v>
      </c>
      <c r="U660" s="3">
        <v>2</v>
      </c>
      <c r="V660" t="s">
        <v>4179</v>
      </c>
      <c r="W660" t="s">
        <v>2582</v>
      </c>
      <c r="X660" t="s">
        <v>2583</v>
      </c>
      <c r="Y660" s="3">
        <v>36</v>
      </c>
      <c r="Z660" t="s">
        <v>4180</v>
      </c>
      <c r="AA660" t="s">
        <v>4181</v>
      </c>
      <c r="AB660" t="s">
        <v>4182</v>
      </c>
      <c r="AC660" t="s">
        <v>4183</v>
      </c>
      <c r="AD660" t="s">
        <v>110</v>
      </c>
      <c r="AE660" t="s">
        <v>60</v>
      </c>
      <c r="AF660" t="s">
        <v>3065</v>
      </c>
      <c r="AG660" t="s">
        <v>3066</v>
      </c>
      <c r="AH660" s="3">
        <v>2</v>
      </c>
      <c r="AI660" s="3">
        <v>2024</v>
      </c>
      <c r="AJ660" s="4">
        <v>45644</v>
      </c>
      <c r="AK660" s="5">
        <v>45649</v>
      </c>
      <c r="AL660" t="s">
        <v>3580</v>
      </c>
      <c r="AM660" t="s">
        <v>116</v>
      </c>
      <c r="AN660">
        <v>0</v>
      </c>
      <c r="AP660">
        <v>0.9</v>
      </c>
      <c r="AQ660" s="6">
        <v>-0.9</v>
      </c>
    </row>
    <row r="661" spans="1:43" x14ac:dyDescent="0.3">
      <c r="A661" t="s">
        <v>3497</v>
      </c>
      <c r="B661" t="s">
        <v>71</v>
      </c>
      <c r="C661" t="s">
        <v>46</v>
      </c>
      <c r="D661" s="3">
        <v>72126</v>
      </c>
      <c r="E661" t="s">
        <v>4667</v>
      </c>
      <c r="F661" t="s">
        <v>48</v>
      </c>
      <c r="G661" t="s">
        <v>49</v>
      </c>
      <c r="H661" t="s">
        <v>50</v>
      </c>
      <c r="I661" t="s">
        <v>51</v>
      </c>
      <c r="J661" t="s">
        <v>102</v>
      </c>
      <c r="K661" t="s">
        <v>102</v>
      </c>
      <c r="L661" t="s">
        <v>103</v>
      </c>
      <c r="M661" t="s">
        <v>52</v>
      </c>
      <c r="N661" t="s">
        <v>4179</v>
      </c>
      <c r="O661" t="s">
        <v>3498</v>
      </c>
      <c r="Q661" s="3">
        <v>300002273409372</v>
      </c>
      <c r="R661" t="s">
        <v>2243</v>
      </c>
      <c r="S661">
        <v>0</v>
      </c>
      <c r="T661">
        <v>0</v>
      </c>
      <c r="U661" s="3">
        <v>2</v>
      </c>
      <c r="V661" t="s">
        <v>4179</v>
      </c>
      <c r="W661" t="s">
        <v>2582</v>
      </c>
      <c r="X661" t="s">
        <v>2583</v>
      </c>
      <c r="Y661" s="3">
        <v>37</v>
      </c>
      <c r="Z661" t="s">
        <v>4180</v>
      </c>
      <c r="AA661" t="s">
        <v>4181</v>
      </c>
      <c r="AB661" t="s">
        <v>4184</v>
      </c>
      <c r="AC661" t="s">
        <v>4183</v>
      </c>
      <c r="AD661" t="s">
        <v>110</v>
      </c>
      <c r="AE661" t="s">
        <v>60</v>
      </c>
      <c r="AF661" t="s">
        <v>3065</v>
      </c>
      <c r="AG661" t="s">
        <v>3066</v>
      </c>
      <c r="AH661" s="3">
        <v>2</v>
      </c>
      <c r="AI661" s="3">
        <v>2024</v>
      </c>
      <c r="AJ661" s="4">
        <v>45644</v>
      </c>
      <c r="AK661" s="5">
        <v>45649</v>
      </c>
      <c r="AL661" t="s">
        <v>3580</v>
      </c>
      <c r="AM661" t="s">
        <v>116</v>
      </c>
      <c r="AN661">
        <v>55172.880000000005</v>
      </c>
      <c r="AO661">
        <v>421.40000000000003</v>
      </c>
      <c r="AQ661" s="6">
        <v>421.40000000000003</v>
      </c>
    </row>
    <row r="662" spans="1:43" x14ac:dyDescent="0.3">
      <c r="A662" t="s">
        <v>3497</v>
      </c>
      <c r="B662" t="s">
        <v>71</v>
      </c>
      <c r="C662" t="s">
        <v>46</v>
      </c>
      <c r="D662" s="3">
        <v>72126</v>
      </c>
      <c r="E662" t="s">
        <v>4667</v>
      </c>
      <c r="F662" t="s">
        <v>48</v>
      </c>
      <c r="G662" t="s">
        <v>49</v>
      </c>
      <c r="H662" t="s">
        <v>50</v>
      </c>
      <c r="I662" t="s">
        <v>51</v>
      </c>
      <c r="J662" t="s">
        <v>102</v>
      </c>
      <c r="K662" t="s">
        <v>102</v>
      </c>
      <c r="L662" t="s">
        <v>103</v>
      </c>
      <c r="M662" t="s">
        <v>52</v>
      </c>
      <c r="N662" t="s">
        <v>4179</v>
      </c>
      <c r="O662" t="s">
        <v>3498</v>
      </c>
      <c r="Q662" s="3">
        <v>300002273409372</v>
      </c>
      <c r="R662" t="s">
        <v>2243</v>
      </c>
      <c r="S662">
        <v>0</v>
      </c>
      <c r="T662">
        <v>0</v>
      </c>
      <c r="U662" s="3">
        <v>2</v>
      </c>
      <c r="V662" t="s">
        <v>4179</v>
      </c>
      <c r="W662" t="s">
        <v>2582</v>
      </c>
      <c r="X662" t="s">
        <v>2583</v>
      </c>
      <c r="Y662" s="3">
        <v>38</v>
      </c>
      <c r="Z662" t="s">
        <v>4180</v>
      </c>
      <c r="AA662" t="s">
        <v>4181</v>
      </c>
      <c r="AB662" t="s">
        <v>4184</v>
      </c>
      <c r="AC662" t="s">
        <v>4183</v>
      </c>
      <c r="AD662" t="s">
        <v>110</v>
      </c>
      <c r="AE662" t="s">
        <v>60</v>
      </c>
      <c r="AF662" t="s">
        <v>3065</v>
      </c>
      <c r="AG662" t="s">
        <v>3066</v>
      </c>
      <c r="AH662" s="3">
        <v>2</v>
      </c>
      <c r="AI662" s="3">
        <v>2024</v>
      </c>
      <c r="AJ662" s="4">
        <v>45644</v>
      </c>
      <c r="AK662" s="5">
        <v>45649</v>
      </c>
      <c r="AL662" t="s">
        <v>3580</v>
      </c>
      <c r="AM662" t="s">
        <v>116</v>
      </c>
      <c r="AN662">
        <v>-55172.880000000005</v>
      </c>
      <c r="AP662">
        <v>421.40000000000003</v>
      </c>
      <c r="AQ662" s="6">
        <v>-421.40000000000003</v>
      </c>
    </row>
    <row r="663" spans="1:43" x14ac:dyDescent="0.3">
      <c r="A663" t="s">
        <v>3497</v>
      </c>
      <c r="B663" t="s">
        <v>71</v>
      </c>
      <c r="C663" t="s">
        <v>46</v>
      </c>
      <c r="D663" s="3">
        <v>72126</v>
      </c>
      <c r="E663" t="s">
        <v>4667</v>
      </c>
      <c r="F663" t="s">
        <v>48</v>
      </c>
      <c r="G663" t="s">
        <v>49</v>
      </c>
      <c r="H663" t="s">
        <v>50</v>
      </c>
      <c r="I663" t="s">
        <v>51</v>
      </c>
      <c r="J663" t="s">
        <v>102</v>
      </c>
      <c r="K663" t="s">
        <v>102</v>
      </c>
      <c r="L663" t="s">
        <v>103</v>
      </c>
      <c r="M663" t="s">
        <v>52</v>
      </c>
      <c r="N663" t="s">
        <v>4185</v>
      </c>
      <c r="O663" t="s">
        <v>3498</v>
      </c>
      <c r="Q663" s="3">
        <v>300002273409375</v>
      </c>
      <c r="R663" t="s">
        <v>2243</v>
      </c>
      <c r="S663">
        <v>0</v>
      </c>
      <c r="T663">
        <v>0</v>
      </c>
      <c r="U663" s="3">
        <v>2</v>
      </c>
      <c r="V663" t="s">
        <v>4185</v>
      </c>
      <c r="W663" t="s">
        <v>2582</v>
      </c>
      <c r="X663" t="s">
        <v>2583</v>
      </c>
      <c r="Y663" s="3">
        <v>41</v>
      </c>
      <c r="Z663" t="s">
        <v>4186</v>
      </c>
      <c r="AA663" t="s">
        <v>4187</v>
      </c>
      <c r="AB663" t="s">
        <v>4188</v>
      </c>
      <c r="AC663" t="s">
        <v>4183</v>
      </c>
      <c r="AD663" t="s">
        <v>110</v>
      </c>
      <c r="AE663" t="s">
        <v>60</v>
      </c>
      <c r="AF663" t="s">
        <v>3065</v>
      </c>
      <c r="AG663" t="s">
        <v>3066</v>
      </c>
      <c r="AH663" s="3">
        <v>2</v>
      </c>
      <c r="AI663" s="3">
        <v>2024</v>
      </c>
      <c r="AJ663" s="4">
        <v>45644</v>
      </c>
      <c r="AK663" s="5">
        <v>45656</v>
      </c>
      <c r="AL663" t="s">
        <v>3580</v>
      </c>
      <c r="AM663" t="s">
        <v>116</v>
      </c>
      <c r="AN663">
        <v>0</v>
      </c>
      <c r="AO663">
        <v>0.9</v>
      </c>
      <c r="AQ663" s="6">
        <v>0.9</v>
      </c>
    </row>
    <row r="664" spans="1:43" x14ac:dyDescent="0.3">
      <c r="A664" t="s">
        <v>3497</v>
      </c>
      <c r="B664" t="s">
        <v>71</v>
      </c>
      <c r="C664" t="s">
        <v>46</v>
      </c>
      <c r="D664" s="3">
        <v>72126</v>
      </c>
      <c r="E664" t="s">
        <v>4667</v>
      </c>
      <c r="F664" t="s">
        <v>48</v>
      </c>
      <c r="G664" t="s">
        <v>49</v>
      </c>
      <c r="H664" t="s">
        <v>50</v>
      </c>
      <c r="I664" t="s">
        <v>51</v>
      </c>
      <c r="J664" t="s">
        <v>102</v>
      </c>
      <c r="K664" t="s">
        <v>102</v>
      </c>
      <c r="L664" t="s">
        <v>103</v>
      </c>
      <c r="M664" t="s">
        <v>52</v>
      </c>
      <c r="N664" t="s">
        <v>4185</v>
      </c>
      <c r="O664" t="s">
        <v>3498</v>
      </c>
      <c r="Q664" s="3">
        <v>300002273409375</v>
      </c>
      <c r="R664" t="s">
        <v>2243</v>
      </c>
      <c r="S664">
        <v>0</v>
      </c>
      <c r="T664">
        <v>0</v>
      </c>
      <c r="U664" s="3">
        <v>2</v>
      </c>
      <c r="V664" t="s">
        <v>4185</v>
      </c>
      <c r="W664" t="s">
        <v>2582</v>
      </c>
      <c r="X664" t="s">
        <v>2583</v>
      </c>
      <c r="Y664" s="3">
        <v>42</v>
      </c>
      <c r="Z664" t="s">
        <v>4186</v>
      </c>
      <c r="AA664" t="s">
        <v>4187</v>
      </c>
      <c r="AB664" t="s">
        <v>4188</v>
      </c>
      <c r="AC664" t="s">
        <v>4183</v>
      </c>
      <c r="AD664" t="s">
        <v>110</v>
      </c>
      <c r="AE664" t="s">
        <v>60</v>
      </c>
      <c r="AF664" t="s">
        <v>3065</v>
      </c>
      <c r="AG664" t="s">
        <v>3066</v>
      </c>
      <c r="AH664" s="3">
        <v>2</v>
      </c>
      <c r="AI664" s="3">
        <v>2024</v>
      </c>
      <c r="AJ664" s="4">
        <v>45644</v>
      </c>
      <c r="AK664" s="5">
        <v>45656</v>
      </c>
      <c r="AL664" t="s">
        <v>3580</v>
      </c>
      <c r="AM664" t="s">
        <v>116</v>
      </c>
      <c r="AN664">
        <v>0</v>
      </c>
      <c r="AP664">
        <v>0.9</v>
      </c>
      <c r="AQ664" s="6">
        <v>-0.9</v>
      </c>
    </row>
    <row r="665" spans="1:43" x14ac:dyDescent="0.3">
      <c r="A665" t="s">
        <v>3497</v>
      </c>
      <c r="B665" t="s">
        <v>71</v>
      </c>
      <c r="C665" t="s">
        <v>46</v>
      </c>
      <c r="D665" s="3">
        <v>72126</v>
      </c>
      <c r="E665" t="s">
        <v>4667</v>
      </c>
      <c r="F665" t="s">
        <v>48</v>
      </c>
      <c r="G665" t="s">
        <v>49</v>
      </c>
      <c r="H665" t="s">
        <v>50</v>
      </c>
      <c r="I665" t="s">
        <v>51</v>
      </c>
      <c r="J665" t="s">
        <v>102</v>
      </c>
      <c r="K665" t="s">
        <v>102</v>
      </c>
      <c r="L665" t="s">
        <v>103</v>
      </c>
      <c r="M665" t="s">
        <v>52</v>
      </c>
      <c r="N665" t="s">
        <v>4185</v>
      </c>
      <c r="O665" t="s">
        <v>3498</v>
      </c>
      <c r="Q665" s="3">
        <v>300002273409375</v>
      </c>
      <c r="R665" t="s">
        <v>2243</v>
      </c>
      <c r="S665">
        <v>0</v>
      </c>
      <c r="T665">
        <v>0</v>
      </c>
      <c r="U665" s="3">
        <v>2</v>
      </c>
      <c r="V665" t="s">
        <v>4185</v>
      </c>
      <c r="W665" t="s">
        <v>2582</v>
      </c>
      <c r="X665" t="s">
        <v>2583</v>
      </c>
      <c r="Y665" s="3">
        <v>47</v>
      </c>
      <c r="Z665" t="s">
        <v>4186</v>
      </c>
      <c r="AA665" t="s">
        <v>4187</v>
      </c>
      <c r="AB665" t="s">
        <v>4189</v>
      </c>
      <c r="AC665" t="s">
        <v>4183</v>
      </c>
      <c r="AD665" t="s">
        <v>110</v>
      </c>
      <c r="AE665" t="s">
        <v>60</v>
      </c>
      <c r="AF665" t="s">
        <v>3065</v>
      </c>
      <c r="AG665" t="s">
        <v>3066</v>
      </c>
      <c r="AH665" s="3">
        <v>2</v>
      </c>
      <c r="AI665" s="3">
        <v>2024</v>
      </c>
      <c r="AJ665" s="4">
        <v>45644</v>
      </c>
      <c r="AK665" s="5">
        <v>45656</v>
      </c>
      <c r="AL665" t="s">
        <v>3580</v>
      </c>
      <c r="AM665" t="s">
        <v>116</v>
      </c>
      <c r="AN665">
        <v>55104</v>
      </c>
      <c r="AO665">
        <v>420.87</v>
      </c>
      <c r="AQ665" s="6">
        <v>420.87</v>
      </c>
    </row>
    <row r="666" spans="1:43" x14ac:dyDescent="0.3">
      <c r="A666" t="s">
        <v>3497</v>
      </c>
      <c r="B666" t="s">
        <v>71</v>
      </c>
      <c r="C666" t="s">
        <v>46</v>
      </c>
      <c r="D666" s="3">
        <v>72126</v>
      </c>
      <c r="E666" t="s">
        <v>4667</v>
      </c>
      <c r="F666" t="s">
        <v>48</v>
      </c>
      <c r="G666" t="s">
        <v>49</v>
      </c>
      <c r="H666" t="s">
        <v>50</v>
      </c>
      <c r="I666" t="s">
        <v>51</v>
      </c>
      <c r="J666" t="s">
        <v>102</v>
      </c>
      <c r="K666" t="s">
        <v>102</v>
      </c>
      <c r="L666" t="s">
        <v>103</v>
      </c>
      <c r="M666" t="s">
        <v>52</v>
      </c>
      <c r="N666" t="s">
        <v>4185</v>
      </c>
      <c r="O666" t="s">
        <v>3498</v>
      </c>
      <c r="Q666" s="3">
        <v>300002273409375</v>
      </c>
      <c r="R666" t="s">
        <v>2243</v>
      </c>
      <c r="S666">
        <v>0</v>
      </c>
      <c r="T666">
        <v>0</v>
      </c>
      <c r="U666" s="3">
        <v>2</v>
      </c>
      <c r="V666" t="s">
        <v>4185</v>
      </c>
      <c r="W666" t="s">
        <v>2582</v>
      </c>
      <c r="X666" t="s">
        <v>2583</v>
      </c>
      <c r="Y666" s="3">
        <v>48</v>
      </c>
      <c r="Z666" t="s">
        <v>4186</v>
      </c>
      <c r="AA666" t="s">
        <v>4187</v>
      </c>
      <c r="AB666" t="s">
        <v>4189</v>
      </c>
      <c r="AC666" t="s">
        <v>4183</v>
      </c>
      <c r="AD666" t="s">
        <v>110</v>
      </c>
      <c r="AE666" t="s">
        <v>60</v>
      </c>
      <c r="AF666" t="s">
        <v>3065</v>
      </c>
      <c r="AG666" t="s">
        <v>3066</v>
      </c>
      <c r="AH666" s="3">
        <v>2</v>
      </c>
      <c r="AI666" s="3">
        <v>2024</v>
      </c>
      <c r="AJ666" s="4">
        <v>45644</v>
      </c>
      <c r="AK666" s="5">
        <v>45656</v>
      </c>
      <c r="AL666" t="s">
        <v>3580</v>
      </c>
      <c r="AM666" t="s">
        <v>116</v>
      </c>
      <c r="AN666">
        <v>-55104</v>
      </c>
      <c r="AP666">
        <v>420.87</v>
      </c>
      <c r="AQ666" s="6">
        <v>-420.87</v>
      </c>
    </row>
    <row r="667" spans="1:43" x14ac:dyDescent="0.3">
      <c r="A667" t="s">
        <v>3497</v>
      </c>
      <c r="B667" t="s">
        <v>71</v>
      </c>
      <c r="C667" t="s">
        <v>46</v>
      </c>
      <c r="D667" s="3">
        <v>72126</v>
      </c>
      <c r="E667" t="s">
        <v>4667</v>
      </c>
      <c r="F667" t="s">
        <v>48</v>
      </c>
      <c r="G667" t="s">
        <v>49</v>
      </c>
      <c r="H667" t="s">
        <v>50</v>
      </c>
      <c r="I667" t="s">
        <v>51</v>
      </c>
      <c r="J667" t="s">
        <v>102</v>
      </c>
      <c r="K667" t="s">
        <v>102</v>
      </c>
      <c r="L667" t="s">
        <v>103</v>
      </c>
      <c r="M667" t="s">
        <v>52</v>
      </c>
      <c r="N667" t="s">
        <v>3064</v>
      </c>
      <c r="O667" t="s">
        <v>3498</v>
      </c>
      <c r="Q667" s="3">
        <v>300002295699564</v>
      </c>
      <c r="R667" t="s">
        <v>2243</v>
      </c>
      <c r="S667">
        <v>7103250</v>
      </c>
      <c r="T667">
        <v>1033200</v>
      </c>
      <c r="U667" s="3">
        <v>2</v>
      </c>
      <c r="V667" t="s">
        <v>3064</v>
      </c>
      <c r="W667" t="s">
        <v>2582</v>
      </c>
      <c r="X667" t="s">
        <v>2583</v>
      </c>
      <c r="Y667" s="3">
        <v>18</v>
      </c>
      <c r="Z667" t="s">
        <v>4190</v>
      </c>
      <c r="AA667" t="s">
        <v>4191</v>
      </c>
      <c r="AB667" t="s">
        <v>4192</v>
      </c>
      <c r="AC667" t="s">
        <v>4183</v>
      </c>
      <c r="AD667" t="s">
        <v>110</v>
      </c>
      <c r="AE667" t="s">
        <v>60</v>
      </c>
      <c r="AF667" t="s">
        <v>3065</v>
      </c>
      <c r="AG667" t="s">
        <v>3066</v>
      </c>
      <c r="AH667" s="3">
        <v>2</v>
      </c>
      <c r="AI667" s="3">
        <v>2024</v>
      </c>
      <c r="AJ667" s="4">
        <v>45644</v>
      </c>
      <c r="AK667" s="5">
        <v>45657</v>
      </c>
      <c r="AL667" t="s">
        <v>3580</v>
      </c>
      <c r="AM667" t="s">
        <v>116</v>
      </c>
      <c r="AN667">
        <v>0</v>
      </c>
      <c r="AO667">
        <v>0.9</v>
      </c>
      <c r="AQ667" s="6">
        <v>0.9</v>
      </c>
    </row>
    <row r="668" spans="1:43" x14ac:dyDescent="0.3">
      <c r="A668" t="s">
        <v>3497</v>
      </c>
      <c r="B668" t="s">
        <v>71</v>
      </c>
      <c r="C668" t="s">
        <v>46</v>
      </c>
      <c r="D668" s="3">
        <v>72126</v>
      </c>
      <c r="E668" t="s">
        <v>4667</v>
      </c>
      <c r="F668" t="s">
        <v>48</v>
      </c>
      <c r="G668" t="s">
        <v>49</v>
      </c>
      <c r="H668" t="s">
        <v>50</v>
      </c>
      <c r="I668" t="s">
        <v>51</v>
      </c>
      <c r="J668" t="s">
        <v>102</v>
      </c>
      <c r="K668" t="s">
        <v>102</v>
      </c>
      <c r="L668" t="s">
        <v>103</v>
      </c>
      <c r="M668" t="s">
        <v>52</v>
      </c>
      <c r="N668" t="s">
        <v>3064</v>
      </c>
      <c r="O668" t="s">
        <v>3498</v>
      </c>
      <c r="Q668" s="3">
        <v>300002295699564</v>
      </c>
      <c r="R668" t="s">
        <v>2243</v>
      </c>
      <c r="S668">
        <v>7103250</v>
      </c>
      <c r="T668">
        <v>1033200</v>
      </c>
      <c r="U668" s="3">
        <v>2</v>
      </c>
      <c r="V668" t="s">
        <v>3064</v>
      </c>
      <c r="W668" t="s">
        <v>2582</v>
      </c>
      <c r="X668" t="s">
        <v>2583</v>
      </c>
      <c r="Y668" s="3">
        <v>24</v>
      </c>
      <c r="Z668" t="s">
        <v>4190</v>
      </c>
      <c r="AA668" t="s">
        <v>4191</v>
      </c>
      <c r="AB668" t="s">
        <v>4193</v>
      </c>
      <c r="AC668" t="s">
        <v>4183</v>
      </c>
      <c r="AD668" t="s">
        <v>110</v>
      </c>
      <c r="AE668" t="s">
        <v>60</v>
      </c>
      <c r="AF668" t="s">
        <v>3065</v>
      </c>
      <c r="AG668" t="s">
        <v>3066</v>
      </c>
      <c r="AH668" s="3">
        <v>2</v>
      </c>
      <c r="AI668" s="3">
        <v>2024</v>
      </c>
      <c r="AJ668" s="4">
        <v>45644</v>
      </c>
      <c r="AK668" s="5">
        <v>45657</v>
      </c>
      <c r="AL668" t="s">
        <v>3580</v>
      </c>
      <c r="AM668" t="s">
        <v>116</v>
      </c>
      <c r="AN668">
        <v>55104</v>
      </c>
      <c r="AO668">
        <v>420.87</v>
      </c>
      <c r="AQ668" s="6">
        <v>420.87</v>
      </c>
    </row>
    <row r="669" spans="1:43" x14ac:dyDescent="0.3">
      <c r="A669" t="s">
        <v>3497</v>
      </c>
      <c r="B669" t="s">
        <v>85</v>
      </c>
      <c r="C669" t="s">
        <v>46</v>
      </c>
      <c r="D669" s="3">
        <v>72135</v>
      </c>
      <c r="E669" t="s">
        <v>1385</v>
      </c>
      <c r="F669" t="s">
        <v>48</v>
      </c>
      <c r="G669" t="s">
        <v>1370</v>
      </c>
      <c r="H669" t="s">
        <v>50</v>
      </c>
      <c r="I669" t="s">
        <v>51</v>
      </c>
      <c r="J669" t="s">
        <v>102</v>
      </c>
      <c r="K669" t="s">
        <v>102</v>
      </c>
      <c r="L669" t="s">
        <v>103</v>
      </c>
      <c r="M669" t="s">
        <v>52</v>
      </c>
      <c r="N669" t="s">
        <v>3511</v>
      </c>
      <c r="O669" t="s">
        <v>3498</v>
      </c>
      <c r="P669" t="s">
        <v>3512</v>
      </c>
      <c r="Q669" s="3">
        <v>300001513857437</v>
      </c>
      <c r="R669" t="s">
        <v>2243</v>
      </c>
      <c r="S669">
        <v>0</v>
      </c>
      <c r="T669">
        <v>0</v>
      </c>
      <c r="U669" s="3">
        <v>1</v>
      </c>
      <c r="V669" t="s">
        <v>3511</v>
      </c>
      <c r="W669" t="s">
        <v>2245</v>
      </c>
      <c r="X669" t="s">
        <v>2246</v>
      </c>
      <c r="Y669" s="3">
        <v>233</v>
      </c>
      <c r="Z669" t="s">
        <v>3513</v>
      </c>
      <c r="AA669" t="s">
        <v>3514</v>
      </c>
      <c r="AB669" t="s">
        <v>3515</v>
      </c>
      <c r="AC669" t="s">
        <v>3516</v>
      </c>
      <c r="AD669" t="s">
        <v>110</v>
      </c>
      <c r="AE669" t="s">
        <v>60</v>
      </c>
      <c r="AF669" t="s">
        <v>2247</v>
      </c>
      <c r="AH669" s="3">
        <v>0</v>
      </c>
      <c r="AI669" s="3">
        <v>2023</v>
      </c>
      <c r="AJ669" s="4">
        <v>45261</v>
      </c>
      <c r="AK669" s="5">
        <v>45314</v>
      </c>
      <c r="AL669" t="s">
        <v>3508</v>
      </c>
      <c r="AM669" t="s">
        <v>116</v>
      </c>
      <c r="AN669">
        <v>66300</v>
      </c>
      <c r="AO669">
        <v>500.08</v>
      </c>
      <c r="AQ669" s="6">
        <v>500.08</v>
      </c>
    </row>
    <row r="670" spans="1:43" x14ac:dyDescent="0.3">
      <c r="A670" t="s">
        <v>3497</v>
      </c>
      <c r="B670" t="s">
        <v>85</v>
      </c>
      <c r="C670" t="s">
        <v>46</v>
      </c>
      <c r="D670" s="3">
        <v>72135</v>
      </c>
      <c r="E670" t="s">
        <v>1385</v>
      </c>
      <c r="F670" t="s">
        <v>48</v>
      </c>
      <c r="G670" t="s">
        <v>1370</v>
      </c>
      <c r="H670" t="s">
        <v>50</v>
      </c>
      <c r="I670" t="s">
        <v>51</v>
      </c>
      <c r="J670" t="s">
        <v>102</v>
      </c>
      <c r="K670" t="s">
        <v>102</v>
      </c>
      <c r="L670" t="s">
        <v>103</v>
      </c>
      <c r="M670" t="s">
        <v>52</v>
      </c>
      <c r="N670" t="s">
        <v>3511</v>
      </c>
      <c r="O670" t="s">
        <v>3498</v>
      </c>
      <c r="P670" t="s">
        <v>3512</v>
      </c>
      <c r="Q670" s="3">
        <v>300001513857437</v>
      </c>
      <c r="R670" t="s">
        <v>2243</v>
      </c>
      <c r="S670">
        <v>0</v>
      </c>
      <c r="T670">
        <v>0</v>
      </c>
      <c r="U670" s="3">
        <v>1</v>
      </c>
      <c r="V670" t="s">
        <v>3511</v>
      </c>
      <c r="W670" t="s">
        <v>2245</v>
      </c>
      <c r="X670" t="s">
        <v>2246</v>
      </c>
      <c r="Y670" s="3">
        <v>234</v>
      </c>
      <c r="Z670" t="s">
        <v>3513</v>
      </c>
      <c r="AA670" t="s">
        <v>3514</v>
      </c>
      <c r="AB670" t="s">
        <v>3515</v>
      </c>
      <c r="AC670" t="s">
        <v>3516</v>
      </c>
      <c r="AD670" t="s">
        <v>110</v>
      </c>
      <c r="AE670" t="s">
        <v>60</v>
      </c>
      <c r="AF670" t="s">
        <v>2247</v>
      </c>
      <c r="AH670" s="3">
        <v>0</v>
      </c>
      <c r="AI670" s="3">
        <v>2023</v>
      </c>
      <c r="AJ670" s="4">
        <v>45261</v>
      </c>
      <c r="AK670" s="5">
        <v>45314</v>
      </c>
      <c r="AL670" t="s">
        <v>3508</v>
      </c>
      <c r="AM670" t="s">
        <v>116</v>
      </c>
      <c r="AN670">
        <v>-66300</v>
      </c>
      <c r="AP670">
        <v>500.08</v>
      </c>
      <c r="AQ670" s="6">
        <v>-500.08</v>
      </c>
    </row>
    <row r="671" spans="1:43" x14ac:dyDescent="0.3">
      <c r="A671" t="s">
        <v>3497</v>
      </c>
      <c r="B671" t="s">
        <v>150</v>
      </c>
      <c r="C671" t="s">
        <v>46</v>
      </c>
      <c r="D671" s="3">
        <v>72135</v>
      </c>
      <c r="E671" t="s">
        <v>1385</v>
      </c>
      <c r="F671" t="s">
        <v>48</v>
      </c>
      <c r="G671" t="s">
        <v>49</v>
      </c>
      <c r="H671" t="s">
        <v>50</v>
      </c>
      <c r="I671" t="s">
        <v>51</v>
      </c>
      <c r="J671" t="s">
        <v>102</v>
      </c>
      <c r="K671" t="s">
        <v>102</v>
      </c>
      <c r="L671" t="s">
        <v>103</v>
      </c>
      <c r="M671" t="s">
        <v>52</v>
      </c>
      <c r="N671" t="s">
        <v>3868</v>
      </c>
      <c r="O671" t="s">
        <v>3498</v>
      </c>
      <c r="P671" t="s">
        <v>3869</v>
      </c>
      <c r="Q671" s="3">
        <v>300001610396690</v>
      </c>
      <c r="R671" t="s">
        <v>2243</v>
      </c>
      <c r="S671">
        <v>0</v>
      </c>
      <c r="T671">
        <v>0</v>
      </c>
      <c r="U671" s="3">
        <v>1</v>
      </c>
      <c r="V671" t="s">
        <v>3868</v>
      </c>
      <c r="W671" t="s">
        <v>3297</v>
      </c>
      <c r="X671" t="s">
        <v>3298</v>
      </c>
      <c r="Y671" s="3">
        <v>58</v>
      </c>
      <c r="Z671" t="s">
        <v>3870</v>
      </c>
      <c r="AA671" t="s">
        <v>3871</v>
      </c>
      <c r="AB671" t="s">
        <v>3872</v>
      </c>
      <c r="AC671" t="s">
        <v>3873</v>
      </c>
      <c r="AD671" t="s">
        <v>110</v>
      </c>
      <c r="AE671" t="s">
        <v>60</v>
      </c>
      <c r="AF671" t="s">
        <v>2247</v>
      </c>
      <c r="AH671" s="3">
        <v>0</v>
      </c>
      <c r="AI671" s="3">
        <v>2024</v>
      </c>
      <c r="AJ671" s="4">
        <v>45323</v>
      </c>
      <c r="AK671" s="5">
        <v>45357</v>
      </c>
      <c r="AL671" t="s">
        <v>3508</v>
      </c>
      <c r="AM671" t="s">
        <v>116</v>
      </c>
      <c r="AN671">
        <v>3138.9900000000002</v>
      </c>
      <c r="AO671">
        <v>23.8</v>
      </c>
      <c r="AQ671" s="6">
        <v>23.8</v>
      </c>
    </row>
    <row r="672" spans="1:43" x14ac:dyDescent="0.3">
      <c r="A672" t="s">
        <v>3497</v>
      </c>
      <c r="B672" t="s">
        <v>517</v>
      </c>
      <c r="C672" t="s">
        <v>46</v>
      </c>
      <c r="D672" s="3">
        <v>72135</v>
      </c>
      <c r="E672" t="s">
        <v>1385</v>
      </c>
      <c r="F672" t="s">
        <v>48</v>
      </c>
      <c r="G672" t="s">
        <v>49</v>
      </c>
      <c r="H672" t="s">
        <v>50</v>
      </c>
      <c r="I672" t="s">
        <v>51</v>
      </c>
      <c r="J672" t="s">
        <v>102</v>
      </c>
      <c r="K672" t="s">
        <v>102</v>
      </c>
      <c r="L672" t="s">
        <v>103</v>
      </c>
      <c r="M672" t="s">
        <v>52</v>
      </c>
      <c r="N672" t="s">
        <v>3868</v>
      </c>
      <c r="O672" t="s">
        <v>3498</v>
      </c>
      <c r="P672" t="s">
        <v>3869</v>
      </c>
      <c r="Q672" s="3">
        <v>300001610396690</v>
      </c>
      <c r="R672" t="s">
        <v>2243</v>
      </c>
      <c r="S672">
        <v>0</v>
      </c>
      <c r="T672">
        <v>0</v>
      </c>
      <c r="U672" s="3">
        <v>1</v>
      </c>
      <c r="V672" t="s">
        <v>3868</v>
      </c>
      <c r="W672" t="s">
        <v>3297</v>
      </c>
      <c r="X672" t="s">
        <v>3298</v>
      </c>
      <c r="Y672" s="3">
        <v>806</v>
      </c>
      <c r="Z672" t="s">
        <v>3874</v>
      </c>
      <c r="AA672" t="s">
        <v>3871</v>
      </c>
      <c r="AB672" t="s">
        <v>3875</v>
      </c>
      <c r="AC672" t="s">
        <v>3876</v>
      </c>
      <c r="AD672" t="s">
        <v>110</v>
      </c>
      <c r="AE672" t="s">
        <v>60</v>
      </c>
      <c r="AF672" t="s">
        <v>2247</v>
      </c>
      <c r="AH672" s="3">
        <v>0</v>
      </c>
      <c r="AI672" s="3">
        <v>2024</v>
      </c>
      <c r="AJ672" s="4">
        <v>45352</v>
      </c>
      <c r="AK672" s="5">
        <v>45383</v>
      </c>
      <c r="AL672" t="s">
        <v>3508</v>
      </c>
      <c r="AM672" t="s">
        <v>116</v>
      </c>
      <c r="AN672">
        <v>-3138.9900000000002</v>
      </c>
      <c r="AP672">
        <v>23.8</v>
      </c>
      <c r="AQ672" s="6">
        <v>-23.8</v>
      </c>
    </row>
    <row r="673" spans="1:43" x14ac:dyDescent="0.3">
      <c r="A673" t="s">
        <v>3497</v>
      </c>
      <c r="B673" t="s">
        <v>224</v>
      </c>
      <c r="C673" t="s">
        <v>46</v>
      </c>
      <c r="D673" s="3">
        <v>72135</v>
      </c>
      <c r="E673" t="s">
        <v>1385</v>
      </c>
      <c r="F673" t="s">
        <v>48</v>
      </c>
      <c r="G673" t="s">
        <v>49</v>
      </c>
      <c r="H673" t="s">
        <v>50</v>
      </c>
      <c r="I673" t="s">
        <v>51</v>
      </c>
      <c r="J673" t="s">
        <v>102</v>
      </c>
      <c r="K673" t="s">
        <v>102</v>
      </c>
      <c r="L673" t="s">
        <v>103</v>
      </c>
      <c r="M673" t="s">
        <v>52</v>
      </c>
      <c r="N673" t="s">
        <v>2814</v>
      </c>
      <c r="O673" t="s">
        <v>3498</v>
      </c>
      <c r="P673" t="s">
        <v>2813</v>
      </c>
      <c r="Q673" s="3">
        <v>300001832254628</v>
      </c>
      <c r="R673" t="s">
        <v>2243</v>
      </c>
      <c r="S673">
        <v>65412</v>
      </c>
      <c r="T673">
        <v>65412</v>
      </c>
      <c r="U673" s="3">
        <v>1</v>
      </c>
      <c r="V673" t="s">
        <v>2814</v>
      </c>
      <c r="W673" t="s">
        <v>2245</v>
      </c>
      <c r="X673" t="s">
        <v>2246</v>
      </c>
      <c r="Y673" s="3">
        <v>447</v>
      </c>
      <c r="Z673" t="s">
        <v>3938</v>
      </c>
      <c r="AA673" t="s">
        <v>3939</v>
      </c>
      <c r="AB673" t="s">
        <v>3940</v>
      </c>
      <c r="AC673" t="s">
        <v>3941</v>
      </c>
      <c r="AD673" t="s">
        <v>2675</v>
      </c>
      <c r="AE673" t="s">
        <v>60</v>
      </c>
      <c r="AF673" t="s">
        <v>2247</v>
      </c>
      <c r="AH673" s="3">
        <v>0</v>
      </c>
      <c r="AI673" s="3">
        <v>2024</v>
      </c>
      <c r="AJ673" s="4">
        <v>45461</v>
      </c>
      <c r="AK673" s="5">
        <v>45461</v>
      </c>
      <c r="AL673" t="s">
        <v>3508</v>
      </c>
      <c r="AM673" t="s">
        <v>116</v>
      </c>
      <c r="AN673">
        <v>65412</v>
      </c>
      <c r="AO673">
        <v>493.90000000000003</v>
      </c>
      <c r="AQ673" s="6">
        <v>493.90000000000003</v>
      </c>
    </row>
    <row r="674" spans="1:43" x14ac:dyDescent="0.3">
      <c r="A674" t="s">
        <v>3497</v>
      </c>
      <c r="B674" t="s">
        <v>440</v>
      </c>
      <c r="C674" t="s">
        <v>46</v>
      </c>
      <c r="D674" s="3">
        <v>72205</v>
      </c>
      <c r="E674" t="s">
        <v>4658</v>
      </c>
      <c r="F674" t="s">
        <v>48</v>
      </c>
      <c r="G674" t="s">
        <v>49</v>
      </c>
      <c r="H674" t="s">
        <v>50</v>
      </c>
      <c r="I674" t="s">
        <v>51</v>
      </c>
      <c r="J674" t="s">
        <v>102</v>
      </c>
      <c r="K674" t="s">
        <v>102</v>
      </c>
      <c r="L674" t="s">
        <v>103</v>
      </c>
      <c r="M674" t="s">
        <v>52</v>
      </c>
      <c r="N674" t="s">
        <v>2790</v>
      </c>
      <c r="O674" t="s">
        <v>3498</v>
      </c>
      <c r="P674" t="s">
        <v>2789</v>
      </c>
      <c r="Q674" s="3">
        <v>300001743312055</v>
      </c>
      <c r="R674" t="s">
        <v>2243</v>
      </c>
      <c r="S674">
        <v>215090</v>
      </c>
      <c r="T674">
        <v>215090</v>
      </c>
      <c r="U674" s="3">
        <v>1</v>
      </c>
      <c r="V674" t="s">
        <v>2790</v>
      </c>
      <c r="W674" t="s">
        <v>2711</v>
      </c>
      <c r="X674" t="s">
        <v>2712</v>
      </c>
      <c r="Y674" s="3">
        <v>215</v>
      </c>
      <c r="Z674" t="s">
        <v>3926</v>
      </c>
      <c r="AA674" t="s">
        <v>3927</v>
      </c>
      <c r="AB674" t="s">
        <v>3928</v>
      </c>
      <c r="AC674" t="s">
        <v>3544</v>
      </c>
      <c r="AD674" t="s">
        <v>110</v>
      </c>
      <c r="AE674" t="s">
        <v>60</v>
      </c>
      <c r="AF674" t="s">
        <v>2247</v>
      </c>
      <c r="AH674" s="3">
        <v>0</v>
      </c>
      <c r="AI674" s="3">
        <v>2024</v>
      </c>
      <c r="AJ674" s="4">
        <v>45383</v>
      </c>
      <c r="AK674" s="5">
        <v>45419</v>
      </c>
      <c r="AL674" t="s">
        <v>3508</v>
      </c>
      <c r="AM674" t="s">
        <v>116</v>
      </c>
      <c r="AN674">
        <v>215090</v>
      </c>
      <c r="AO674">
        <v>1621.3600000000001</v>
      </c>
      <c r="AQ674" s="6">
        <v>1621.3600000000001</v>
      </c>
    </row>
    <row r="675" spans="1:43" x14ac:dyDescent="0.3">
      <c r="A675" t="s">
        <v>3497</v>
      </c>
      <c r="B675" t="s">
        <v>150</v>
      </c>
      <c r="C675" t="s">
        <v>46</v>
      </c>
      <c r="D675" s="3">
        <v>72205</v>
      </c>
      <c r="E675" t="s">
        <v>4658</v>
      </c>
      <c r="F675" t="s">
        <v>48</v>
      </c>
      <c r="G675" t="s">
        <v>49</v>
      </c>
      <c r="H675" t="s">
        <v>50</v>
      </c>
      <c r="I675" t="s">
        <v>51</v>
      </c>
      <c r="J675" t="s">
        <v>102</v>
      </c>
      <c r="K675" t="s">
        <v>102</v>
      </c>
      <c r="L675" t="s">
        <v>103</v>
      </c>
      <c r="M675" t="s">
        <v>52</v>
      </c>
      <c r="N675" t="s">
        <v>4456</v>
      </c>
      <c r="O675" t="s">
        <v>3498</v>
      </c>
      <c r="P675" t="s">
        <v>4457</v>
      </c>
      <c r="Q675" s="3">
        <v>300001603023096</v>
      </c>
      <c r="R675" t="s">
        <v>2243</v>
      </c>
      <c r="S675">
        <v>0</v>
      </c>
      <c r="T675">
        <v>0</v>
      </c>
      <c r="U675" s="3">
        <v>1</v>
      </c>
      <c r="V675" t="s">
        <v>4456</v>
      </c>
      <c r="W675" t="s">
        <v>2711</v>
      </c>
      <c r="X675" t="s">
        <v>2712</v>
      </c>
      <c r="Y675" s="3">
        <v>12</v>
      </c>
      <c r="Z675" t="s">
        <v>3858</v>
      </c>
      <c r="AA675" t="s">
        <v>4458</v>
      </c>
      <c r="AB675" t="s">
        <v>3860</v>
      </c>
      <c r="AC675" t="s">
        <v>4459</v>
      </c>
      <c r="AD675" t="s">
        <v>110</v>
      </c>
      <c r="AE675" t="s">
        <v>60</v>
      </c>
      <c r="AF675" t="s">
        <v>2247</v>
      </c>
      <c r="AH675" s="3">
        <v>0</v>
      </c>
      <c r="AI675" s="3">
        <v>2024</v>
      </c>
      <c r="AJ675" s="4">
        <v>45345</v>
      </c>
      <c r="AK675" s="5">
        <v>45351</v>
      </c>
      <c r="AL675" t="s">
        <v>3508</v>
      </c>
      <c r="AM675" t="s">
        <v>61</v>
      </c>
      <c r="AN675">
        <v>1570</v>
      </c>
      <c r="AO675">
        <v>1570</v>
      </c>
      <c r="AQ675" s="6">
        <v>1570</v>
      </c>
    </row>
    <row r="676" spans="1:43" x14ac:dyDescent="0.3">
      <c r="A676" t="s">
        <v>3497</v>
      </c>
      <c r="B676" t="s">
        <v>440</v>
      </c>
      <c r="C676" t="s">
        <v>46</v>
      </c>
      <c r="D676" s="3">
        <v>72205</v>
      </c>
      <c r="E676" t="s">
        <v>4658</v>
      </c>
      <c r="F676" t="s">
        <v>48</v>
      </c>
      <c r="G676" t="s">
        <v>49</v>
      </c>
      <c r="H676" t="s">
        <v>50</v>
      </c>
      <c r="I676" t="s">
        <v>51</v>
      </c>
      <c r="J676" t="s">
        <v>102</v>
      </c>
      <c r="K676" t="s">
        <v>102</v>
      </c>
      <c r="L676" t="s">
        <v>103</v>
      </c>
      <c r="M676" t="s">
        <v>52</v>
      </c>
      <c r="N676" t="s">
        <v>4456</v>
      </c>
      <c r="O676" t="s">
        <v>3498</v>
      </c>
      <c r="P676" t="s">
        <v>4457</v>
      </c>
      <c r="Q676" s="3">
        <v>300001603023096</v>
      </c>
      <c r="R676" t="s">
        <v>2243</v>
      </c>
      <c r="S676">
        <v>0</v>
      </c>
      <c r="T676">
        <v>0</v>
      </c>
      <c r="U676" s="3">
        <v>1</v>
      </c>
      <c r="V676" t="s">
        <v>4456</v>
      </c>
      <c r="W676" t="s">
        <v>2711</v>
      </c>
      <c r="X676" t="s">
        <v>2712</v>
      </c>
      <c r="Y676" s="3">
        <v>313</v>
      </c>
      <c r="Z676" t="s">
        <v>4460</v>
      </c>
      <c r="AA676" t="s">
        <v>4458</v>
      </c>
      <c r="AB676" t="s">
        <v>4461</v>
      </c>
      <c r="AC676" t="s">
        <v>3544</v>
      </c>
      <c r="AD676" t="s">
        <v>110</v>
      </c>
      <c r="AE676" t="s">
        <v>60</v>
      </c>
      <c r="AF676" t="s">
        <v>2247</v>
      </c>
      <c r="AH676" s="3">
        <v>0</v>
      </c>
      <c r="AI676" s="3">
        <v>2024</v>
      </c>
      <c r="AJ676" s="4">
        <v>45383</v>
      </c>
      <c r="AK676" s="5">
        <v>45418</v>
      </c>
      <c r="AL676" t="s">
        <v>3508</v>
      </c>
      <c r="AM676" t="s">
        <v>61</v>
      </c>
      <c r="AN676">
        <v>-1570</v>
      </c>
      <c r="AP676">
        <v>1570</v>
      </c>
      <c r="AQ676" s="6">
        <v>-1570</v>
      </c>
    </row>
    <row r="677" spans="1:43" x14ac:dyDescent="0.3">
      <c r="A677" t="s">
        <v>3497</v>
      </c>
      <c r="B677" t="s">
        <v>71</v>
      </c>
      <c r="C677" t="s">
        <v>46</v>
      </c>
      <c r="D677" s="3">
        <v>72210</v>
      </c>
      <c r="E677" t="s">
        <v>4653</v>
      </c>
      <c r="F677" t="s">
        <v>48</v>
      </c>
      <c r="G677" t="s">
        <v>49</v>
      </c>
      <c r="H677" t="s">
        <v>50</v>
      </c>
      <c r="I677" t="s">
        <v>51</v>
      </c>
      <c r="J677" t="s">
        <v>102</v>
      </c>
      <c r="K677" t="s">
        <v>102</v>
      </c>
      <c r="L677" t="s">
        <v>103</v>
      </c>
      <c r="M677" t="s">
        <v>52</v>
      </c>
      <c r="N677" t="s">
        <v>3383</v>
      </c>
      <c r="O677" t="s">
        <v>3498</v>
      </c>
      <c r="Q677" s="3">
        <v>300002284254196</v>
      </c>
      <c r="R677" t="s">
        <v>2243</v>
      </c>
      <c r="S677">
        <v>0</v>
      </c>
      <c r="T677">
        <v>478.63</v>
      </c>
      <c r="U677" s="3">
        <v>6</v>
      </c>
      <c r="V677" t="s">
        <v>3383</v>
      </c>
      <c r="W677" t="s">
        <v>3380</v>
      </c>
      <c r="X677" t="s">
        <v>3380</v>
      </c>
      <c r="Y677" s="3">
        <v>1372</v>
      </c>
      <c r="Z677" t="s">
        <v>4630</v>
      </c>
      <c r="AA677" t="s">
        <v>4631</v>
      </c>
      <c r="AB677" t="s">
        <v>4632</v>
      </c>
      <c r="AC677" t="s">
        <v>4633</v>
      </c>
      <c r="AD677" t="s">
        <v>110</v>
      </c>
      <c r="AE677" t="s">
        <v>60</v>
      </c>
      <c r="AF677" t="s">
        <v>2247</v>
      </c>
      <c r="AH677" s="3">
        <v>0</v>
      </c>
      <c r="AI677" s="3">
        <v>2024</v>
      </c>
      <c r="AJ677" s="4">
        <v>45652</v>
      </c>
      <c r="AK677" s="5">
        <v>45652</v>
      </c>
      <c r="AL677" t="s">
        <v>3502</v>
      </c>
      <c r="AM677" t="s">
        <v>61</v>
      </c>
      <c r="AN677">
        <v>478.63</v>
      </c>
      <c r="AO677">
        <v>478.63</v>
      </c>
      <c r="AQ677" s="6">
        <v>478.63</v>
      </c>
    </row>
    <row r="678" spans="1:43" x14ac:dyDescent="0.3">
      <c r="A678" t="s">
        <v>3497</v>
      </c>
      <c r="B678" t="s">
        <v>137</v>
      </c>
      <c r="C678" t="s">
        <v>46</v>
      </c>
      <c r="D678" s="3">
        <v>72220</v>
      </c>
      <c r="E678" t="s">
        <v>4645</v>
      </c>
      <c r="F678" t="s">
        <v>48</v>
      </c>
      <c r="G678" t="s">
        <v>49</v>
      </c>
      <c r="H678" t="s">
        <v>50</v>
      </c>
      <c r="I678" t="s">
        <v>51</v>
      </c>
      <c r="J678" t="s">
        <v>102</v>
      </c>
      <c r="K678" t="s">
        <v>102</v>
      </c>
      <c r="L678" t="s">
        <v>103</v>
      </c>
      <c r="M678" t="s">
        <v>52</v>
      </c>
      <c r="N678" t="s">
        <v>3142</v>
      </c>
      <c r="O678" t="s">
        <v>3498</v>
      </c>
      <c r="P678" t="s">
        <v>3141</v>
      </c>
      <c r="Q678" s="3">
        <v>300002491516341</v>
      </c>
      <c r="R678" t="s">
        <v>2243</v>
      </c>
      <c r="S678">
        <v>6750</v>
      </c>
      <c r="T678">
        <v>6750</v>
      </c>
      <c r="U678" s="3">
        <v>1</v>
      </c>
      <c r="V678" t="s">
        <v>3142</v>
      </c>
      <c r="W678" t="s">
        <v>2495</v>
      </c>
      <c r="X678" t="s">
        <v>2496</v>
      </c>
      <c r="Y678" s="3">
        <v>7</v>
      </c>
      <c r="Z678" t="s">
        <v>4289</v>
      </c>
      <c r="AA678" t="s">
        <v>4290</v>
      </c>
      <c r="AB678" t="s">
        <v>4291</v>
      </c>
      <c r="AC678" t="s">
        <v>4288</v>
      </c>
      <c r="AD678" t="s">
        <v>110</v>
      </c>
      <c r="AE678" t="s">
        <v>60</v>
      </c>
      <c r="AF678" t="s">
        <v>3144</v>
      </c>
      <c r="AG678" t="s">
        <v>3145</v>
      </c>
      <c r="AH678" s="3">
        <v>1</v>
      </c>
      <c r="AI678" s="3">
        <v>2025</v>
      </c>
      <c r="AJ678" s="4">
        <v>45713</v>
      </c>
      <c r="AK678" s="5">
        <v>45728</v>
      </c>
      <c r="AL678" t="s">
        <v>3508</v>
      </c>
      <c r="AM678" t="s">
        <v>116</v>
      </c>
      <c r="AN678">
        <v>6750</v>
      </c>
      <c r="AO678">
        <v>51.82</v>
      </c>
      <c r="AQ678" s="6">
        <v>51.82</v>
      </c>
    </row>
    <row r="679" spans="1:43" x14ac:dyDescent="0.3">
      <c r="A679" t="s">
        <v>3497</v>
      </c>
      <c r="B679" t="s">
        <v>85</v>
      </c>
      <c r="C679" t="s">
        <v>46</v>
      </c>
      <c r="D679" s="3">
        <v>72311</v>
      </c>
      <c r="E679" t="s">
        <v>4639</v>
      </c>
      <c r="F679" t="s">
        <v>48</v>
      </c>
      <c r="G679" t="s">
        <v>49</v>
      </c>
      <c r="H679" t="s">
        <v>50</v>
      </c>
      <c r="I679" t="s">
        <v>51</v>
      </c>
      <c r="J679" t="s">
        <v>102</v>
      </c>
      <c r="K679" t="s">
        <v>102</v>
      </c>
      <c r="L679" t="s">
        <v>103</v>
      </c>
      <c r="M679" t="s">
        <v>52</v>
      </c>
      <c r="N679" t="s">
        <v>2728</v>
      </c>
      <c r="O679" t="s">
        <v>3498</v>
      </c>
      <c r="Q679" s="3">
        <v>300001446255165</v>
      </c>
      <c r="R679" t="s">
        <v>2243</v>
      </c>
      <c r="S679">
        <v>25000</v>
      </c>
      <c r="T679">
        <v>25000</v>
      </c>
      <c r="U679" s="3">
        <v>1</v>
      </c>
      <c r="V679" t="s">
        <v>2728</v>
      </c>
      <c r="W679" t="s">
        <v>2729</v>
      </c>
      <c r="X679" t="s">
        <v>2730</v>
      </c>
      <c r="Y679" s="3">
        <v>21</v>
      </c>
      <c r="Z679" t="s">
        <v>3832</v>
      </c>
      <c r="AA679" t="s">
        <v>3833</v>
      </c>
      <c r="AB679" t="s">
        <v>3834</v>
      </c>
      <c r="AC679" t="s">
        <v>3835</v>
      </c>
      <c r="AD679" t="s">
        <v>110</v>
      </c>
      <c r="AE679" t="s">
        <v>60</v>
      </c>
      <c r="AF679" t="s">
        <v>2247</v>
      </c>
      <c r="AH679" s="3">
        <v>0</v>
      </c>
      <c r="AI679" s="3">
        <v>2023</v>
      </c>
      <c r="AJ679" s="4">
        <v>45275</v>
      </c>
      <c r="AK679" s="5">
        <v>45277</v>
      </c>
      <c r="AL679" t="s">
        <v>3508</v>
      </c>
      <c r="AM679" t="s">
        <v>116</v>
      </c>
      <c r="AN679">
        <v>25000</v>
      </c>
      <c r="AO679">
        <v>189.11</v>
      </c>
      <c r="AQ679" s="6">
        <v>189.11</v>
      </c>
    </row>
    <row r="680" spans="1:43" x14ac:dyDescent="0.3">
      <c r="A680" t="s">
        <v>3497</v>
      </c>
      <c r="B680" t="s">
        <v>130</v>
      </c>
      <c r="C680" t="s">
        <v>46</v>
      </c>
      <c r="D680" s="3">
        <v>72311</v>
      </c>
      <c r="E680" t="s">
        <v>4639</v>
      </c>
      <c r="F680" t="s">
        <v>48</v>
      </c>
      <c r="G680" t="s">
        <v>49</v>
      </c>
      <c r="H680" t="s">
        <v>50</v>
      </c>
      <c r="I680" t="s">
        <v>51</v>
      </c>
      <c r="J680" t="s">
        <v>102</v>
      </c>
      <c r="K680" t="s">
        <v>102</v>
      </c>
      <c r="L680" t="s">
        <v>103</v>
      </c>
      <c r="M680" t="s">
        <v>52</v>
      </c>
      <c r="N680" t="s">
        <v>2991</v>
      </c>
      <c r="O680" t="s">
        <v>3498</v>
      </c>
      <c r="P680" t="s">
        <v>2990</v>
      </c>
      <c r="Q680" s="3">
        <v>300002147198219</v>
      </c>
      <c r="R680" t="s">
        <v>2243</v>
      </c>
      <c r="S680">
        <v>409600</v>
      </c>
      <c r="T680">
        <v>204800</v>
      </c>
      <c r="U680" s="3">
        <v>1</v>
      </c>
      <c r="V680" t="s">
        <v>2991</v>
      </c>
      <c r="W680" t="s">
        <v>2992</v>
      </c>
      <c r="X680" t="s">
        <v>2993</v>
      </c>
      <c r="Y680" s="3">
        <v>551</v>
      </c>
      <c r="Z680" t="s">
        <v>4110</v>
      </c>
      <c r="AA680" t="s">
        <v>4111</v>
      </c>
      <c r="AB680" t="s">
        <v>4112</v>
      </c>
      <c r="AC680" t="s">
        <v>4113</v>
      </c>
      <c r="AD680" t="s">
        <v>110</v>
      </c>
      <c r="AE680" t="s">
        <v>60</v>
      </c>
      <c r="AF680" t="s">
        <v>2247</v>
      </c>
      <c r="AH680" s="3">
        <v>0</v>
      </c>
      <c r="AI680" s="3">
        <v>2024</v>
      </c>
      <c r="AJ680" s="4">
        <v>45600</v>
      </c>
      <c r="AK680" s="5">
        <v>45600</v>
      </c>
      <c r="AL680" t="s">
        <v>3508</v>
      </c>
      <c r="AM680" t="s">
        <v>116</v>
      </c>
      <c r="AN680">
        <v>204800</v>
      </c>
      <c r="AO680">
        <v>1561.81</v>
      </c>
      <c r="AQ680" s="6">
        <v>1561.81</v>
      </c>
    </row>
    <row r="681" spans="1:43" x14ac:dyDescent="0.3">
      <c r="A681" t="s">
        <v>3497</v>
      </c>
      <c r="B681" t="s">
        <v>45</v>
      </c>
      <c r="C681" t="s">
        <v>46</v>
      </c>
      <c r="D681" s="3">
        <v>72311</v>
      </c>
      <c r="E681" t="s">
        <v>4639</v>
      </c>
      <c r="F681" t="s">
        <v>48</v>
      </c>
      <c r="G681" t="s">
        <v>49</v>
      </c>
      <c r="H681" t="s">
        <v>50</v>
      </c>
      <c r="I681" t="s">
        <v>51</v>
      </c>
      <c r="J681" t="s">
        <v>102</v>
      </c>
      <c r="K681" t="s">
        <v>102</v>
      </c>
      <c r="L681" t="s">
        <v>103</v>
      </c>
      <c r="M681" t="s">
        <v>52</v>
      </c>
      <c r="N681" t="s">
        <v>3238</v>
      </c>
      <c r="O681" t="s">
        <v>3498</v>
      </c>
      <c r="P681" t="s">
        <v>2343</v>
      </c>
      <c r="Q681" s="3">
        <v>300001129481849</v>
      </c>
      <c r="R681" t="s">
        <v>2243</v>
      </c>
      <c r="S681">
        <v>4840.8500000000004</v>
      </c>
      <c r="T681">
        <v>180.24</v>
      </c>
      <c r="U681" s="3">
        <v>3</v>
      </c>
      <c r="V681" t="s">
        <v>3238</v>
      </c>
      <c r="W681" t="s">
        <v>3239</v>
      </c>
      <c r="X681" t="s">
        <v>3240</v>
      </c>
      <c r="Y681" s="3">
        <v>20</v>
      </c>
      <c r="Z681" t="s">
        <v>3662</v>
      </c>
      <c r="AA681" t="s">
        <v>4373</v>
      </c>
      <c r="AB681" t="s">
        <v>4374</v>
      </c>
      <c r="AC681" t="s">
        <v>3626</v>
      </c>
      <c r="AD681" t="s">
        <v>110</v>
      </c>
      <c r="AE681" t="s">
        <v>60</v>
      </c>
      <c r="AF681" t="s">
        <v>2247</v>
      </c>
      <c r="AH681" s="3">
        <v>0</v>
      </c>
      <c r="AI681" s="3">
        <v>2023</v>
      </c>
      <c r="AJ681" s="4">
        <v>45083</v>
      </c>
      <c r="AK681" s="5">
        <v>45131</v>
      </c>
      <c r="AL681" t="s">
        <v>4048</v>
      </c>
      <c r="AM681" t="s">
        <v>61</v>
      </c>
      <c r="AN681">
        <v>180.24</v>
      </c>
      <c r="AO681">
        <v>180.24</v>
      </c>
      <c r="AQ681" s="6">
        <v>180.24</v>
      </c>
    </row>
    <row r="682" spans="1:43" x14ac:dyDescent="0.3">
      <c r="A682" t="s">
        <v>3497</v>
      </c>
      <c r="B682" t="s">
        <v>179</v>
      </c>
      <c r="C682" t="s">
        <v>46</v>
      </c>
      <c r="D682" s="3">
        <v>72311</v>
      </c>
      <c r="E682" t="s">
        <v>4639</v>
      </c>
      <c r="F682" t="s">
        <v>48</v>
      </c>
      <c r="G682" t="s">
        <v>49</v>
      </c>
      <c r="H682" t="s">
        <v>50</v>
      </c>
      <c r="I682" t="s">
        <v>51</v>
      </c>
      <c r="J682" t="s">
        <v>102</v>
      </c>
      <c r="K682" t="s">
        <v>102</v>
      </c>
      <c r="L682" t="s">
        <v>103</v>
      </c>
      <c r="M682" t="s">
        <v>52</v>
      </c>
      <c r="N682" t="s">
        <v>3317</v>
      </c>
      <c r="O682" t="s">
        <v>3498</v>
      </c>
      <c r="P682" t="s">
        <v>3316</v>
      </c>
      <c r="Q682" s="3">
        <v>300002033987901</v>
      </c>
      <c r="R682" t="s">
        <v>2243</v>
      </c>
      <c r="S682">
        <v>3728.82</v>
      </c>
      <c r="T682">
        <v>548.49</v>
      </c>
      <c r="U682" s="3">
        <v>1</v>
      </c>
      <c r="V682" t="s">
        <v>3317</v>
      </c>
      <c r="W682" t="s">
        <v>3239</v>
      </c>
      <c r="X682" t="s">
        <v>3240</v>
      </c>
      <c r="Y682" s="3">
        <v>901</v>
      </c>
      <c r="Z682" t="s">
        <v>4031</v>
      </c>
      <c r="AA682" t="s">
        <v>4504</v>
      </c>
      <c r="AB682" t="s">
        <v>4033</v>
      </c>
      <c r="AC682" t="s">
        <v>4505</v>
      </c>
      <c r="AD682" t="s">
        <v>110</v>
      </c>
      <c r="AE682" t="s">
        <v>60</v>
      </c>
      <c r="AF682" t="s">
        <v>2247</v>
      </c>
      <c r="AH682" s="3">
        <v>0</v>
      </c>
      <c r="AI682" s="3">
        <v>2024</v>
      </c>
      <c r="AJ682" s="4">
        <v>45553</v>
      </c>
      <c r="AK682" s="5">
        <v>45554</v>
      </c>
      <c r="AL682" t="s">
        <v>3508</v>
      </c>
      <c r="AM682" t="s">
        <v>61</v>
      </c>
      <c r="AN682">
        <v>548.49</v>
      </c>
      <c r="AO682">
        <v>548.49</v>
      </c>
      <c r="AQ682" s="6">
        <v>548.49</v>
      </c>
    </row>
    <row r="683" spans="1:43" x14ac:dyDescent="0.3">
      <c r="A683" t="s">
        <v>3497</v>
      </c>
      <c r="B683" t="s">
        <v>190</v>
      </c>
      <c r="C683" t="s">
        <v>46</v>
      </c>
      <c r="D683" s="3">
        <v>72311</v>
      </c>
      <c r="E683" t="s">
        <v>4639</v>
      </c>
      <c r="F683" t="s">
        <v>48</v>
      </c>
      <c r="G683" t="s">
        <v>49</v>
      </c>
      <c r="H683" t="s">
        <v>50</v>
      </c>
      <c r="I683" t="s">
        <v>51</v>
      </c>
      <c r="J683" t="s">
        <v>102</v>
      </c>
      <c r="K683" t="s">
        <v>102</v>
      </c>
      <c r="L683" t="s">
        <v>103</v>
      </c>
      <c r="M683" t="s">
        <v>52</v>
      </c>
      <c r="N683" t="s">
        <v>3359</v>
      </c>
      <c r="O683" t="s">
        <v>3498</v>
      </c>
      <c r="P683" t="s">
        <v>3358</v>
      </c>
      <c r="Q683" s="3">
        <v>300002397273905</v>
      </c>
      <c r="R683" t="s">
        <v>2243</v>
      </c>
      <c r="S683">
        <v>2974.43</v>
      </c>
      <c r="T683">
        <v>313.44</v>
      </c>
      <c r="U683" s="3">
        <v>4</v>
      </c>
      <c r="V683" t="s">
        <v>3359</v>
      </c>
      <c r="W683" t="s">
        <v>3239</v>
      </c>
      <c r="X683" t="s">
        <v>3240</v>
      </c>
      <c r="Y683" s="3">
        <v>8</v>
      </c>
      <c r="Z683" t="s">
        <v>4569</v>
      </c>
      <c r="AA683" t="s">
        <v>4570</v>
      </c>
      <c r="AB683" t="s">
        <v>4571</v>
      </c>
      <c r="AC683" t="s">
        <v>4572</v>
      </c>
      <c r="AD683" t="s">
        <v>110</v>
      </c>
      <c r="AE683" t="s">
        <v>60</v>
      </c>
      <c r="AF683" t="s">
        <v>2247</v>
      </c>
      <c r="AH683" s="3">
        <v>0</v>
      </c>
      <c r="AI683" s="3">
        <v>2025</v>
      </c>
      <c r="AJ683" s="4">
        <v>45660</v>
      </c>
      <c r="AK683" s="5">
        <v>45696</v>
      </c>
      <c r="AL683" t="s">
        <v>3582</v>
      </c>
      <c r="AM683" t="s">
        <v>61</v>
      </c>
      <c r="AN683">
        <v>313.44</v>
      </c>
      <c r="AO683">
        <v>313.44</v>
      </c>
      <c r="AQ683" s="6">
        <v>313.44</v>
      </c>
    </row>
    <row r="684" spans="1:43" x14ac:dyDescent="0.3">
      <c r="A684" t="s">
        <v>3497</v>
      </c>
      <c r="B684" t="s">
        <v>137</v>
      </c>
      <c r="C684" t="s">
        <v>46</v>
      </c>
      <c r="D684" s="3">
        <v>72311</v>
      </c>
      <c r="E684" t="s">
        <v>4639</v>
      </c>
      <c r="F684" t="s">
        <v>48</v>
      </c>
      <c r="G684" t="s">
        <v>49</v>
      </c>
      <c r="H684" t="s">
        <v>50</v>
      </c>
      <c r="I684" t="s">
        <v>51</v>
      </c>
      <c r="J684" t="s">
        <v>102</v>
      </c>
      <c r="K684" t="s">
        <v>102</v>
      </c>
      <c r="L684" t="s">
        <v>103</v>
      </c>
      <c r="M684" t="s">
        <v>52</v>
      </c>
      <c r="N684" t="s">
        <v>3372</v>
      </c>
      <c r="O684" t="s">
        <v>3498</v>
      </c>
      <c r="P684" t="s">
        <v>3371</v>
      </c>
      <c r="Q684" s="3">
        <v>300002508625313</v>
      </c>
      <c r="R684" t="s">
        <v>2243</v>
      </c>
      <c r="S684">
        <v>2526.6</v>
      </c>
      <c r="T684">
        <v>123.78</v>
      </c>
      <c r="U684" s="3">
        <v>4</v>
      </c>
      <c r="V684" t="s">
        <v>3372</v>
      </c>
      <c r="W684" t="s">
        <v>3239</v>
      </c>
      <c r="X684" t="s">
        <v>3240</v>
      </c>
      <c r="Y684" s="3">
        <v>12</v>
      </c>
      <c r="Z684" t="s">
        <v>4593</v>
      </c>
      <c r="AA684" t="s">
        <v>4594</v>
      </c>
      <c r="AB684" t="s">
        <v>4595</v>
      </c>
      <c r="AC684" t="s">
        <v>4221</v>
      </c>
      <c r="AD684" t="s">
        <v>110</v>
      </c>
      <c r="AE684" t="s">
        <v>60</v>
      </c>
      <c r="AF684" t="s">
        <v>2247</v>
      </c>
      <c r="AH684" s="3">
        <v>0</v>
      </c>
      <c r="AI684" s="3">
        <v>2025</v>
      </c>
      <c r="AJ684" s="4">
        <v>45698</v>
      </c>
      <c r="AK684" s="5">
        <v>45734</v>
      </c>
      <c r="AL684" t="s">
        <v>3582</v>
      </c>
      <c r="AM684" t="s">
        <v>61</v>
      </c>
      <c r="AN684">
        <v>123.78</v>
      </c>
      <c r="AO684">
        <v>123.78</v>
      </c>
      <c r="AQ684" s="6">
        <v>123.78</v>
      </c>
    </row>
    <row r="685" spans="1:43" x14ac:dyDescent="0.3">
      <c r="A685" t="s">
        <v>3497</v>
      </c>
      <c r="B685" t="s">
        <v>196</v>
      </c>
      <c r="C685" t="s">
        <v>46</v>
      </c>
      <c r="D685" s="3">
        <v>72315</v>
      </c>
      <c r="E685" t="s">
        <v>4638</v>
      </c>
      <c r="F685" t="s">
        <v>48</v>
      </c>
      <c r="G685" t="s">
        <v>49</v>
      </c>
      <c r="H685" t="s">
        <v>50</v>
      </c>
      <c r="I685" t="s">
        <v>51</v>
      </c>
      <c r="J685" t="s">
        <v>102</v>
      </c>
      <c r="K685" t="s">
        <v>102</v>
      </c>
      <c r="L685" t="s">
        <v>103</v>
      </c>
      <c r="M685" t="s">
        <v>52</v>
      </c>
      <c r="N685" t="s">
        <v>2320</v>
      </c>
      <c r="O685" t="s">
        <v>3498</v>
      </c>
      <c r="P685" t="s">
        <v>2319</v>
      </c>
      <c r="Q685" s="3">
        <v>300000961530064</v>
      </c>
      <c r="R685" t="s">
        <v>2243</v>
      </c>
      <c r="S685">
        <v>103217.2</v>
      </c>
      <c r="T685">
        <v>103217.2</v>
      </c>
      <c r="U685" s="3">
        <v>1</v>
      </c>
      <c r="V685" t="s">
        <v>2320</v>
      </c>
      <c r="W685" t="s">
        <v>2321</v>
      </c>
      <c r="X685" t="s">
        <v>2322</v>
      </c>
      <c r="Y685" s="3">
        <v>2</v>
      </c>
      <c r="Z685" t="s">
        <v>3583</v>
      </c>
      <c r="AA685" t="s">
        <v>3584</v>
      </c>
      <c r="AB685" t="s">
        <v>3587</v>
      </c>
      <c r="AC685" t="s">
        <v>3586</v>
      </c>
      <c r="AD685" t="s">
        <v>110</v>
      </c>
      <c r="AE685" t="s">
        <v>60</v>
      </c>
      <c r="AF685" t="s">
        <v>2324</v>
      </c>
      <c r="AG685" t="s">
        <v>2325</v>
      </c>
      <c r="AH685" s="3">
        <v>1</v>
      </c>
      <c r="AI685" s="3">
        <v>2023</v>
      </c>
      <c r="AJ685" s="4">
        <v>45026</v>
      </c>
      <c r="AK685" s="5">
        <v>45061</v>
      </c>
      <c r="AL685" t="s">
        <v>3508</v>
      </c>
      <c r="AM685" t="s">
        <v>116</v>
      </c>
      <c r="AN685">
        <v>0</v>
      </c>
      <c r="AP685">
        <v>11.92</v>
      </c>
      <c r="AQ685" s="6">
        <v>-11.92</v>
      </c>
    </row>
    <row r="686" spans="1:43" x14ac:dyDescent="0.3">
      <c r="A686" t="s">
        <v>3497</v>
      </c>
      <c r="B686" t="s">
        <v>196</v>
      </c>
      <c r="C686" t="s">
        <v>46</v>
      </c>
      <c r="D686" s="3">
        <v>72315</v>
      </c>
      <c r="E686" t="s">
        <v>4638</v>
      </c>
      <c r="F686" t="s">
        <v>48</v>
      </c>
      <c r="G686" t="s">
        <v>49</v>
      </c>
      <c r="H686" t="s">
        <v>50</v>
      </c>
      <c r="I686" t="s">
        <v>51</v>
      </c>
      <c r="J686" t="s">
        <v>102</v>
      </c>
      <c r="K686" t="s">
        <v>102</v>
      </c>
      <c r="L686" t="s">
        <v>103</v>
      </c>
      <c r="M686" t="s">
        <v>52</v>
      </c>
      <c r="N686" t="s">
        <v>2320</v>
      </c>
      <c r="O686" t="s">
        <v>3498</v>
      </c>
      <c r="P686" t="s">
        <v>2319</v>
      </c>
      <c r="Q686" s="3">
        <v>300000961530064</v>
      </c>
      <c r="R686" t="s">
        <v>2243</v>
      </c>
      <c r="S686">
        <v>103217.2</v>
      </c>
      <c r="T686">
        <v>103217.2</v>
      </c>
      <c r="U686" s="3">
        <v>1</v>
      </c>
      <c r="V686" t="s">
        <v>2320</v>
      </c>
      <c r="W686" t="s">
        <v>2321</v>
      </c>
      <c r="X686" t="s">
        <v>2322</v>
      </c>
      <c r="Y686" s="3">
        <v>3</v>
      </c>
      <c r="Z686" t="s">
        <v>3583</v>
      </c>
      <c r="AA686" t="s">
        <v>3584</v>
      </c>
      <c r="AB686" t="s">
        <v>3585</v>
      </c>
      <c r="AC686" t="s">
        <v>3586</v>
      </c>
      <c r="AD686" t="s">
        <v>110</v>
      </c>
      <c r="AE686" t="s">
        <v>60</v>
      </c>
      <c r="AF686" t="s">
        <v>2324</v>
      </c>
      <c r="AG686" t="s">
        <v>2325</v>
      </c>
      <c r="AH686" s="3">
        <v>1</v>
      </c>
      <c r="AI686" s="3">
        <v>2023</v>
      </c>
      <c r="AJ686" s="4">
        <v>45026</v>
      </c>
      <c r="AK686" s="5">
        <v>45061</v>
      </c>
      <c r="AL686" t="s">
        <v>3508</v>
      </c>
      <c r="AM686" t="s">
        <v>116</v>
      </c>
      <c r="AN686">
        <v>103217.2</v>
      </c>
      <c r="AO686">
        <v>683.64</v>
      </c>
      <c r="AQ686" s="6">
        <v>683.64</v>
      </c>
    </row>
    <row r="687" spans="1:43" x14ac:dyDescent="0.3">
      <c r="A687" t="s">
        <v>3497</v>
      </c>
      <c r="B687" t="s">
        <v>71</v>
      </c>
      <c r="C687" t="s">
        <v>46</v>
      </c>
      <c r="D687" s="3">
        <v>72315</v>
      </c>
      <c r="E687" t="s">
        <v>4638</v>
      </c>
      <c r="F687" t="s">
        <v>48</v>
      </c>
      <c r="G687" t="s">
        <v>49</v>
      </c>
      <c r="H687" t="s">
        <v>50</v>
      </c>
      <c r="I687" t="s">
        <v>51</v>
      </c>
      <c r="J687" t="s">
        <v>102</v>
      </c>
      <c r="K687" t="s">
        <v>102</v>
      </c>
      <c r="L687" t="s">
        <v>103</v>
      </c>
      <c r="M687" t="s">
        <v>52</v>
      </c>
      <c r="N687" t="s">
        <v>3069</v>
      </c>
      <c r="O687" t="s">
        <v>3498</v>
      </c>
      <c r="P687" t="s">
        <v>3068</v>
      </c>
      <c r="Q687" s="3">
        <v>300002315362515</v>
      </c>
      <c r="R687" t="s">
        <v>2243</v>
      </c>
      <c r="S687">
        <v>61100</v>
      </c>
      <c r="T687">
        <v>61100</v>
      </c>
      <c r="U687" s="3">
        <v>1</v>
      </c>
      <c r="V687" t="s">
        <v>3069</v>
      </c>
      <c r="W687" t="s">
        <v>2321</v>
      </c>
      <c r="X687" t="s">
        <v>2322</v>
      </c>
      <c r="Y687" s="3">
        <v>12</v>
      </c>
      <c r="Z687" t="s">
        <v>4200</v>
      </c>
      <c r="AA687" t="s">
        <v>4201</v>
      </c>
      <c r="AB687" t="s">
        <v>4202</v>
      </c>
      <c r="AC687" t="s">
        <v>4203</v>
      </c>
      <c r="AD687" t="s">
        <v>110</v>
      </c>
      <c r="AE687" t="s">
        <v>60</v>
      </c>
      <c r="AF687" t="s">
        <v>3074</v>
      </c>
      <c r="AG687" t="s">
        <v>3075</v>
      </c>
      <c r="AH687" s="3">
        <v>1</v>
      </c>
      <c r="AI687" s="3">
        <v>2024</v>
      </c>
      <c r="AJ687" s="4">
        <v>45645</v>
      </c>
      <c r="AK687" s="5">
        <v>45665</v>
      </c>
      <c r="AL687" t="s">
        <v>3508</v>
      </c>
      <c r="AM687" t="s">
        <v>116</v>
      </c>
      <c r="AN687">
        <v>0</v>
      </c>
      <c r="AO687">
        <v>1</v>
      </c>
      <c r="AQ687" s="6">
        <v>1</v>
      </c>
    </row>
    <row r="688" spans="1:43" x14ac:dyDescent="0.3">
      <c r="A688" t="s">
        <v>3497</v>
      </c>
      <c r="B688" t="s">
        <v>71</v>
      </c>
      <c r="C688" t="s">
        <v>46</v>
      </c>
      <c r="D688" s="3">
        <v>72315</v>
      </c>
      <c r="E688" t="s">
        <v>4638</v>
      </c>
      <c r="F688" t="s">
        <v>48</v>
      </c>
      <c r="G688" t="s">
        <v>49</v>
      </c>
      <c r="H688" t="s">
        <v>50</v>
      </c>
      <c r="I688" t="s">
        <v>51</v>
      </c>
      <c r="J688" t="s">
        <v>102</v>
      </c>
      <c r="K688" t="s">
        <v>102</v>
      </c>
      <c r="L688" t="s">
        <v>103</v>
      </c>
      <c r="M688" t="s">
        <v>52</v>
      </c>
      <c r="N688" t="s">
        <v>3069</v>
      </c>
      <c r="O688" t="s">
        <v>3498</v>
      </c>
      <c r="P688" t="s">
        <v>3068</v>
      </c>
      <c r="Q688" s="3">
        <v>300002315362515</v>
      </c>
      <c r="R688" t="s">
        <v>2243</v>
      </c>
      <c r="S688">
        <v>61100</v>
      </c>
      <c r="T688">
        <v>61100</v>
      </c>
      <c r="U688" s="3">
        <v>1</v>
      </c>
      <c r="V688" t="s">
        <v>3069</v>
      </c>
      <c r="W688" t="s">
        <v>2321</v>
      </c>
      <c r="X688" t="s">
        <v>2322</v>
      </c>
      <c r="Y688" s="3">
        <v>24</v>
      </c>
      <c r="Z688" t="s">
        <v>4200</v>
      </c>
      <c r="AA688" t="s">
        <v>4201</v>
      </c>
      <c r="AB688" t="s">
        <v>4204</v>
      </c>
      <c r="AC688" t="s">
        <v>4203</v>
      </c>
      <c r="AD688" t="s">
        <v>110</v>
      </c>
      <c r="AE688" t="s">
        <v>60</v>
      </c>
      <c r="AF688" t="s">
        <v>3074</v>
      </c>
      <c r="AG688" t="s">
        <v>3075</v>
      </c>
      <c r="AH688" s="3">
        <v>1</v>
      </c>
      <c r="AI688" s="3">
        <v>2024</v>
      </c>
      <c r="AJ688" s="4">
        <v>45645</v>
      </c>
      <c r="AK688" s="5">
        <v>45665</v>
      </c>
      <c r="AL688" t="s">
        <v>3508</v>
      </c>
      <c r="AM688" t="s">
        <v>116</v>
      </c>
      <c r="AN688">
        <v>61100</v>
      </c>
      <c r="AO688">
        <v>466.66</v>
      </c>
      <c r="AQ688" s="6">
        <v>466.66</v>
      </c>
    </row>
    <row r="689" spans="1:43" x14ac:dyDescent="0.3">
      <c r="A689" t="s">
        <v>3497</v>
      </c>
      <c r="B689" t="s">
        <v>150</v>
      </c>
      <c r="C689" t="s">
        <v>46</v>
      </c>
      <c r="D689" s="3">
        <v>72350</v>
      </c>
      <c r="E689" t="s">
        <v>4640</v>
      </c>
      <c r="F689" t="s">
        <v>48</v>
      </c>
      <c r="G689" t="s">
        <v>49</v>
      </c>
      <c r="H689" t="s">
        <v>50</v>
      </c>
      <c r="I689" t="s">
        <v>51</v>
      </c>
      <c r="J689" t="s">
        <v>102</v>
      </c>
      <c r="K689" t="s">
        <v>102</v>
      </c>
      <c r="L689" t="s">
        <v>103</v>
      </c>
      <c r="M689" t="s">
        <v>52</v>
      </c>
      <c r="N689" t="s">
        <v>2747</v>
      </c>
      <c r="O689" t="s">
        <v>3498</v>
      </c>
      <c r="P689" t="s">
        <v>2746</v>
      </c>
      <c r="Q689" s="3">
        <v>300001600850795</v>
      </c>
      <c r="R689" t="s">
        <v>2243</v>
      </c>
      <c r="S689">
        <v>278664.73</v>
      </c>
      <c r="T689">
        <v>278664.73</v>
      </c>
      <c r="U689" s="3">
        <v>1</v>
      </c>
      <c r="V689" t="s">
        <v>2747</v>
      </c>
      <c r="W689" t="s">
        <v>2495</v>
      </c>
      <c r="X689" t="s">
        <v>2496</v>
      </c>
      <c r="Y689" s="3">
        <v>230</v>
      </c>
      <c r="Z689" t="s">
        <v>3858</v>
      </c>
      <c r="AA689" t="s">
        <v>3859</v>
      </c>
      <c r="AB689" t="s">
        <v>3860</v>
      </c>
      <c r="AC689" t="s">
        <v>3861</v>
      </c>
      <c r="AD689" t="s">
        <v>110</v>
      </c>
      <c r="AE689" t="s">
        <v>60</v>
      </c>
      <c r="AF689" t="s">
        <v>2247</v>
      </c>
      <c r="AH689" s="3">
        <v>0</v>
      </c>
      <c r="AI689" s="3">
        <v>2024</v>
      </c>
      <c r="AJ689" s="4">
        <v>45350</v>
      </c>
      <c r="AK689" s="5">
        <v>45351</v>
      </c>
      <c r="AL689" t="s">
        <v>3508</v>
      </c>
      <c r="AM689" t="s">
        <v>116</v>
      </c>
      <c r="AN689">
        <v>278664.73</v>
      </c>
      <c r="AO689">
        <v>2117.67</v>
      </c>
      <c r="AQ689" s="6">
        <v>2117.67</v>
      </c>
    </row>
    <row r="690" spans="1:43" x14ac:dyDescent="0.3">
      <c r="A690" t="s">
        <v>3497</v>
      </c>
      <c r="B690" t="s">
        <v>440</v>
      </c>
      <c r="C690" t="s">
        <v>46</v>
      </c>
      <c r="D690" s="3">
        <v>72370</v>
      </c>
      <c r="E690" t="s">
        <v>4641</v>
      </c>
      <c r="F690" t="s">
        <v>48</v>
      </c>
      <c r="G690" t="s">
        <v>1370</v>
      </c>
      <c r="H690" t="s">
        <v>50</v>
      </c>
      <c r="I690" t="s">
        <v>51</v>
      </c>
      <c r="J690" t="s">
        <v>102</v>
      </c>
      <c r="K690" t="s">
        <v>102</v>
      </c>
      <c r="L690" t="s">
        <v>103</v>
      </c>
      <c r="M690" t="s">
        <v>52</v>
      </c>
      <c r="N690" t="s">
        <v>4303</v>
      </c>
      <c r="O690" t="s">
        <v>3498</v>
      </c>
      <c r="P690" t="s">
        <v>4304</v>
      </c>
      <c r="Q690" s="3">
        <v>300001738009468</v>
      </c>
      <c r="R690" t="s">
        <v>2243</v>
      </c>
      <c r="S690">
        <v>0</v>
      </c>
      <c r="T690">
        <v>0</v>
      </c>
      <c r="U690" s="3">
        <v>1</v>
      </c>
      <c r="V690" t="s">
        <v>4303</v>
      </c>
      <c r="W690" t="s">
        <v>3297</v>
      </c>
      <c r="X690" t="s">
        <v>3298</v>
      </c>
      <c r="Y690" s="3">
        <v>22</v>
      </c>
      <c r="Z690" t="s">
        <v>3883</v>
      </c>
      <c r="AA690" t="s">
        <v>4305</v>
      </c>
      <c r="AB690" t="s">
        <v>3885</v>
      </c>
      <c r="AC690" t="s">
        <v>3925</v>
      </c>
      <c r="AD690" t="s">
        <v>110</v>
      </c>
      <c r="AE690" t="s">
        <v>60</v>
      </c>
      <c r="AF690" t="s">
        <v>2247</v>
      </c>
      <c r="AH690" s="3">
        <v>0</v>
      </c>
      <c r="AI690" s="3">
        <v>2024</v>
      </c>
      <c r="AJ690" s="4">
        <v>45390</v>
      </c>
      <c r="AK690" s="5">
        <v>45415</v>
      </c>
      <c r="AL690" t="s">
        <v>3508</v>
      </c>
      <c r="AM690" t="s">
        <v>61</v>
      </c>
      <c r="AN690">
        <v>3138.9900000000002</v>
      </c>
      <c r="AO690">
        <v>3138.9900000000002</v>
      </c>
      <c r="AQ690" s="6">
        <v>3138.9900000000002</v>
      </c>
    </row>
    <row r="691" spans="1:43" x14ac:dyDescent="0.3">
      <c r="A691" t="s">
        <v>3497</v>
      </c>
      <c r="B691" t="s">
        <v>440</v>
      </c>
      <c r="C691" t="s">
        <v>46</v>
      </c>
      <c r="D691" s="3">
        <v>72370</v>
      </c>
      <c r="E691" t="s">
        <v>4641</v>
      </c>
      <c r="F691" t="s">
        <v>48</v>
      </c>
      <c r="G691" t="s">
        <v>1370</v>
      </c>
      <c r="H691" t="s">
        <v>50</v>
      </c>
      <c r="I691" t="s">
        <v>51</v>
      </c>
      <c r="J691" t="s">
        <v>102</v>
      </c>
      <c r="K691" t="s">
        <v>102</v>
      </c>
      <c r="L691" t="s">
        <v>103</v>
      </c>
      <c r="M691" t="s">
        <v>52</v>
      </c>
      <c r="N691" t="s">
        <v>4303</v>
      </c>
      <c r="O691" t="s">
        <v>3498</v>
      </c>
      <c r="P691" t="s">
        <v>4304</v>
      </c>
      <c r="Q691" s="3">
        <v>300001738009468</v>
      </c>
      <c r="R691" t="s">
        <v>2243</v>
      </c>
      <c r="S691">
        <v>0</v>
      </c>
      <c r="T691">
        <v>0</v>
      </c>
      <c r="U691" s="3">
        <v>1</v>
      </c>
      <c r="V691" t="s">
        <v>4303</v>
      </c>
      <c r="W691" t="s">
        <v>3297</v>
      </c>
      <c r="X691" t="s">
        <v>3298</v>
      </c>
      <c r="Y691" s="3">
        <v>23</v>
      </c>
      <c r="Z691" t="s">
        <v>3883</v>
      </c>
      <c r="AA691" t="s">
        <v>4305</v>
      </c>
      <c r="AB691" t="s">
        <v>3885</v>
      </c>
      <c r="AC691" t="s">
        <v>3925</v>
      </c>
      <c r="AD691" t="s">
        <v>110</v>
      </c>
      <c r="AE691" t="s">
        <v>60</v>
      </c>
      <c r="AF691" t="s">
        <v>2247</v>
      </c>
      <c r="AH691" s="3">
        <v>0</v>
      </c>
      <c r="AI691" s="3">
        <v>2024</v>
      </c>
      <c r="AJ691" s="4">
        <v>45390</v>
      </c>
      <c r="AK691" s="5">
        <v>45415</v>
      </c>
      <c r="AL691" t="s">
        <v>3508</v>
      </c>
      <c r="AM691" t="s">
        <v>61</v>
      </c>
      <c r="AN691">
        <v>-3138.9900000000002</v>
      </c>
      <c r="AP691">
        <v>3138.9900000000002</v>
      </c>
      <c r="AQ691" s="6">
        <v>-3138.9900000000002</v>
      </c>
    </row>
    <row r="692" spans="1:43" x14ac:dyDescent="0.3">
      <c r="A692" t="s">
        <v>3497</v>
      </c>
      <c r="B692" t="s">
        <v>144</v>
      </c>
      <c r="C692" t="s">
        <v>46</v>
      </c>
      <c r="D692" s="3">
        <v>72399</v>
      </c>
      <c r="E692" t="s">
        <v>4661</v>
      </c>
      <c r="F692" t="s">
        <v>48</v>
      </c>
      <c r="G692" t="s">
        <v>49</v>
      </c>
      <c r="H692" t="s">
        <v>50</v>
      </c>
      <c r="I692" t="s">
        <v>51</v>
      </c>
      <c r="J692" t="s">
        <v>102</v>
      </c>
      <c r="K692" t="s">
        <v>102</v>
      </c>
      <c r="L692" t="s">
        <v>103</v>
      </c>
      <c r="M692" t="s">
        <v>52</v>
      </c>
      <c r="N692" t="s">
        <v>2249</v>
      </c>
      <c r="O692" t="s">
        <v>3498</v>
      </c>
      <c r="P692" t="s">
        <v>2248</v>
      </c>
      <c r="Q692" s="3">
        <v>300000793938963</v>
      </c>
      <c r="R692" t="s">
        <v>2243</v>
      </c>
      <c r="S692">
        <v>232559.99</v>
      </c>
      <c r="T692">
        <v>232559.99</v>
      </c>
      <c r="U692" s="3">
        <v>1</v>
      </c>
      <c r="V692" t="s">
        <v>2249</v>
      </c>
      <c r="W692" t="s">
        <v>2250</v>
      </c>
      <c r="X692" t="s">
        <v>2251</v>
      </c>
      <c r="Y692" s="3">
        <v>62</v>
      </c>
      <c r="Z692" t="s">
        <v>3517</v>
      </c>
      <c r="AA692" t="s">
        <v>3518</v>
      </c>
      <c r="AB692" t="s">
        <v>3519</v>
      </c>
      <c r="AC692" t="s">
        <v>3520</v>
      </c>
      <c r="AD692" t="s">
        <v>110</v>
      </c>
      <c r="AE692" t="s">
        <v>60</v>
      </c>
      <c r="AF692" t="s">
        <v>2247</v>
      </c>
      <c r="AH692" s="3">
        <v>0</v>
      </c>
      <c r="AI692" s="3">
        <v>2023</v>
      </c>
      <c r="AJ692" s="4">
        <v>44958</v>
      </c>
      <c r="AK692" s="5">
        <v>44987</v>
      </c>
      <c r="AL692" t="s">
        <v>3508</v>
      </c>
      <c r="AM692" t="s">
        <v>116</v>
      </c>
      <c r="AN692">
        <v>232559.99</v>
      </c>
      <c r="AO692">
        <v>1577.64</v>
      </c>
      <c r="AQ692" s="6">
        <v>1577.64</v>
      </c>
    </row>
    <row r="693" spans="1:43" x14ac:dyDescent="0.3">
      <c r="A693" t="s">
        <v>3497</v>
      </c>
      <c r="B693" t="s">
        <v>156</v>
      </c>
      <c r="C693" t="s">
        <v>46</v>
      </c>
      <c r="D693" s="3">
        <v>72399</v>
      </c>
      <c r="E693" t="s">
        <v>4661</v>
      </c>
      <c r="F693" t="s">
        <v>48</v>
      </c>
      <c r="G693" t="s">
        <v>49</v>
      </c>
      <c r="H693" t="s">
        <v>50</v>
      </c>
      <c r="I693" t="s">
        <v>51</v>
      </c>
      <c r="J693" t="s">
        <v>102</v>
      </c>
      <c r="K693" t="s">
        <v>102</v>
      </c>
      <c r="L693" t="s">
        <v>103</v>
      </c>
      <c r="M693" t="s">
        <v>52</v>
      </c>
      <c r="N693" t="s">
        <v>2268</v>
      </c>
      <c r="O693" t="s">
        <v>3498</v>
      </c>
      <c r="P693" t="s">
        <v>2267</v>
      </c>
      <c r="Q693" s="3">
        <v>300000831187172</v>
      </c>
      <c r="R693" t="s">
        <v>2243</v>
      </c>
      <c r="S693">
        <v>45210.6</v>
      </c>
      <c r="T693">
        <v>45210.6</v>
      </c>
      <c r="U693" s="3">
        <v>1</v>
      </c>
      <c r="V693" t="s">
        <v>2268</v>
      </c>
      <c r="W693" t="s">
        <v>2269</v>
      </c>
      <c r="X693" t="s">
        <v>2270</v>
      </c>
      <c r="Y693" s="3">
        <v>995</v>
      </c>
      <c r="Z693" t="s">
        <v>3532</v>
      </c>
      <c r="AA693" t="s">
        <v>3533</v>
      </c>
      <c r="AB693" t="s">
        <v>3534</v>
      </c>
      <c r="AC693" t="s">
        <v>3535</v>
      </c>
      <c r="AD693" t="s">
        <v>110</v>
      </c>
      <c r="AE693" t="s">
        <v>60</v>
      </c>
      <c r="AF693" t="s">
        <v>2247</v>
      </c>
      <c r="AH693" s="3">
        <v>0</v>
      </c>
      <c r="AI693" s="3">
        <v>2023</v>
      </c>
      <c r="AJ693" s="4">
        <v>45000</v>
      </c>
      <c r="AK693" s="5">
        <v>45000</v>
      </c>
      <c r="AL693" t="s">
        <v>3508</v>
      </c>
      <c r="AM693" t="s">
        <v>116</v>
      </c>
      <c r="AN693">
        <v>45210.6</v>
      </c>
      <c r="AO693">
        <v>299.45</v>
      </c>
      <c r="AQ693" s="6">
        <v>299.45</v>
      </c>
    </row>
    <row r="694" spans="1:43" x14ac:dyDescent="0.3">
      <c r="A694" t="s">
        <v>3497</v>
      </c>
      <c r="B694" t="s">
        <v>156</v>
      </c>
      <c r="C694" t="s">
        <v>46</v>
      </c>
      <c r="D694" s="3">
        <v>72399</v>
      </c>
      <c r="E694" t="s">
        <v>4661</v>
      </c>
      <c r="F694" t="s">
        <v>48</v>
      </c>
      <c r="G694" t="s">
        <v>49</v>
      </c>
      <c r="H694" t="s">
        <v>50</v>
      </c>
      <c r="I694" t="s">
        <v>51</v>
      </c>
      <c r="J694" t="s">
        <v>102</v>
      </c>
      <c r="K694" t="s">
        <v>102</v>
      </c>
      <c r="L694" t="s">
        <v>103</v>
      </c>
      <c r="M694" t="s">
        <v>52</v>
      </c>
      <c r="N694" t="s">
        <v>2288</v>
      </c>
      <c r="O694" t="s">
        <v>3498</v>
      </c>
      <c r="P694" t="s">
        <v>2287</v>
      </c>
      <c r="Q694" s="3">
        <v>300000907915959</v>
      </c>
      <c r="R694" t="s">
        <v>2243</v>
      </c>
      <c r="S694">
        <v>846285</v>
      </c>
      <c r="T694">
        <v>846285</v>
      </c>
      <c r="U694" s="3">
        <v>1</v>
      </c>
      <c r="V694" t="s">
        <v>2288</v>
      </c>
      <c r="W694" t="s">
        <v>2289</v>
      </c>
      <c r="X694" t="s">
        <v>2290</v>
      </c>
      <c r="Y694" s="3">
        <v>11</v>
      </c>
      <c r="Z694" t="s">
        <v>3563</v>
      </c>
      <c r="AA694" t="s">
        <v>3564</v>
      </c>
      <c r="AB694" t="s">
        <v>3565</v>
      </c>
      <c r="AC694" t="s">
        <v>3566</v>
      </c>
      <c r="AD694" t="s">
        <v>110</v>
      </c>
      <c r="AE694" t="s">
        <v>60</v>
      </c>
      <c r="AF694" t="s">
        <v>2294</v>
      </c>
      <c r="AG694" t="s">
        <v>2295</v>
      </c>
      <c r="AH694" s="3">
        <v>1</v>
      </c>
      <c r="AI694" s="3">
        <v>2023</v>
      </c>
      <c r="AJ694" s="4">
        <v>45016</v>
      </c>
      <c r="AK694" s="5">
        <v>45029</v>
      </c>
      <c r="AL694" t="s">
        <v>3508</v>
      </c>
      <c r="AM694" t="s">
        <v>116</v>
      </c>
      <c r="AN694">
        <v>0</v>
      </c>
      <c r="AO694">
        <v>97.76</v>
      </c>
      <c r="AQ694" s="6">
        <v>97.76</v>
      </c>
    </row>
    <row r="695" spans="1:43" x14ac:dyDescent="0.3">
      <c r="A695" t="s">
        <v>3497</v>
      </c>
      <c r="B695" t="s">
        <v>156</v>
      </c>
      <c r="C695" t="s">
        <v>46</v>
      </c>
      <c r="D695" s="3">
        <v>72399</v>
      </c>
      <c r="E695" t="s">
        <v>4661</v>
      </c>
      <c r="F695" t="s">
        <v>48</v>
      </c>
      <c r="G695" t="s">
        <v>49</v>
      </c>
      <c r="H695" t="s">
        <v>50</v>
      </c>
      <c r="I695" t="s">
        <v>51</v>
      </c>
      <c r="J695" t="s">
        <v>102</v>
      </c>
      <c r="K695" t="s">
        <v>102</v>
      </c>
      <c r="L695" t="s">
        <v>103</v>
      </c>
      <c r="M695" t="s">
        <v>52</v>
      </c>
      <c r="N695" t="s">
        <v>2288</v>
      </c>
      <c r="O695" t="s">
        <v>3498</v>
      </c>
      <c r="P695" t="s">
        <v>2287</v>
      </c>
      <c r="Q695" s="3">
        <v>300000907915959</v>
      </c>
      <c r="R695" t="s">
        <v>2243</v>
      </c>
      <c r="S695">
        <v>846285</v>
      </c>
      <c r="T695">
        <v>846285</v>
      </c>
      <c r="U695" s="3">
        <v>1</v>
      </c>
      <c r="V695" t="s">
        <v>2288</v>
      </c>
      <c r="W695" t="s">
        <v>2289</v>
      </c>
      <c r="X695" t="s">
        <v>2290</v>
      </c>
      <c r="Y695" s="3">
        <v>106</v>
      </c>
      <c r="Z695" t="s">
        <v>3563</v>
      </c>
      <c r="AA695" t="s">
        <v>3564</v>
      </c>
      <c r="AB695" t="s">
        <v>3567</v>
      </c>
      <c r="AC695" t="s">
        <v>3566</v>
      </c>
      <c r="AD695" t="s">
        <v>110</v>
      </c>
      <c r="AE695" t="s">
        <v>60</v>
      </c>
      <c r="AF695" t="s">
        <v>2294</v>
      </c>
      <c r="AG695" t="s">
        <v>2295</v>
      </c>
      <c r="AH695" s="3">
        <v>1</v>
      </c>
      <c r="AI695" s="3">
        <v>2023</v>
      </c>
      <c r="AJ695" s="4">
        <v>45016</v>
      </c>
      <c r="AK695" s="5">
        <v>45029</v>
      </c>
      <c r="AL695" t="s">
        <v>3508</v>
      </c>
      <c r="AM695" t="s">
        <v>116</v>
      </c>
      <c r="AN695">
        <v>846285</v>
      </c>
      <c r="AO695">
        <v>5507.52</v>
      </c>
      <c r="AQ695" s="6">
        <v>5507.52</v>
      </c>
    </row>
    <row r="696" spans="1:43" x14ac:dyDescent="0.3">
      <c r="A696" t="s">
        <v>3497</v>
      </c>
      <c r="B696" t="s">
        <v>446</v>
      </c>
      <c r="C696" t="s">
        <v>46</v>
      </c>
      <c r="D696" s="3">
        <v>72399</v>
      </c>
      <c r="E696" t="s">
        <v>4661</v>
      </c>
      <c r="F696" t="s">
        <v>48</v>
      </c>
      <c r="G696" t="s">
        <v>49</v>
      </c>
      <c r="H696" t="s">
        <v>50</v>
      </c>
      <c r="I696" t="s">
        <v>51</v>
      </c>
      <c r="J696" t="s">
        <v>102</v>
      </c>
      <c r="K696" t="s">
        <v>102</v>
      </c>
      <c r="L696" t="s">
        <v>103</v>
      </c>
      <c r="M696" t="s">
        <v>52</v>
      </c>
      <c r="N696" t="s">
        <v>2549</v>
      </c>
      <c r="O696" t="s">
        <v>3498</v>
      </c>
      <c r="P696" t="s">
        <v>2548</v>
      </c>
      <c r="Q696" s="3">
        <v>300001264948360</v>
      </c>
      <c r="R696" t="s">
        <v>2243</v>
      </c>
      <c r="S696">
        <v>137000</v>
      </c>
      <c r="T696">
        <v>137000</v>
      </c>
      <c r="U696" s="3">
        <v>1</v>
      </c>
      <c r="V696" t="s">
        <v>2549</v>
      </c>
      <c r="W696" t="s">
        <v>2321</v>
      </c>
      <c r="X696" t="s">
        <v>2322</v>
      </c>
      <c r="Y696" s="3">
        <v>45</v>
      </c>
      <c r="Z696" t="s">
        <v>3707</v>
      </c>
      <c r="AA696" t="s">
        <v>3708</v>
      </c>
      <c r="AB696" t="s">
        <v>3709</v>
      </c>
      <c r="AC696" t="s">
        <v>3710</v>
      </c>
      <c r="AD696" t="s">
        <v>110</v>
      </c>
      <c r="AE696" t="s">
        <v>60</v>
      </c>
      <c r="AF696" t="s">
        <v>2551</v>
      </c>
      <c r="AG696" t="s">
        <v>2552</v>
      </c>
      <c r="AH696" s="3">
        <v>1</v>
      </c>
      <c r="AI696" s="3">
        <v>2023</v>
      </c>
      <c r="AJ696" s="4">
        <v>45169</v>
      </c>
      <c r="AK696" s="5">
        <v>45190</v>
      </c>
      <c r="AL696" t="s">
        <v>3508</v>
      </c>
      <c r="AM696" t="s">
        <v>116</v>
      </c>
      <c r="AN696">
        <v>137000</v>
      </c>
      <c r="AO696">
        <v>1005.87</v>
      </c>
      <c r="AQ696" s="6">
        <v>1005.87</v>
      </c>
    </row>
    <row r="697" spans="1:43" x14ac:dyDescent="0.3">
      <c r="A697" t="s">
        <v>3497</v>
      </c>
      <c r="B697" t="s">
        <v>144</v>
      </c>
      <c r="C697" t="s">
        <v>46</v>
      </c>
      <c r="D697" s="3">
        <v>72399</v>
      </c>
      <c r="E697" t="s">
        <v>4661</v>
      </c>
      <c r="F697" t="s">
        <v>4600</v>
      </c>
      <c r="G697" t="s">
        <v>49</v>
      </c>
      <c r="H697" t="s">
        <v>50</v>
      </c>
      <c r="I697" t="s">
        <v>51</v>
      </c>
      <c r="J697" t="s">
        <v>102</v>
      </c>
      <c r="K697" t="s">
        <v>102</v>
      </c>
      <c r="L697" t="s">
        <v>103</v>
      </c>
      <c r="M697" t="s">
        <v>52</v>
      </c>
      <c r="N697" t="s">
        <v>4607</v>
      </c>
      <c r="O697" t="s">
        <v>3498</v>
      </c>
      <c r="P697" t="s">
        <v>4608</v>
      </c>
      <c r="Q697" s="3">
        <v>300000734194289</v>
      </c>
      <c r="R697" t="s">
        <v>2243</v>
      </c>
      <c r="S697">
        <v>0</v>
      </c>
      <c r="T697">
        <v>0</v>
      </c>
      <c r="U697" s="3">
        <v>1</v>
      </c>
      <c r="V697" t="s">
        <v>4607</v>
      </c>
      <c r="W697" t="s">
        <v>2250</v>
      </c>
      <c r="X697" t="s">
        <v>2251</v>
      </c>
      <c r="Y697" s="3">
        <v>3</v>
      </c>
      <c r="Z697" t="s">
        <v>4609</v>
      </c>
      <c r="AA697" t="s">
        <v>4610</v>
      </c>
      <c r="AB697" t="s">
        <v>4611</v>
      </c>
      <c r="AC697" t="s">
        <v>4606</v>
      </c>
      <c r="AD697" t="s">
        <v>110</v>
      </c>
      <c r="AE697" t="s">
        <v>60</v>
      </c>
      <c r="AF697" t="s">
        <v>2247</v>
      </c>
      <c r="AH697" s="3">
        <v>0</v>
      </c>
      <c r="AI697" s="3">
        <v>2023</v>
      </c>
      <c r="AJ697" s="4">
        <v>44963</v>
      </c>
      <c r="AK697" s="5">
        <v>44986</v>
      </c>
      <c r="AL697" t="s">
        <v>3508</v>
      </c>
      <c r="AM697" t="s">
        <v>116</v>
      </c>
      <c r="AN697">
        <v>232559.99</v>
      </c>
      <c r="AO697">
        <v>1577.64</v>
      </c>
      <c r="AQ697" s="6">
        <v>1577.64</v>
      </c>
    </row>
    <row r="698" spans="1:43" x14ac:dyDescent="0.3">
      <c r="A698" t="s">
        <v>3497</v>
      </c>
      <c r="B698" t="s">
        <v>144</v>
      </c>
      <c r="C698" t="s">
        <v>46</v>
      </c>
      <c r="D698" s="3">
        <v>72399</v>
      </c>
      <c r="E698" t="s">
        <v>4661</v>
      </c>
      <c r="F698" t="s">
        <v>4600</v>
      </c>
      <c r="G698" t="s">
        <v>49</v>
      </c>
      <c r="H698" t="s">
        <v>50</v>
      </c>
      <c r="I698" t="s">
        <v>51</v>
      </c>
      <c r="J698" t="s">
        <v>102</v>
      </c>
      <c r="K698" t="s">
        <v>102</v>
      </c>
      <c r="L698" t="s">
        <v>103</v>
      </c>
      <c r="M698" t="s">
        <v>52</v>
      </c>
      <c r="N698" t="s">
        <v>4607</v>
      </c>
      <c r="O698" t="s">
        <v>3498</v>
      </c>
      <c r="P698" t="s">
        <v>4608</v>
      </c>
      <c r="Q698" s="3">
        <v>300000734194289</v>
      </c>
      <c r="R698" t="s">
        <v>2243</v>
      </c>
      <c r="S698">
        <v>0</v>
      </c>
      <c r="T698">
        <v>0</v>
      </c>
      <c r="U698" s="3">
        <v>1</v>
      </c>
      <c r="V698" t="s">
        <v>4607</v>
      </c>
      <c r="W698" t="s">
        <v>2250</v>
      </c>
      <c r="X698" t="s">
        <v>2251</v>
      </c>
      <c r="Y698" s="3">
        <v>4</v>
      </c>
      <c r="Z698" t="s">
        <v>4609</v>
      </c>
      <c r="AA698" t="s">
        <v>4610</v>
      </c>
      <c r="AB698" t="s">
        <v>4611</v>
      </c>
      <c r="AC698" t="s">
        <v>4606</v>
      </c>
      <c r="AD698" t="s">
        <v>110</v>
      </c>
      <c r="AE698" t="s">
        <v>60</v>
      </c>
      <c r="AF698" t="s">
        <v>2247</v>
      </c>
      <c r="AH698" s="3">
        <v>0</v>
      </c>
      <c r="AI698" s="3">
        <v>2023</v>
      </c>
      <c r="AJ698" s="4">
        <v>44963</v>
      </c>
      <c r="AK698" s="5">
        <v>44986</v>
      </c>
      <c r="AL698" t="s">
        <v>3508</v>
      </c>
      <c r="AM698" t="s">
        <v>116</v>
      </c>
      <c r="AN698">
        <v>-232559.99</v>
      </c>
      <c r="AP698">
        <v>1577.64</v>
      </c>
      <c r="AQ698" s="6">
        <v>-1577.64</v>
      </c>
    </row>
    <row r="699" spans="1:43" x14ac:dyDescent="0.3">
      <c r="A699" t="s">
        <v>3497</v>
      </c>
      <c r="B699" t="s">
        <v>440</v>
      </c>
      <c r="C699" t="s">
        <v>46</v>
      </c>
      <c r="D699" s="3">
        <v>72406</v>
      </c>
      <c r="E699" t="s">
        <v>4664</v>
      </c>
      <c r="F699" t="s">
        <v>48</v>
      </c>
      <c r="G699" t="s">
        <v>49</v>
      </c>
      <c r="H699" t="s">
        <v>50</v>
      </c>
      <c r="I699" t="s">
        <v>51</v>
      </c>
      <c r="J699" t="s">
        <v>102</v>
      </c>
      <c r="K699" t="s">
        <v>102</v>
      </c>
      <c r="L699" t="s">
        <v>103</v>
      </c>
      <c r="M699" t="s">
        <v>52</v>
      </c>
      <c r="N699" t="s">
        <v>3296</v>
      </c>
      <c r="O699" t="s">
        <v>3498</v>
      </c>
      <c r="P699" t="s">
        <v>3295</v>
      </c>
      <c r="Q699" s="3">
        <v>300001738479081</v>
      </c>
      <c r="R699" t="s">
        <v>2243</v>
      </c>
      <c r="S699">
        <v>3138.9900000000002</v>
      </c>
      <c r="T699">
        <v>3138.9900000000002</v>
      </c>
      <c r="U699" s="3">
        <v>1</v>
      </c>
      <c r="V699" t="s">
        <v>3296</v>
      </c>
      <c r="W699" t="s">
        <v>3297</v>
      </c>
      <c r="X699" t="s">
        <v>3298</v>
      </c>
      <c r="Y699" s="3">
        <v>217</v>
      </c>
      <c r="Z699" t="s">
        <v>3926</v>
      </c>
      <c r="AA699" t="s">
        <v>4489</v>
      </c>
      <c r="AB699" t="s">
        <v>3928</v>
      </c>
      <c r="AC699" t="s">
        <v>3544</v>
      </c>
      <c r="AD699" t="s">
        <v>110</v>
      </c>
      <c r="AE699" t="s">
        <v>60</v>
      </c>
      <c r="AF699" t="s">
        <v>2247</v>
      </c>
      <c r="AH699" s="3">
        <v>0</v>
      </c>
      <c r="AI699" s="3">
        <v>2024</v>
      </c>
      <c r="AJ699" s="4">
        <v>45383</v>
      </c>
      <c r="AK699" s="5">
        <v>45419</v>
      </c>
      <c r="AL699" t="s">
        <v>3508</v>
      </c>
      <c r="AM699" t="s">
        <v>61</v>
      </c>
      <c r="AN699">
        <v>3138.9900000000002</v>
      </c>
      <c r="AO699">
        <v>3138.9900000000002</v>
      </c>
      <c r="AQ699" s="6">
        <v>3138.9900000000002</v>
      </c>
    </row>
    <row r="700" spans="1:43" x14ac:dyDescent="0.3">
      <c r="A700" t="s">
        <v>3497</v>
      </c>
      <c r="B700" t="s">
        <v>289</v>
      </c>
      <c r="C700" t="s">
        <v>46</v>
      </c>
      <c r="D700" s="3">
        <v>72410</v>
      </c>
      <c r="E700" t="s">
        <v>47</v>
      </c>
      <c r="F700" t="s">
        <v>48</v>
      </c>
      <c r="G700" t="s">
        <v>49</v>
      </c>
      <c r="H700" t="s">
        <v>50</v>
      </c>
      <c r="I700" t="s">
        <v>51</v>
      </c>
      <c r="J700" t="s">
        <v>102</v>
      </c>
      <c r="K700" t="s">
        <v>102</v>
      </c>
      <c r="L700" t="s">
        <v>103</v>
      </c>
      <c r="M700" t="s">
        <v>52</v>
      </c>
      <c r="N700" t="s">
        <v>2710</v>
      </c>
      <c r="O700" t="s">
        <v>3498</v>
      </c>
      <c r="P700" t="s">
        <v>2709</v>
      </c>
      <c r="Q700" s="3">
        <v>300001427996482</v>
      </c>
      <c r="R700" t="s">
        <v>2243</v>
      </c>
      <c r="S700">
        <v>103675</v>
      </c>
      <c r="T700">
        <v>103675</v>
      </c>
      <c r="U700" s="3">
        <v>1</v>
      </c>
      <c r="V700" t="s">
        <v>2710</v>
      </c>
      <c r="W700" t="s">
        <v>2711</v>
      </c>
      <c r="X700" t="s">
        <v>2712</v>
      </c>
      <c r="Y700" s="3">
        <v>2</v>
      </c>
      <c r="Z700" t="s">
        <v>3817</v>
      </c>
      <c r="AA700" t="s">
        <v>3818</v>
      </c>
      <c r="AB700" t="s">
        <v>3819</v>
      </c>
      <c r="AC700" t="s">
        <v>3723</v>
      </c>
      <c r="AD700" t="s">
        <v>110</v>
      </c>
      <c r="AE700" t="s">
        <v>60</v>
      </c>
      <c r="AF700" t="s">
        <v>2247</v>
      </c>
      <c r="AH700" s="3">
        <v>0</v>
      </c>
      <c r="AI700" s="3">
        <v>2023</v>
      </c>
      <c r="AJ700" s="4">
        <v>45175</v>
      </c>
      <c r="AK700" s="5">
        <v>45269</v>
      </c>
      <c r="AL700" t="s">
        <v>3508</v>
      </c>
      <c r="AM700" t="s">
        <v>116</v>
      </c>
      <c r="AN700">
        <v>103675</v>
      </c>
      <c r="AO700">
        <v>763.33</v>
      </c>
      <c r="AQ700" s="6">
        <v>763.33</v>
      </c>
    </row>
    <row r="701" spans="1:43" x14ac:dyDescent="0.3">
      <c r="A701" t="s">
        <v>3497</v>
      </c>
      <c r="B701" t="s">
        <v>289</v>
      </c>
      <c r="C701" t="s">
        <v>46</v>
      </c>
      <c r="D701" s="3">
        <v>72410</v>
      </c>
      <c r="E701" t="s">
        <v>47</v>
      </c>
      <c r="F701" t="s">
        <v>48</v>
      </c>
      <c r="G701" t="s">
        <v>49</v>
      </c>
      <c r="H701" t="s">
        <v>50</v>
      </c>
      <c r="I701" t="s">
        <v>51</v>
      </c>
      <c r="J701" t="s">
        <v>102</v>
      </c>
      <c r="K701" t="s">
        <v>102</v>
      </c>
      <c r="L701" t="s">
        <v>103</v>
      </c>
      <c r="M701" t="s">
        <v>52</v>
      </c>
      <c r="N701" t="s">
        <v>3820</v>
      </c>
      <c r="O701" t="s">
        <v>3498</v>
      </c>
      <c r="P701" t="s">
        <v>3821</v>
      </c>
      <c r="Q701" s="3">
        <v>300001428317820</v>
      </c>
      <c r="R701" t="s">
        <v>2243</v>
      </c>
      <c r="S701">
        <v>0</v>
      </c>
      <c r="T701">
        <v>0</v>
      </c>
      <c r="U701" s="3">
        <v>1</v>
      </c>
      <c r="V701" t="s">
        <v>3820</v>
      </c>
      <c r="W701" t="s">
        <v>2711</v>
      </c>
      <c r="X701" t="s">
        <v>2712</v>
      </c>
      <c r="Y701" s="3">
        <v>3</v>
      </c>
      <c r="Z701" t="s">
        <v>3822</v>
      </c>
      <c r="AA701" t="s">
        <v>3823</v>
      </c>
      <c r="AB701" t="s">
        <v>3824</v>
      </c>
      <c r="AC701" t="s">
        <v>3723</v>
      </c>
      <c r="AD701" t="s">
        <v>110</v>
      </c>
      <c r="AE701" t="s">
        <v>60</v>
      </c>
      <c r="AF701" t="s">
        <v>2247</v>
      </c>
      <c r="AH701" s="3">
        <v>0</v>
      </c>
      <c r="AI701" s="3">
        <v>2023</v>
      </c>
      <c r="AJ701" s="4">
        <v>45175</v>
      </c>
      <c r="AK701" s="5">
        <v>45268</v>
      </c>
      <c r="AL701" t="s">
        <v>3508</v>
      </c>
      <c r="AM701" t="s">
        <v>116</v>
      </c>
      <c r="AN701">
        <v>103675</v>
      </c>
      <c r="AO701">
        <v>763.33</v>
      </c>
      <c r="AQ701" s="6">
        <v>763.33</v>
      </c>
    </row>
    <row r="702" spans="1:43" x14ac:dyDescent="0.3">
      <c r="A702" t="s">
        <v>3497</v>
      </c>
      <c r="B702" t="s">
        <v>289</v>
      </c>
      <c r="C702" t="s">
        <v>46</v>
      </c>
      <c r="D702" s="3">
        <v>72410</v>
      </c>
      <c r="E702" t="s">
        <v>47</v>
      </c>
      <c r="F702" t="s">
        <v>48</v>
      </c>
      <c r="G702" t="s">
        <v>49</v>
      </c>
      <c r="H702" t="s">
        <v>50</v>
      </c>
      <c r="I702" t="s">
        <v>51</v>
      </c>
      <c r="J702" t="s">
        <v>102</v>
      </c>
      <c r="K702" t="s">
        <v>102</v>
      </c>
      <c r="L702" t="s">
        <v>103</v>
      </c>
      <c r="M702" t="s">
        <v>52</v>
      </c>
      <c r="N702" t="s">
        <v>3820</v>
      </c>
      <c r="O702" t="s">
        <v>3498</v>
      </c>
      <c r="P702" t="s">
        <v>3821</v>
      </c>
      <c r="Q702" s="3">
        <v>300001428317820</v>
      </c>
      <c r="R702" t="s">
        <v>2243</v>
      </c>
      <c r="S702">
        <v>0</v>
      </c>
      <c r="T702">
        <v>0</v>
      </c>
      <c r="U702" s="3">
        <v>1</v>
      </c>
      <c r="V702" t="s">
        <v>3820</v>
      </c>
      <c r="W702" t="s">
        <v>2711</v>
      </c>
      <c r="X702" t="s">
        <v>2712</v>
      </c>
      <c r="Y702" s="3">
        <v>4</v>
      </c>
      <c r="Z702" t="s">
        <v>3822</v>
      </c>
      <c r="AA702" t="s">
        <v>3823</v>
      </c>
      <c r="AB702" t="s">
        <v>3824</v>
      </c>
      <c r="AC702" t="s">
        <v>3723</v>
      </c>
      <c r="AD702" t="s">
        <v>110</v>
      </c>
      <c r="AE702" t="s">
        <v>60</v>
      </c>
      <c r="AF702" t="s">
        <v>2247</v>
      </c>
      <c r="AH702" s="3">
        <v>0</v>
      </c>
      <c r="AI702" s="3">
        <v>2023</v>
      </c>
      <c r="AJ702" s="4">
        <v>45175</v>
      </c>
      <c r="AK702" s="5">
        <v>45268</v>
      </c>
      <c r="AL702" t="s">
        <v>3508</v>
      </c>
      <c r="AM702" t="s">
        <v>116</v>
      </c>
      <c r="AN702">
        <v>-103675</v>
      </c>
      <c r="AP702">
        <v>763.33</v>
      </c>
      <c r="AQ702" s="6">
        <v>-763.33</v>
      </c>
    </row>
    <row r="703" spans="1:43" x14ac:dyDescent="0.3">
      <c r="A703" t="s">
        <v>3497</v>
      </c>
      <c r="B703" t="s">
        <v>224</v>
      </c>
      <c r="C703" t="s">
        <v>46</v>
      </c>
      <c r="D703" s="3">
        <v>72410</v>
      </c>
      <c r="E703" t="s">
        <v>47</v>
      </c>
      <c r="F703" t="s">
        <v>48</v>
      </c>
      <c r="G703" t="s">
        <v>49</v>
      </c>
      <c r="H703" t="s">
        <v>50</v>
      </c>
      <c r="I703" t="s">
        <v>51</v>
      </c>
      <c r="J703" t="s">
        <v>102</v>
      </c>
      <c r="K703" t="s">
        <v>102</v>
      </c>
      <c r="L703" t="s">
        <v>103</v>
      </c>
      <c r="M703" t="s">
        <v>52</v>
      </c>
      <c r="N703" t="s">
        <v>3840</v>
      </c>
      <c r="O703" t="s">
        <v>3498</v>
      </c>
      <c r="P703" t="s">
        <v>3841</v>
      </c>
      <c r="Q703" s="3">
        <v>300001471951357</v>
      </c>
      <c r="R703" t="s">
        <v>2243</v>
      </c>
      <c r="S703">
        <v>0</v>
      </c>
      <c r="T703">
        <v>0</v>
      </c>
      <c r="U703" s="3">
        <v>6</v>
      </c>
      <c r="V703" t="s">
        <v>3840</v>
      </c>
      <c r="W703" t="s">
        <v>3842</v>
      </c>
      <c r="X703" t="s">
        <v>3843</v>
      </c>
      <c r="Y703" s="3">
        <v>180</v>
      </c>
      <c r="Z703" t="s">
        <v>3844</v>
      </c>
      <c r="AA703" t="s">
        <v>3845</v>
      </c>
      <c r="AB703" t="s">
        <v>3846</v>
      </c>
      <c r="AC703" t="s">
        <v>3847</v>
      </c>
      <c r="AD703" t="s">
        <v>110</v>
      </c>
      <c r="AE703" t="s">
        <v>60</v>
      </c>
      <c r="AF703" t="s">
        <v>2247</v>
      </c>
      <c r="AH703" s="3">
        <v>0</v>
      </c>
      <c r="AI703" s="3">
        <v>2024</v>
      </c>
      <c r="AJ703" s="4">
        <v>45444</v>
      </c>
      <c r="AK703" s="5">
        <v>45468</v>
      </c>
      <c r="AL703" t="s">
        <v>3502</v>
      </c>
      <c r="AM703" t="s">
        <v>116</v>
      </c>
      <c r="AN703">
        <v>4900</v>
      </c>
      <c r="AO703">
        <v>36.96</v>
      </c>
      <c r="AQ703" s="6">
        <v>36.96</v>
      </c>
    </row>
    <row r="704" spans="1:43" x14ac:dyDescent="0.3">
      <c r="A704" t="s">
        <v>3497</v>
      </c>
      <c r="B704" t="s">
        <v>224</v>
      </c>
      <c r="C704" t="s">
        <v>46</v>
      </c>
      <c r="D704" s="3">
        <v>72410</v>
      </c>
      <c r="E704" t="s">
        <v>47</v>
      </c>
      <c r="F704" t="s">
        <v>48</v>
      </c>
      <c r="G704" t="s">
        <v>49</v>
      </c>
      <c r="H704" t="s">
        <v>50</v>
      </c>
      <c r="I704" t="s">
        <v>51</v>
      </c>
      <c r="J704" t="s">
        <v>102</v>
      </c>
      <c r="K704" t="s">
        <v>102</v>
      </c>
      <c r="L704" t="s">
        <v>103</v>
      </c>
      <c r="M704" t="s">
        <v>52</v>
      </c>
      <c r="N704" t="s">
        <v>3840</v>
      </c>
      <c r="O704" t="s">
        <v>3498</v>
      </c>
      <c r="P704" t="s">
        <v>3841</v>
      </c>
      <c r="Q704" s="3">
        <v>300001471951357</v>
      </c>
      <c r="R704" t="s">
        <v>2243</v>
      </c>
      <c r="S704">
        <v>0</v>
      </c>
      <c r="T704">
        <v>0</v>
      </c>
      <c r="U704" s="3">
        <v>6</v>
      </c>
      <c r="V704" t="s">
        <v>3840</v>
      </c>
      <c r="W704" t="s">
        <v>3842</v>
      </c>
      <c r="X704" t="s">
        <v>3843</v>
      </c>
      <c r="Y704" s="3">
        <v>181</v>
      </c>
      <c r="Z704" t="s">
        <v>3844</v>
      </c>
      <c r="AA704" t="s">
        <v>3845</v>
      </c>
      <c r="AB704" t="s">
        <v>3846</v>
      </c>
      <c r="AC704" t="s">
        <v>3847</v>
      </c>
      <c r="AD704" t="s">
        <v>110</v>
      </c>
      <c r="AE704" t="s">
        <v>60</v>
      </c>
      <c r="AF704" t="s">
        <v>2247</v>
      </c>
      <c r="AH704" s="3">
        <v>0</v>
      </c>
      <c r="AI704" s="3">
        <v>2024</v>
      </c>
      <c r="AJ704" s="4">
        <v>45444</v>
      </c>
      <c r="AK704" s="5">
        <v>45468</v>
      </c>
      <c r="AL704" t="s">
        <v>3502</v>
      </c>
      <c r="AM704" t="s">
        <v>116</v>
      </c>
      <c r="AN704">
        <v>-4900</v>
      </c>
      <c r="AP704">
        <v>36.96</v>
      </c>
      <c r="AQ704" s="6">
        <v>-36.96</v>
      </c>
    </row>
    <row r="705" spans="1:43" x14ac:dyDescent="0.3">
      <c r="A705" t="s">
        <v>3497</v>
      </c>
      <c r="B705" t="s">
        <v>85</v>
      </c>
      <c r="C705" t="s">
        <v>46</v>
      </c>
      <c r="D705" s="3">
        <v>72410</v>
      </c>
      <c r="E705" t="s">
        <v>47</v>
      </c>
      <c r="F705" t="s">
        <v>48</v>
      </c>
      <c r="G705" t="s">
        <v>49</v>
      </c>
      <c r="H705" t="s">
        <v>50</v>
      </c>
      <c r="I705" t="s">
        <v>51</v>
      </c>
      <c r="J705" t="s">
        <v>102</v>
      </c>
      <c r="K705" t="s">
        <v>102</v>
      </c>
      <c r="L705" t="s">
        <v>103</v>
      </c>
      <c r="M705" t="s">
        <v>52</v>
      </c>
      <c r="N705" t="s">
        <v>3848</v>
      </c>
      <c r="O705" t="s">
        <v>3498</v>
      </c>
      <c r="P705" t="s">
        <v>3841</v>
      </c>
      <c r="Q705" s="3">
        <v>300001473828152</v>
      </c>
      <c r="R705" t="s">
        <v>2243</v>
      </c>
      <c r="S705">
        <v>230490</v>
      </c>
      <c r="T705">
        <v>4900</v>
      </c>
      <c r="U705" s="3">
        <v>8</v>
      </c>
      <c r="V705" t="s">
        <v>3848</v>
      </c>
      <c r="W705" t="s">
        <v>3842</v>
      </c>
      <c r="X705" t="s">
        <v>3843</v>
      </c>
      <c r="Y705" s="3">
        <v>58</v>
      </c>
      <c r="Z705" t="s">
        <v>3849</v>
      </c>
      <c r="AA705" t="s">
        <v>3850</v>
      </c>
      <c r="AB705" t="s">
        <v>3851</v>
      </c>
      <c r="AC705" t="s">
        <v>3852</v>
      </c>
      <c r="AD705" t="s">
        <v>110</v>
      </c>
      <c r="AE705" t="s">
        <v>60</v>
      </c>
      <c r="AF705" t="s">
        <v>2247</v>
      </c>
      <c r="AH705" s="3">
        <v>0</v>
      </c>
      <c r="AI705" s="3">
        <v>2023</v>
      </c>
      <c r="AJ705" s="4">
        <v>45273</v>
      </c>
      <c r="AK705" s="5">
        <v>45288</v>
      </c>
      <c r="AL705" t="s">
        <v>3853</v>
      </c>
      <c r="AM705" t="s">
        <v>116</v>
      </c>
      <c r="AN705">
        <v>4900</v>
      </c>
      <c r="AO705">
        <v>36.96</v>
      </c>
      <c r="AQ705" s="6">
        <v>36.96</v>
      </c>
    </row>
    <row r="706" spans="1:43" x14ac:dyDescent="0.3">
      <c r="A706" t="s">
        <v>3497</v>
      </c>
      <c r="B706" t="s">
        <v>196</v>
      </c>
      <c r="C706" t="s">
        <v>46</v>
      </c>
      <c r="D706" s="3">
        <v>72410</v>
      </c>
      <c r="E706" t="s">
        <v>47</v>
      </c>
      <c r="F706" t="s">
        <v>48</v>
      </c>
      <c r="G706" t="s">
        <v>49</v>
      </c>
      <c r="H706" t="s">
        <v>50</v>
      </c>
      <c r="I706" t="s">
        <v>51</v>
      </c>
      <c r="J706" t="s">
        <v>102</v>
      </c>
      <c r="K706" t="s">
        <v>102</v>
      </c>
      <c r="L706" t="s">
        <v>103</v>
      </c>
      <c r="M706" t="s">
        <v>52</v>
      </c>
      <c r="N706" t="s">
        <v>3233</v>
      </c>
      <c r="O706" t="s">
        <v>3498</v>
      </c>
      <c r="P706" t="s">
        <v>3232</v>
      </c>
      <c r="Q706" s="3">
        <v>300001083083802</v>
      </c>
      <c r="R706" t="s">
        <v>2243</v>
      </c>
      <c r="S706">
        <v>26245</v>
      </c>
      <c r="T706">
        <v>420</v>
      </c>
      <c r="U706" s="3">
        <v>11</v>
      </c>
      <c r="V706" t="s">
        <v>3233</v>
      </c>
      <c r="W706" t="s">
        <v>3234</v>
      </c>
      <c r="X706" t="s">
        <v>3235</v>
      </c>
      <c r="Y706" s="3">
        <v>21</v>
      </c>
      <c r="Z706" t="s">
        <v>4354</v>
      </c>
      <c r="AA706" t="s">
        <v>4365</v>
      </c>
      <c r="AB706" t="s">
        <v>4356</v>
      </c>
      <c r="AC706" t="s">
        <v>4357</v>
      </c>
      <c r="AD706" t="s">
        <v>110</v>
      </c>
      <c r="AE706" t="s">
        <v>60</v>
      </c>
      <c r="AF706" t="s">
        <v>3236</v>
      </c>
      <c r="AG706" t="s">
        <v>3237</v>
      </c>
      <c r="AH706" s="3">
        <v>11</v>
      </c>
      <c r="AI706" s="3">
        <v>2023</v>
      </c>
      <c r="AJ706" s="4">
        <v>45033</v>
      </c>
      <c r="AK706" s="5">
        <v>45111</v>
      </c>
      <c r="AL706" t="s">
        <v>4042</v>
      </c>
      <c r="AM706" t="s">
        <v>61</v>
      </c>
      <c r="AN706">
        <v>420</v>
      </c>
      <c r="AO706">
        <v>420</v>
      </c>
      <c r="AQ706" s="6">
        <v>420</v>
      </c>
    </row>
    <row r="707" spans="1:43" x14ac:dyDescent="0.3">
      <c r="A707" t="s">
        <v>3497</v>
      </c>
      <c r="B707" t="s">
        <v>196</v>
      </c>
      <c r="C707" t="s">
        <v>46</v>
      </c>
      <c r="D707" s="3">
        <v>72410</v>
      </c>
      <c r="E707" t="s">
        <v>47</v>
      </c>
      <c r="F707" t="s">
        <v>48</v>
      </c>
      <c r="G707" t="s">
        <v>49</v>
      </c>
      <c r="H707" t="s">
        <v>50</v>
      </c>
      <c r="I707" t="s">
        <v>51</v>
      </c>
      <c r="J707" t="s">
        <v>102</v>
      </c>
      <c r="K707" t="s">
        <v>102</v>
      </c>
      <c r="L707" t="s">
        <v>103</v>
      </c>
      <c r="M707" t="s">
        <v>52</v>
      </c>
      <c r="N707" t="s">
        <v>3233</v>
      </c>
      <c r="O707" t="s">
        <v>3498</v>
      </c>
      <c r="P707" t="s">
        <v>3232</v>
      </c>
      <c r="Q707" s="3">
        <v>300001083083802</v>
      </c>
      <c r="R707" t="s">
        <v>2243</v>
      </c>
      <c r="S707">
        <v>26245</v>
      </c>
      <c r="T707">
        <v>848</v>
      </c>
      <c r="U707" s="3">
        <v>3</v>
      </c>
      <c r="V707" t="s">
        <v>3233</v>
      </c>
      <c r="W707" t="s">
        <v>3234</v>
      </c>
      <c r="X707" t="s">
        <v>3235</v>
      </c>
      <c r="Y707" s="3">
        <v>22</v>
      </c>
      <c r="Z707" t="s">
        <v>4354</v>
      </c>
      <c r="AA707" t="s">
        <v>4367</v>
      </c>
      <c r="AB707" t="s">
        <v>4356</v>
      </c>
      <c r="AC707" t="s">
        <v>4357</v>
      </c>
      <c r="AD707" t="s">
        <v>110</v>
      </c>
      <c r="AE707" t="s">
        <v>60</v>
      </c>
      <c r="AF707" t="s">
        <v>3236</v>
      </c>
      <c r="AG707" t="s">
        <v>3237</v>
      </c>
      <c r="AH707" s="3">
        <v>3</v>
      </c>
      <c r="AI707" s="3">
        <v>2023</v>
      </c>
      <c r="AJ707" s="4">
        <v>45033</v>
      </c>
      <c r="AK707" s="5">
        <v>45111</v>
      </c>
      <c r="AL707" t="s">
        <v>4048</v>
      </c>
      <c r="AM707" t="s">
        <v>61</v>
      </c>
      <c r="AN707">
        <v>848</v>
      </c>
      <c r="AO707">
        <v>848</v>
      </c>
      <c r="AQ707" s="6">
        <v>848</v>
      </c>
    </row>
    <row r="708" spans="1:43" x14ac:dyDescent="0.3">
      <c r="A708" t="s">
        <v>3497</v>
      </c>
      <c r="B708" t="s">
        <v>207</v>
      </c>
      <c r="C708" t="s">
        <v>46</v>
      </c>
      <c r="D708" s="3">
        <v>72410</v>
      </c>
      <c r="E708" t="s">
        <v>47</v>
      </c>
      <c r="F708" t="s">
        <v>48</v>
      </c>
      <c r="G708" t="s">
        <v>49</v>
      </c>
      <c r="H708" t="s">
        <v>50</v>
      </c>
      <c r="I708" t="s">
        <v>51</v>
      </c>
      <c r="J708" t="s">
        <v>102</v>
      </c>
      <c r="K708" t="s">
        <v>102</v>
      </c>
      <c r="L708" t="s">
        <v>103</v>
      </c>
      <c r="M708" t="s">
        <v>52</v>
      </c>
      <c r="N708" t="s">
        <v>3311</v>
      </c>
      <c r="O708" t="s">
        <v>3498</v>
      </c>
      <c r="Q708" s="3">
        <v>300001965701128</v>
      </c>
      <c r="R708" t="s">
        <v>2243</v>
      </c>
      <c r="S708">
        <v>29420.100000000002</v>
      </c>
      <c r="T708">
        <v>29420.100000000002</v>
      </c>
      <c r="U708" s="3">
        <v>1</v>
      </c>
      <c r="V708" t="s">
        <v>3311</v>
      </c>
      <c r="W708" t="s">
        <v>3312</v>
      </c>
      <c r="X708" t="s">
        <v>3313</v>
      </c>
      <c r="Y708" s="3">
        <v>122</v>
      </c>
      <c r="Z708" t="s">
        <v>4501</v>
      </c>
      <c r="AA708" t="s">
        <v>4502</v>
      </c>
      <c r="AB708" t="s">
        <v>4503</v>
      </c>
      <c r="AC708" t="s">
        <v>3913</v>
      </c>
      <c r="AD708" t="s">
        <v>110</v>
      </c>
      <c r="AE708" t="s">
        <v>60</v>
      </c>
      <c r="AF708" t="s">
        <v>3314</v>
      </c>
      <c r="AG708" t="s">
        <v>3315</v>
      </c>
      <c r="AH708" s="3">
        <v>1</v>
      </c>
      <c r="AI708" s="3">
        <v>2024</v>
      </c>
      <c r="AJ708" s="4">
        <v>45474</v>
      </c>
      <c r="AK708" s="5">
        <v>45524</v>
      </c>
      <c r="AL708" t="s">
        <v>3508</v>
      </c>
      <c r="AM708" t="s">
        <v>61</v>
      </c>
      <c r="AN708">
        <v>653.78</v>
      </c>
      <c r="AO708">
        <v>653.78</v>
      </c>
      <c r="AQ708" s="6">
        <v>653.78</v>
      </c>
    </row>
    <row r="709" spans="1:43" x14ac:dyDescent="0.3">
      <c r="A709" t="s">
        <v>3497</v>
      </c>
      <c r="B709" t="s">
        <v>207</v>
      </c>
      <c r="C709" t="s">
        <v>46</v>
      </c>
      <c r="D709" s="3">
        <v>72425</v>
      </c>
      <c r="E709" t="s">
        <v>4656</v>
      </c>
      <c r="F709" t="s">
        <v>48</v>
      </c>
      <c r="G709" t="s">
        <v>49</v>
      </c>
      <c r="H709" t="s">
        <v>50</v>
      </c>
      <c r="I709" t="s">
        <v>51</v>
      </c>
      <c r="J709" t="s">
        <v>102</v>
      </c>
      <c r="K709" t="s">
        <v>102</v>
      </c>
      <c r="L709" t="s">
        <v>103</v>
      </c>
      <c r="M709" t="s">
        <v>52</v>
      </c>
      <c r="N709" t="s">
        <v>2866</v>
      </c>
      <c r="O709" t="s">
        <v>3498</v>
      </c>
      <c r="P709" t="s">
        <v>2865</v>
      </c>
      <c r="Q709" s="3">
        <v>300001889068632</v>
      </c>
      <c r="R709" t="s">
        <v>2243</v>
      </c>
      <c r="S709">
        <v>49000</v>
      </c>
      <c r="T709">
        <v>49000</v>
      </c>
      <c r="U709" s="3">
        <v>1</v>
      </c>
      <c r="V709" t="s">
        <v>2866</v>
      </c>
      <c r="W709" t="s">
        <v>2280</v>
      </c>
      <c r="X709" t="s">
        <v>2281</v>
      </c>
      <c r="Y709" s="3">
        <v>111</v>
      </c>
      <c r="Z709" t="s">
        <v>3969</v>
      </c>
      <c r="AA709" t="s">
        <v>3970</v>
      </c>
      <c r="AB709" t="s">
        <v>3971</v>
      </c>
      <c r="AC709" t="s">
        <v>3972</v>
      </c>
      <c r="AD709" t="s">
        <v>110</v>
      </c>
      <c r="AE709" t="s">
        <v>60</v>
      </c>
      <c r="AF709" t="s">
        <v>2247</v>
      </c>
      <c r="AH709" s="3">
        <v>0</v>
      </c>
      <c r="AI709" s="3">
        <v>2024</v>
      </c>
      <c r="AJ709" s="4">
        <v>45485</v>
      </c>
      <c r="AK709" s="5">
        <v>45488</v>
      </c>
      <c r="AL709" t="s">
        <v>3508</v>
      </c>
      <c r="AM709" t="s">
        <v>116</v>
      </c>
      <c r="AN709">
        <v>49000</v>
      </c>
      <c r="AO709">
        <v>370.54</v>
      </c>
      <c r="AQ709" s="6">
        <v>370.54</v>
      </c>
    </row>
    <row r="710" spans="1:43" x14ac:dyDescent="0.3">
      <c r="A710" t="s">
        <v>3497</v>
      </c>
      <c r="B710" t="s">
        <v>71</v>
      </c>
      <c r="C710" t="s">
        <v>46</v>
      </c>
      <c r="D710" s="3">
        <v>72425</v>
      </c>
      <c r="E710" t="s">
        <v>4656</v>
      </c>
      <c r="F710" t="s">
        <v>48</v>
      </c>
      <c r="G710" t="s">
        <v>49</v>
      </c>
      <c r="H710" t="s">
        <v>50</v>
      </c>
      <c r="I710" t="s">
        <v>51</v>
      </c>
      <c r="J710" t="s">
        <v>102</v>
      </c>
      <c r="K710" t="s">
        <v>102</v>
      </c>
      <c r="L710" t="s">
        <v>103</v>
      </c>
      <c r="M710" t="s">
        <v>52</v>
      </c>
      <c r="N710" t="s">
        <v>3029</v>
      </c>
      <c r="O710" t="s">
        <v>3498</v>
      </c>
      <c r="P710" t="s">
        <v>3028</v>
      </c>
      <c r="Q710" s="3">
        <v>300002248331318</v>
      </c>
      <c r="R710" t="s">
        <v>2243</v>
      </c>
      <c r="S710">
        <v>3406000</v>
      </c>
      <c r="T710">
        <v>28956.52</v>
      </c>
      <c r="U710" s="3">
        <v>15</v>
      </c>
      <c r="V710" t="s">
        <v>3029</v>
      </c>
      <c r="W710" t="s">
        <v>2245</v>
      </c>
      <c r="X710" t="s">
        <v>2246</v>
      </c>
      <c r="Y710" s="3">
        <v>700</v>
      </c>
      <c r="Z710" t="s">
        <v>3006</v>
      </c>
      <c r="AA710" t="s">
        <v>4148</v>
      </c>
      <c r="AB710" t="s">
        <v>4149</v>
      </c>
      <c r="AC710" t="s">
        <v>4150</v>
      </c>
      <c r="AD710" t="s">
        <v>110</v>
      </c>
      <c r="AE710" t="s">
        <v>60</v>
      </c>
      <c r="AF710" t="s">
        <v>3031</v>
      </c>
      <c r="AG710" t="s">
        <v>3032</v>
      </c>
      <c r="AH710" s="3">
        <v>5</v>
      </c>
      <c r="AI710" s="3">
        <v>2024</v>
      </c>
      <c r="AJ710" s="4">
        <v>45638</v>
      </c>
      <c r="AK710" s="5">
        <v>45638</v>
      </c>
      <c r="AL710" t="s">
        <v>4151</v>
      </c>
      <c r="AM710" t="s">
        <v>116</v>
      </c>
      <c r="AN710">
        <v>28956.52</v>
      </c>
      <c r="AO710">
        <v>221.16</v>
      </c>
      <c r="AQ710" s="6">
        <v>221.16</v>
      </c>
    </row>
    <row r="711" spans="1:43" x14ac:dyDescent="0.3">
      <c r="A711" t="s">
        <v>3497</v>
      </c>
      <c r="B711" t="s">
        <v>137</v>
      </c>
      <c r="C711" t="s">
        <v>46</v>
      </c>
      <c r="D711" s="3">
        <v>72425</v>
      </c>
      <c r="E711" t="s">
        <v>4656</v>
      </c>
      <c r="F711" t="s">
        <v>48</v>
      </c>
      <c r="G711" t="s">
        <v>49</v>
      </c>
      <c r="H711" t="s">
        <v>50</v>
      </c>
      <c r="I711" t="s">
        <v>51</v>
      </c>
      <c r="J711" t="s">
        <v>102</v>
      </c>
      <c r="K711" t="s">
        <v>102</v>
      </c>
      <c r="L711" t="s">
        <v>103</v>
      </c>
      <c r="M711" t="s">
        <v>52</v>
      </c>
      <c r="N711" t="s">
        <v>3112</v>
      </c>
      <c r="O711" t="s">
        <v>3498</v>
      </c>
      <c r="P711" t="s">
        <v>3111</v>
      </c>
      <c r="Q711" s="3">
        <v>300002443851023</v>
      </c>
      <c r="R711" t="s">
        <v>2243</v>
      </c>
      <c r="S711">
        <v>4500000</v>
      </c>
      <c r="T711">
        <v>304431.28000000003</v>
      </c>
      <c r="U711" s="3">
        <v>11</v>
      </c>
      <c r="V711" t="s">
        <v>3112</v>
      </c>
      <c r="W711" t="s">
        <v>2245</v>
      </c>
      <c r="X711" t="s">
        <v>2246</v>
      </c>
      <c r="Y711" s="3">
        <v>117</v>
      </c>
      <c r="Z711" t="s">
        <v>4245</v>
      </c>
      <c r="AA711" t="s">
        <v>4246</v>
      </c>
      <c r="AB711" t="s">
        <v>4247</v>
      </c>
      <c r="AC711" t="s">
        <v>4248</v>
      </c>
      <c r="AD711" t="s">
        <v>110</v>
      </c>
      <c r="AE711" t="s">
        <v>60</v>
      </c>
      <c r="AF711" t="s">
        <v>3117</v>
      </c>
      <c r="AG711" t="s">
        <v>3118</v>
      </c>
      <c r="AH711" s="3">
        <v>12</v>
      </c>
      <c r="AI711" s="3">
        <v>2025</v>
      </c>
      <c r="AJ711" s="4">
        <v>45709</v>
      </c>
      <c r="AK711" s="5">
        <v>45712</v>
      </c>
      <c r="AL711" t="s">
        <v>4042</v>
      </c>
      <c r="AM711" t="s">
        <v>116</v>
      </c>
      <c r="AN711">
        <v>304431.28000000003</v>
      </c>
      <c r="AO711">
        <v>2336.94</v>
      </c>
      <c r="AQ711" s="6">
        <v>2336.94</v>
      </c>
    </row>
    <row r="712" spans="1:43" x14ac:dyDescent="0.3">
      <c r="A712" t="s">
        <v>3497</v>
      </c>
      <c r="B712" t="s">
        <v>144</v>
      </c>
      <c r="C712" t="s">
        <v>46</v>
      </c>
      <c r="D712" s="3">
        <v>72440</v>
      </c>
      <c r="E712" t="s">
        <v>4637</v>
      </c>
      <c r="F712" t="s">
        <v>48</v>
      </c>
      <c r="G712" t="s">
        <v>49</v>
      </c>
      <c r="H712" t="s">
        <v>50</v>
      </c>
      <c r="I712" t="s">
        <v>51</v>
      </c>
      <c r="J712" t="s">
        <v>102</v>
      </c>
      <c r="K712" t="s">
        <v>102</v>
      </c>
      <c r="L712" t="s">
        <v>103</v>
      </c>
      <c r="M712" t="s">
        <v>52</v>
      </c>
      <c r="N712" t="s">
        <v>2262</v>
      </c>
      <c r="O712" t="s">
        <v>3498</v>
      </c>
      <c r="P712" t="s">
        <v>2261</v>
      </c>
      <c r="Q712" s="3">
        <v>300000798271075</v>
      </c>
      <c r="R712" t="s">
        <v>2243</v>
      </c>
      <c r="S712">
        <v>207658</v>
      </c>
      <c r="T712">
        <v>207658</v>
      </c>
      <c r="U712" s="3">
        <v>1</v>
      </c>
      <c r="V712" t="s">
        <v>2262</v>
      </c>
      <c r="W712" t="s">
        <v>2245</v>
      </c>
      <c r="X712" t="s">
        <v>2246</v>
      </c>
      <c r="Y712" s="3">
        <v>15</v>
      </c>
      <c r="Z712" t="s">
        <v>3528</v>
      </c>
      <c r="AA712" t="s">
        <v>3529</v>
      </c>
      <c r="AB712" t="s">
        <v>3530</v>
      </c>
      <c r="AC712" t="s">
        <v>3531</v>
      </c>
      <c r="AD712" t="s">
        <v>110</v>
      </c>
      <c r="AE712" t="s">
        <v>60</v>
      </c>
      <c r="AF712" t="s">
        <v>2247</v>
      </c>
      <c r="AH712" s="3">
        <v>0</v>
      </c>
      <c r="AI712" s="3">
        <v>2023</v>
      </c>
      <c r="AJ712" s="4">
        <v>44984</v>
      </c>
      <c r="AK712" s="5">
        <v>44988</v>
      </c>
      <c r="AL712" t="s">
        <v>3508</v>
      </c>
      <c r="AM712" t="s">
        <v>116</v>
      </c>
      <c r="AN712">
        <v>207658</v>
      </c>
      <c r="AO712">
        <v>1390.18</v>
      </c>
      <c r="AQ712" s="6">
        <v>1390.18</v>
      </c>
    </row>
    <row r="713" spans="1:43" x14ac:dyDescent="0.3">
      <c r="A713" t="s">
        <v>3497</v>
      </c>
      <c r="B713" t="s">
        <v>156</v>
      </c>
      <c r="C713" t="s">
        <v>46</v>
      </c>
      <c r="D713" s="3">
        <v>72440</v>
      </c>
      <c r="E713" t="s">
        <v>4637</v>
      </c>
      <c r="F713" t="s">
        <v>48</v>
      </c>
      <c r="G713" t="s">
        <v>49</v>
      </c>
      <c r="H713" t="s">
        <v>50</v>
      </c>
      <c r="I713" t="s">
        <v>51</v>
      </c>
      <c r="J713" t="s">
        <v>102</v>
      </c>
      <c r="K713" t="s">
        <v>102</v>
      </c>
      <c r="L713" t="s">
        <v>103</v>
      </c>
      <c r="M713" t="s">
        <v>52</v>
      </c>
      <c r="N713" t="s">
        <v>2279</v>
      </c>
      <c r="O713" t="s">
        <v>3498</v>
      </c>
      <c r="P713" t="s">
        <v>2278</v>
      </c>
      <c r="Q713" s="3">
        <v>300000882194758</v>
      </c>
      <c r="R713" t="s">
        <v>2243</v>
      </c>
      <c r="S713">
        <v>46800</v>
      </c>
      <c r="T713">
        <v>46800</v>
      </c>
      <c r="U713" s="3">
        <v>1</v>
      </c>
      <c r="V713" t="s">
        <v>2279</v>
      </c>
      <c r="W713" t="s">
        <v>2280</v>
      </c>
      <c r="X713" t="s">
        <v>2281</v>
      </c>
      <c r="Y713" s="3">
        <v>2</v>
      </c>
      <c r="Z713" t="s">
        <v>3546</v>
      </c>
      <c r="AA713" t="s">
        <v>3549</v>
      </c>
      <c r="AB713" t="s">
        <v>3550</v>
      </c>
      <c r="AC713" t="s">
        <v>3551</v>
      </c>
      <c r="AD713" t="s">
        <v>110</v>
      </c>
      <c r="AE713" t="s">
        <v>60</v>
      </c>
      <c r="AF713" t="s">
        <v>2247</v>
      </c>
      <c r="AH713" s="3">
        <v>0</v>
      </c>
      <c r="AI713" s="3">
        <v>2023</v>
      </c>
      <c r="AJ713" s="4">
        <v>44991</v>
      </c>
      <c r="AK713" s="5">
        <v>45019</v>
      </c>
      <c r="AL713" t="s">
        <v>3508</v>
      </c>
      <c r="AM713" t="s">
        <v>116</v>
      </c>
      <c r="AN713">
        <v>46800</v>
      </c>
      <c r="AO713">
        <v>314.20999999999998</v>
      </c>
      <c r="AQ713" s="6">
        <v>314.20999999999998</v>
      </c>
    </row>
    <row r="714" spans="1:43" x14ac:dyDescent="0.3">
      <c r="A714" t="s">
        <v>3497</v>
      </c>
      <c r="B714" t="s">
        <v>230</v>
      </c>
      <c r="C714" t="s">
        <v>46</v>
      </c>
      <c r="D714" s="3">
        <v>72440</v>
      </c>
      <c r="E714" t="s">
        <v>4637</v>
      </c>
      <c r="F714" t="s">
        <v>48</v>
      </c>
      <c r="G714" t="s">
        <v>49</v>
      </c>
      <c r="H714" t="s">
        <v>50</v>
      </c>
      <c r="I714" t="s">
        <v>51</v>
      </c>
      <c r="J714" t="s">
        <v>102</v>
      </c>
      <c r="K714" t="s">
        <v>102</v>
      </c>
      <c r="L714" t="s">
        <v>103</v>
      </c>
      <c r="M714" t="s">
        <v>52</v>
      </c>
      <c r="N714" t="s">
        <v>2523</v>
      </c>
      <c r="O714" t="s">
        <v>3498</v>
      </c>
      <c r="P714" t="s">
        <v>2522</v>
      </c>
      <c r="Q714" s="3">
        <v>300001185184422</v>
      </c>
      <c r="R714" t="s">
        <v>2243</v>
      </c>
      <c r="S714">
        <v>91640</v>
      </c>
      <c r="T714">
        <v>91640</v>
      </c>
      <c r="U714" s="3">
        <v>1</v>
      </c>
      <c r="V714" t="s">
        <v>2523</v>
      </c>
      <c r="W714" t="s">
        <v>2245</v>
      </c>
      <c r="X714" t="s">
        <v>2246</v>
      </c>
      <c r="Y714" s="3">
        <v>2</v>
      </c>
      <c r="Z714" t="s">
        <v>3688</v>
      </c>
      <c r="AA714" t="s">
        <v>3689</v>
      </c>
      <c r="AB714" t="s">
        <v>3690</v>
      </c>
      <c r="AC714" t="s">
        <v>3665</v>
      </c>
      <c r="AD714" t="s">
        <v>110</v>
      </c>
      <c r="AE714" t="s">
        <v>60</v>
      </c>
      <c r="AF714" t="s">
        <v>2247</v>
      </c>
      <c r="AH714" s="3">
        <v>0</v>
      </c>
      <c r="AI714" s="3">
        <v>2023</v>
      </c>
      <c r="AJ714" s="4">
        <v>45131</v>
      </c>
      <c r="AK714" s="5">
        <v>45155</v>
      </c>
      <c r="AL714" t="s">
        <v>3508</v>
      </c>
      <c r="AM714" t="s">
        <v>116</v>
      </c>
      <c r="AN714">
        <v>91640</v>
      </c>
      <c r="AO714">
        <v>665.7</v>
      </c>
      <c r="AQ714" s="6">
        <v>665.7</v>
      </c>
    </row>
    <row r="715" spans="1:43" x14ac:dyDescent="0.3">
      <c r="A715" t="s">
        <v>3497</v>
      </c>
      <c r="B715" t="s">
        <v>247</v>
      </c>
      <c r="C715" t="s">
        <v>46</v>
      </c>
      <c r="D715" s="3">
        <v>72440</v>
      </c>
      <c r="E715" t="s">
        <v>4637</v>
      </c>
      <c r="F715" t="s">
        <v>48</v>
      </c>
      <c r="G715" t="s">
        <v>49</v>
      </c>
      <c r="H715" t="s">
        <v>50</v>
      </c>
      <c r="I715" t="s">
        <v>51</v>
      </c>
      <c r="J715" t="s">
        <v>102</v>
      </c>
      <c r="K715" t="s">
        <v>102</v>
      </c>
      <c r="L715" t="s">
        <v>103</v>
      </c>
      <c r="M715" t="s">
        <v>52</v>
      </c>
      <c r="N715" t="s">
        <v>2614</v>
      </c>
      <c r="O715" t="s">
        <v>3498</v>
      </c>
      <c r="P715" t="s">
        <v>2613</v>
      </c>
      <c r="Q715" s="3">
        <v>300001305088507</v>
      </c>
      <c r="R715" t="s">
        <v>2243</v>
      </c>
      <c r="S715">
        <v>24467.62</v>
      </c>
      <c r="T715">
        <v>24467.62</v>
      </c>
      <c r="U715" s="3">
        <v>1</v>
      </c>
      <c r="V715" t="s">
        <v>2614</v>
      </c>
      <c r="W715" t="s">
        <v>2280</v>
      </c>
      <c r="X715" t="s">
        <v>2281</v>
      </c>
      <c r="Y715" s="3">
        <v>37</v>
      </c>
      <c r="Z715" t="s">
        <v>3746</v>
      </c>
      <c r="AA715" t="s">
        <v>3747</v>
      </c>
      <c r="AB715" t="s">
        <v>3748</v>
      </c>
      <c r="AC715" t="s">
        <v>3749</v>
      </c>
      <c r="AD715" t="s">
        <v>110</v>
      </c>
      <c r="AE715" t="s">
        <v>60</v>
      </c>
      <c r="AF715" t="s">
        <v>2247</v>
      </c>
      <c r="AH715" s="3">
        <v>0</v>
      </c>
      <c r="AI715" s="3">
        <v>2023</v>
      </c>
      <c r="AJ715" s="4">
        <v>45209</v>
      </c>
      <c r="AK715" s="5">
        <v>45212</v>
      </c>
      <c r="AL715" t="s">
        <v>3508</v>
      </c>
      <c r="AM715" t="s">
        <v>116</v>
      </c>
      <c r="AN715">
        <v>24467.62</v>
      </c>
      <c r="AO715">
        <v>180.15</v>
      </c>
      <c r="AQ715" s="6">
        <v>180.15</v>
      </c>
    </row>
    <row r="716" spans="1:43" x14ac:dyDescent="0.3">
      <c r="A716" t="s">
        <v>3497</v>
      </c>
      <c r="B716" t="s">
        <v>551</v>
      </c>
      <c r="C716" t="s">
        <v>46</v>
      </c>
      <c r="D716" s="3">
        <v>72440</v>
      </c>
      <c r="E716" t="s">
        <v>4637</v>
      </c>
      <c r="F716" t="s">
        <v>48</v>
      </c>
      <c r="G716" t="s">
        <v>49</v>
      </c>
      <c r="H716" t="s">
        <v>50</v>
      </c>
      <c r="I716" t="s">
        <v>51</v>
      </c>
      <c r="J716" t="s">
        <v>102</v>
      </c>
      <c r="K716" t="s">
        <v>102</v>
      </c>
      <c r="L716" t="s">
        <v>103</v>
      </c>
      <c r="M716" t="s">
        <v>52</v>
      </c>
      <c r="N716" t="s">
        <v>2740</v>
      </c>
      <c r="O716" t="s">
        <v>3498</v>
      </c>
      <c r="P716" t="s">
        <v>2739</v>
      </c>
      <c r="Q716" s="3">
        <v>300001600850722</v>
      </c>
      <c r="R716" t="s">
        <v>2243</v>
      </c>
      <c r="S716">
        <v>66360</v>
      </c>
      <c r="T716">
        <v>66360</v>
      </c>
      <c r="U716" s="3">
        <v>1</v>
      </c>
      <c r="V716" t="s">
        <v>2740</v>
      </c>
      <c r="W716" t="s">
        <v>2245</v>
      </c>
      <c r="X716" t="s">
        <v>2246</v>
      </c>
      <c r="Y716" s="3">
        <v>22</v>
      </c>
      <c r="Z716" t="s">
        <v>3854</v>
      </c>
      <c r="AA716" t="s">
        <v>3855</v>
      </c>
      <c r="AB716" t="s">
        <v>3856</v>
      </c>
      <c r="AC716" t="s">
        <v>3857</v>
      </c>
      <c r="AD716" t="s">
        <v>110</v>
      </c>
      <c r="AE716" t="s">
        <v>60</v>
      </c>
      <c r="AF716" t="s">
        <v>2247</v>
      </c>
      <c r="AH716" s="3">
        <v>0</v>
      </c>
      <c r="AI716" s="3">
        <v>2024</v>
      </c>
      <c r="AJ716" s="4">
        <v>45292</v>
      </c>
      <c r="AK716" s="5">
        <v>45350</v>
      </c>
      <c r="AL716" t="s">
        <v>3508</v>
      </c>
      <c r="AM716" t="s">
        <v>116</v>
      </c>
      <c r="AN716">
        <v>66360</v>
      </c>
      <c r="AO716">
        <v>503.15000000000003</v>
      </c>
      <c r="AQ716" s="6">
        <v>503.15000000000003</v>
      </c>
    </row>
    <row r="717" spans="1:43" x14ac:dyDescent="0.3">
      <c r="A717" t="s">
        <v>3497</v>
      </c>
      <c r="B717" t="s">
        <v>137</v>
      </c>
      <c r="C717" t="s">
        <v>46</v>
      </c>
      <c r="D717" s="3">
        <v>72440</v>
      </c>
      <c r="E717" t="s">
        <v>4637</v>
      </c>
      <c r="F717" t="s">
        <v>48</v>
      </c>
      <c r="G717" t="s">
        <v>49</v>
      </c>
      <c r="H717" t="s">
        <v>50</v>
      </c>
      <c r="I717" t="s">
        <v>51</v>
      </c>
      <c r="J717" t="s">
        <v>102</v>
      </c>
      <c r="K717" t="s">
        <v>102</v>
      </c>
      <c r="L717" t="s">
        <v>103</v>
      </c>
      <c r="M717" t="s">
        <v>52</v>
      </c>
      <c r="N717" t="s">
        <v>4217</v>
      </c>
      <c r="O717" t="s">
        <v>3498</v>
      </c>
      <c r="P717" t="s">
        <v>3103</v>
      </c>
      <c r="Q717" s="3">
        <v>300002403215819</v>
      </c>
      <c r="R717" t="s">
        <v>2243</v>
      </c>
      <c r="S717">
        <v>0</v>
      </c>
      <c r="T717">
        <v>0</v>
      </c>
      <c r="U717" s="3">
        <v>9</v>
      </c>
      <c r="V717" t="s">
        <v>4217</v>
      </c>
      <c r="W717" t="s">
        <v>2280</v>
      </c>
      <c r="X717" t="s">
        <v>2281</v>
      </c>
      <c r="Y717" s="3">
        <v>95</v>
      </c>
      <c r="Z717" t="s">
        <v>4218</v>
      </c>
      <c r="AA717" t="s">
        <v>4219</v>
      </c>
      <c r="AB717" t="s">
        <v>4220</v>
      </c>
      <c r="AC717" t="s">
        <v>4221</v>
      </c>
      <c r="AD717" t="s">
        <v>110</v>
      </c>
      <c r="AE717" t="s">
        <v>60</v>
      </c>
      <c r="AF717" t="s">
        <v>2247</v>
      </c>
      <c r="AH717" s="3">
        <v>0</v>
      </c>
      <c r="AI717" s="3">
        <v>2025</v>
      </c>
      <c r="AJ717" s="4">
        <v>45698</v>
      </c>
      <c r="AK717" s="5">
        <v>45702</v>
      </c>
      <c r="AL717" t="s">
        <v>4052</v>
      </c>
      <c r="AM717" t="s">
        <v>116</v>
      </c>
      <c r="AN717">
        <v>23924.06</v>
      </c>
      <c r="AO717">
        <v>183.78</v>
      </c>
      <c r="AQ717" s="6">
        <v>183.78</v>
      </c>
    </row>
    <row r="718" spans="1:43" x14ac:dyDescent="0.3">
      <c r="A718" t="s">
        <v>3497</v>
      </c>
      <c r="B718" t="s">
        <v>137</v>
      </c>
      <c r="C718" t="s">
        <v>46</v>
      </c>
      <c r="D718" s="3">
        <v>72440</v>
      </c>
      <c r="E718" t="s">
        <v>4637</v>
      </c>
      <c r="F718" t="s">
        <v>48</v>
      </c>
      <c r="G718" t="s">
        <v>49</v>
      </c>
      <c r="H718" t="s">
        <v>50</v>
      </c>
      <c r="I718" t="s">
        <v>51</v>
      </c>
      <c r="J718" t="s">
        <v>102</v>
      </c>
      <c r="K718" t="s">
        <v>102</v>
      </c>
      <c r="L718" t="s">
        <v>103</v>
      </c>
      <c r="M718" t="s">
        <v>52</v>
      </c>
      <c r="N718" t="s">
        <v>4217</v>
      </c>
      <c r="O718" t="s">
        <v>3498</v>
      </c>
      <c r="P718" t="s">
        <v>3103</v>
      </c>
      <c r="Q718" s="3">
        <v>300002403215819</v>
      </c>
      <c r="R718" t="s">
        <v>2243</v>
      </c>
      <c r="S718">
        <v>0</v>
      </c>
      <c r="T718">
        <v>0</v>
      </c>
      <c r="U718" s="3">
        <v>9</v>
      </c>
      <c r="V718" t="s">
        <v>4217</v>
      </c>
      <c r="W718" t="s">
        <v>2280</v>
      </c>
      <c r="X718" t="s">
        <v>2281</v>
      </c>
      <c r="Y718" s="3">
        <v>97</v>
      </c>
      <c r="Z718" t="s">
        <v>4218</v>
      </c>
      <c r="AA718" t="s">
        <v>4219</v>
      </c>
      <c r="AB718" t="s">
        <v>4220</v>
      </c>
      <c r="AC718" t="s">
        <v>4221</v>
      </c>
      <c r="AD718" t="s">
        <v>110</v>
      </c>
      <c r="AE718" t="s">
        <v>60</v>
      </c>
      <c r="AF718" t="s">
        <v>2247</v>
      </c>
      <c r="AH718" s="3">
        <v>0</v>
      </c>
      <c r="AI718" s="3">
        <v>2025</v>
      </c>
      <c r="AJ718" s="4">
        <v>45698</v>
      </c>
      <c r="AK718" s="5">
        <v>45702</v>
      </c>
      <c r="AL718" t="s">
        <v>4052</v>
      </c>
      <c r="AM718" t="s">
        <v>116</v>
      </c>
      <c r="AN718">
        <v>-23924.06</v>
      </c>
      <c r="AP718">
        <v>183.78</v>
      </c>
      <c r="AQ718" s="6">
        <v>-183.78</v>
      </c>
    </row>
    <row r="719" spans="1:43" x14ac:dyDescent="0.3">
      <c r="A719" t="s">
        <v>3497</v>
      </c>
      <c r="B719" t="s">
        <v>137</v>
      </c>
      <c r="C719" t="s">
        <v>46</v>
      </c>
      <c r="D719" s="3">
        <v>72440</v>
      </c>
      <c r="E719" t="s">
        <v>4637</v>
      </c>
      <c r="F719" t="s">
        <v>48</v>
      </c>
      <c r="G719" t="s">
        <v>49</v>
      </c>
      <c r="H719" t="s">
        <v>50</v>
      </c>
      <c r="I719" t="s">
        <v>51</v>
      </c>
      <c r="J719" t="s">
        <v>102</v>
      </c>
      <c r="K719" t="s">
        <v>102</v>
      </c>
      <c r="L719" t="s">
        <v>103</v>
      </c>
      <c r="M719" t="s">
        <v>52</v>
      </c>
      <c r="N719" t="s">
        <v>4222</v>
      </c>
      <c r="O719" t="s">
        <v>3498</v>
      </c>
      <c r="P719" t="s">
        <v>4223</v>
      </c>
      <c r="Q719" s="3">
        <v>300002403215833</v>
      </c>
      <c r="R719" t="s">
        <v>2243</v>
      </c>
      <c r="S719">
        <v>0</v>
      </c>
      <c r="T719">
        <v>0</v>
      </c>
      <c r="U719" s="3">
        <v>9</v>
      </c>
      <c r="V719" t="s">
        <v>4222</v>
      </c>
      <c r="W719" t="s">
        <v>2245</v>
      </c>
      <c r="X719" t="s">
        <v>2246</v>
      </c>
      <c r="Y719" s="3">
        <v>94</v>
      </c>
      <c r="Z719" t="s">
        <v>4218</v>
      </c>
      <c r="AA719" t="s">
        <v>4224</v>
      </c>
      <c r="AB719" t="s">
        <v>4220</v>
      </c>
      <c r="AC719" t="s">
        <v>4221</v>
      </c>
      <c r="AD719" t="s">
        <v>110</v>
      </c>
      <c r="AE719" t="s">
        <v>60</v>
      </c>
      <c r="AF719" t="s">
        <v>2247</v>
      </c>
      <c r="AH719" s="3">
        <v>0</v>
      </c>
      <c r="AI719" s="3">
        <v>2025</v>
      </c>
      <c r="AJ719" s="4">
        <v>45698</v>
      </c>
      <c r="AK719" s="5">
        <v>45702</v>
      </c>
      <c r="AL719" t="s">
        <v>4052</v>
      </c>
      <c r="AM719" t="s">
        <v>116</v>
      </c>
      <c r="AN719">
        <v>23896.97</v>
      </c>
      <c r="AO719">
        <v>183.57</v>
      </c>
      <c r="AQ719" s="6">
        <v>183.57</v>
      </c>
    </row>
    <row r="720" spans="1:43" x14ac:dyDescent="0.3">
      <c r="A720" t="s">
        <v>3497</v>
      </c>
      <c r="B720" t="s">
        <v>137</v>
      </c>
      <c r="C720" t="s">
        <v>46</v>
      </c>
      <c r="D720" s="3">
        <v>72440</v>
      </c>
      <c r="E720" t="s">
        <v>4637</v>
      </c>
      <c r="F720" t="s">
        <v>48</v>
      </c>
      <c r="G720" t="s">
        <v>49</v>
      </c>
      <c r="H720" t="s">
        <v>50</v>
      </c>
      <c r="I720" t="s">
        <v>51</v>
      </c>
      <c r="J720" t="s">
        <v>102</v>
      </c>
      <c r="K720" t="s">
        <v>102</v>
      </c>
      <c r="L720" t="s">
        <v>103</v>
      </c>
      <c r="M720" t="s">
        <v>52</v>
      </c>
      <c r="N720" t="s">
        <v>4222</v>
      </c>
      <c r="O720" t="s">
        <v>3498</v>
      </c>
      <c r="P720" t="s">
        <v>4223</v>
      </c>
      <c r="Q720" s="3">
        <v>300002403215833</v>
      </c>
      <c r="R720" t="s">
        <v>2243</v>
      </c>
      <c r="S720">
        <v>0</v>
      </c>
      <c r="T720">
        <v>0</v>
      </c>
      <c r="U720" s="3">
        <v>9</v>
      </c>
      <c r="V720" t="s">
        <v>4222</v>
      </c>
      <c r="W720" t="s">
        <v>2245</v>
      </c>
      <c r="X720" t="s">
        <v>2246</v>
      </c>
      <c r="Y720" s="3">
        <v>96</v>
      </c>
      <c r="Z720" t="s">
        <v>4218</v>
      </c>
      <c r="AA720" t="s">
        <v>4224</v>
      </c>
      <c r="AB720" t="s">
        <v>4220</v>
      </c>
      <c r="AC720" t="s">
        <v>4221</v>
      </c>
      <c r="AD720" t="s">
        <v>110</v>
      </c>
      <c r="AE720" t="s">
        <v>60</v>
      </c>
      <c r="AF720" t="s">
        <v>2247</v>
      </c>
      <c r="AH720" s="3">
        <v>0</v>
      </c>
      <c r="AI720" s="3">
        <v>2025</v>
      </c>
      <c r="AJ720" s="4">
        <v>45698</v>
      </c>
      <c r="AK720" s="5">
        <v>45702</v>
      </c>
      <c r="AL720" t="s">
        <v>4052</v>
      </c>
      <c r="AM720" t="s">
        <v>116</v>
      </c>
      <c r="AN720">
        <v>-23896.97</v>
      </c>
      <c r="AP720">
        <v>183.57</v>
      </c>
      <c r="AQ720" s="6">
        <v>-183.57</v>
      </c>
    </row>
    <row r="721" spans="1:43" x14ac:dyDescent="0.3">
      <c r="A721" t="s">
        <v>3497</v>
      </c>
      <c r="B721" t="s">
        <v>137</v>
      </c>
      <c r="C721" t="s">
        <v>46</v>
      </c>
      <c r="D721" s="3">
        <v>72440</v>
      </c>
      <c r="E721" t="s">
        <v>4637</v>
      </c>
      <c r="F721" t="s">
        <v>48</v>
      </c>
      <c r="G721" t="s">
        <v>49</v>
      </c>
      <c r="H721" t="s">
        <v>50</v>
      </c>
      <c r="I721" t="s">
        <v>51</v>
      </c>
      <c r="J721" t="s">
        <v>102</v>
      </c>
      <c r="K721" t="s">
        <v>102</v>
      </c>
      <c r="L721" t="s">
        <v>103</v>
      </c>
      <c r="M721" t="s">
        <v>52</v>
      </c>
      <c r="N721" t="s">
        <v>3104</v>
      </c>
      <c r="O721" t="s">
        <v>3498</v>
      </c>
      <c r="P721" t="s">
        <v>3103</v>
      </c>
      <c r="Q721" s="3">
        <v>300002437231469</v>
      </c>
      <c r="R721" t="s">
        <v>2243</v>
      </c>
      <c r="S721">
        <v>472500</v>
      </c>
      <c r="T721">
        <v>23924.06</v>
      </c>
      <c r="U721" s="3">
        <v>8</v>
      </c>
      <c r="V721" t="s">
        <v>3104</v>
      </c>
      <c r="W721" t="s">
        <v>2280</v>
      </c>
      <c r="X721" t="s">
        <v>2281</v>
      </c>
      <c r="Y721" s="3">
        <v>13</v>
      </c>
      <c r="Z721" t="s">
        <v>4239</v>
      </c>
      <c r="AA721" t="s">
        <v>4240</v>
      </c>
      <c r="AB721" t="s">
        <v>4241</v>
      </c>
      <c r="AC721" t="s">
        <v>4242</v>
      </c>
      <c r="AD721" t="s">
        <v>110</v>
      </c>
      <c r="AE721" t="s">
        <v>60</v>
      </c>
      <c r="AF721" t="s">
        <v>2247</v>
      </c>
      <c r="AH721" s="3">
        <v>0</v>
      </c>
      <c r="AI721" s="3">
        <v>2025</v>
      </c>
      <c r="AJ721" s="4">
        <v>45690</v>
      </c>
      <c r="AK721" s="5">
        <v>45713</v>
      </c>
      <c r="AL721" t="s">
        <v>3853</v>
      </c>
      <c r="AM721" t="s">
        <v>116</v>
      </c>
      <c r="AN721">
        <v>23924.06</v>
      </c>
      <c r="AO721">
        <v>183.78</v>
      </c>
      <c r="AQ721" s="6">
        <v>183.78</v>
      </c>
    </row>
    <row r="722" spans="1:43" x14ac:dyDescent="0.3">
      <c r="A722" t="s">
        <v>3497</v>
      </c>
      <c r="B722" t="s">
        <v>137</v>
      </c>
      <c r="C722" t="s">
        <v>46</v>
      </c>
      <c r="D722" s="3">
        <v>72440</v>
      </c>
      <c r="E722" t="s">
        <v>4637</v>
      </c>
      <c r="F722" t="s">
        <v>48</v>
      </c>
      <c r="G722" t="s">
        <v>49</v>
      </c>
      <c r="H722" t="s">
        <v>50</v>
      </c>
      <c r="I722" t="s">
        <v>51</v>
      </c>
      <c r="J722" t="s">
        <v>102</v>
      </c>
      <c r="K722" t="s">
        <v>102</v>
      </c>
      <c r="L722" t="s">
        <v>103</v>
      </c>
      <c r="M722" t="s">
        <v>52</v>
      </c>
      <c r="N722" t="s">
        <v>3108</v>
      </c>
      <c r="O722" t="s">
        <v>3498</v>
      </c>
      <c r="P722" t="s">
        <v>3107</v>
      </c>
      <c r="Q722" s="3">
        <v>300002437231486</v>
      </c>
      <c r="R722" t="s">
        <v>2243</v>
      </c>
      <c r="S722">
        <v>471965</v>
      </c>
      <c r="T722">
        <v>23896.98</v>
      </c>
      <c r="U722" s="3">
        <v>8</v>
      </c>
      <c r="V722" t="s">
        <v>3108</v>
      </c>
      <c r="W722" t="s">
        <v>2245</v>
      </c>
      <c r="X722" t="s">
        <v>2246</v>
      </c>
      <c r="Y722" s="3">
        <v>127</v>
      </c>
      <c r="Z722" t="s">
        <v>4239</v>
      </c>
      <c r="AA722" t="s">
        <v>4243</v>
      </c>
      <c r="AB722" t="s">
        <v>4241</v>
      </c>
      <c r="AC722" t="s">
        <v>4244</v>
      </c>
      <c r="AD722" t="s">
        <v>110</v>
      </c>
      <c r="AE722" t="s">
        <v>60</v>
      </c>
      <c r="AF722" t="s">
        <v>2247</v>
      </c>
      <c r="AH722" s="3">
        <v>0</v>
      </c>
      <c r="AI722" s="3">
        <v>2025</v>
      </c>
      <c r="AJ722" s="4">
        <v>45689</v>
      </c>
      <c r="AK722" s="5">
        <v>45713</v>
      </c>
      <c r="AL722" t="s">
        <v>3853</v>
      </c>
      <c r="AM722" t="s">
        <v>116</v>
      </c>
      <c r="AN722">
        <v>23896.98</v>
      </c>
      <c r="AO722">
        <v>182.91</v>
      </c>
      <c r="AQ722" s="6">
        <v>182.91</v>
      </c>
    </row>
    <row r="723" spans="1:43" x14ac:dyDescent="0.3">
      <c r="A723" t="s">
        <v>3497</v>
      </c>
      <c r="B723" t="s">
        <v>137</v>
      </c>
      <c r="C723" t="s">
        <v>46</v>
      </c>
      <c r="D723" s="3">
        <v>72440</v>
      </c>
      <c r="E723" t="s">
        <v>4637</v>
      </c>
      <c r="F723" t="s">
        <v>48</v>
      </c>
      <c r="G723" t="s">
        <v>49</v>
      </c>
      <c r="H723" t="s">
        <v>50</v>
      </c>
      <c r="I723" t="s">
        <v>51</v>
      </c>
      <c r="J723" t="s">
        <v>102</v>
      </c>
      <c r="K723" t="s">
        <v>102</v>
      </c>
      <c r="L723" t="s">
        <v>103</v>
      </c>
      <c r="M723" t="s">
        <v>52</v>
      </c>
      <c r="N723" t="s">
        <v>3125</v>
      </c>
      <c r="O723" t="s">
        <v>3498</v>
      </c>
      <c r="P723" t="s">
        <v>3124</v>
      </c>
      <c r="Q723" s="3">
        <v>300002450556077</v>
      </c>
      <c r="R723" t="s">
        <v>2243</v>
      </c>
      <c r="S723">
        <v>64464</v>
      </c>
      <c r="T723">
        <v>64464</v>
      </c>
      <c r="U723" s="3">
        <v>1</v>
      </c>
      <c r="V723" t="s">
        <v>3125</v>
      </c>
      <c r="W723" t="s">
        <v>2245</v>
      </c>
      <c r="X723" t="s">
        <v>2246</v>
      </c>
      <c r="Y723" s="3">
        <v>128</v>
      </c>
      <c r="Z723" t="s">
        <v>4239</v>
      </c>
      <c r="AA723" t="s">
        <v>4251</v>
      </c>
      <c r="AB723" t="s">
        <v>4241</v>
      </c>
      <c r="AC723" t="s">
        <v>4244</v>
      </c>
      <c r="AD723" t="s">
        <v>110</v>
      </c>
      <c r="AE723" t="s">
        <v>60</v>
      </c>
      <c r="AF723" t="s">
        <v>2247</v>
      </c>
      <c r="AH723" s="3">
        <v>0</v>
      </c>
      <c r="AI723" s="3">
        <v>2025</v>
      </c>
      <c r="AJ723" s="4">
        <v>45689</v>
      </c>
      <c r="AK723" s="5">
        <v>45713</v>
      </c>
      <c r="AL723" t="s">
        <v>3508</v>
      </c>
      <c r="AM723" t="s">
        <v>116</v>
      </c>
      <c r="AN723">
        <v>64464</v>
      </c>
      <c r="AO723">
        <v>495.19</v>
      </c>
      <c r="AQ723" s="6">
        <v>495.19</v>
      </c>
    </row>
    <row r="724" spans="1:43" x14ac:dyDescent="0.3">
      <c r="A724" t="s">
        <v>3497</v>
      </c>
      <c r="B724" t="s">
        <v>241</v>
      </c>
      <c r="C724" t="s">
        <v>46</v>
      </c>
      <c r="D724" s="3">
        <v>72440</v>
      </c>
      <c r="E724" t="s">
        <v>4637</v>
      </c>
      <c r="F724" t="s">
        <v>48</v>
      </c>
      <c r="G724" t="s">
        <v>49</v>
      </c>
      <c r="H724" t="s">
        <v>50</v>
      </c>
      <c r="I724" t="s">
        <v>51</v>
      </c>
      <c r="J724" t="s">
        <v>102</v>
      </c>
      <c r="K724" t="s">
        <v>102</v>
      </c>
      <c r="L724" t="s">
        <v>103</v>
      </c>
      <c r="M724" t="s">
        <v>52</v>
      </c>
      <c r="N724" t="s">
        <v>3155</v>
      </c>
      <c r="O724" t="s">
        <v>3498</v>
      </c>
      <c r="P724" t="s">
        <v>3154</v>
      </c>
      <c r="Q724" s="3">
        <v>300002530646353</v>
      </c>
      <c r="R724" t="s">
        <v>2243</v>
      </c>
      <c r="S724">
        <v>1498575</v>
      </c>
      <c r="T724">
        <v>75877.22</v>
      </c>
      <c r="U724" s="3">
        <v>8</v>
      </c>
      <c r="V724" t="s">
        <v>3155</v>
      </c>
      <c r="W724" t="s">
        <v>2245</v>
      </c>
      <c r="X724" t="s">
        <v>2246</v>
      </c>
      <c r="Y724" s="3">
        <v>25</v>
      </c>
      <c r="Z724" t="s">
        <v>4299</v>
      </c>
      <c r="AA724" t="s">
        <v>4300</v>
      </c>
      <c r="AB724" t="s">
        <v>4301</v>
      </c>
      <c r="AC724" t="s">
        <v>4302</v>
      </c>
      <c r="AD724" t="s">
        <v>110</v>
      </c>
      <c r="AE724" t="s">
        <v>60</v>
      </c>
      <c r="AF724" t="s">
        <v>3156</v>
      </c>
      <c r="AG724" t="s">
        <v>3157</v>
      </c>
      <c r="AH724" s="3">
        <v>8</v>
      </c>
      <c r="AI724" s="3">
        <v>2025</v>
      </c>
      <c r="AJ724" s="4">
        <v>45735</v>
      </c>
      <c r="AK724" s="5">
        <v>45740</v>
      </c>
      <c r="AL724" t="s">
        <v>3853</v>
      </c>
      <c r="AM724" t="s">
        <v>116</v>
      </c>
      <c r="AN724">
        <v>75877.22</v>
      </c>
      <c r="AO724">
        <v>580.99</v>
      </c>
      <c r="AQ724" s="6">
        <v>580.99</v>
      </c>
    </row>
    <row r="725" spans="1:43" x14ac:dyDescent="0.3">
      <c r="A725" t="s">
        <v>3497</v>
      </c>
      <c r="B725" t="s">
        <v>247</v>
      </c>
      <c r="C725" t="s">
        <v>46</v>
      </c>
      <c r="D725" s="3">
        <v>72440</v>
      </c>
      <c r="E725" t="s">
        <v>4637</v>
      </c>
      <c r="F725" t="s">
        <v>48</v>
      </c>
      <c r="G725" t="s">
        <v>49</v>
      </c>
      <c r="H725" t="s">
        <v>50</v>
      </c>
      <c r="I725" t="s">
        <v>51</v>
      </c>
      <c r="J725" t="s">
        <v>102</v>
      </c>
      <c r="K725" t="s">
        <v>102</v>
      </c>
      <c r="L725" t="s">
        <v>103</v>
      </c>
      <c r="M725" t="s">
        <v>52</v>
      </c>
      <c r="N725" t="s">
        <v>3248</v>
      </c>
      <c r="O725" t="s">
        <v>3498</v>
      </c>
      <c r="P725" t="s">
        <v>3247</v>
      </c>
      <c r="Q725" s="3">
        <v>300001305056566</v>
      </c>
      <c r="R725" t="s">
        <v>2243</v>
      </c>
      <c r="S725">
        <v>400</v>
      </c>
      <c r="T725">
        <v>11.59</v>
      </c>
      <c r="U725" s="3">
        <v>7</v>
      </c>
      <c r="V725" t="s">
        <v>3248</v>
      </c>
      <c r="W725" t="s">
        <v>3249</v>
      </c>
      <c r="X725" t="s">
        <v>3250</v>
      </c>
      <c r="Y725" s="3">
        <v>192</v>
      </c>
      <c r="Z725" t="s">
        <v>3735</v>
      </c>
      <c r="AA725" t="s">
        <v>4393</v>
      </c>
      <c r="AB725" t="s">
        <v>3737</v>
      </c>
      <c r="AC725" t="s">
        <v>3755</v>
      </c>
      <c r="AD725" t="s">
        <v>110</v>
      </c>
      <c r="AE725" t="s">
        <v>60</v>
      </c>
      <c r="AF725" t="s">
        <v>2247</v>
      </c>
      <c r="AH725" s="3">
        <v>0</v>
      </c>
      <c r="AI725" s="3">
        <v>2023</v>
      </c>
      <c r="AJ725" s="4">
        <v>45210</v>
      </c>
      <c r="AK725" s="5">
        <v>45211</v>
      </c>
      <c r="AL725" t="s">
        <v>3545</v>
      </c>
      <c r="AM725" t="s">
        <v>61</v>
      </c>
      <c r="AN725">
        <v>11.59</v>
      </c>
      <c r="AO725">
        <v>11.59</v>
      </c>
      <c r="AQ725" s="6">
        <v>11.59</v>
      </c>
    </row>
    <row r="726" spans="1:43" x14ac:dyDescent="0.3">
      <c r="A726" t="s">
        <v>3497</v>
      </c>
      <c r="B726" t="s">
        <v>85</v>
      </c>
      <c r="C726" t="s">
        <v>46</v>
      </c>
      <c r="D726" s="3">
        <v>72440</v>
      </c>
      <c r="E726" t="s">
        <v>4637</v>
      </c>
      <c r="F726" t="s">
        <v>48</v>
      </c>
      <c r="G726" t="s">
        <v>49</v>
      </c>
      <c r="H726" t="s">
        <v>50</v>
      </c>
      <c r="I726" t="s">
        <v>51</v>
      </c>
      <c r="J726" t="s">
        <v>102</v>
      </c>
      <c r="K726" t="s">
        <v>102</v>
      </c>
      <c r="L726" t="s">
        <v>103</v>
      </c>
      <c r="M726" t="s">
        <v>52</v>
      </c>
      <c r="N726" t="s">
        <v>3282</v>
      </c>
      <c r="O726" t="s">
        <v>3498</v>
      </c>
      <c r="P726" t="s">
        <v>3281</v>
      </c>
      <c r="Q726" s="3">
        <v>300001443856962</v>
      </c>
      <c r="R726" t="s">
        <v>2243</v>
      </c>
      <c r="S726">
        <v>400</v>
      </c>
      <c r="T726">
        <v>11.59</v>
      </c>
      <c r="U726" s="3">
        <v>7</v>
      </c>
      <c r="V726" t="s">
        <v>3282</v>
      </c>
      <c r="W726" t="s">
        <v>3249</v>
      </c>
      <c r="X726" t="s">
        <v>3250</v>
      </c>
      <c r="Y726" s="3">
        <v>675</v>
      </c>
      <c r="Z726" t="s">
        <v>4434</v>
      </c>
      <c r="AA726" t="s">
        <v>4435</v>
      </c>
      <c r="AB726" t="s">
        <v>4436</v>
      </c>
      <c r="AC726" t="s">
        <v>4437</v>
      </c>
      <c r="AD726" t="s">
        <v>110</v>
      </c>
      <c r="AE726" t="s">
        <v>60</v>
      </c>
      <c r="AF726" t="s">
        <v>2247</v>
      </c>
      <c r="AH726" s="3">
        <v>0</v>
      </c>
      <c r="AI726" s="3">
        <v>2023</v>
      </c>
      <c r="AJ726" s="4">
        <v>45274</v>
      </c>
      <c r="AK726" s="5">
        <v>45275</v>
      </c>
      <c r="AL726" t="s">
        <v>3545</v>
      </c>
      <c r="AM726" t="s">
        <v>61</v>
      </c>
      <c r="AN726">
        <v>11.59</v>
      </c>
      <c r="AO726">
        <v>11.59</v>
      </c>
      <c r="AQ726" s="6">
        <v>11.59</v>
      </c>
    </row>
    <row r="727" spans="1:43" x14ac:dyDescent="0.3">
      <c r="A727" t="s">
        <v>3497</v>
      </c>
      <c r="B727" t="s">
        <v>207</v>
      </c>
      <c r="C727" t="s">
        <v>46</v>
      </c>
      <c r="D727" s="3">
        <v>72445</v>
      </c>
      <c r="E727" t="s">
        <v>4635</v>
      </c>
      <c r="F727" t="s">
        <v>48</v>
      </c>
      <c r="G727" t="s">
        <v>49</v>
      </c>
      <c r="H727" t="s">
        <v>50</v>
      </c>
      <c r="I727" t="s">
        <v>51</v>
      </c>
      <c r="J727" t="s">
        <v>102</v>
      </c>
      <c r="K727" t="s">
        <v>102</v>
      </c>
      <c r="L727" t="s">
        <v>103</v>
      </c>
      <c r="M727" t="s">
        <v>52</v>
      </c>
      <c r="N727" t="s">
        <v>2875</v>
      </c>
      <c r="O727" t="s">
        <v>3498</v>
      </c>
      <c r="P727" t="s">
        <v>2874</v>
      </c>
      <c r="Q727" s="3">
        <v>300001922209375</v>
      </c>
      <c r="R727" t="s">
        <v>2243</v>
      </c>
      <c r="S727">
        <v>6500</v>
      </c>
      <c r="T727">
        <v>6500</v>
      </c>
      <c r="U727" s="3">
        <v>1</v>
      </c>
      <c r="V727" t="s">
        <v>2875</v>
      </c>
      <c r="W727" t="s">
        <v>2280</v>
      </c>
      <c r="X727" t="s">
        <v>2281</v>
      </c>
      <c r="Y727" s="3">
        <v>14</v>
      </c>
      <c r="Z727" t="s">
        <v>3989</v>
      </c>
      <c r="AA727" t="s">
        <v>3990</v>
      </c>
      <c r="AB727" t="s">
        <v>3991</v>
      </c>
      <c r="AC727" t="s">
        <v>3992</v>
      </c>
      <c r="AD727" t="s">
        <v>110</v>
      </c>
      <c r="AE727" t="s">
        <v>60</v>
      </c>
      <c r="AF727" t="s">
        <v>2247</v>
      </c>
      <c r="AH727" s="3">
        <v>0</v>
      </c>
      <c r="AI727" s="3">
        <v>2024</v>
      </c>
      <c r="AJ727" s="4">
        <v>45489</v>
      </c>
      <c r="AK727" s="5">
        <v>45504</v>
      </c>
      <c r="AL727" t="s">
        <v>3508</v>
      </c>
      <c r="AM727" t="s">
        <v>116</v>
      </c>
      <c r="AN727">
        <v>6500</v>
      </c>
      <c r="AO727">
        <v>49.32</v>
      </c>
      <c r="AQ727" s="6">
        <v>49.32</v>
      </c>
    </row>
    <row r="728" spans="1:43" x14ac:dyDescent="0.3">
      <c r="A728" t="s">
        <v>3497</v>
      </c>
      <c r="B728" t="s">
        <v>156</v>
      </c>
      <c r="C728" t="s">
        <v>46</v>
      </c>
      <c r="D728" s="3">
        <v>72505</v>
      </c>
      <c r="E728" t="s">
        <v>3465</v>
      </c>
      <c r="F728" t="s">
        <v>48</v>
      </c>
      <c r="G728" t="s">
        <v>49</v>
      </c>
      <c r="H728" t="s">
        <v>50</v>
      </c>
      <c r="I728" t="s">
        <v>51</v>
      </c>
      <c r="J728" t="s">
        <v>102</v>
      </c>
      <c r="K728" t="s">
        <v>102</v>
      </c>
      <c r="L728" t="s">
        <v>103</v>
      </c>
      <c r="M728" t="s">
        <v>52</v>
      </c>
      <c r="N728" t="s">
        <v>2374</v>
      </c>
      <c r="O728" t="s">
        <v>3498</v>
      </c>
      <c r="P728" t="s">
        <v>2373</v>
      </c>
      <c r="Q728" s="3">
        <v>300001015715057</v>
      </c>
      <c r="R728" t="s">
        <v>2243</v>
      </c>
      <c r="S728">
        <v>913333.37</v>
      </c>
      <c r="T728">
        <v>913333.37</v>
      </c>
      <c r="U728" s="3">
        <v>1</v>
      </c>
      <c r="V728" t="s">
        <v>2374</v>
      </c>
      <c r="W728" t="s">
        <v>2375</v>
      </c>
      <c r="X728" t="s">
        <v>2376</v>
      </c>
      <c r="Y728" s="3">
        <v>2</v>
      </c>
      <c r="Z728" t="s">
        <v>3619</v>
      </c>
      <c r="AA728" t="s">
        <v>3620</v>
      </c>
      <c r="AB728" t="s">
        <v>3621</v>
      </c>
      <c r="AC728" t="s">
        <v>3535</v>
      </c>
      <c r="AD728" t="s">
        <v>110</v>
      </c>
      <c r="AE728" t="s">
        <v>60</v>
      </c>
      <c r="AF728" t="s">
        <v>2381</v>
      </c>
      <c r="AG728" t="s">
        <v>2382</v>
      </c>
      <c r="AH728" s="3">
        <v>1</v>
      </c>
      <c r="AI728" s="3">
        <v>2023</v>
      </c>
      <c r="AJ728" s="4">
        <v>45000</v>
      </c>
      <c r="AK728" s="5">
        <v>45078</v>
      </c>
      <c r="AL728" t="s">
        <v>3508</v>
      </c>
      <c r="AM728" t="s">
        <v>116</v>
      </c>
      <c r="AN728">
        <v>0</v>
      </c>
      <c r="AP728">
        <v>82.61</v>
      </c>
      <c r="AQ728" s="6">
        <v>-82.61</v>
      </c>
    </row>
    <row r="729" spans="1:43" x14ac:dyDescent="0.3">
      <c r="A729" t="s">
        <v>3497</v>
      </c>
      <c r="B729" t="s">
        <v>156</v>
      </c>
      <c r="C729" t="s">
        <v>46</v>
      </c>
      <c r="D729" s="3">
        <v>72505</v>
      </c>
      <c r="E729" t="s">
        <v>3465</v>
      </c>
      <c r="F729" t="s">
        <v>48</v>
      </c>
      <c r="G729" t="s">
        <v>49</v>
      </c>
      <c r="H729" t="s">
        <v>50</v>
      </c>
      <c r="I729" t="s">
        <v>51</v>
      </c>
      <c r="J729" t="s">
        <v>102</v>
      </c>
      <c r="K729" t="s">
        <v>102</v>
      </c>
      <c r="L729" t="s">
        <v>103</v>
      </c>
      <c r="M729" t="s">
        <v>52</v>
      </c>
      <c r="N729" t="s">
        <v>2374</v>
      </c>
      <c r="O729" t="s">
        <v>3498</v>
      </c>
      <c r="P729" t="s">
        <v>2373</v>
      </c>
      <c r="Q729" s="3">
        <v>300001015715057</v>
      </c>
      <c r="R729" t="s">
        <v>2243</v>
      </c>
      <c r="S729">
        <v>913333.37</v>
      </c>
      <c r="T729">
        <v>913333.37</v>
      </c>
      <c r="U729" s="3">
        <v>1</v>
      </c>
      <c r="V729" t="s">
        <v>2374</v>
      </c>
      <c r="W729" t="s">
        <v>2375</v>
      </c>
      <c r="X729" t="s">
        <v>2376</v>
      </c>
      <c r="Y729" s="3">
        <v>4</v>
      </c>
      <c r="Z729" t="s">
        <v>3619</v>
      </c>
      <c r="AA729" t="s">
        <v>3620</v>
      </c>
      <c r="AB729" t="s">
        <v>3622</v>
      </c>
      <c r="AC729" t="s">
        <v>3535</v>
      </c>
      <c r="AD729" t="s">
        <v>110</v>
      </c>
      <c r="AE729" t="s">
        <v>60</v>
      </c>
      <c r="AF729" t="s">
        <v>2381</v>
      </c>
      <c r="AG729" t="s">
        <v>2382</v>
      </c>
      <c r="AH729" s="3">
        <v>1</v>
      </c>
      <c r="AI729" s="3">
        <v>2023</v>
      </c>
      <c r="AJ729" s="4">
        <v>45000</v>
      </c>
      <c r="AK729" s="5">
        <v>45078</v>
      </c>
      <c r="AL729" t="s">
        <v>3508</v>
      </c>
      <c r="AM729" t="s">
        <v>116</v>
      </c>
      <c r="AN729">
        <v>913333.37</v>
      </c>
      <c r="AO729">
        <v>6131.97</v>
      </c>
      <c r="AQ729" s="6">
        <v>6131.97</v>
      </c>
    </row>
    <row r="730" spans="1:43" x14ac:dyDescent="0.3">
      <c r="A730" t="s">
        <v>3497</v>
      </c>
      <c r="B730" t="s">
        <v>179</v>
      </c>
      <c r="C730" t="s">
        <v>46</v>
      </c>
      <c r="D730" s="3">
        <v>72505</v>
      </c>
      <c r="E730" t="s">
        <v>3465</v>
      </c>
      <c r="F730" t="s">
        <v>48</v>
      </c>
      <c r="G730" t="s">
        <v>49</v>
      </c>
      <c r="H730" t="s">
        <v>50</v>
      </c>
      <c r="I730" t="s">
        <v>51</v>
      </c>
      <c r="J730" t="s">
        <v>102</v>
      </c>
      <c r="K730" t="s">
        <v>102</v>
      </c>
      <c r="L730" t="s">
        <v>103</v>
      </c>
      <c r="M730" t="s">
        <v>52</v>
      </c>
      <c r="N730" t="s">
        <v>2899</v>
      </c>
      <c r="O730" t="s">
        <v>3498</v>
      </c>
      <c r="P730" t="s">
        <v>2898</v>
      </c>
      <c r="Q730" s="3">
        <v>300002045227992</v>
      </c>
      <c r="R730" t="s">
        <v>2243</v>
      </c>
      <c r="S730">
        <v>84170</v>
      </c>
      <c r="T730">
        <v>84170</v>
      </c>
      <c r="U730" s="3">
        <v>1</v>
      </c>
      <c r="V730" t="s">
        <v>2899</v>
      </c>
      <c r="W730" t="s">
        <v>2818</v>
      </c>
      <c r="X730" t="s">
        <v>2819</v>
      </c>
      <c r="Y730" s="3">
        <v>17</v>
      </c>
      <c r="Z730" t="s">
        <v>4073</v>
      </c>
      <c r="AA730" t="s">
        <v>4075</v>
      </c>
      <c r="AB730" t="s">
        <v>4074</v>
      </c>
      <c r="AC730" t="s">
        <v>4076</v>
      </c>
      <c r="AD730" t="s">
        <v>110</v>
      </c>
      <c r="AE730" t="s">
        <v>60</v>
      </c>
      <c r="AF730" t="s">
        <v>2247</v>
      </c>
      <c r="AH730" s="3">
        <v>0</v>
      </c>
      <c r="AI730" s="3">
        <v>2024</v>
      </c>
      <c r="AJ730" s="4">
        <v>45552</v>
      </c>
      <c r="AK730" s="5">
        <v>45559</v>
      </c>
      <c r="AL730" t="s">
        <v>3508</v>
      </c>
      <c r="AM730" t="s">
        <v>116</v>
      </c>
      <c r="AN730">
        <v>84170</v>
      </c>
      <c r="AO730">
        <v>639.69000000000005</v>
      </c>
      <c r="AQ730" s="6">
        <v>639.69000000000005</v>
      </c>
    </row>
    <row r="731" spans="1:43" x14ac:dyDescent="0.3">
      <c r="A731" t="s">
        <v>3497</v>
      </c>
      <c r="B731" t="s">
        <v>124</v>
      </c>
      <c r="C731" t="s">
        <v>46</v>
      </c>
      <c r="D731" s="3">
        <v>72505</v>
      </c>
      <c r="E731" t="s">
        <v>3465</v>
      </c>
      <c r="F731" t="s">
        <v>48</v>
      </c>
      <c r="G731" t="s">
        <v>49</v>
      </c>
      <c r="H731" t="s">
        <v>50</v>
      </c>
      <c r="I731" t="s">
        <v>51</v>
      </c>
      <c r="J731" t="s">
        <v>102</v>
      </c>
      <c r="K731" t="s">
        <v>102</v>
      </c>
      <c r="L731" t="s">
        <v>103</v>
      </c>
      <c r="M731" t="s">
        <v>52</v>
      </c>
      <c r="N731" t="s">
        <v>2967</v>
      </c>
      <c r="O731" t="s">
        <v>3498</v>
      </c>
      <c r="P731" t="s">
        <v>2966</v>
      </c>
      <c r="Q731" s="3">
        <v>300002140133647</v>
      </c>
      <c r="R731" t="s">
        <v>2243</v>
      </c>
      <c r="S731">
        <v>60515</v>
      </c>
      <c r="T731">
        <v>60515</v>
      </c>
      <c r="U731" s="3">
        <v>1</v>
      </c>
      <c r="V731" t="s">
        <v>2967</v>
      </c>
      <c r="W731" t="s">
        <v>2968</v>
      </c>
      <c r="X731" t="s">
        <v>2969</v>
      </c>
      <c r="Y731" s="3">
        <v>63</v>
      </c>
      <c r="Z731" t="s">
        <v>4098</v>
      </c>
      <c r="AA731" t="s">
        <v>4102</v>
      </c>
      <c r="AB731" t="s">
        <v>4100</v>
      </c>
      <c r="AC731" t="s">
        <v>4103</v>
      </c>
      <c r="AD731" t="s">
        <v>110</v>
      </c>
      <c r="AE731" t="s">
        <v>60</v>
      </c>
      <c r="AF731" t="s">
        <v>2247</v>
      </c>
      <c r="AH731" s="3">
        <v>0</v>
      </c>
      <c r="AI731" s="3">
        <v>2024</v>
      </c>
      <c r="AJ731" s="4">
        <v>45594</v>
      </c>
      <c r="AK731" s="5">
        <v>45597</v>
      </c>
      <c r="AL731" t="s">
        <v>3508</v>
      </c>
      <c r="AM731" t="s">
        <v>116</v>
      </c>
      <c r="AN731">
        <v>60515</v>
      </c>
      <c r="AO731">
        <v>460.3</v>
      </c>
      <c r="AQ731" s="6">
        <v>460.3</v>
      </c>
    </row>
    <row r="732" spans="1:43" x14ac:dyDescent="0.3">
      <c r="A732" t="s">
        <v>3497</v>
      </c>
      <c r="B732" t="s">
        <v>196</v>
      </c>
      <c r="C732" t="s">
        <v>46</v>
      </c>
      <c r="D732" s="3">
        <v>72815</v>
      </c>
      <c r="E732" t="s">
        <v>4647</v>
      </c>
      <c r="F732" t="s">
        <v>48</v>
      </c>
      <c r="G732" t="s">
        <v>49</v>
      </c>
      <c r="H732" t="s">
        <v>50</v>
      </c>
      <c r="I732" t="s">
        <v>51</v>
      </c>
      <c r="J732" t="s">
        <v>102</v>
      </c>
      <c r="K732" t="s">
        <v>102</v>
      </c>
      <c r="L732" t="s">
        <v>103</v>
      </c>
      <c r="M732" t="s">
        <v>52</v>
      </c>
      <c r="N732" t="s">
        <v>2302</v>
      </c>
      <c r="O732" t="s">
        <v>3498</v>
      </c>
      <c r="P732" t="s">
        <v>2301</v>
      </c>
      <c r="Q732" s="3">
        <v>300000920069928</v>
      </c>
      <c r="R732" t="s">
        <v>2243</v>
      </c>
      <c r="S732">
        <v>1423125</v>
      </c>
      <c r="T732">
        <v>218625</v>
      </c>
      <c r="U732" s="3">
        <v>6</v>
      </c>
      <c r="V732" t="s">
        <v>2302</v>
      </c>
      <c r="W732" t="s">
        <v>2303</v>
      </c>
      <c r="X732" t="s">
        <v>2304</v>
      </c>
      <c r="Y732" s="3">
        <v>43</v>
      </c>
      <c r="Z732" t="s">
        <v>3572</v>
      </c>
      <c r="AA732" t="s">
        <v>3573</v>
      </c>
      <c r="AB732" t="s">
        <v>3574</v>
      </c>
      <c r="AC732" t="s">
        <v>3575</v>
      </c>
      <c r="AD732" t="s">
        <v>110</v>
      </c>
      <c r="AE732" t="s">
        <v>60</v>
      </c>
      <c r="AF732" t="s">
        <v>2309</v>
      </c>
      <c r="AG732" t="s">
        <v>2310</v>
      </c>
      <c r="AH732" s="3">
        <v>6</v>
      </c>
      <c r="AI732" s="3">
        <v>2023</v>
      </c>
      <c r="AJ732" s="4">
        <v>45021</v>
      </c>
      <c r="AK732" s="5">
        <v>45035</v>
      </c>
      <c r="AL732" t="s">
        <v>3502</v>
      </c>
      <c r="AM732" t="s">
        <v>116</v>
      </c>
      <c r="AN732">
        <v>218625</v>
      </c>
      <c r="AO732">
        <v>1422.78</v>
      </c>
      <c r="AQ732" s="6">
        <v>1422.78</v>
      </c>
    </row>
    <row r="733" spans="1:43" x14ac:dyDescent="0.3">
      <c r="A733" t="s">
        <v>3497</v>
      </c>
      <c r="B733" t="s">
        <v>207</v>
      </c>
      <c r="C733" t="s">
        <v>46</v>
      </c>
      <c r="D733" s="3">
        <v>72815</v>
      </c>
      <c r="E733" t="s">
        <v>4647</v>
      </c>
      <c r="F733" t="s">
        <v>48</v>
      </c>
      <c r="G733" t="s">
        <v>49</v>
      </c>
      <c r="H733" t="s">
        <v>50</v>
      </c>
      <c r="I733" t="s">
        <v>51</v>
      </c>
      <c r="J733" t="s">
        <v>102</v>
      </c>
      <c r="K733" t="s">
        <v>102</v>
      </c>
      <c r="L733" t="s">
        <v>103</v>
      </c>
      <c r="M733" t="s">
        <v>52</v>
      </c>
      <c r="N733" t="s">
        <v>2862</v>
      </c>
      <c r="O733" t="s">
        <v>3498</v>
      </c>
      <c r="P733" t="s">
        <v>2861</v>
      </c>
      <c r="Q733" s="3">
        <v>300001884455926</v>
      </c>
      <c r="R733" t="s">
        <v>2243</v>
      </c>
      <c r="S733">
        <v>83530</v>
      </c>
      <c r="T733">
        <v>83530</v>
      </c>
      <c r="U733" s="3">
        <v>1</v>
      </c>
      <c r="V733" t="s">
        <v>2862</v>
      </c>
      <c r="W733" t="s">
        <v>2818</v>
      </c>
      <c r="X733" t="s">
        <v>2819</v>
      </c>
      <c r="Y733" s="3">
        <v>58</v>
      </c>
      <c r="Z733" t="s">
        <v>3965</v>
      </c>
      <c r="AA733" t="s">
        <v>3966</v>
      </c>
      <c r="AB733" t="s">
        <v>3967</v>
      </c>
      <c r="AC733" t="s">
        <v>3968</v>
      </c>
      <c r="AD733" t="s">
        <v>110</v>
      </c>
      <c r="AE733" t="s">
        <v>60</v>
      </c>
      <c r="AF733" t="s">
        <v>2247</v>
      </c>
      <c r="AH733" s="3">
        <v>0</v>
      </c>
      <c r="AI733" s="3">
        <v>2024</v>
      </c>
      <c r="AJ733" s="4">
        <v>45482</v>
      </c>
      <c r="AK733" s="5">
        <v>45487</v>
      </c>
      <c r="AL733" t="s">
        <v>3508</v>
      </c>
      <c r="AM733" t="s">
        <v>116</v>
      </c>
      <c r="AN733">
        <v>83530</v>
      </c>
      <c r="AO733">
        <v>631.65</v>
      </c>
      <c r="AQ733" s="6">
        <v>631.65</v>
      </c>
    </row>
    <row r="734" spans="1:43" x14ac:dyDescent="0.3">
      <c r="A734" t="s">
        <v>3497</v>
      </c>
      <c r="B734" t="s">
        <v>196</v>
      </c>
      <c r="C734" t="s">
        <v>46</v>
      </c>
      <c r="D734" s="3">
        <v>72815</v>
      </c>
      <c r="E734" t="s">
        <v>4647</v>
      </c>
      <c r="F734" t="s">
        <v>48</v>
      </c>
      <c r="G734" t="s">
        <v>49</v>
      </c>
      <c r="H734" t="s">
        <v>50</v>
      </c>
      <c r="I734" t="s">
        <v>51</v>
      </c>
      <c r="J734" t="s">
        <v>102</v>
      </c>
      <c r="K734" t="s">
        <v>102</v>
      </c>
      <c r="L734" t="s">
        <v>103</v>
      </c>
      <c r="M734" t="s">
        <v>52</v>
      </c>
      <c r="N734" t="s">
        <v>3233</v>
      </c>
      <c r="O734" t="s">
        <v>3498</v>
      </c>
      <c r="P734" t="s">
        <v>3232</v>
      </c>
      <c r="Q734" s="3">
        <v>300001083083802</v>
      </c>
      <c r="R734" t="s">
        <v>2243</v>
      </c>
      <c r="S734">
        <v>26245</v>
      </c>
      <c r="T734">
        <v>58</v>
      </c>
      <c r="U734" s="3">
        <v>6</v>
      </c>
      <c r="V734" t="s">
        <v>3233</v>
      </c>
      <c r="W734" t="s">
        <v>3234</v>
      </c>
      <c r="X734" t="s">
        <v>3235</v>
      </c>
      <c r="Y734" s="3">
        <v>23</v>
      </c>
      <c r="Z734" t="s">
        <v>4354</v>
      </c>
      <c r="AA734" t="s">
        <v>4355</v>
      </c>
      <c r="AB734" t="s">
        <v>4356</v>
      </c>
      <c r="AC734" t="s">
        <v>4357</v>
      </c>
      <c r="AD734" t="s">
        <v>110</v>
      </c>
      <c r="AE734" t="s">
        <v>60</v>
      </c>
      <c r="AF734" t="s">
        <v>3236</v>
      </c>
      <c r="AG734" t="s">
        <v>3237</v>
      </c>
      <c r="AH734" s="3">
        <v>6</v>
      </c>
      <c r="AI734" s="3">
        <v>2023</v>
      </c>
      <c r="AJ734" s="4">
        <v>45033</v>
      </c>
      <c r="AK734" s="5">
        <v>45111</v>
      </c>
      <c r="AL734" t="s">
        <v>3502</v>
      </c>
      <c r="AM734" t="s">
        <v>61</v>
      </c>
      <c r="AN734">
        <v>58</v>
      </c>
      <c r="AO734">
        <v>58</v>
      </c>
      <c r="AQ734" s="6">
        <v>58</v>
      </c>
    </row>
    <row r="735" spans="1:43" x14ac:dyDescent="0.3">
      <c r="A735" t="s">
        <v>3497</v>
      </c>
      <c r="B735" t="s">
        <v>196</v>
      </c>
      <c r="C735" t="s">
        <v>46</v>
      </c>
      <c r="D735" s="3">
        <v>72815</v>
      </c>
      <c r="E735" t="s">
        <v>4647</v>
      </c>
      <c r="F735" t="s">
        <v>48</v>
      </c>
      <c r="G735" t="s">
        <v>49</v>
      </c>
      <c r="H735" t="s">
        <v>50</v>
      </c>
      <c r="I735" t="s">
        <v>51</v>
      </c>
      <c r="J735" t="s">
        <v>102</v>
      </c>
      <c r="K735" t="s">
        <v>102</v>
      </c>
      <c r="L735" t="s">
        <v>103</v>
      </c>
      <c r="M735" t="s">
        <v>52</v>
      </c>
      <c r="N735" t="s">
        <v>3233</v>
      </c>
      <c r="O735" t="s">
        <v>3498</v>
      </c>
      <c r="P735" t="s">
        <v>3232</v>
      </c>
      <c r="Q735" s="3">
        <v>300001083083802</v>
      </c>
      <c r="R735" t="s">
        <v>2243</v>
      </c>
      <c r="S735">
        <v>26245</v>
      </c>
      <c r="T735">
        <v>105</v>
      </c>
      <c r="U735" s="3">
        <v>8</v>
      </c>
      <c r="V735" t="s">
        <v>3233</v>
      </c>
      <c r="W735" t="s">
        <v>3234</v>
      </c>
      <c r="X735" t="s">
        <v>3235</v>
      </c>
      <c r="Y735" s="3">
        <v>24</v>
      </c>
      <c r="Z735" t="s">
        <v>4354</v>
      </c>
      <c r="AA735" t="s">
        <v>4358</v>
      </c>
      <c r="AB735" t="s">
        <v>4356</v>
      </c>
      <c r="AC735" t="s">
        <v>4357</v>
      </c>
      <c r="AD735" t="s">
        <v>110</v>
      </c>
      <c r="AE735" t="s">
        <v>60</v>
      </c>
      <c r="AF735" t="s">
        <v>3236</v>
      </c>
      <c r="AG735" t="s">
        <v>3237</v>
      </c>
      <c r="AH735" s="3">
        <v>8</v>
      </c>
      <c r="AI735" s="3">
        <v>2023</v>
      </c>
      <c r="AJ735" s="4">
        <v>45033</v>
      </c>
      <c r="AK735" s="5">
        <v>45111</v>
      </c>
      <c r="AL735" t="s">
        <v>3853</v>
      </c>
      <c r="AM735" t="s">
        <v>61</v>
      </c>
      <c r="AN735">
        <v>105</v>
      </c>
      <c r="AO735">
        <v>105</v>
      </c>
      <c r="AQ735" s="6">
        <v>105</v>
      </c>
    </row>
    <row r="736" spans="1:43" x14ac:dyDescent="0.3">
      <c r="A736" t="s">
        <v>3497</v>
      </c>
      <c r="B736" t="s">
        <v>196</v>
      </c>
      <c r="C736" t="s">
        <v>46</v>
      </c>
      <c r="D736" s="3">
        <v>72815</v>
      </c>
      <c r="E736" t="s">
        <v>4647</v>
      </c>
      <c r="F736" t="s">
        <v>48</v>
      </c>
      <c r="G736" t="s">
        <v>49</v>
      </c>
      <c r="H736" t="s">
        <v>50</v>
      </c>
      <c r="I736" t="s">
        <v>51</v>
      </c>
      <c r="J736" t="s">
        <v>102</v>
      </c>
      <c r="K736" t="s">
        <v>102</v>
      </c>
      <c r="L736" t="s">
        <v>103</v>
      </c>
      <c r="M736" t="s">
        <v>52</v>
      </c>
      <c r="N736" t="s">
        <v>3233</v>
      </c>
      <c r="O736" t="s">
        <v>3498</v>
      </c>
      <c r="P736" t="s">
        <v>3232</v>
      </c>
      <c r="Q736" s="3">
        <v>300001083083802</v>
      </c>
      <c r="R736" t="s">
        <v>2243</v>
      </c>
      <c r="S736">
        <v>26245</v>
      </c>
      <c r="T736">
        <v>135</v>
      </c>
      <c r="U736" s="3">
        <v>10</v>
      </c>
      <c r="V736" t="s">
        <v>3233</v>
      </c>
      <c r="W736" t="s">
        <v>3234</v>
      </c>
      <c r="X736" t="s">
        <v>3235</v>
      </c>
      <c r="Y736" s="3">
        <v>25</v>
      </c>
      <c r="Z736" t="s">
        <v>4354</v>
      </c>
      <c r="AA736" t="s">
        <v>4359</v>
      </c>
      <c r="AB736" t="s">
        <v>4356</v>
      </c>
      <c r="AC736" t="s">
        <v>4357</v>
      </c>
      <c r="AD736" t="s">
        <v>110</v>
      </c>
      <c r="AE736" t="s">
        <v>60</v>
      </c>
      <c r="AF736" t="s">
        <v>3236</v>
      </c>
      <c r="AG736" t="s">
        <v>3237</v>
      </c>
      <c r="AH736" s="3">
        <v>10</v>
      </c>
      <c r="AI736" s="3">
        <v>2023</v>
      </c>
      <c r="AJ736" s="4">
        <v>45033</v>
      </c>
      <c r="AK736" s="5">
        <v>45111</v>
      </c>
      <c r="AL736" t="s">
        <v>4038</v>
      </c>
      <c r="AM736" t="s">
        <v>61</v>
      </c>
      <c r="AN736">
        <v>135</v>
      </c>
      <c r="AO736">
        <v>135</v>
      </c>
      <c r="AQ736" s="6">
        <v>135</v>
      </c>
    </row>
    <row r="737" spans="1:43" x14ac:dyDescent="0.3">
      <c r="A737" t="s">
        <v>3497</v>
      </c>
      <c r="B737" t="s">
        <v>196</v>
      </c>
      <c r="C737" t="s">
        <v>46</v>
      </c>
      <c r="D737" s="3">
        <v>72815</v>
      </c>
      <c r="E737" t="s">
        <v>4647</v>
      </c>
      <c r="F737" t="s">
        <v>48</v>
      </c>
      <c r="G737" t="s">
        <v>49</v>
      </c>
      <c r="H737" t="s">
        <v>50</v>
      </c>
      <c r="I737" t="s">
        <v>51</v>
      </c>
      <c r="J737" t="s">
        <v>102</v>
      </c>
      <c r="K737" t="s">
        <v>102</v>
      </c>
      <c r="L737" t="s">
        <v>103</v>
      </c>
      <c r="M737" t="s">
        <v>52</v>
      </c>
      <c r="N737" t="s">
        <v>3233</v>
      </c>
      <c r="O737" t="s">
        <v>3498</v>
      </c>
      <c r="P737" t="s">
        <v>3232</v>
      </c>
      <c r="Q737" s="3">
        <v>300001083083802</v>
      </c>
      <c r="R737" t="s">
        <v>2243</v>
      </c>
      <c r="S737">
        <v>26245</v>
      </c>
      <c r="T737">
        <v>145</v>
      </c>
      <c r="U737" s="3">
        <v>9</v>
      </c>
      <c r="V737" t="s">
        <v>3233</v>
      </c>
      <c r="W737" t="s">
        <v>3234</v>
      </c>
      <c r="X737" t="s">
        <v>3235</v>
      </c>
      <c r="Y737" s="3">
        <v>26</v>
      </c>
      <c r="Z737" t="s">
        <v>4354</v>
      </c>
      <c r="AA737" t="s">
        <v>4360</v>
      </c>
      <c r="AB737" t="s">
        <v>4356</v>
      </c>
      <c r="AC737" t="s">
        <v>4357</v>
      </c>
      <c r="AD737" t="s">
        <v>110</v>
      </c>
      <c r="AE737" t="s">
        <v>60</v>
      </c>
      <c r="AF737" t="s">
        <v>3236</v>
      </c>
      <c r="AG737" t="s">
        <v>3237</v>
      </c>
      <c r="AH737" s="3">
        <v>9</v>
      </c>
      <c r="AI737" s="3">
        <v>2023</v>
      </c>
      <c r="AJ737" s="4">
        <v>45033</v>
      </c>
      <c r="AK737" s="5">
        <v>45111</v>
      </c>
      <c r="AL737" t="s">
        <v>4052</v>
      </c>
      <c r="AM737" t="s">
        <v>61</v>
      </c>
      <c r="AN737">
        <v>145</v>
      </c>
      <c r="AO737">
        <v>145</v>
      </c>
      <c r="AQ737" s="6">
        <v>145</v>
      </c>
    </row>
    <row r="738" spans="1:43" x14ac:dyDescent="0.3">
      <c r="A738" t="s">
        <v>3497</v>
      </c>
      <c r="B738" t="s">
        <v>196</v>
      </c>
      <c r="C738" t="s">
        <v>46</v>
      </c>
      <c r="D738" s="3">
        <v>72815</v>
      </c>
      <c r="E738" t="s">
        <v>4647</v>
      </c>
      <c r="F738" t="s">
        <v>48</v>
      </c>
      <c r="G738" t="s">
        <v>49</v>
      </c>
      <c r="H738" t="s">
        <v>50</v>
      </c>
      <c r="I738" t="s">
        <v>51</v>
      </c>
      <c r="J738" t="s">
        <v>102</v>
      </c>
      <c r="K738" t="s">
        <v>102</v>
      </c>
      <c r="L738" t="s">
        <v>103</v>
      </c>
      <c r="M738" t="s">
        <v>52</v>
      </c>
      <c r="N738" t="s">
        <v>3233</v>
      </c>
      <c r="O738" t="s">
        <v>3498</v>
      </c>
      <c r="P738" t="s">
        <v>3232</v>
      </c>
      <c r="Q738" s="3">
        <v>300001083083802</v>
      </c>
      <c r="R738" t="s">
        <v>2243</v>
      </c>
      <c r="S738">
        <v>26245</v>
      </c>
      <c r="T738">
        <v>168</v>
      </c>
      <c r="U738" s="3">
        <v>16</v>
      </c>
      <c r="V738" t="s">
        <v>3233</v>
      </c>
      <c r="W738" t="s">
        <v>3234</v>
      </c>
      <c r="X738" t="s">
        <v>3235</v>
      </c>
      <c r="Y738" s="3">
        <v>27</v>
      </c>
      <c r="Z738" t="s">
        <v>4354</v>
      </c>
      <c r="AA738" t="s">
        <v>4361</v>
      </c>
      <c r="AB738" t="s">
        <v>4356</v>
      </c>
      <c r="AC738" t="s">
        <v>4357</v>
      </c>
      <c r="AD738" t="s">
        <v>110</v>
      </c>
      <c r="AE738" t="s">
        <v>60</v>
      </c>
      <c r="AF738" t="s">
        <v>3236</v>
      </c>
      <c r="AG738" t="s">
        <v>3237</v>
      </c>
      <c r="AH738" s="3">
        <v>16</v>
      </c>
      <c r="AI738" s="3">
        <v>2023</v>
      </c>
      <c r="AJ738" s="4">
        <v>45033</v>
      </c>
      <c r="AK738" s="5">
        <v>45111</v>
      </c>
      <c r="AL738" t="s">
        <v>4362</v>
      </c>
      <c r="AM738" t="s">
        <v>61</v>
      </c>
      <c r="AN738">
        <v>168</v>
      </c>
      <c r="AO738">
        <v>168</v>
      </c>
      <c r="AQ738" s="6">
        <v>168</v>
      </c>
    </row>
    <row r="739" spans="1:43" x14ac:dyDescent="0.3">
      <c r="A739" t="s">
        <v>3497</v>
      </c>
      <c r="B739" t="s">
        <v>196</v>
      </c>
      <c r="C739" t="s">
        <v>46</v>
      </c>
      <c r="D739" s="3">
        <v>72815</v>
      </c>
      <c r="E739" t="s">
        <v>4647</v>
      </c>
      <c r="F739" t="s">
        <v>48</v>
      </c>
      <c r="G739" t="s">
        <v>49</v>
      </c>
      <c r="H739" t="s">
        <v>50</v>
      </c>
      <c r="I739" t="s">
        <v>51</v>
      </c>
      <c r="J739" t="s">
        <v>102</v>
      </c>
      <c r="K739" t="s">
        <v>102</v>
      </c>
      <c r="L739" t="s">
        <v>103</v>
      </c>
      <c r="M739" t="s">
        <v>52</v>
      </c>
      <c r="N739" t="s">
        <v>3233</v>
      </c>
      <c r="O739" t="s">
        <v>3498</v>
      </c>
      <c r="P739" t="s">
        <v>3232</v>
      </c>
      <c r="Q739" s="3">
        <v>300001083083802</v>
      </c>
      <c r="R739" t="s">
        <v>2243</v>
      </c>
      <c r="S739">
        <v>26245</v>
      </c>
      <c r="T739">
        <v>250</v>
      </c>
      <c r="U739" s="3">
        <v>14</v>
      </c>
      <c r="V739" t="s">
        <v>3233</v>
      </c>
      <c r="W739" t="s">
        <v>3234</v>
      </c>
      <c r="X739" t="s">
        <v>3235</v>
      </c>
      <c r="Y739" s="3">
        <v>28</v>
      </c>
      <c r="Z739" t="s">
        <v>4354</v>
      </c>
      <c r="AA739" t="s">
        <v>4363</v>
      </c>
      <c r="AB739" t="s">
        <v>4356</v>
      </c>
      <c r="AC739" t="s">
        <v>4357</v>
      </c>
      <c r="AD739" t="s">
        <v>110</v>
      </c>
      <c r="AE739" t="s">
        <v>60</v>
      </c>
      <c r="AF739" t="s">
        <v>3236</v>
      </c>
      <c r="AG739" t="s">
        <v>3237</v>
      </c>
      <c r="AH739" s="3">
        <v>14</v>
      </c>
      <c r="AI739" s="3">
        <v>2023</v>
      </c>
      <c r="AJ739" s="4">
        <v>45033</v>
      </c>
      <c r="AK739" s="5">
        <v>45111</v>
      </c>
      <c r="AL739" t="s">
        <v>4036</v>
      </c>
      <c r="AM739" t="s">
        <v>61</v>
      </c>
      <c r="AN739">
        <v>250</v>
      </c>
      <c r="AO739">
        <v>250</v>
      </c>
      <c r="AQ739" s="6">
        <v>250</v>
      </c>
    </row>
    <row r="740" spans="1:43" x14ac:dyDescent="0.3">
      <c r="A740" t="s">
        <v>3497</v>
      </c>
      <c r="B740" t="s">
        <v>196</v>
      </c>
      <c r="C740" t="s">
        <v>46</v>
      </c>
      <c r="D740" s="3">
        <v>72815</v>
      </c>
      <c r="E740" t="s">
        <v>4647</v>
      </c>
      <c r="F740" t="s">
        <v>48</v>
      </c>
      <c r="G740" t="s">
        <v>49</v>
      </c>
      <c r="H740" t="s">
        <v>50</v>
      </c>
      <c r="I740" t="s">
        <v>51</v>
      </c>
      <c r="J740" t="s">
        <v>102</v>
      </c>
      <c r="K740" t="s">
        <v>102</v>
      </c>
      <c r="L740" t="s">
        <v>103</v>
      </c>
      <c r="M740" t="s">
        <v>52</v>
      </c>
      <c r="N740" t="s">
        <v>3233</v>
      </c>
      <c r="O740" t="s">
        <v>3498</v>
      </c>
      <c r="P740" t="s">
        <v>3232</v>
      </c>
      <c r="Q740" s="3">
        <v>300001083083802</v>
      </c>
      <c r="R740" t="s">
        <v>2243</v>
      </c>
      <c r="S740">
        <v>26245</v>
      </c>
      <c r="T740">
        <v>280</v>
      </c>
      <c r="U740" s="3">
        <v>15</v>
      </c>
      <c r="V740" t="s">
        <v>3233</v>
      </c>
      <c r="W740" t="s">
        <v>3234</v>
      </c>
      <c r="X740" t="s">
        <v>3235</v>
      </c>
      <c r="Y740" s="3">
        <v>29</v>
      </c>
      <c r="Z740" t="s">
        <v>4354</v>
      </c>
      <c r="AA740" t="s">
        <v>4364</v>
      </c>
      <c r="AB740" t="s">
        <v>4356</v>
      </c>
      <c r="AC740" t="s">
        <v>4357</v>
      </c>
      <c r="AD740" t="s">
        <v>110</v>
      </c>
      <c r="AE740" t="s">
        <v>60</v>
      </c>
      <c r="AF740" t="s">
        <v>3236</v>
      </c>
      <c r="AG740" t="s">
        <v>3237</v>
      </c>
      <c r="AH740" s="3">
        <v>15</v>
      </c>
      <c r="AI740" s="3">
        <v>2023</v>
      </c>
      <c r="AJ740" s="4">
        <v>45033</v>
      </c>
      <c r="AK740" s="5">
        <v>45111</v>
      </c>
      <c r="AL740" t="s">
        <v>4151</v>
      </c>
      <c r="AM740" t="s">
        <v>61</v>
      </c>
      <c r="AN740">
        <v>280</v>
      </c>
      <c r="AO740">
        <v>280</v>
      </c>
      <c r="AQ740" s="6">
        <v>280</v>
      </c>
    </row>
    <row r="741" spans="1:43" x14ac:dyDescent="0.3">
      <c r="A741" t="s">
        <v>3497</v>
      </c>
      <c r="B741" t="s">
        <v>196</v>
      </c>
      <c r="C741" t="s">
        <v>46</v>
      </c>
      <c r="D741" s="3">
        <v>72815</v>
      </c>
      <c r="E741" t="s">
        <v>4647</v>
      </c>
      <c r="F741" t="s">
        <v>48</v>
      </c>
      <c r="G741" t="s">
        <v>49</v>
      </c>
      <c r="H741" t="s">
        <v>50</v>
      </c>
      <c r="I741" t="s">
        <v>51</v>
      </c>
      <c r="J741" t="s">
        <v>102</v>
      </c>
      <c r="K741" t="s">
        <v>102</v>
      </c>
      <c r="L741" t="s">
        <v>103</v>
      </c>
      <c r="M741" t="s">
        <v>52</v>
      </c>
      <c r="N741" t="s">
        <v>3233</v>
      </c>
      <c r="O741" t="s">
        <v>3498</v>
      </c>
      <c r="P741" t="s">
        <v>3232</v>
      </c>
      <c r="Q741" s="3">
        <v>300001083083802</v>
      </c>
      <c r="R741" t="s">
        <v>2243</v>
      </c>
      <c r="S741">
        <v>26245</v>
      </c>
      <c r="T741">
        <v>812</v>
      </c>
      <c r="U741" s="3">
        <v>13</v>
      </c>
      <c r="V741" t="s">
        <v>3233</v>
      </c>
      <c r="W741" t="s">
        <v>3234</v>
      </c>
      <c r="X741" t="s">
        <v>3235</v>
      </c>
      <c r="Y741" s="3">
        <v>30</v>
      </c>
      <c r="Z741" t="s">
        <v>4354</v>
      </c>
      <c r="AA741" t="s">
        <v>4366</v>
      </c>
      <c r="AB741" t="s">
        <v>4356</v>
      </c>
      <c r="AC741" t="s">
        <v>4357</v>
      </c>
      <c r="AD741" t="s">
        <v>110</v>
      </c>
      <c r="AE741" t="s">
        <v>60</v>
      </c>
      <c r="AF741" t="s">
        <v>3236</v>
      </c>
      <c r="AG741" t="s">
        <v>3237</v>
      </c>
      <c r="AH741" s="3">
        <v>13</v>
      </c>
      <c r="AI741" s="3">
        <v>2023</v>
      </c>
      <c r="AJ741" s="4">
        <v>45033</v>
      </c>
      <c r="AK741" s="5">
        <v>45111</v>
      </c>
      <c r="AL741" t="s">
        <v>1402</v>
      </c>
      <c r="AM741" t="s">
        <v>61</v>
      </c>
      <c r="AN741">
        <v>812</v>
      </c>
      <c r="AO741">
        <v>812</v>
      </c>
      <c r="AQ741" s="6">
        <v>812</v>
      </c>
    </row>
    <row r="742" spans="1:43" x14ac:dyDescent="0.3">
      <c r="A742" t="s">
        <v>3497</v>
      </c>
      <c r="B742" t="s">
        <v>196</v>
      </c>
      <c r="C742" t="s">
        <v>46</v>
      </c>
      <c r="D742" s="3">
        <v>72815</v>
      </c>
      <c r="E742" t="s">
        <v>4647</v>
      </c>
      <c r="F742" t="s">
        <v>48</v>
      </c>
      <c r="G742" t="s">
        <v>49</v>
      </c>
      <c r="H742" t="s">
        <v>50</v>
      </c>
      <c r="I742" t="s">
        <v>51</v>
      </c>
      <c r="J742" t="s">
        <v>102</v>
      </c>
      <c r="K742" t="s">
        <v>102</v>
      </c>
      <c r="L742" t="s">
        <v>103</v>
      </c>
      <c r="M742" t="s">
        <v>52</v>
      </c>
      <c r="N742" t="s">
        <v>3233</v>
      </c>
      <c r="O742" t="s">
        <v>3498</v>
      </c>
      <c r="P742" t="s">
        <v>3232</v>
      </c>
      <c r="Q742" s="3">
        <v>300001083083802</v>
      </c>
      <c r="R742" t="s">
        <v>2243</v>
      </c>
      <c r="S742">
        <v>26245</v>
      </c>
      <c r="T742">
        <v>2062</v>
      </c>
      <c r="U742" s="3">
        <v>7</v>
      </c>
      <c r="V742" t="s">
        <v>3233</v>
      </c>
      <c r="W742" t="s">
        <v>3234</v>
      </c>
      <c r="X742" t="s">
        <v>3235</v>
      </c>
      <c r="Y742" s="3">
        <v>31</v>
      </c>
      <c r="Z742" t="s">
        <v>4354</v>
      </c>
      <c r="AA742" t="s">
        <v>4368</v>
      </c>
      <c r="AB742" t="s">
        <v>4356</v>
      </c>
      <c r="AC742" t="s">
        <v>4357</v>
      </c>
      <c r="AD742" t="s">
        <v>110</v>
      </c>
      <c r="AE742" t="s">
        <v>60</v>
      </c>
      <c r="AF742" t="s">
        <v>3236</v>
      </c>
      <c r="AG742" t="s">
        <v>3237</v>
      </c>
      <c r="AH742" s="3">
        <v>7</v>
      </c>
      <c r="AI742" s="3">
        <v>2023</v>
      </c>
      <c r="AJ742" s="4">
        <v>45033</v>
      </c>
      <c r="AK742" s="5">
        <v>45111</v>
      </c>
      <c r="AL742" t="s">
        <v>3545</v>
      </c>
      <c r="AM742" t="s">
        <v>61</v>
      </c>
      <c r="AN742">
        <v>2062</v>
      </c>
      <c r="AO742">
        <v>2062</v>
      </c>
      <c r="AQ742" s="6">
        <v>2062</v>
      </c>
    </row>
    <row r="743" spans="1:43" x14ac:dyDescent="0.3">
      <c r="A743" t="s">
        <v>3497</v>
      </c>
      <c r="B743" t="s">
        <v>196</v>
      </c>
      <c r="C743" t="s">
        <v>46</v>
      </c>
      <c r="D743" s="3">
        <v>72815</v>
      </c>
      <c r="E743" t="s">
        <v>4647</v>
      </c>
      <c r="F743" t="s">
        <v>48</v>
      </c>
      <c r="G743" t="s">
        <v>49</v>
      </c>
      <c r="H743" t="s">
        <v>50</v>
      </c>
      <c r="I743" t="s">
        <v>51</v>
      </c>
      <c r="J743" t="s">
        <v>102</v>
      </c>
      <c r="K743" t="s">
        <v>102</v>
      </c>
      <c r="L743" t="s">
        <v>103</v>
      </c>
      <c r="M743" t="s">
        <v>52</v>
      </c>
      <c r="N743" t="s">
        <v>3233</v>
      </c>
      <c r="O743" t="s">
        <v>3498</v>
      </c>
      <c r="P743" t="s">
        <v>3232</v>
      </c>
      <c r="Q743" s="3">
        <v>300001083083802</v>
      </c>
      <c r="R743" t="s">
        <v>2243</v>
      </c>
      <c r="S743">
        <v>26245</v>
      </c>
      <c r="T743">
        <v>2515</v>
      </c>
      <c r="U743" s="3">
        <v>5</v>
      </c>
      <c r="V743" t="s">
        <v>3233</v>
      </c>
      <c r="W743" t="s">
        <v>3234</v>
      </c>
      <c r="X743" t="s">
        <v>3235</v>
      </c>
      <c r="Y743" s="3">
        <v>32</v>
      </c>
      <c r="Z743" t="s">
        <v>4354</v>
      </c>
      <c r="AA743" t="s">
        <v>4369</v>
      </c>
      <c r="AB743" t="s">
        <v>4356</v>
      </c>
      <c r="AC743" t="s">
        <v>4357</v>
      </c>
      <c r="AD743" t="s">
        <v>110</v>
      </c>
      <c r="AE743" t="s">
        <v>60</v>
      </c>
      <c r="AF743" t="s">
        <v>3236</v>
      </c>
      <c r="AG743" t="s">
        <v>3237</v>
      </c>
      <c r="AH743" s="3">
        <v>5</v>
      </c>
      <c r="AI743" s="3">
        <v>2023</v>
      </c>
      <c r="AJ743" s="4">
        <v>45033</v>
      </c>
      <c r="AK743" s="5">
        <v>45111</v>
      </c>
      <c r="AL743" t="s">
        <v>1471</v>
      </c>
      <c r="AM743" t="s">
        <v>61</v>
      </c>
      <c r="AN743">
        <v>2515</v>
      </c>
      <c r="AO743">
        <v>2515</v>
      </c>
      <c r="AQ743" s="6">
        <v>2515</v>
      </c>
    </row>
    <row r="744" spans="1:43" x14ac:dyDescent="0.3">
      <c r="A744" t="s">
        <v>3497</v>
      </c>
      <c r="B744" t="s">
        <v>196</v>
      </c>
      <c r="C744" t="s">
        <v>46</v>
      </c>
      <c r="D744" s="3">
        <v>72815</v>
      </c>
      <c r="E744" t="s">
        <v>4647</v>
      </c>
      <c r="F744" t="s">
        <v>48</v>
      </c>
      <c r="G744" t="s">
        <v>49</v>
      </c>
      <c r="H744" t="s">
        <v>50</v>
      </c>
      <c r="I744" t="s">
        <v>51</v>
      </c>
      <c r="J744" t="s">
        <v>102</v>
      </c>
      <c r="K744" t="s">
        <v>102</v>
      </c>
      <c r="L744" t="s">
        <v>103</v>
      </c>
      <c r="M744" t="s">
        <v>52</v>
      </c>
      <c r="N744" t="s">
        <v>3233</v>
      </c>
      <c r="O744" t="s">
        <v>3498</v>
      </c>
      <c r="P744" t="s">
        <v>3232</v>
      </c>
      <c r="Q744" s="3">
        <v>300001083083802</v>
      </c>
      <c r="R744" t="s">
        <v>2243</v>
      </c>
      <c r="S744">
        <v>26245</v>
      </c>
      <c r="T744">
        <v>2670</v>
      </c>
      <c r="U744" s="3">
        <v>2</v>
      </c>
      <c r="V744" t="s">
        <v>3233</v>
      </c>
      <c r="W744" t="s">
        <v>3234</v>
      </c>
      <c r="X744" t="s">
        <v>3235</v>
      </c>
      <c r="Y744" s="3">
        <v>33</v>
      </c>
      <c r="Z744" t="s">
        <v>4354</v>
      </c>
      <c r="AA744" t="s">
        <v>4370</v>
      </c>
      <c r="AB744" t="s">
        <v>4356</v>
      </c>
      <c r="AC744" t="s">
        <v>4357</v>
      </c>
      <c r="AD744" t="s">
        <v>110</v>
      </c>
      <c r="AE744" t="s">
        <v>60</v>
      </c>
      <c r="AF744" t="s">
        <v>3236</v>
      </c>
      <c r="AG744" t="s">
        <v>3237</v>
      </c>
      <c r="AH744" s="3">
        <v>2</v>
      </c>
      <c r="AI744" s="3">
        <v>2023</v>
      </c>
      <c r="AJ744" s="4">
        <v>45033</v>
      </c>
      <c r="AK744" s="5">
        <v>45111</v>
      </c>
      <c r="AL744" t="s">
        <v>3580</v>
      </c>
      <c r="AM744" t="s">
        <v>61</v>
      </c>
      <c r="AN744">
        <v>2670</v>
      </c>
      <c r="AO744">
        <v>2670</v>
      </c>
      <c r="AQ744" s="6">
        <v>2670</v>
      </c>
    </row>
    <row r="745" spans="1:43" x14ac:dyDescent="0.3">
      <c r="A745" t="s">
        <v>3497</v>
      </c>
      <c r="B745" t="s">
        <v>196</v>
      </c>
      <c r="C745" t="s">
        <v>46</v>
      </c>
      <c r="D745" s="3">
        <v>72815</v>
      </c>
      <c r="E745" t="s">
        <v>4647</v>
      </c>
      <c r="F745" t="s">
        <v>48</v>
      </c>
      <c r="G745" t="s">
        <v>49</v>
      </c>
      <c r="H745" t="s">
        <v>50</v>
      </c>
      <c r="I745" t="s">
        <v>51</v>
      </c>
      <c r="J745" t="s">
        <v>102</v>
      </c>
      <c r="K745" t="s">
        <v>102</v>
      </c>
      <c r="L745" t="s">
        <v>103</v>
      </c>
      <c r="M745" t="s">
        <v>52</v>
      </c>
      <c r="N745" t="s">
        <v>3233</v>
      </c>
      <c r="O745" t="s">
        <v>3498</v>
      </c>
      <c r="P745" t="s">
        <v>3232</v>
      </c>
      <c r="Q745" s="3">
        <v>300001083083802</v>
      </c>
      <c r="R745" t="s">
        <v>2243</v>
      </c>
      <c r="S745">
        <v>26245</v>
      </c>
      <c r="T745">
        <v>6402</v>
      </c>
      <c r="U745" s="3">
        <v>17</v>
      </c>
      <c r="V745" t="s">
        <v>3233</v>
      </c>
      <c r="W745" t="s">
        <v>3234</v>
      </c>
      <c r="X745" t="s">
        <v>3235</v>
      </c>
      <c r="Y745" s="3">
        <v>34</v>
      </c>
      <c r="Z745" t="s">
        <v>4354</v>
      </c>
      <c r="AA745" t="s">
        <v>4371</v>
      </c>
      <c r="AB745" t="s">
        <v>4356</v>
      </c>
      <c r="AC745" t="s">
        <v>4357</v>
      </c>
      <c r="AD745" t="s">
        <v>110</v>
      </c>
      <c r="AE745" t="s">
        <v>60</v>
      </c>
      <c r="AF745" t="s">
        <v>3236</v>
      </c>
      <c r="AG745" t="s">
        <v>3237</v>
      </c>
      <c r="AH745" s="3">
        <v>17</v>
      </c>
      <c r="AI745" s="3">
        <v>2023</v>
      </c>
      <c r="AJ745" s="4">
        <v>45033</v>
      </c>
      <c r="AK745" s="5">
        <v>45111</v>
      </c>
      <c r="AL745" t="s">
        <v>4372</v>
      </c>
      <c r="AM745" t="s">
        <v>61</v>
      </c>
      <c r="AN745">
        <v>6402</v>
      </c>
      <c r="AO745">
        <v>6402</v>
      </c>
      <c r="AQ745" s="6">
        <v>6402</v>
      </c>
    </row>
    <row r="746" spans="1:43" x14ac:dyDescent="0.3">
      <c r="A746" t="s">
        <v>3497</v>
      </c>
      <c r="B746" t="s">
        <v>446</v>
      </c>
      <c r="C746" t="s">
        <v>46</v>
      </c>
      <c r="D746" s="3">
        <v>73104</v>
      </c>
      <c r="E746" t="s">
        <v>4651</v>
      </c>
      <c r="F746" t="s">
        <v>48</v>
      </c>
      <c r="G746" t="s">
        <v>49</v>
      </c>
      <c r="H746" t="s">
        <v>50</v>
      </c>
      <c r="I746" t="s">
        <v>51</v>
      </c>
      <c r="J746" t="s">
        <v>102</v>
      </c>
      <c r="K746" t="s">
        <v>102</v>
      </c>
      <c r="L746" t="s">
        <v>103</v>
      </c>
      <c r="M746" t="s">
        <v>52</v>
      </c>
      <c r="N746" t="s">
        <v>4381</v>
      </c>
      <c r="O746" t="s">
        <v>3498</v>
      </c>
      <c r="P746" t="s">
        <v>4382</v>
      </c>
      <c r="Q746" s="3">
        <v>300001206300723</v>
      </c>
      <c r="R746" t="s">
        <v>2243</v>
      </c>
      <c r="S746">
        <v>0</v>
      </c>
      <c r="T746">
        <v>0</v>
      </c>
      <c r="U746" s="3">
        <v>8</v>
      </c>
      <c r="V746" t="s">
        <v>4381</v>
      </c>
      <c r="W746" t="s">
        <v>3243</v>
      </c>
      <c r="X746" t="s">
        <v>3244</v>
      </c>
      <c r="Y746" s="3">
        <v>537</v>
      </c>
      <c r="Z746" t="s">
        <v>3695</v>
      </c>
      <c r="AA746" t="s">
        <v>4383</v>
      </c>
      <c r="AB746" t="s">
        <v>3697</v>
      </c>
      <c r="AC746" t="s">
        <v>3698</v>
      </c>
      <c r="AD746" t="s">
        <v>110</v>
      </c>
      <c r="AE746" t="s">
        <v>60</v>
      </c>
      <c r="AF746" t="s">
        <v>3245</v>
      </c>
      <c r="AG746" t="s">
        <v>3246</v>
      </c>
      <c r="AH746" s="3">
        <v>8</v>
      </c>
      <c r="AI746" s="3">
        <v>2023</v>
      </c>
      <c r="AJ746" s="4">
        <v>45163</v>
      </c>
      <c r="AK746" s="5">
        <v>45164</v>
      </c>
      <c r="AL746" t="s">
        <v>3853</v>
      </c>
      <c r="AM746" t="s">
        <v>61</v>
      </c>
      <c r="AN746">
        <v>4500</v>
      </c>
      <c r="AO746">
        <v>4500</v>
      </c>
      <c r="AQ746" s="6">
        <v>4500</v>
      </c>
    </row>
    <row r="747" spans="1:43" x14ac:dyDescent="0.3">
      <c r="A747" t="s">
        <v>3497</v>
      </c>
      <c r="B747" t="s">
        <v>446</v>
      </c>
      <c r="C747" t="s">
        <v>46</v>
      </c>
      <c r="D747" s="3">
        <v>73104</v>
      </c>
      <c r="E747" t="s">
        <v>4651</v>
      </c>
      <c r="F747" t="s">
        <v>48</v>
      </c>
      <c r="G747" t="s">
        <v>49</v>
      </c>
      <c r="H747" t="s">
        <v>50</v>
      </c>
      <c r="I747" t="s">
        <v>51</v>
      </c>
      <c r="J747" t="s">
        <v>102</v>
      </c>
      <c r="K747" t="s">
        <v>102</v>
      </c>
      <c r="L747" t="s">
        <v>103</v>
      </c>
      <c r="M747" t="s">
        <v>52</v>
      </c>
      <c r="N747" t="s">
        <v>4381</v>
      </c>
      <c r="O747" t="s">
        <v>3498</v>
      </c>
      <c r="P747" t="s">
        <v>4382</v>
      </c>
      <c r="Q747" s="3">
        <v>300001206300723</v>
      </c>
      <c r="R747" t="s">
        <v>2243</v>
      </c>
      <c r="S747">
        <v>0</v>
      </c>
      <c r="T747">
        <v>0</v>
      </c>
      <c r="U747" s="3">
        <v>8</v>
      </c>
      <c r="V747" t="s">
        <v>4381</v>
      </c>
      <c r="W747" t="s">
        <v>3243</v>
      </c>
      <c r="X747" t="s">
        <v>3244</v>
      </c>
      <c r="Y747" s="3">
        <v>538</v>
      </c>
      <c r="Z747" t="s">
        <v>3695</v>
      </c>
      <c r="AA747" t="s">
        <v>4383</v>
      </c>
      <c r="AB747" t="s">
        <v>3697</v>
      </c>
      <c r="AC747" t="s">
        <v>3698</v>
      </c>
      <c r="AD747" t="s">
        <v>110</v>
      </c>
      <c r="AE747" t="s">
        <v>60</v>
      </c>
      <c r="AF747" t="s">
        <v>3245</v>
      </c>
      <c r="AG747" t="s">
        <v>3246</v>
      </c>
      <c r="AH747" s="3">
        <v>8</v>
      </c>
      <c r="AI747" s="3">
        <v>2023</v>
      </c>
      <c r="AJ747" s="4">
        <v>45163</v>
      </c>
      <c r="AK747" s="5">
        <v>45164</v>
      </c>
      <c r="AL747" t="s">
        <v>3853</v>
      </c>
      <c r="AM747" t="s">
        <v>61</v>
      </c>
      <c r="AN747">
        <v>-4500</v>
      </c>
      <c r="AP747">
        <v>4500</v>
      </c>
      <c r="AQ747" s="6">
        <v>-4500</v>
      </c>
    </row>
    <row r="748" spans="1:43" x14ac:dyDescent="0.3">
      <c r="A748" t="s">
        <v>3497</v>
      </c>
      <c r="B748" t="s">
        <v>446</v>
      </c>
      <c r="C748" t="s">
        <v>46</v>
      </c>
      <c r="D748" s="3">
        <v>73104</v>
      </c>
      <c r="E748" t="s">
        <v>4651</v>
      </c>
      <c r="F748" t="s">
        <v>48</v>
      </c>
      <c r="G748" t="s">
        <v>49</v>
      </c>
      <c r="H748" t="s">
        <v>50</v>
      </c>
      <c r="I748" t="s">
        <v>51</v>
      </c>
      <c r="J748" t="s">
        <v>102</v>
      </c>
      <c r="K748" t="s">
        <v>102</v>
      </c>
      <c r="L748" t="s">
        <v>103</v>
      </c>
      <c r="M748" t="s">
        <v>52</v>
      </c>
      <c r="N748" t="s">
        <v>3242</v>
      </c>
      <c r="O748" t="s">
        <v>3498</v>
      </c>
      <c r="P748" t="s">
        <v>3241</v>
      </c>
      <c r="Q748" s="3">
        <v>300001206589531</v>
      </c>
      <c r="R748" t="s">
        <v>2243</v>
      </c>
      <c r="S748">
        <v>57450</v>
      </c>
      <c r="T748">
        <v>4500</v>
      </c>
      <c r="U748" s="3">
        <v>8</v>
      </c>
      <c r="V748" t="s">
        <v>3242</v>
      </c>
      <c r="W748" t="s">
        <v>3243</v>
      </c>
      <c r="X748" t="s">
        <v>3244</v>
      </c>
      <c r="Y748" s="3">
        <v>84</v>
      </c>
      <c r="Z748" t="s">
        <v>4384</v>
      </c>
      <c r="AA748" t="s">
        <v>4385</v>
      </c>
      <c r="AB748" t="s">
        <v>4386</v>
      </c>
      <c r="AC748" t="s">
        <v>3698</v>
      </c>
      <c r="AD748" t="s">
        <v>110</v>
      </c>
      <c r="AE748" t="s">
        <v>60</v>
      </c>
      <c r="AF748" t="s">
        <v>3245</v>
      </c>
      <c r="AG748" t="s">
        <v>3246</v>
      </c>
      <c r="AH748" s="3">
        <v>8</v>
      </c>
      <c r="AI748" s="3">
        <v>2023</v>
      </c>
      <c r="AJ748" s="4">
        <v>45163</v>
      </c>
      <c r="AK748" s="5">
        <v>45166</v>
      </c>
      <c r="AL748" t="s">
        <v>3853</v>
      </c>
      <c r="AM748" t="s">
        <v>61</v>
      </c>
      <c r="AN748">
        <v>4500</v>
      </c>
      <c r="AO748">
        <v>4500</v>
      </c>
      <c r="AQ748" s="6">
        <v>4500</v>
      </c>
    </row>
    <row r="749" spans="1:43" x14ac:dyDescent="0.3">
      <c r="A749" t="s">
        <v>3497</v>
      </c>
      <c r="B749" t="s">
        <v>85</v>
      </c>
      <c r="C749" t="s">
        <v>46</v>
      </c>
      <c r="D749" s="3">
        <v>73104</v>
      </c>
      <c r="E749" t="s">
        <v>4651</v>
      </c>
      <c r="F749" t="s">
        <v>48</v>
      </c>
      <c r="G749" t="s">
        <v>49</v>
      </c>
      <c r="H749" t="s">
        <v>50</v>
      </c>
      <c r="I749" t="s">
        <v>51</v>
      </c>
      <c r="J749" t="s">
        <v>102</v>
      </c>
      <c r="K749" t="s">
        <v>102</v>
      </c>
      <c r="L749" t="s">
        <v>103</v>
      </c>
      <c r="M749" t="s">
        <v>52</v>
      </c>
      <c r="N749" t="s">
        <v>3284</v>
      </c>
      <c r="O749" t="s">
        <v>3498</v>
      </c>
      <c r="P749" t="s">
        <v>3283</v>
      </c>
      <c r="Q749" s="3">
        <v>300001446129198</v>
      </c>
      <c r="R749" t="s">
        <v>2243</v>
      </c>
      <c r="S749">
        <v>61950</v>
      </c>
      <c r="T749">
        <v>4500</v>
      </c>
      <c r="U749" s="3">
        <v>8</v>
      </c>
      <c r="V749" t="s">
        <v>3284</v>
      </c>
      <c r="W749" t="s">
        <v>3243</v>
      </c>
      <c r="X749" t="s">
        <v>3244</v>
      </c>
      <c r="Y749" s="3">
        <v>227</v>
      </c>
      <c r="Z749" t="s">
        <v>4438</v>
      </c>
      <c r="AA749" t="s">
        <v>4439</v>
      </c>
      <c r="AB749" t="s">
        <v>4440</v>
      </c>
      <c r="AC749" t="s">
        <v>3835</v>
      </c>
      <c r="AD749" t="s">
        <v>110</v>
      </c>
      <c r="AE749" t="s">
        <v>60</v>
      </c>
      <c r="AF749" t="s">
        <v>3200</v>
      </c>
      <c r="AG749" t="s">
        <v>3285</v>
      </c>
      <c r="AH749" s="3">
        <v>8</v>
      </c>
      <c r="AI749" s="3">
        <v>2023</v>
      </c>
      <c r="AJ749" s="4">
        <v>45275</v>
      </c>
      <c r="AK749" s="5">
        <v>45280</v>
      </c>
      <c r="AL749" t="s">
        <v>3853</v>
      </c>
      <c r="AM749" t="s">
        <v>61</v>
      </c>
      <c r="AN749">
        <v>4500</v>
      </c>
      <c r="AO749">
        <v>4500</v>
      </c>
      <c r="AQ749" s="6">
        <v>4500</v>
      </c>
    </row>
    <row r="750" spans="1:43" x14ac:dyDescent="0.3">
      <c r="A750" t="s">
        <v>3497</v>
      </c>
      <c r="B750" t="s">
        <v>440</v>
      </c>
      <c r="C750" t="s">
        <v>46</v>
      </c>
      <c r="D750" s="3">
        <v>73104</v>
      </c>
      <c r="E750" t="s">
        <v>4651</v>
      </c>
      <c r="F750" t="s">
        <v>48</v>
      </c>
      <c r="G750" t="s">
        <v>49</v>
      </c>
      <c r="H750" t="s">
        <v>50</v>
      </c>
      <c r="I750" t="s">
        <v>51</v>
      </c>
      <c r="J750" t="s">
        <v>102</v>
      </c>
      <c r="K750" t="s">
        <v>102</v>
      </c>
      <c r="L750" t="s">
        <v>103</v>
      </c>
      <c r="M750" t="s">
        <v>52</v>
      </c>
      <c r="N750" t="s">
        <v>4472</v>
      </c>
      <c r="O750" t="s">
        <v>3498</v>
      </c>
      <c r="P750" t="s">
        <v>4473</v>
      </c>
      <c r="Q750" s="3">
        <v>300001680892988</v>
      </c>
      <c r="R750" t="s">
        <v>2243</v>
      </c>
      <c r="S750">
        <v>0</v>
      </c>
      <c r="T750">
        <v>0</v>
      </c>
      <c r="U750" s="3">
        <v>8</v>
      </c>
      <c r="V750" t="s">
        <v>4472</v>
      </c>
      <c r="W750" t="s">
        <v>3243</v>
      </c>
      <c r="X750" t="s">
        <v>3244</v>
      </c>
      <c r="Y750" s="3">
        <v>31</v>
      </c>
      <c r="Z750" t="s">
        <v>3896</v>
      </c>
      <c r="AA750" t="s">
        <v>4474</v>
      </c>
      <c r="AB750" t="s">
        <v>4475</v>
      </c>
      <c r="AC750" t="s">
        <v>4476</v>
      </c>
      <c r="AD750" t="s">
        <v>110</v>
      </c>
      <c r="AE750" t="s">
        <v>60</v>
      </c>
      <c r="AF750" t="s">
        <v>3291</v>
      </c>
      <c r="AG750" t="s">
        <v>3292</v>
      </c>
      <c r="AH750" s="3">
        <v>8</v>
      </c>
      <c r="AI750" s="3">
        <v>2024</v>
      </c>
      <c r="AJ750" s="4">
        <v>45385</v>
      </c>
      <c r="AK750" s="5">
        <v>45400</v>
      </c>
      <c r="AL750" t="s">
        <v>3853</v>
      </c>
      <c r="AM750" t="s">
        <v>61</v>
      </c>
      <c r="AN750">
        <v>4500</v>
      </c>
      <c r="AO750">
        <v>4500</v>
      </c>
      <c r="AQ750" s="6">
        <v>4500</v>
      </c>
    </row>
    <row r="751" spans="1:43" x14ac:dyDescent="0.3">
      <c r="A751" t="s">
        <v>3497</v>
      </c>
      <c r="B751" t="s">
        <v>440</v>
      </c>
      <c r="C751" t="s">
        <v>46</v>
      </c>
      <c r="D751" s="3">
        <v>73104</v>
      </c>
      <c r="E751" t="s">
        <v>4651</v>
      </c>
      <c r="F751" t="s">
        <v>48</v>
      </c>
      <c r="G751" t="s">
        <v>49</v>
      </c>
      <c r="H751" t="s">
        <v>50</v>
      </c>
      <c r="I751" t="s">
        <v>51</v>
      </c>
      <c r="J751" t="s">
        <v>102</v>
      </c>
      <c r="K751" t="s">
        <v>102</v>
      </c>
      <c r="L751" t="s">
        <v>103</v>
      </c>
      <c r="M751" t="s">
        <v>52</v>
      </c>
      <c r="N751" t="s">
        <v>4472</v>
      </c>
      <c r="O751" t="s">
        <v>3498</v>
      </c>
      <c r="P751" t="s">
        <v>4473</v>
      </c>
      <c r="Q751" s="3">
        <v>300001680892988</v>
      </c>
      <c r="R751" t="s">
        <v>2243</v>
      </c>
      <c r="S751">
        <v>0</v>
      </c>
      <c r="T751">
        <v>0</v>
      </c>
      <c r="U751" s="3">
        <v>8</v>
      </c>
      <c r="V751" t="s">
        <v>4472</v>
      </c>
      <c r="W751" t="s">
        <v>3243</v>
      </c>
      <c r="X751" t="s">
        <v>3244</v>
      </c>
      <c r="Y751" s="3">
        <v>32</v>
      </c>
      <c r="Z751" t="s">
        <v>3896</v>
      </c>
      <c r="AA751" t="s">
        <v>4474</v>
      </c>
      <c r="AB751" t="s">
        <v>4475</v>
      </c>
      <c r="AC751" t="s">
        <v>4476</v>
      </c>
      <c r="AD751" t="s">
        <v>110</v>
      </c>
      <c r="AE751" t="s">
        <v>60</v>
      </c>
      <c r="AF751" t="s">
        <v>3291</v>
      </c>
      <c r="AG751" t="s">
        <v>3292</v>
      </c>
      <c r="AH751" s="3">
        <v>8</v>
      </c>
      <c r="AI751" s="3">
        <v>2024</v>
      </c>
      <c r="AJ751" s="4">
        <v>45385</v>
      </c>
      <c r="AK751" s="5">
        <v>45400</v>
      </c>
      <c r="AL751" t="s">
        <v>3853</v>
      </c>
      <c r="AM751" t="s">
        <v>61</v>
      </c>
      <c r="AN751">
        <v>-4500</v>
      </c>
      <c r="AP751">
        <v>4500</v>
      </c>
      <c r="AQ751" s="6">
        <v>-4500</v>
      </c>
    </row>
    <row r="752" spans="1:43" x14ac:dyDescent="0.3">
      <c r="A752" t="s">
        <v>3497</v>
      </c>
      <c r="B752" t="s">
        <v>440</v>
      </c>
      <c r="C752" t="s">
        <v>46</v>
      </c>
      <c r="D752" s="3">
        <v>73104</v>
      </c>
      <c r="E752" t="s">
        <v>4651</v>
      </c>
      <c r="F752" t="s">
        <v>48</v>
      </c>
      <c r="G752" t="s">
        <v>49</v>
      </c>
      <c r="H752" t="s">
        <v>50</v>
      </c>
      <c r="I752" t="s">
        <v>51</v>
      </c>
      <c r="J752" t="s">
        <v>102</v>
      </c>
      <c r="K752" t="s">
        <v>102</v>
      </c>
      <c r="L752" t="s">
        <v>103</v>
      </c>
      <c r="M752" t="s">
        <v>52</v>
      </c>
      <c r="N752" t="s">
        <v>3290</v>
      </c>
      <c r="O752" t="s">
        <v>3498</v>
      </c>
      <c r="P752" t="s">
        <v>3289</v>
      </c>
      <c r="Q752" s="3">
        <v>300001703299671</v>
      </c>
      <c r="R752" t="s">
        <v>2243</v>
      </c>
      <c r="S752">
        <v>61950</v>
      </c>
      <c r="T752">
        <v>4500</v>
      </c>
      <c r="U752" s="3">
        <v>8</v>
      </c>
      <c r="V752" t="s">
        <v>3290</v>
      </c>
      <c r="W752" t="s">
        <v>3243</v>
      </c>
      <c r="X752" t="s">
        <v>3244</v>
      </c>
      <c r="Y752" s="3">
        <v>25</v>
      </c>
      <c r="Z752" t="s">
        <v>4483</v>
      </c>
      <c r="AA752" t="s">
        <v>4484</v>
      </c>
      <c r="AB752" t="s">
        <v>4485</v>
      </c>
      <c r="AC752" t="s">
        <v>4476</v>
      </c>
      <c r="AD752" t="s">
        <v>110</v>
      </c>
      <c r="AE752" t="s">
        <v>60</v>
      </c>
      <c r="AF752" t="s">
        <v>3291</v>
      </c>
      <c r="AG752" t="s">
        <v>3292</v>
      </c>
      <c r="AH752" s="3">
        <v>8</v>
      </c>
      <c r="AI752" s="3">
        <v>2024</v>
      </c>
      <c r="AJ752" s="4">
        <v>45385</v>
      </c>
      <c r="AK752" s="5">
        <v>45400</v>
      </c>
      <c r="AL752" t="s">
        <v>3853</v>
      </c>
      <c r="AM752" t="s">
        <v>61</v>
      </c>
      <c r="AN752">
        <v>4500</v>
      </c>
      <c r="AO752">
        <v>4500</v>
      </c>
      <c r="AQ752" s="6">
        <v>4500</v>
      </c>
    </row>
    <row r="753" spans="1:43" x14ac:dyDescent="0.3">
      <c r="A753" t="s">
        <v>3497</v>
      </c>
      <c r="B753" t="s">
        <v>915</v>
      </c>
      <c r="C753" t="s">
        <v>46</v>
      </c>
      <c r="D753" s="3">
        <v>73104</v>
      </c>
      <c r="E753" t="s">
        <v>4651</v>
      </c>
      <c r="F753" t="s">
        <v>48</v>
      </c>
      <c r="G753" t="s">
        <v>49</v>
      </c>
      <c r="H753" t="s">
        <v>50</v>
      </c>
      <c r="I753" t="s">
        <v>51</v>
      </c>
      <c r="J753" t="s">
        <v>102</v>
      </c>
      <c r="K753" t="s">
        <v>102</v>
      </c>
      <c r="L753" t="s">
        <v>103</v>
      </c>
      <c r="M753" t="s">
        <v>52</v>
      </c>
      <c r="N753" t="s">
        <v>3300</v>
      </c>
      <c r="O753" t="s">
        <v>3498</v>
      </c>
      <c r="P753" t="s">
        <v>3299</v>
      </c>
      <c r="Q753" s="3">
        <v>300001795921417</v>
      </c>
      <c r="R753" t="s">
        <v>2243</v>
      </c>
      <c r="S753">
        <v>61950</v>
      </c>
      <c r="T753">
        <v>4500</v>
      </c>
      <c r="U753" s="3">
        <v>8</v>
      </c>
      <c r="V753" t="s">
        <v>3300</v>
      </c>
      <c r="W753" t="s">
        <v>3243</v>
      </c>
      <c r="X753" t="s">
        <v>3244</v>
      </c>
      <c r="Y753" s="3">
        <v>171</v>
      </c>
      <c r="Z753" t="s">
        <v>4490</v>
      </c>
      <c r="AA753" t="s">
        <v>4491</v>
      </c>
      <c r="AB753" t="s">
        <v>4492</v>
      </c>
      <c r="AC753" t="s">
        <v>4493</v>
      </c>
      <c r="AD753" t="s">
        <v>110</v>
      </c>
      <c r="AE753" t="s">
        <v>60</v>
      </c>
      <c r="AF753" t="s">
        <v>3301</v>
      </c>
      <c r="AG753" t="s">
        <v>3302</v>
      </c>
      <c r="AH753" s="3">
        <v>8</v>
      </c>
      <c r="AI753" s="3">
        <v>2024</v>
      </c>
      <c r="AJ753" s="4">
        <v>45442</v>
      </c>
      <c r="AK753" s="5">
        <v>45447</v>
      </c>
      <c r="AL753" t="s">
        <v>3853</v>
      </c>
      <c r="AM753" t="s">
        <v>61</v>
      </c>
      <c r="AN753">
        <v>4500</v>
      </c>
      <c r="AO753">
        <v>4500</v>
      </c>
      <c r="AQ753" s="6">
        <v>4500</v>
      </c>
    </row>
    <row r="754" spans="1:43" x14ac:dyDescent="0.3">
      <c r="A754" t="s">
        <v>3497</v>
      </c>
      <c r="B754" t="s">
        <v>207</v>
      </c>
      <c r="C754" t="s">
        <v>46</v>
      </c>
      <c r="D754" s="3">
        <v>73104</v>
      </c>
      <c r="E754" t="s">
        <v>4651</v>
      </c>
      <c r="F754" t="s">
        <v>48</v>
      </c>
      <c r="G754" t="s">
        <v>49</v>
      </c>
      <c r="H754" t="s">
        <v>50</v>
      </c>
      <c r="I754" t="s">
        <v>51</v>
      </c>
      <c r="J754" t="s">
        <v>102</v>
      </c>
      <c r="K754" t="s">
        <v>102</v>
      </c>
      <c r="L754" t="s">
        <v>103</v>
      </c>
      <c r="M754" t="s">
        <v>52</v>
      </c>
      <c r="N754" t="s">
        <v>3304</v>
      </c>
      <c r="O754" t="s">
        <v>3498</v>
      </c>
      <c r="P754" t="s">
        <v>3303</v>
      </c>
      <c r="Q754" s="3">
        <v>300001889217457</v>
      </c>
      <c r="R754" t="s">
        <v>2243</v>
      </c>
      <c r="S754">
        <v>61950</v>
      </c>
      <c r="T754">
        <v>4500</v>
      </c>
      <c r="U754" s="3">
        <v>8</v>
      </c>
      <c r="V754" t="s">
        <v>3304</v>
      </c>
      <c r="W754" t="s">
        <v>3243</v>
      </c>
      <c r="X754" t="s">
        <v>3244</v>
      </c>
      <c r="Y754" s="3">
        <v>88</v>
      </c>
      <c r="Z754" t="s">
        <v>4494</v>
      </c>
      <c r="AA754" t="s">
        <v>4495</v>
      </c>
      <c r="AB754" t="s">
        <v>4496</v>
      </c>
      <c r="AC754" t="s">
        <v>3972</v>
      </c>
      <c r="AD754" t="s">
        <v>110</v>
      </c>
      <c r="AE754" t="s">
        <v>60</v>
      </c>
      <c r="AF754" t="s">
        <v>3305</v>
      </c>
      <c r="AG754" t="s">
        <v>3306</v>
      </c>
      <c r="AH754" s="3">
        <v>8</v>
      </c>
      <c r="AI754" s="3">
        <v>2024</v>
      </c>
      <c r="AJ754" s="4">
        <v>45485</v>
      </c>
      <c r="AK754" s="5">
        <v>45489</v>
      </c>
      <c r="AL754" t="s">
        <v>3853</v>
      </c>
      <c r="AM754" t="s">
        <v>61</v>
      </c>
      <c r="AN754">
        <v>4500</v>
      </c>
      <c r="AO754">
        <v>4500</v>
      </c>
      <c r="AQ754" s="6">
        <v>4500</v>
      </c>
    </row>
    <row r="755" spans="1:43" x14ac:dyDescent="0.3">
      <c r="A755" t="s">
        <v>3497</v>
      </c>
      <c r="B755" t="s">
        <v>71</v>
      </c>
      <c r="C755" t="s">
        <v>46</v>
      </c>
      <c r="D755" s="3">
        <v>73104</v>
      </c>
      <c r="E755" t="s">
        <v>4651</v>
      </c>
      <c r="F755" t="s">
        <v>48</v>
      </c>
      <c r="G755" t="s">
        <v>49</v>
      </c>
      <c r="H755" t="s">
        <v>50</v>
      </c>
      <c r="I755" t="s">
        <v>51</v>
      </c>
      <c r="J755" t="s">
        <v>102</v>
      </c>
      <c r="K755" t="s">
        <v>102</v>
      </c>
      <c r="L755" t="s">
        <v>103</v>
      </c>
      <c r="M755" t="s">
        <v>52</v>
      </c>
      <c r="N755" t="s">
        <v>3341</v>
      </c>
      <c r="O755" t="s">
        <v>3498</v>
      </c>
      <c r="P755" t="s">
        <v>3340</v>
      </c>
      <c r="Q755" s="3">
        <v>300002225044316</v>
      </c>
      <c r="R755" t="s">
        <v>2243</v>
      </c>
      <c r="S755">
        <v>41300</v>
      </c>
      <c r="T755">
        <v>3000</v>
      </c>
      <c r="U755" s="3">
        <v>8</v>
      </c>
      <c r="V755" t="s">
        <v>3341</v>
      </c>
      <c r="W755" t="s">
        <v>3243</v>
      </c>
      <c r="X755" t="s">
        <v>3244</v>
      </c>
      <c r="Y755" s="3">
        <v>258</v>
      </c>
      <c r="Z755" t="s">
        <v>4551</v>
      </c>
      <c r="AA755" t="s">
        <v>4552</v>
      </c>
      <c r="AB755" t="s">
        <v>4553</v>
      </c>
      <c r="AC755" t="s">
        <v>4554</v>
      </c>
      <c r="AD755" t="s">
        <v>110</v>
      </c>
      <c r="AE755" t="s">
        <v>60</v>
      </c>
      <c r="AF755" t="s">
        <v>3342</v>
      </c>
      <c r="AG755" t="s">
        <v>3343</v>
      </c>
      <c r="AH755" s="3">
        <v>8</v>
      </c>
      <c r="AI755" s="3">
        <v>2024</v>
      </c>
      <c r="AJ755" s="4">
        <v>45629</v>
      </c>
      <c r="AK755" s="5">
        <v>45631</v>
      </c>
      <c r="AL755" t="s">
        <v>3853</v>
      </c>
      <c r="AM755" t="s">
        <v>61</v>
      </c>
      <c r="AN755">
        <v>3000</v>
      </c>
      <c r="AO755">
        <v>3000</v>
      </c>
      <c r="AQ755" s="6">
        <v>3000</v>
      </c>
    </row>
    <row r="756" spans="1:43" x14ac:dyDescent="0.3">
      <c r="A756" t="s">
        <v>3497</v>
      </c>
      <c r="B756" t="s">
        <v>241</v>
      </c>
      <c r="C756" t="s">
        <v>46</v>
      </c>
      <c r="D756" s="3">
        <v>73104</v>
      </c>
      <c r="E756" t="s">
        <v>4651</v>
      </c>
      <c r="F756" t="s">
        <v>48</v>
      </c>
      <c r="G756" t="s">
        <v>49</v>
      </c>
      <c r="H756" t="s">
        <v>50</v>
      </c>
      <c r="I756" t="s">
        <v>51</v>
      </c>
      <c r="J756" t="s">
        <v>102</v>
      </c>
      <c r="K756" t="s">
        <v>102</v>
      </c>
      <c r="L756" t="s">
        <v>103</v>
      </c>
      <c r="M756" t="s">
        <v>52</v>
      </c>
      <c r="N756" t="s">
        <v>3365</v>
      </c>
      <c r="O756" t="s">
        <v>3498</v>
      </c>
      <c r="P756" t="s">
        <v>3364</v>
      </c>
      <c r="Q756" s="3">
        <v>300002488234223</v>
      </c>
      <c r="R756" t="s">
        <v>2243</v>
      </c>
      <c r="S756">
        <v>61950</v>
      </c>
      <c r="T756">
        <v>4500</v>
      </c>
      <c r="U756" s="3">
        <v>8</v>
      </c>
      <c r="V756" t="s">
        <v>3365</v>
      </c>
      <c r="W756" t="s">
        <v>3243</v>
      </c>
      <c r="X756" t="s">
        <v>3244</v>
      </c>
      <c r="Y756" s="3">
        <v>92</v>
      </c>
      <c r="Z756" t="s">
        <v>4586</v>
      </c>
      <c r="AA756" t="s">
        <v>4587</v>
      </c>
      <c r="AB756" t="s">
        <v>4588</v>
      </c>
      <c r="AC756" t="s">
        <v>4589</v>
      </c>
      <c r="AD756" t="s">
        <v>110</v>
      </c>
      <c r="AE756" t="s">
        <v>60</v>
      </c>
      <c r="AF756" t="s">
        <v>3366</v>
      </c>
      <c r="AG756" t="s">
        <v>3367</v>
      </c>
      <c r="AH756" s="3">
        <v>8</v>
      </c>
      <c r="AI756" s="3">
        <v>2025</v>
      </c>
      <c r="AJ756" s="4">
        <v>45723</v>
      </c>
      <c r="AK756" s="5">
        <v>45727</v>
      </c>
      <c r="AL756" t="s">
        <v>3853</v>
      </c>
      <c r="AM756" t="s">
        <v>61</v>
      </c>
      <c r="AN756">
        <v>4500</v>
      </c>
      <c r="AO756">
        <v>4500</v>
      </c>
      <c r="AQ756" s="6">
        <v>4500</v>
      </c>
    </row>
    <row r="757" spans="1:43" x14ac:dyDescent="0.3">
      <c r="A757" t="s">
        <v>3497</v>
      </c>
      <c r="B757" t="s">
        <v>241</v>
      </c>
      <c r="C757" t="s">
        <v>46</v>
      </c>
      <c r="D757" s="3">
        <v>73104</v>
      </c>
      <c r="E757" t="s">
        <v>4651</v>
      </c>
      <c r="F757" t="s">
        <v>48</v>
      </c>
      <c r="G757" t="s">
        <v>49</v>
      </c>
      <c r="H757" t="s">
        <v>50</v>
      </c>
      <c r="I757" t="s">
        <v>51</v>
      </c>
      <c r="J757" t="s">
        <v>102</v>
      </c>
      <c r="K757" t="s">
        <v>102</v>
      </c>
      <c r="L757" t="s">
        <v>103</v>
      </c>
      <c r="M757" t="s">
        <v>52</v>
      </c>
      <c r="N757" t="s">
        <v>3374</v>
      </c>
      <c r="O757" t="s">
        <v>3498</v>
      </c>
      <c r="P757" t="s">
        <v>3373</v>
      </c>
      <c r="Q757" s="3">
        <v>300002520070473</v>
      </c>
      <c r="R757" t="s">
        <v>2243</v>
      </c>
      <c r="S757">
        <v>61950</v>
      </c>
      <c r="T757">
        <v>4500</v>
      </c>
      <c r="U757" s="3">
        <v>8</v>
      </c>
      <c r="V757" t="s">
        <v>3374</v>
      </c>
      <c r="W757" t="s">
        <v>3243</v>
      </c>
      <c r="X757" t="s">
        <v>3244</v>
      </c>
      <c r="Y757" s="3">
        <v>31</v>
      </c>
      <c r="Z757" t="s">
        <v>4596</v>
      </c>
      <c r="AA757" t="s">
        <v>4597</v>
      </c>
      <c r="AB757" t="s">
        <v>4598</v>
      </c>
      <c r="AC757" t="s">
        <v>4599</v>
      </c>
      <c r="AD757" t="s">
        <v>110</v>
      </c>
      <c r="AE757" t="s">
        <v>60</v>
      </c>
      <c r="AF757" t="s">
        <v>3375</v>
      </c>
      <c r="AG757" t="s">
        <v>3376</v>
      </c>
      <c r="AH757" s="3">
        <v>8</v>
      </c>
      <c r="AI757" s="3">
        <v>2025</v>
      </c>
      <c r="AJ757" s="4">
        <v>45730</v>
      </c>
      <c r="AK757" s="5">
        <v>45737</v>
      </c>
      <c r="AL757" t="s">
        <v>3853</v>
      </c>
      <c r="AM757" t="s">
        <v>61</v>
      </c>
      <c r="AN757">
        <v>1485</v>
      </c>
      <c r="AO757">
        <v>1485</v>
      </c>
      <c r="AQ757" s="6">
        <v>1485</v>
      </c>
    </row>
    <row r="758" spans="1:43" x14ac:dyDescent="0.3">
      <c r="A758" t="s">
        <v>3497</v>
      </c>
      <c r="B758" t="s">
        <v>247</v>
      </c>
      <c r="C758" t="s">
        <v>46</v>
      </c>
      <c r="D758" s="3">
        <v>73120</v>
      </c>
      <c r="E758" t="s">
        <v>3496</v>
      </c>
      <c r="F758" t="s">
        <v>48</v>
      </c>
      <c r="G758" t="s">
        <v>49</v>
      </c>
      <c r="H758" t="s">
        <v>50</v>
      </c>
      <c r="I758" t="s">
        <v>51</v>
      </c>
      <c r="J758" t="s">
        <v>102</v>
      </c>
      <c r="K758" t="s">
        <v>102</v>
      </c>
      <c r="L758" t="s">
        <v>103</v>
      </c>
      <c r="M758" t="s">
        <v>52</v>
      </c>
      <c r="N758" t="s">
        <v>2623</v>
      </c>
      <c r="O758" t="s">
        <v>3498</v>
      </c>
      <c r="P758" t="s">
        <v>2622</v>
      </c>
      <c r="Q758" s="3">
        <v>300001312631321</v>
      </c>
      <c r="R758" t="s">
        <v>2243</v>
      </c>
      <c r="S758">
        <v>22839</v>
      </c>
      <c r="T758">
        <v>925.91</v>
      </c>
      <c r="U758" s="3">
        <v>7</v>
      </c>
      <c r="V758" t="s">
        <v>2623</v>
      </c>
      <c r="W758" t="s">
        <v>2575</v>
      </c>
      <c r="X758" t="s">
        <v>2576</v>
      </c>
      <c r="Y758" s="3">
        <v>52</v>
      </c>
      <c r="Z758" t="s">
        <v>3757</v>
      </c>
      <c r="AA758" t="s">
        <v>3758</v>
      </c>
      <c r="AB758" t="s">
        <v>3759</v>
      </c>
      <c r="AC758" t="s">
        <v>3760</v>
      </c>
      <c r="AD758" t="s">
        <v>110</v>
      </c>
      <c r="AE758" t="s">
        <v>60</v>
      </c>
      <c r="AF758" t="s">
        <v>2247</v>
      </c>
      <c r="AH758" s="3">
        <v>0</v>
      </c>
      <c r="AI758" s="3">
        <v>2023</v>
      </c>
      <c r="AJ758" s="4">
        <v>45212</v>
      </c>
      <c r="AK758" s="5">
        <v>45216</v>
      </c>
      <c r="AL758" t="s">
        <v>3545</v>
      </c>
      <c r="AM758" t="s">
        <v>116</v>
      </c>
      <c r="AN758">
        <v>925.91</v>
      </c>
      <c r="AO758">
        <v>6.9</v>
      </c>
      <c r="AQ758" s="6">
        <v>6.9</v>
      </c>
    </row>
    <row r="759" spans="1:43" x14ac:dyDescent="0.3">
      <c r="A759" t="s">
        <v>3497</v>
      </c>
      <c r="B759" t="s">
        <v>247</v>
      </c>
      <c r="C759" t="s">
        <v>46</v>
      </c>
      <c r="D759" s="3">
        <v>73120</v>
      </c>
      <c r="E759" t="s">
        <v>3496</v>
      </c>
      <c r="F759" t="s">
        <v>48</v>
      </c>
      <c r="G759" t="s">
        <v>49</v>
      </c>
      <c r="H759" t="s">
        <v>50</v>
      </c>
      <c r="I759" t="s">
        <v>51</v>
      </c>
      <c r="J759" t="s">
        <v>102</v>
      </c>
      <c r="K759" t="s">
        <v>102</v>
      </c>
      <c r="L759" t="s">
        <v>103</v>
      </c>
      <c r="M759" t="s">
        <v>52</v>
      </c>
      <c r="N759" t="s">
        <v>2651</v>
      </c>
      <c r="O759" t="s">
        <v>3498</v>
      </c>
      <c r="P759" t="s">
        <v>2650</v>
      </c>
      <c r="Q759" s="3">
        <v>300001337821499</v>
      </c>
      <c r="R759" t="s">
        <v>2243</v>
      </c>
      <c r="S759">
        <v>22262.5</v>
      </c>
      <c r="T759">
        <v>22262.5</v>
      </c>
      <c r="U759" s="3">
        <v>1</v>
      </c>
      <c r="V759" t="s">
        <v>2651</v>
      </c>
      <c r="W759" t="s">
        <v>2652</v>
      </c>
      <c r="X759" t="s">
        <v>2653</v>
      </c>
      <c r="Y759" s="3">
        <v>413</v>
      </c>
      <c r="Z759" t="s">
        <v>3774</v>
      </c>
      <c r="AA759" t="s">
        <v>3775</v>
      </c>
      <c r="AB759" t="s">
        <v>3776</v>
      </c>
      <c r="AC759" t="s">
        <v>3777</v>
      </c>
      <c r="AD759" t="s">
        <v>110</v>
      </c>
      <c r="AE759" t="s">
        <v>60</v>
      </c>
      <c r="AF759" t="s">
        <v>2658</v>
      </c>
      <c r="AG759" t="s">
        <v>2659</v>
      </c>
      <c r="AH759" s="3">
        <v>1</v>
      </c>
      <c r="AI759" s="3">
        <v>2023</v>
      </c>
      <c r="AJ759" s="4">
        <v>45225</v>
      </c>
      <c r="AK759" s="5">
        <v>45225</v>
      </c>
      <c r="AL759" t="s">
        <v>3508</v>
      </c>
      <c r="AM759" t="s">
        <v>116</v>
      </c>
      <c r="AN759">
        <v>901.63</v>
      </c>
      <c r="AO759">
        <v>6.72</v>
      </c>
      <c r="AQ759" s="6">
        <v>6.72</v>
      </c>
    </row>
    <row r="760" spans="1:43" x14ac:dyDescent="0.3">
      <c r="A760" t="s">
        <v>3497</v>
      </c>
      <c r="B760" t="s">
        <v>247</v>
      </c>
      <c r="C760" t="s">
        <v>46</v>
      </c>
      <c r="D760" s="3">
        <v>73120</v>
      </c>
      <c r="E760" t="s">
        <v>3496</v>
      </c>
      <c r="F760" t="s">
        <v>48</v>
      </c>
      <c r="G760" t="s">
        <v>49</v>
      </c>
      <c r="H760" t="s">
        <v>50</v>
      </c>
      <c r="I760" t="s">
        <v>51</v>
      </c>
      <c r="J760" t="s">
        <v>102</v>
      </c>
      <c r="K760" t="s">
        <v>102</v>
      </c>
      <c r="L760" t="s">
        <v>103</v>
      </c>
      <c r="M760" t="s">
        <v>52</v>
      </c>
      <c r="N760" t="s">
        <v>2661</v>
      </c>
      <c r="O760" t="s">
        <v>3498</v>
      </c>
      <c r="P760" t="s">
        <v>2650</v>
      </c>
      <c r="Q760" s="3">
        <v>300001337821633</v>
      </c>
      <c r="R760" t="s">
        <v>2243</v>
      </c>
      <c r="S760">
        <v>19320</v>
      </c>
      <c r="T760">
        <v>19320</v>
      </c>
      <c r="U760" s="3">
        <v>1</v>
      </c>
      <c r="V760" t="s">
        <v>2661</v>
      </c>
      <c r="W760" t="s">
        <v>2662</v>
      </c>
      <c r="X760" t="s">
        <v>2663</v>
      </c>
      <c r="Y760" s="3">
        <v>412</v>
      </c>
      <c r="Z760" t="s">
        <v>3774</v>
      </c>
      <c r="AA760" t="s">
        <v>3778</v>
      </c>
      <c r="AB760" t="s">
        <v>3776</v>
      </c>
      <c r="AC760" t="s">
        <v>3777</v>
      </c>
      <c r="AD760" t="s">
        <v>110</v>
      </c>
      <c r="AE760" t="s">
        <v>60</v>
      </c>
      <c r="AF760" t="s">
        <v>2658</v>
      </c>
      <c r="AG760" t="s">
        <v>2668</v>
      </c>
      <c r="AH760" s="3">
        <v>1</v>
      </c>
      <c r="AI760" s="3">
        <v>2023</v>
      </c>
      <c r="AJ760" s="4">
        <v>45225</v>
      </c>
      <c r="AK760" s="5">
        <v>45225</v>
      </c>
      <c r="AL760" t="s">
        <v>3508</v>
      </c>
      <c r="AM760" t="s">
        <v>116</v>
      </c>
      <c r="AN760">
        <v>782.46</v>
      </c>
      <c r="AO760">
        <v>5.83</v>
      </c>
      <c r="AQ760" s="6">
        <v>5.83</v>
      </c>
    </row>
    <row r="761" spans="1:43" x14ac:dyDescent="0.3">
      <c r="A761" t="s">
        <v>3497</v>
      </c>
      <c r="B761" t="s">
        <v>85</v>
      </c>
      <c r="C761" t="s">
        <v>46</v>
      </c>
      <c r="D761" s="3">
        <v>73120</v>
      </c>
      <c r="E761" t="s">
        <v>3496</v>
      </c>
      <c r="F761" t="s">
        <v>48</v>
      </c>
      <c r="G761" t="s">
        <v>49</v>
      </c>
      <c r="H761" t="s">
        <v>50</v>
      </c>
      <c r="I761" t="s">
        <v>51</v>
      </c>
      <c r="J761" t="s">
        <v>102</v>
      </c>
      <c r="K761" t="s">
        <v>102</v>
      </c>
      <c r="L761" t="s">
        <v>103</v>
      </c>
      <c r="M761" t="s">
        <v>52</v>
      </c>
      <c r="N761" t="s">
        <v>3807</v>
      </c>
      <c r="O761" t="s">
        <v>3498</v>
      </c>
      <c r="P761" t="s">
        <v>3808</v>
      </c>
      <c r="Q761" s="3">
        <v>300001388250420</v>
      </c>
      <c r="R761" t="s">
        <v>2243</v>
      </c>
      <c r="S761">
        <v>0</v>
      </c>
      <c r="T761">
        <v>0</v>
      </c>
      <c r="U761" s="3">
        <v>7</v>
      </c>
      <c r="V761" t="s">
        <v>3807</v>
      </c>
      <c r="W761" t="s">
        <v>2575</v>
      </c>
      <c r="X761" t="s">
        <v>2576</v>
      </c>
      <c r="Y761" s="3">
        <v>43</v>
      </c>
      <c r="Z761" t="s">
        <v>3809</v>
      </c>
      <c r="AA761" t="s">
        <v>3810</v>
      </c>
      <c r="AB761" t="s">
        <v>3811</v>
      </c>
      <c r="AC761" t="s">
        <v>3516</v>
      </c>
      <c r="AD761" t="s">
        <v>110</v>
      </c>
      <c r="AE761" t="s">
        <v>60</v>
      </c>
      <c r="AF761" t="s">
        <v>2247</v>
      </c>
      <c r="AH761" s="3">
        <v>0</v>
      </c>
      <c r="AI761" s="3">
        <v>2023</v>
      </c>
      <c r="AJ761" s="4">
        <v>45261</v>
      </c>
      <c r="AK761" s="5">
        <v>45289</v>
      </c>
      <c r="AL761" t="s">
        <v>3545</v>
      </c>
      <c r="AM761" t="s">
        <v>116</v>
      </c>
      <c r="AN761">
        <v>703.38</v>
      </c>
      <c r="AO761">
        <v>5.26</v>
      </c>
      <c r="AQ761" s="6">
        <v>5.26</v>
      </c>
    </row>
    <row r="762" spans="1:43" x14ac:dyDescent="0.3">
      <c r="A762" t="s">
        <v>3497</v>
      </c>
      <c r="B762" t="s">
        <v>85</v>
      </c>
      <c r="C762" t="s">
        <v>46</v>
      </c>
      <c r="D762" s="3">
        <v>73120</v>
      </c>
      <c r="E762" t="s">
        <v>3496</v>
      </c>
      <c r="F762" t="s">
        <v>48</v>
      </c>
      <c r="G762" t="s">
        <v>49</v>
      </c>
      <c r="H762" t="s">
        <v>50</v>
      </c>
      <c r="I762" t="s">
        <v>51</v>
      </c>
      <c r="J762" t="s">
        <v>102</v>
      </c>
      <c r="K762" t="s">
        <v>102</v>
      </c>
      <c r="L762" t="s">
        <v>103</v>
      </c>
      <c r="M762" t="s">
        <v>52</v>
      </c>
      <c r="N762" t="s">
        <v>3807</v>
      </c>
      <c r="O762" t="s">
        <v>3498</v>
      </c>
      <c r="P762" t="s">
        <v>3808</v>
      </c>
      <c r="Q762" s="3">
        <v>300001388250420</v>
      </c>
      <c r="R762" t="s">
        <v>2243</v>
      </c>
      <c r="S762">
        <v>0</v>
      </c>
      <c r="T762">
        <v>0</v>
      </c>
      <c r="U762" s="3">
        <v>7</v>
      </c>
      <c r="V762" t="s">
        <v>3807</v>
      </c>
      <c r="W762" t="s">
        <v>2575</v>
      </c>
      <c r="X762" t="s">
        <v>2576</v>
      </c>
      <c r="Y762" s="3">
        <v>44</v>
      </c>
      <c r="Z762" t="s">
        <v>3809</v>
      </c>
      <c r="AA762" t="s">
        <v>3810</v>
      </c>
      <c r="AB762" t="s">
        <v>3811</v>
      </c>
      <c r="AC762" t="s">
        <v>3516</v>
      </c>
      <c r="AD762" t="s">
        <v>110</v>
      </c>
      <c r="AE762" t="s">
        <v>60</v>
      </c>
      <c r="AF762" t="s">
        <v>2247</v>
      </c>
      <c r="AH762" s="3">
        <v>0</v>
      </c>
      <c r="AI762" s="3">
        <v>2023</v>
      </c>
      <c r="AJ762" s="4">
        <v>45261</v>
      </c>
      <c r="AK762" s="5">
        <v>45289</v>
      </c>
      <c r="AL762" t="s">
        <v>3545</v>
      </c>
      <c r="AM762" t="s">
        <v>116</v>
      </c>
      <c r="AN762">
        <v>-703.38</v>
      </c>
      <c r="AP762">
        <v>5.26</v>
      </c>
      <c r="AQ762" s="6">
        <v>-5.26</v>
      </c>
    </row>
    <row r="763" spans="1:43" x14ac:dyDescent="0.3">
      <c r="A763" t="s">
        <v>3497</v>
      </c>
      <c r="B763" t="s">
        <v>85</v>
      </c>
      <c r="C763" t="s">
        <v>46</v>
      </c>
      <c r="D763" s="3">
        <v>73120</v>
      </c>
      <c r="E763" t="s">
        <v>3496</v>
      </c>
      <c r="F763" t="s">
        <v>48</v>
      </c>
      <c r="G763" t="s">
        <v>49</v>
      </c>
      <c r="H763" t="s">
        <v>50</v>
      </c>
      <c r="I763" t="s">
        <v>51</v>
      </c>
      <c r="J763" t="s">
        <v>102</v>
      </c>
      <c r="K763" t="s">
        <v>102</v>
      </c>
      <c r="L763" t="s">
        <v>103</v>
      </c>
      <c r="M763" t="s">
        <v>52</v>
      </c>
      <c r="N763" t="s">
        <v>2733</v>
      </c>
      <c r="O763" t="s">
        <v>3498</v>
      </c>
      <c r="P763" t="s">
        <v>2732</v>
      </c>
      <c r="Q763" s="3">
        <v>300001461753601</v>
      </c>
      <c r="R763" t="s">
        <v>2243</v>
      </c>
      <c r="S763">
        <v>45110</v>
      </c>
      <c r="T763">
        <v>1828.78</v>
      </c>
      <c r="U763" s="3">
        <v>7</v>
      </c>
      <c r="V763" t="s">
        <v>2733</v>
      </c>
      <c r="W763" t="s">
        <v>2575</v>
      </c>
      <c r="X763" t="s">
        <v>2576</v>
      </c>
      <c r="Y763" s="3">
        <v>1236</v>
      </c>
      <c r="Z763" t="s">
        <v>3836</v>
      </c>
      <c r="AA763" t="s">
        <v>3837</v>
      </c>
      <c r="AB763" t="s">
        <v>3838</v>
      </c>
      <c r="AC763" t="s">
        <v>3839</v>
      </c>
      <c r="AD763" t="s">
        <v>110</v>
      </c>
      <c r="AE763" t="s">
        <v>60</v>
      </c>
      <c r="AF763" t="s">
        <v>2247</v>
      </c>
      <c r="AH763" s="3">
        <v>0</v>
      </c>
      <c r="AI763" s="3">
        <v>2023</v>
      </c>
      <c r="AJ763" s="4">
        <v>45282</v>
      </c>
      <c r="AK763" s="5">
        <v>45282</v>
      </c>
      <c r="AL763" t="s">
        <v>3545</v>
      </c>
      <c r="AM763" t="s">
        <v>116</v>
      </c>
      <c r="AN763">
        <v>1828.78</v>
      </c>
      <c r="AO763">
        <v>13.83</v>
      </c>
      <c r="AQ763" s="6">
        <v>13.83</v>
      </c>
    </row>
    <row r="764" spans="1:43" x14ac:dyDescent="0.3">
      <c r="A764" t="s">
        <v>3497</v>
      </c>
      <c r="B764" t="s">
        <v>440</v>
      </c>
      <c r="C764" t="s">
        <v>46</v>
      </c>
      <c r="D764" s="3">
        <v>73120</v>
      </c>
      <c r="E764" t="s">
        <v>3496</v>
      </c>
      <c r="F764" t="s">
        <v>48</v>
      </c>
      <c r="G764" t="s">
        <v>49</v>
      </c>
      <c r="H764" t="s">
        <v>50</v>
      </c>
      <c r="I764" t="s">
        <v>51</v>
      </c>
      <c r="J764" t="s">
        <v>102</v>
      </c>
      <c r="K764" t="s">
        <v>102</v>
      </c>
      <c r="L764" t="s">
        <v>103</v>
      </c>
      <c r="M764" t="s">
        <v>52</v>
      </c>
      <c r="N764" t="s">
        <v>4469</v>
      </c>
      <c r="O764" t="s">
        <v>3498</v>
      </c>
      <c r="P764" t="s">
        <v>4470</v>
      </c>
      <c r="Q764" s="3">
        <v>300001678853145</v>
      </c>
      <c r="R764" t="s">
        <v>2243</v>
      </c>
      <c r="S764">
        <v>0</v>
      </c>
      <c r="T764">
        <v>0</v>
      </c>
      <c r="U764" s="3">
        <v>1</v>
      </c>
      <c r="V764" t="s">
        <v>4469</v>
      </c>
      <c r="W764" t="s">
        <v>3297</v>
      </c>
      <c r="X764" t="s">
        <v>3298</v>
      </c>
      <c r="Y764" s="3">
        <v>230</v>
      </c>
      <c r="Z764" t="s">
        <v>3883</v>
      </c>
      <c r="AA764" t="s">
        <v>4471</v>
      </c>
      <c r="AB764" t="s">
        <v>3885</v>
      </c>
      <c r="AC764" t="s">
        <v>3544</v>
      </c>
      <c r="AD764" t="s">
        <v>110</v>
      </c>
      <c r="AE764" t="s">
        <v>60</v>
      </c>
      <c r="AF764" t="s">
        <v>2247</v>
      </c>
      <c r="AH764" s="3">
        <v>0</v>
      </c>
      <c r="AI764" s="3">
        <v>2024</v>
      </c>
      <c r="AJ764" s="4">
        <v>45383</v>
      </c>
      <c r="AK764" s="5">
        <v>45415</v>
      </c>
      <c r="AL764" t="s">
        <v>3508</v>
      </c>
      <c r="AM764" t="s">
        <v>61</v>
      </c>
      <c r="AN764">
        <v>3138.9900000000002</v>
      </c>
      <c r="AO764">
        <v>3138.9900000000002</v>
      </c>
      <c r="AQ764" s="6">
        <v>3138.9900000000002</v>
      </c>
    </row>
    <row r="765" spans="1:43" x14ac:dyDescent="0.3">
      <c r="A765" t="s">
        <v>3497</v>
      </c>
      <c r="B765" t="s">
        <v>440</v>
      </c>
      <c r="C765" t="s">
        <v>46</v>
      </c>
      <c r="D765" s="3">
        <v>73120</v>
      </c>
      <c r="E765" t="s">
        <v>3496</v>
      </c>
      <c r="F765" t="s">
        <v>48</v>
      </c>
      <c r="G765" t="s">
        <v>49</v>
      </c>
      <c r="H765" t="s">
        <v>50</v>
      </c>
      <c r="I765" t="s">
        <v>51</v>
      </c>
      <c r="J765" t="s">
        <v>102</v>
      </c>
      <c r="K765" t="s">
        <v>102</v>
      </c>
      <c r="L765" t="s">
        <v>103</v>
      </c>
      <c r="M765" t="s">
        <v>52</v>
      </c>
      <c r="N765" t="s">
        <v>4469</v>
      </c>
      <c r="O765" t="s">
        <v>3498</v>
      </c>
      <c r="P765" t="s">
        <v>4470</v>
      </c>
      <c r="Q765" s="3">
        <v>300001678853145</v>
      </c>
      <c r="R765" t="s">
        <v>2243</v>
      </c>
      <c r="S765">
        <v>0</v>
      </c>
      <c r="T765">
        <v>0</v>
      </c>
      <c r="U765" s="3">
        <v>1</v>
      </c>
      <c r="V765" t="s">
        <v>4469</v>
      </c>
      <c r="W765" t="s">
        <v>3297</v>
      </c>
      <c r="X765" t="s">
        <v>3298</v>
      </c>
      <c r="Y765" s="3">
        <v>231</v>
      </c>
      <c r="Z765" t="s">
        <v>3883</v>
      </c>
      <c r="AA765" t="s">
        <v>4471</v>
      </c>
      <c r="AB765" t="s">
        <v>3885</v>
      </c>
      <c r="AC765" t="s">
        <v>3544</v>
      </c>
      <c r="AD765" t="s">
        <v>110</v>
      </c>
      <c r="AE765" t="s">
        <v>60</v>
      </c>
      <c r="AF765" t="s">
        <v>2247</v>
      </c>
      <c r="AH765" s="3">
        <v>0</v>
      </c>
      <c r="AI765" s="3">
        <v>2024</v>
      </c>
      <c r="AJ765" s="4">
        <v>45383</v>
      </c>
      <c r="AK765" s="5">
        <v>45415</v>
      </c>
      <c r="AL765" t="s">
        <v>3508</v>
      </c>
      <c r="AM765" t="s">
        <v>61</v>
      </c>
      <c r="AN765">
        <v>-3138.9900000000002</v>
      </c>
      <c r="AP765">
        <v>3138.9900000000002</v>
      </c>
      <c r="AQ765" s="6">
        <v>-3138.9900000000002</v>
      </c>
    </row>
    <row r="766" spans="1:43" x14ac:dyDescent="0.3">
      <c r="A766" t="s">
        <v>3497</v>
      </c>
      <c r="B766" t="s">
        <v>124</v>
      </c>
      <c r="C766" t="s">
        <v>46</v>
      </c>
      <c r="D766" s="3">
        <v>73125</v>
      </c>
      <c r="E766" t="s">
        <v>4636</v>
      </c>
      <c r="F766" t="s">
        <v>48</v>
      </c>
      <c r="G766" t="s">
        <v>49</v>
      </c>
      <c r="H766" t="s">
        <v>50</v>
      </c>
      <c r="I766" t="s">
        <v>51</v>
      </c>
      <c r="J766" t="s">
        <v>102</v>
      </c>
      <c r="K766" t="s">
        <v>102</v>
      </c>
      <c r="L766" t="s">
        <v>103</v>
      </c>
      <c r="M766" t="s">
        <v>52</v>
      </c>
      <c r="N766" t="s">
        <v>2925</v>
      </c>
      <c r="O766" t="s">
        <v>3498</v>
      </c>
      <c r="Q766" s="3">
        <v>300002089756005</v>
      </c>
      <c r="R766" t="s">
        <v>2243</v>
      </c>
      <c r="S766">
        <v>7338589.9800000004</v>
      </c>
      <c r="T766">
        <v>1033200</v>
      </c>
      <c r="U766" s="3">
        <v>2</v>
      </c>
      <c r="V766" t="s">
        <v>2925</v>
      </c>
      <c r="W766" t="s">
        <v>2582</v>
      </c>
      <c r="X766" t="s">
        <v>2583</v>
      </c>
      <c r="Y766" s="3">
        <v>693</v>
      </c>
      <c r="Z766" t="s">
        <v>4090</v>
      </c>
      <c r="AA766" t="s">
        <v>4091</v>
      </c>
      <c r="AB766" t="s">
        <v>4092</v>
      </c>
      <c r="AC766" t="s">
        <v>4093</v>
      </c>
      <c r="AD766" t="s">
        <v>110</v>
      </c>
      <c r="AE766" t="s">
        <v>60</v>
      </c>
      <c r="AF766" t="s">
        <v>2927</v>
      </c>
      <c r="AG766" t="s">
        <v>2928</v>
      </c>
      <c r="AH766" s="3">
        <v>2</v>
      </c>
      <c r="AI766" s="3">
        <v>2024</v>
      </c>
      <c r="AJ766" s="4">
        <v>45575</v>
      </c>
      <c r="AK766" s="5">
        <v>45575</v>
      </c>
      <c r="AL766" t="s">
        <v>3580</v>
      </c>
      <c r="AM766" t="s">
        <v>116</v>
      </c>
      <c r="AN766">
        <v>55172.880000000005</v>
      </c>
      <c r="AO766">
        <v>418.77</v>
      </c>
      <c r="AQ766" s="6">
        <v>418.77</v>
      </c>
    </row>
    <row r="767" spans="1:43" x14ac:dyDescent="0.3">
      <c r="A767" t="s">
        <v>3497</v>
      </c>
      <c r="B767" t="s">
        <v>241</v>
      </c>
      <c r="C767" t="s">
        <v>46</v>
      </c>
      <c r="D767" s="3">
        <v>73125</v>
      </c>
      <c r="E767" t="s">
        <v>4636</v>
      </c>
      <c r="F767" t="s">
        <v>48</v>
      </c>
      <c r="G767" t="s">
        <v>49</v>
      </c>
      <c r="H767" t="s">
        <v>50</v>
      </c>
      <c r="I767" t="s">
        <v>51</v>
      </c>
      <c r="J767" t="s">
        <v>102</v>
      </c>
      <c r="K767" t="s">
        <v>102</v>
      </c>
      <c r="L767" t="s">
        <v>103</v>
      </c>
      <c r="M767" t="s">
        <v>52</v>
      </c>
      <c r="N767" t="s">
        <v>3151</v>
      </c>
      <c r="O767" t="s">
        <v>3498</v>
      </c>
      <c r="P767" t="s">
        <v>3150</v>
      </c>
      <c r="Q767" s="3">
        <v>300002517997326</v>
      </c>
      <c r="R767" t="s">
        <v>2243</v>
      </c>
      <c r="S767">
        <v>3357900</v>
      </c>
      <c r="T767">
        <v>803600</v>
      </c>
      <c r="U767" s="3">
        <v>2</v>
      </c>
      <c r="V767" t="s">
        <v>3151</v>
      </c>
      <c r="W767" t="s">
        <v>2582</v>
      </c>
      <c r="X767" t="s">
        <v>2583</v>
      </c>
      <c r="Y767" s="3">
        <v>37</v>
      </c>
      <c r="Z767" t="s">
        <v>4295</v>
      </c>
      <c r="AA767" t="s">
        <v>4296</v>
      </c>
      <c r="AB767" t="s">
        <v>4297</v>
      </c>
      <c r="AC767" t="s">
        <v>4298</v>
      </c>
      <c r="AD767" t="s">
        <v>110</v>
      </c>
      <c r="AE767" t="s">
        <v>60</v>
      </c>
      <c r="AF767" t="s">
        <v>3152</v>
      </c>
      <c r="AG767" t="s">
        <v>3153</v>
      </c>
      <c r="AH767" s="3">
        <v>2</v>
      </c>
      <c r="AI767" s="3">
        <v>2025</v>
      </c>
      <c r="AJ767" s="4">
        <v>45731</v>
      </c>
      <c r="AK767" s="5">
        <v>45740</v>
      </c>
      <c r="AL767" t="s">
        <v>3580</v>
      </c>
      <c r="AM767" t="s">
        <v>116</v>
      </c>
      <c r="AN767">
        <v>40581.800000000003</v>
      </c>
      <c r="AO767">
        <v>310.73</v>
      </c>
      <c r="AQ767" s="6">
        <v>310.73</v>
      </c>
    </row>
    <row r="768" spans="1:43" x14ac:dyDescent="0.3">
      <c r="A768" t="s">
        <v>3497</v>
      </c>
      <c r="B768" t="s">
        <v>156</v>
      </c>
      <c r="C768" t="s">
        <v>46</v>
      </c>
      <c r="D768" s="3">
        <v>73410</v>
      </c>
      <c r="E768" t="s">
        <v>4654</v>
      </c>
      <c r="F768" t="s">
        <v>48</v>
      </c>
      <c r="G768" t="s">
        <v>49</v>
      </c>
      <c r="H768" t="s">
        <v>50</v>
      </c>
      <c r="I768" t="s">
        <v>51</v>
      </c>
      <c r="J768" t="s">
        <v>102</v>
      </c>
      <c r="K768" t="s">
        <v>102</v>
      </c>
      <c r="L768" t="s">
        <v>103</v>
      </c>
      <c r="M768" t="s">
        <v>52</v>
      </c>
      <c r="N768" t="s">
        <v>2257</v>
      </c>
      <c r="O768" t="s">
        <v>3498</v>
      </c>
      <c r="P768" t="s">
        <v>2256</v>
      </c>
      <c r="Q768" s="3">
        <v>300000794705402</v>
      </c>
      <c r="R768" t="s">
        <v>2243</v>
      </c>
      <c r="S768">
        <v>183115</v>
      </c>
      <c r="T768">
        <v>183115</v>
      </c>
      <c r="U768" s="3">
        <v>1</v>
      </c>
      <c r="V768" t="s">
        <v>2257</v>
      </c>
      <c r="W768" t="s">
        <v>2258</v>
      </c>
      <c r="X768" t="s">
        <v>2259</v>
      </c>
      <c r="Y768" s="3">
        <v>833</v>
      </c>
      <c r="Z768" t="s">
        <v>3524</v>
      </c>
      <c r="AA768" t="s">
        <v>3525</v>
      </c>
      <c r="AB768" t="s">
        <v>3526</v>
      </c>
      <c r="AC768" t="s">
        <v>3527</v>
      </c>
      <c r="AD768" t="s">
        <v>110</v>
      </c>
      <c r="AE768" t="s">
        <v>60</v>
      </c>
      <c r="AF768" t="s">
        <v>2247</v>
      </c>
      <c r="AH768" s="3">
        <v>0</v>
      </c>
      <c r="AI768" s="3">
        <v>2023</v>
      </c>
      <c r="AJ768" s="4">
        <v>44987</v>
      </c>
      <c r="AK768" s="5">
        <v>44987</v>
      </c>
      <c r="AL768" t="s">
        <v>3508</v>
      </c>
      <c r="AM768" t="s">
        <v>116</v>
      </c>
      <c r="AN768">
        <v>183115</v>
      </c>
      <c r="AO768">
        <v>1242.22</v>
      </c>
      <c r="AQ768" s="6">
        <v>1242.22</v>
      </c>
    </row>
    <row r="769" spans="1:43" x14ac:dyDescent="0.3">
      <c r="A769" t="s">
        <v>3497</v>
      </c>
      <c r="B769" t="s">
        <v>446</v>
      </c>
      <c r="C769" t="s">
        <v>46</v>
      </c>
      <c r="D769" s="3">
        <v>73410</v>
      </c>
      <c r="E769" t="s">
        <v>4654</v>
      </c>
      <c r="F769" t="s">
        <v>48</v>
      </c>
      <c r="G769" t="s">
        <v>49</v>
      </c>
      <c r="H769" t="s">
        <v>50</v>
      </c>
      <c r="I769" t="s">
        <v>51</v>
      </c>
      <c r="J769" t="s">
        <v>102</v>
      </c>
      <c r="K769" t="s">
        <v>102</v>
      </c>
      <c r="L769" t="s">
        <v>103</v>
      </c>
      <c r="M769" t="s">
        <v>52</v>
      </c>
      <c r="N769" t="s">
        <v>2503</v>
      </c>
      <c r="O769" t="s">
        <v>3498</v>
      </c>
      <c r="P769" t="s">
        <v>2502</v>
      </c>
      <c r="Q769" s="3">
        <v>300001163225380</v>
      </c>
      <c r="R769" t="s">
        <v>2243</v>
      </c>
      <c r="S769">
        <v>2900</v>
      </c>
      <c r="T769">
        <v>2900</v>
      </c>
      <c r="U769" s="3">
        <v>1</v>
      </c>
      <c r="V769" t="s">
        <v>2503</v>
      </c>
      <c r="W769" t="s">
        <v>2504</v>
      </c>
      <c r="X769" t="s">
        <v>2505</v>
      </c>
      <c r="Y769" s="3">
        <v>627</v>
      </c>
      <c r="Z769" t="s">
        <v>3673</v>
      </c>
      <c r="AA769" t="s">
        <v>3674</v>
      </c>
      <c r="AB769" t="s">
        <v>3675</v>
      </c>
      <c r="AC769" t="s">
        <v>3676</v>
      </c>
      <c r="AD769" t="s">
        <v>110</v>
      </c>
      <c r="AE769" t="s">
        <v>60</v>
      </c>
      <c r="AF769" t="s">
        <v>2247</v>
      </c>
      <c r="AH769" s="3">
        <v>0</v>
      </c>
      <c r="AI769" s="3">
        <v>2023</v>
      </c>
      <c r="AJ769" s="4">
        <v>45145</v>
      </c>
      <c r="AK769" s="5">
        <v>45145</v>
      </c>
      <c r="AL769" t="s">
        <v>3508</v>
      </c>
      <c r="AM769" t="s">
        <v>116</v>
      </c>
      <c r="AN769">
        <v>2900</v>
      </c>
      <c r="AO769">
        <v>21.2</v>
      </c>
      <c r="AQ769" s="6">
        <v>21.2</v>
      </c>
    </row>
    <row r="770" spans="1:43" x14ac:dyDescent="0.3">
      <c r="A770" t="s">
        <v>3497</v>
      </c>
      <c r="B770" t="s">
        <v>517</v>
      </c>
      <c r="C770" t="s">
        <v>46</v>
      </c>
      <c r="D770" s="3">
        <v>73410</v>
      </c>
      <c r="E770" t="s">
        <v>4654</v>
      </c>
      <c r="F770" t="s">
        <v>48</v>
      </c>
      <c r="G770" t="s">
        <v>49</v>
      </c>
      <c r="H770" t="s">
        <v>50</v>
      </c>
      <c r="I770" t="s">
        <v>51</v>
      </c>
      <c r="J770" t="s">
        <v>102</v>
      </c>
      <c r="K770" t="s">
        <v>102</v>
      </c>
      <c r="L770" t="s">
        <v>103</v>
      </c>
      <c r="M770" t="s">
        <v>52</v>
      </c>
      <c r="N770" t="s">
        <v>2768</v>
      </c>
      <c r="O770" t="s">
        <v>3498</v>
      </c>
      <c r="P770" t="s">
        <v>2767</v>
      </c>
      <c r="Q770" s="3">
        <v>300001702512112</v>
      </c>
      <c r="R770" t="s">
        <v>2243</v>
      </c>
      <c r="S770">
        <v>223984.5</v>
      </c>
      <c r="T770">
        <v>223984.5</v>
      </c>
      <c r="U770" s="3">
        <v>1</v>
      </c>
      <c r="V770" t="s">
        <v>2768</v>
      </c>
      <c r="W770" t="s">
        <v>2489</v>
      </c>
      <c r="X770" t="s">
        <v>2490</v>
      </c>
      <c r="Y770" s="3">
        <v>90</v>
      </c>
      <c r="Z770" t="s">
        <v>3896</v>
      </c>
      <c r="AA770" t="s">
        <v>3897</v>
      </c>
      <c r="AB770" t="s">
        <v>3898</v>
      </c>
      <c r="AC770" t="s">
        <v>3876</v>
      </c>
      <c r="AD770" t="s">
        <v>110</v>
      </c>
      <c r="AE770" t="s">
        <v>60</v>
      </c>
      <c r="AF770" t="s">
        <v>2247</v>
      </c>
      <c r="AH770" s="3">
        <v>0</v>
      </c>
      <c r="AI770" s="3">
        <v>2024</v>
      </c>
      <c r="AJ770" s="4">
        <v>45352</v>
      </c>
      <c r="AK770" s="5">
        <v>45400</v>
      </c>
      <c r="AL770" t="s">
        <v>3508</v>
      </c>
      <c r="AM770" t="s">
        <v>116</v>
      </c>
      <c r="AN770">
        <v>223984.5</v>
      </c>
      <c r="AO770">
        <v>1698.27</v>
      </c>
      <c r="AQ770" s="6">
        <v>1698.27</v>
      </c>
    </row>
    <row r="771" spans="1:43" x14ac:dyDescent="0.3">
      <c r="A771" t="s">
        <v>3497</v>
      </c>
      <c r="B771" t="s">
        <v>207</v>
      </c>
      <c r="C771" t="s">
        <v>46</v>
      </c>
      <c r="D771" s="3">
        <v>73410</v>
      </c>
      <c r="E771" t="s">
        <v>4654</v>
      </c>
      <c r="F771" t="s">
        <v>48</v>
      </c>
      <c r="G771" t="s">
        <v>49</v>
      </c>
      <c r="H771" t="s">
        <v>50</v>
      </c>
      <c r="I771" t="s">
        <v>51</v>
      </c>
      <c r="J771" t="s">
        <v>102</v>
      </c>
      <c r="K771" t="s">
        <v>102</v>
      </c>
      <c r="L771" t="s">
        <v>103</v>
      </c>
      <c r="M771" t="s">
        <v>52</v>
      </c>
      <c r="N771" t="s">
        <v>2853</v>
      </c>
      <c r="O771" t="s">
        <v>3498</v>
      </c>
      <c r="P771" t="s">
        <v>2852</v>
      </c>
      <c r="Q771" s="3">
        <v>300001880451935</v>
      </c>
      <c r="R771" t="s">
        <v>2243</v>
      </c>
      <c r="S771">
        <v>153872</v>
      </c>
      <c r="T771">
        <v>153872</v>
      </c>
      <c r="U771" s="3">
        <v>1</v>
      </c>
      <c r="V771" t="s">
        <v>2853</v>
      </c>
      <c r="W771" t="s">
        <v>2854</v>
      </c>
      <c r="X771" t="s">
        <v>2855</v>
      </c>
      <c r="Y771" s="3">
        <v>109</v>
      </c>
      <c r="Z771" t="s">
        <v>3961</v>
      </c>
      <c r="AA771" t="s">
        <v>3962</v>
      </c>
      <c r="AB771" t="s">
        <v>3963</v>
      </c>
      <c r="AC771" t="s">
        <v>3964</v>
      </c>
      <c r="AD771" t="s">
        <v>110</v>
      </c>
      <c r="AE771" t="s">
        <v>60</v>
      </c>
      <c r="AF771" t="s">
        <v>2247</v>
      </c>
      <c r="AH771" s="3">
        <v>0</v>
      </c>
      <c r="AI771" s="3">
        <v>2024</v>
      </c>
      <c r="AJ771" s="4">
        <v>45483</v>
      </c>
      <c r="AK771" s="5">
        <v>45488</v>
      </c>
      <c r="AL771" t="s">
        <v>3508</v>
      </c>
      <c r="AM771" t="s">
        <v>116</v>
      </c>
      <c r="AN771">
        <v>153872</v>
      </c>
      <c r="AO771">
        <v>1161.82</v>
      </c>
      <c r="AQ771" s="6">
        <v>1161.82</v>
      </c>
    </row>
    <row r="772" spans="1:43" x14ac:dyDescent="0.3">
      <c r="A772" t="s">
        <v>3497</v>
      </c>
      <c r="B772" t="s">
        <v>207</v>
      </c>
      <c r="C772" t="s">
        <v>46</v>
      </c>
      <c r="D772" s="3">
        <v>73410</v>
      </c>
      <c r="E772" t="s">
        <v>4654</v>
      </c>
      <c r="F772" t="s">
        <v>48</v>
      </c>
      <c r="G772" t="s">
        <v>49</v>
      </c>
      <c r="H772" t="s">
        <v>50</v>
      </c>
      <c r="I772" t="s">
        <v>51</v>
      </c>
      <c r="J772" t="s">
        <v>102</v>
      </c>
      <c r="K772" t="s">
        <v>102</v>
      </c>
      <c r="L772" t="s">
        <v>103</v>
      </c>
      <c r="M772" t="s">
        <v>52</v>
      </c>
      <c r="N772" t="s">
        <v>3973</v>
      </c>
      <c r="O772" t="s">
        <v>3498</v>
      </c>
      <c r="P772" t="s">
        <v>2871</v>
      </c>
      <c r="Q772" s="3">
        <v>300001906038908</v>
      </c>
      <c r="R772" t="s">
        <v>2243</v>
      </c>
      <c r="S772">
        <v>0</v>
      </c>
      <c r="T772">
        <v>0</v>
      </c>
      <c r="U772" s="3">
        <v>1</v>
      </c>
      <c r="V772" t="s">
        <v>3973</v>
      </c>
      <c r="W772" t="s">
        <v>2504</v>
      </c>
      <c r="X772" t="s">
        <v>2505</v>
      </c>
      <c r="Y772" s="3">
        <v>1007</v>
      </c>
      <c r="Z772" t="s">
        <v>3974</v>
      </c>
      <c r="AA772" t="s">
        <v>3975</v>
      </c>
      <c r="AB772" t="s">
        <v>3976</v>
      </c>
      <c r="AC772" t="s">
        <v>3977</v>
      </c>
      <c r="AD772" t="s">
        <v>110</v>
      </c>
      <c r="AE772" t="s">
        <v>60</v>
      </c>
      <c r="AF772" t="s">
        <v>2247</v>
      </c>
      <c r="AH772" s="3">
        <v>0</v>
      </c>
      <c r="AI772" s="3">
        <v>2024</v>
      </c>
      <c r="AJ772" s="4">
        <v>45496</v>
      </c>
      <c r="AK772" s="5">
        <v>45496</v>
      </c>
      <c r="AL772" t="s">
        <v>3508</v>
      </c>
      <c r="AM772" t="s">
        <v>116</v>
      </c>
      <c r="AN772">
        <v>2500</v>
      </c>
      <c r="AO772">
        <v>18.97</v>
      </c>
      <c r="AQ772" s="6">
        <v>18.97</v>
      </c>
    </row>
    <row r="773" spans="1:43" x14ac:dyDescent="0.3">
      <c r="A773" t="s">
        <v>3497</v>
      </c>
      <c r="B773" t="s">
        <v>207</v>
      </c>
      <c r="C773" t="s">
        <v>46</v>
      </c>
      <c r="D773" s="3">
        <v>73410</v>
      </c>
      <c r="E773" t="s">
        <v>4654</v>
      </c>
      <c r="F773" t="s">
        <v>48</v>
      </c>
      <c r="G773" t="s">
        <v>49</v>
      </c>
      <c r="H773" t="s">
        <v>50</v>
      </c>
      <c r="I773" t="s">
        <v>51</v>
      </c>
      <c r="J773" t="s">
        <v>102</v>
      </c>
      <c r="K773" t="s">
        <v>102</v>
      </c>
      <c r="L773" t="s">
        <v>103</v>
      </c>
      <c r="M773" t="s">
        <v>52</v>
      </c>
      <c r="N773" t="s">
        <v>3973</v>
      </c>
      <c r="O773" t="s">
        <v>3498</v>
      </c>
      <c r="P773" t="s">
        <v>2871</v>
      </c>
      <c r="Q773" s="3">
        <v>300001906038908</v>
      </c>
      <c r="R773" t="s">
        <v>2243</v>
      </c>
      <c r="S773">
        <v>0</v>
      </c>
      <c r="T773">
        <v>0</v>
      </c>
      <c r="U773" s="3">
        <v>1</v>
      </c>
      <c r="V773" t="s">
        <v>3973</v>
      </c>
      <c r="W773" t="s">
        <v>2504</v>
      </c>
      <c r="X773" t="s">
        <v>2505</v>
      </c>
      <c r="Y773" s="3">
        <v>1008</v>
      </c>
      <c r="Z773" t="s">
        <v>3974</v>
      </c>
      <c r="AA773" t="s">
        <v>3975</v>
      </c>
      <c r="AB773" t="s">
        <v>3976</v>
      </c>
      <c r="AC773" t="s">
        <v>3977</v>
      </c>
      <c r="AD773" t="s">
        <v>110</v>
      </c>
      <c r="AE773" t="s">
        <v>60</v>
      </c>
      <c r="AF773" t="s">
        <v>2247</v>
      </c>
      <c r="AH773" s="3">
        <v>0</v>
      </c>
      <c r="AI773" s="3">
        <v>2024</v>
      </c>
      <c r="AJ773" s="4">
        <v>45496</v>
      </c>
      <c r="AK773" s="5">
        <v>45496</v>
      </c>
      <c r="AL773" t="s">
        <v>3508</v>
      </c>
      <c r="AM773" t="s">
        <v>116</v>
      </c>
      <c r="AN773">
        <v>-2500</v>
      </c>
      <c r="AP773">
        <v>18.97</v>
      </c>
      <c r="AQ773" s="6">
        <v>-18.97</v>
      </c>
    </row>
    <row r="774" spans="1:43" x14ac:dyDescent="0.3">
      <c r="A774" t="s">
        <v>3497</v>
      </c>
      <c r="B774" t="s">
        <v>207</v>
      </c>
      <c r="C774" t="s">
        <v>46</v>
      </c>
      <c r="D774" s="3">
        <v>73410</v>
      </c>
      <c r="E774" t="s">
        <v>4654</v>
      </c>
      <c r="F774" t="s">
        <v>48</v>
      </c>
      <c r="G774" t="s">
        <v>49</v>
      </c>
      <c r="H774" t="s">
        <v>50</v>
      </c>
      <c r="I774" t="s">
        <v>51</v>
      </c>
      <c r="J774" t="s">
        <v>102</v>
      </c>
      <c r="K774" t="s">
        <v>102</v>
      </c>
      <c r="L774" t="s">
        <v>103</v>
      </c>
      <c r="M774" t="s">
        <v>52</v>
      </c>
      <c r="N774" t="s">
        <v>3978</v>
      </c>
      <c r="O774" t="s">
        <v>3498</v>
      </c>
      <c r="P774" t="s">
        <v>3979</v>
      </c>
      <c r="Q774" s="3">
        <v>300001906039125</v>
      </c>
      <c r="R774" t="s">
        <v>2243</v>
      </c>
      <c r="S774">
        <v>0</v>
      </c>
      <c r="T774">
        <v>0</v>
      </c>
      <c r="U774" s="3">
        <v>1</v>
      </c>
      <c r="V774" t="s">
        <v>3978</v>
      </c>
      <c r="W774" t="s">
        <v>2504</v>
      </c>
      <c r="X774" t="s">
        <v>2505</v>
      </c>
      <c r="Y774" s="3">
        <v>475</v>
      </c>
      <c r="Z774" t="s">
        <v>3983</v>
      </c>
      <c r="AA774" t="s">
        <v>3981</v>
      </c>
      <c r="AB774" t="s">
        <v>3984</v>
      </c>
      <c r="AC774" t="s">
        <v>3977</v>
      </c>
      <c r="AD774" t="s">
        <v>110</v>
      </c>
      <c r="AE774" t="s">
        <v>60</v>
      </c>
      <c r="AF774" t="s">
        <v>2247</v>
      </c>
      <c r="AH774" s="3">
        <v>0</v>
      </c>
      <c r="AI774" s="3">
        <v>2024</v>
      </c>
      <c r="AJ774" s="4">
        <v>45496</v>
      </c>
      <c r="AK774" s="5">
        <v>45497</v>
      </c>
      <c r="AL774" t="s">
        <v>3508</v>
      </c>
      <c r="AM774" t="s">
        <v>116</v>
      </c>
      <c r="AN774">
        <v>-8250</v>
      </c>
      <c r="AP774">
        <v>62.6</v>
      </c>
      <c r="AQ774" s="6">
        <v>-62.6</v>
      </c>
    </row>
    <row r="775" spans="1:43" x14ac:dyDescent="0.3">
      <c r="A775" t="s">
        <v>3497</v>
      </c>
      <c r="B775" t="s">
        <v>207</v>
      </c>
      <c r="C775" t="s">
        <v>46</v>
      </c>
      <c r="D775" s="3">
        <v>73410</v>
      </c>
      <c r="E775" t="s">
        <v>4654</v>
      </c>
      <c r="F775" t="s">
        <v>48</v>
      </c>
      <c r="G775" t="s">
        <v>49</v>
      </c>
      <c r="H775" t="s">
        <v>50</v>
      </c>
      <c r="I775" t="s">
        <v>51</v>
      </c>
      <c r="J775" t="s">
        <v>102</v>
      </c>
      <c r="K775" t="s">
        <v>102</v>
      </c>
      <c r="L775" t="s">
        <v>103</v>
      </c>
      <c r="M775" t="s">
        <v>52</v>
      </c>
      <c r="N775" t="s">
        <v>3978</v>
      </c>
      <c r="O775" t="s">
        <v>3498</v>
      </c>
      <c r="P775" t="s">
        <v>3979</v>
      </c>
      <c r="Q775" s="3">
        <v>300001906039125</v>
      </c>
      <c r="R775" t="s">
        <v>2243</v>
      </c>
      <c r="S775">
        <v>0</v>
      </c>
      <c r="T775">
        <v>0</v>
      </c>
      <c r="U775" s="3">
        <v>1</v>
      </c>
      <c r="V775" t="s">
        <v>3978</v>
      </c>
      <c r="W775" t="s">
        <v>2504</v>
      </c>
      <c r="X775" t="s">
        <v>2505</v>
      </c>
      <c r="Y775" s="3">
        <v>672</v>
      </c>
      <c r="Z775" t="s">
        <v>3980</v>
      </c>
      <c r="AA775" t="s">
        <v>3981</v>
      </c>
      <c r="AB775" t="s">
        <v>3982</v>
      </c>
      <c r="AC775" t="s">
        <v>3977</v>
      </c>
      <c r="AD775" t="s">
        <v>110</v>
      </c>
      <c r="AE775" t="s">
        <v>60</v>
      </c>
      <c r="AF775" t="s">
        <v>2247</v>
      </c>
      <c r="AH775" s="3">
        <v>0</v>
      </c>
      <c r="AI775" s="3">
        <v>2024</v>
      </c>
      <c r="AJ775" s="4">
        <v>45496</v>
      </c>
      <c r="AK775" s="5">
        <v>45496</v>
      </c>
      <c r="AL775" t="s">
        <v>3508</v>
      </c>
      <c r="AM775" t="s">
        <v>116</v>
      </c>
      <c r="AN775">
        <v>8250</v>
      </c>
      <c r="AO775">
        <v>62.6</v>
      </c>
      <c r="AQ775" s="6">
        <v>62.6</v>
      </c>
    </row>
    <row r="776" spans="1:43" x14ac:dyDescent="0.3">
      <c r="A776" t="s">
        <v>3497</v>
      </c>
      <c r="B776" t="s">
        <v>207</v>
      </c>
      <c r="C776" t="s">
        <v>46</v>
      </c>
      <c r="D776" s="3">
        <v>73410</v>
      </c>
      <c r="E776" t="s">
        <v>4654</v>
      </c>
      <c r="F776" t="s">
        <v>48</v>
      </c>
      <c r="G776" t="s">
        <v>49</v>
      </c>
      <c r="H776" t="s">
        <v>50</v>
      </c>
      <c r="I776" t="s">
        <v>51</v>
      </c>
      <c r="J776" t="s">
        <v>102</v>
      </c>
      <c r="K776" t="s">
        <v>102</v>
      </c>
      <c r="L776" t="s">
        <v>103</v>
      </c>
      <c r="M776" t="s">
        <v>52</v>
      </c>
      <c r="N776" t="s">
        <v>2872</v>
      </c>
      <c r="O776" t="s">
        <v>3498</v>
      </c>
      <c r="P776" t="s">
        <v>2871</v>
      </c>
      <c r="Q776" s="3">
        <v>300001909530210</v>
      </c>
      <c r="R776" t="s">
        <v>2243</v>
      </c>
      <c r="S776">
        <v>7300</v>
      </c>
      <c r="T776">
        <v>7300</v>
      </c>
      <c r="U776" s="3">
        <v>1</v>
      </c>
      <c r="V776" t="s">
        <v>2872</v>
      </c>
      <c r="W776" t="s">
        <v>2504</v>
      </c>
      <c r="X776" t="s">
        <v>2505</v>
      </c>
      <c r="Y776" s="3">
        <v>672</v>
      </c>
      <c r="Z776" t="s">
        <v>3985</v>
      </c>
      <c r="AA776" t="s">
        <v>3986</v>
      </c>
      <c r="AB776" t="s">
        <v>3987</v>
      </c>
      <c r="AC776" t="s">
        <v>3988</v>
      </c>
      <c r="AD776" t="s">
        <v>110</v>
      </c>
      <c r="AE776" t="s">
        <v>60</v>
      </c>
      <c r="AF776" t="s">
        <v>2247</v>
      </c>
      <c r="AH776" s="3">
        <v>0</v>
      </c>
      <c r="AI776" s="3">
        <v>2024</v>
      </c>
      <c r="AJ776" s="4">
        <v>45497</v>
      </c>
      <c r="AK776" s="5">
        <v>45498</v>
      </c>
      <c r="AL776" t="s">
        <v>3508</v>
      </c>
      <c r="AM776" t="s">
        <v>116</v>
      </c>
      <c r="AN776">
        <v>7300</v>
      </c>
      <c r="AO776">
        <v>55.4</v>
      </c>
      <c r="AQ776" s="6">
        <v>55.4</v>
      </c>
    </row>
    <row r="777" spans="1:43" x14ac:dyDescent="0.3">
      <c r="A777" t="s">
        <v>3497</v>
      </c>
      <c r="B777" t="s">
        <v>124</v>
      </c>
      <c r="C777" t="s">
        <v>46</v>
      </c>
      <c r="D777" s="3">
        <v>73410</v>
      </c>
      <c r="E777" t="s">
        <v>4654</v>
      </c>
      <c r="F777" t="s">
        <v>48</v>
      </c>
      <c r="G777" t="s">
        <v>49</v>
      </c>
      <c r="H777" t="s">
        <v>50</v>
      </c>
      <c r="I777" t="s">
        <v>51</v>
      </c>
      <c r="J777" t="s">
        <v>102</v>
      </c>
      <c r="K777" t="s">
        <v>102</v>
      </c>
      <c r="L777" t="s">
        <v>103</v>
      </c>
      <c r="M777" t="s">
        <v>52</v>
      </c>
      <c r="N777" t="s">
        <v>4001</v>
      </c>
      <c r="O777" t="s">
        <v>3498</v>
      </c>
      <c r="P777" t="s">
        <v>4002</v>
      </c>
      <c r="Q777" s="3">
        <v>300001986293435</v>
      </c>
      <c r="R777" t="s">
        <v>2243</v>
      </c>
      <c r="S777">
        <v>0</v>
      </c>
      <c r="T777">
        <v>0</v>
      </c>
      <c r="U777" s="3">
        <v>1</v>
      </c>
      <c r="V777" t="s">
        <v>4001</v>
      </c>
      <c r="W777" t="s">
        <v>2504</v>
      </c>
      <c r="X777" t="s">
        <v>2505</v>
      </c>
      <c r="Y777" s="3">
        <v>310</v>
      </c>
      <c r="Z777" t="s">
        <v>4003</v>
      </c>
      <c r="AA777" t="s">
        <v>4004</v>
      </c>
      <c r="AB777" t="s">
        <v>4005</v>
      </c>
      <c r="AC777" t="s">
        <v>4006</v>
      </c>
      <c r="AD777" t="s">
        <v>110</v>
      </c>
      <c r="AE777" t="s">
        <v>60</v>
      </c>
      <c r="AF777" t="s">
        <v>2247</v>
      </c>
      <c r="AH777" s="3">
        <v>0</v>
      </c>
      <c r="AI777" s="3">
        <v>2024</v>
      </c>
      <c r="AJ777" s="4">
        <v>45566</v>
      </c>
      <c r="AK777" s="5">
        <v>45589</v>
      </c>
      <c r="AL777" t="s">
        <v>3508</v>
      </c>
      <c r="AM777" t="s">
        <v>116</v>
      </c>
      <c r="AN777">
        <v>-10500</v>
      </c>
      <c r="AP777">
        <v>79.87</v>
      </c>
      <c r="AQ777" s="6">
        <v>-79.87</v>
      </c>
    </row>
    <row r="778" spans="1:43" x14ac:dyDescent="0.3">
      <c r="A778" t="s">
        <v>3497</v>
      </c>
      <c r="B778" t="s">
        <v>733</v>
      </c>
      <c r="C778" t="s">
        <v>46</v>
      </c>
      <c r="D778" s="3">
        <v>73410</v>
      </c>
      <c r="E778" t="s">
        <v>4654</v>
      </c>
      <c r="F778" t="s">
        <v>48</v>
      </c>
      <c r="G778" t="s">
        <v>49</v>
      </c>
      <c r="H778" t="s">
        <v>50</v>
      </c>
      <c r="I778" t="s">
        <v>51</v>
      </c>
      <c r="J778" t="s">
        <v>102</v>
      </c>
      <c r="K778" t="s">
        <v>102</v>
      </c>
      <c r="L778" t="s">
        <v>103</v>
      </c>
      <c r="M778" t="s">
        <v>52</v>
      </c>
      <c r="N778" t="s">
        <v>4001</v>
      </c>
      <c r="O778" t="s">
        <v>3498</v>
      </c>
      <c r="P778" t="s">
        <v>4002</v>
      </c>
      <c r="Q778" s="3">
        <v>300001986293435</v>
      </c>
      <c r="R778" t="s">
        <v>2243</v>
      </c>
      <c r="S778">
        <v>0</v>
      </c>
      <c r="T778">
        <v>0</v>
      </c>
      <c r="U778" s="3">
        <v>1</v>
      </c>
      <c r="V778" t="s">
        <v>4001</v>
      </c>
      <c r="W778" t="s">
        <v>2504</v>
      </c>
      <c r="X778" t="s">
        <v>2505</v>
      </c>
      <c r="Y778" s="3">
        <v>360</v>
      </c>
      <c r="Z778" t="s">
        <v>4007</v>
      </c>
      <c r="AA778" t="s">
        <v>4004</v>
      </c>
      <c r="AB778" t="s">
        <v>4008</v>
      </c>
      <c r="AC778" t="s">
        <v>4009</v>
      </c>
      <c r="AD778" t="s">
        <v>110</v>
      </c>
      <c r="AE778" t="s">
        <v>60</v>
      </c>
      <c r="AF778" t="s">
        <v>2247</v>
      </c>
      <c r="AH778" s="3">
        <v>0</v>
      </c>
      <c r="AI778" s="3">
        <v>2024</v>
      </c>
      <c r="AJ778" s="4">
        <v>45532</v>
      </c>
      <c r="AK778" s="5">
        <v>45532</v>
      </c>
      <c r="AL778" t="s">
        <v>3508</v>
      </c>
      <c r="AM778" t="s">
        <v>116</v>
      </c>
      <c r="AN778">
        <v>10500</v>
      </c>
      <c r="AO778">
        <v>79.87</v>
      </c>
      <c r="AQ778" s="6">
        <v>79.87</v>
      </c>
    </row>
    <row r="779" spans="1:43" x14ac:dyDescent="0.3">
      <c r="A779" t="s">
        <v>3497</v>
      </c>
      <c r="B779" t="s">
        <v>71</v>
      </c>
      <c r="C779" t="s">
        <v>46</v>
      </c>
      <c r="D779" s="3">
        <v>73410</v>
      </c>
      <c r="E779" t="s">
        <v>4654</v>
      </c>
      <c r="F779" t="s">
        <v>48</v>
      </c>
      <c r="G779" t="s">
        <v>49</v>
      </c>
      <c r="H779" t="s">
        <v>50</v>
      </c>
      <c r="I779" t="s">
        <v>51</v>
      </c>
      <c r="J779" t="s">
        <v>102</v>
      </c>
      <c r="K779" t="s">
        <v>102</v>
      </c>
      <c r="L779" t="s">
        <v>103</v>
      </c>
      <c r="M779" t="s">
        <v>52</v>
      </c>
      <c r="N779" t="s">
        <v>4194</v>
      </c>
      <c r="O779" t="s">
        <v>3498</v>
      </c>
      <c r="P779" t="s">
        <v>4195</v>
      </c>
      <c r="Q779" s="3">
        <v>300002296445133</v>
      </c>
      <c r="R779" t="s">
        <v>2243</v>
      </c>
      <c r="S779">
        <v>313558</v>
      </c>
      <c r="T779">
        <v>16000</v>
      </c>
      <c r="U779" s="3">
        <v>5</v>
      </c>
      <c r="V779" t="s">
        <v>4194</v>
      </c>
      <c r="W779" t="s">
        <v>3842</v>
      </c>
      <c r="X779" t="s">
        <v>3843</v>
      </c>
      <c r="Y779" s="3">
        <v>146</v>
      </c>
      <c r="Z779" t="s">
        <v>4196</v>
      </c>
      <c r="AA779" t="s">
        <v>4197</v>
      </c>
      <c r="AB779" t="s">
        <v>4198</v>
      </c>
      <c r="AC779" t="s">
        <v>4199</v>
      </c>
      <c r="AD779" t="s">
        <v>110</v>
      </c>
      <c r="AE779" t="s">
        <v>60</v>
      </c>
      <c r="AF779" t="s">
        <v>2247</v>
      </c>
      <c r="AH779" s="3">
        <v>0</v>
      </c>
      <c r="AI779" s="3">
        <v>2024</v>
      </c>
      <c r="AJ779" s="4">
        <v>45657</v>
      </c>
      <c r="AK779" s="5">
        <v>45658</v>
      </c>
      <c r="AL779" t="s">
        <v>1471</v>
      </c>
      <c r="AM779" t="s">
        <v>116</v>
      </c>
      <c r="AN779">
        <v>16000</v>
      </c>
      <c r="AO779">
        <v>120.99000000000001</v>
      </c>
      <c r="AQ779" s="6">
        <v>120.99000000000001</v>
      </c>
    </row>
    <row r="780" spans="1:43" x14ac:dyDescent="0.3">
      <c r="A780" t="s">
        <v>3497</v>
      </c>
      <c r="B780" t="s">
        <v>137</v>
      </c>
      <c r="C780" t="s">
        <v>46</v>
      </c>
      <c r="D780" s="3">
        <v>73410</v>
      </c>
      <c r="E780" t="s">
        <v>4654</v>
      </c>
      <c r="F780" t="s">
        <v>48</v>
      </c>
      <c r="G780" t="s">
        <v>49</v>
      </c>
      <c r="H780" t="s">
        <v>50</v>
      </c>
      <c r="I780" t="s">
        <v>51</v>
      </c>
      <c r="J780" t="s">
        <v>102</v>
      </c>
      <c r="K780" t="s">
        <v>102</v>
      </c>
      <c r="L780" t="s">
        <v>103</v>
      </c>
      <c r="M780" t="s">
        <v>52</v>
      </c>
      <c r="N780" t="s">
        <v>3083</v>
      </c>
      <c r="O780" t="s">
        <v>3498</v>
      </c>
      <c r="P780" t="s">
        <v>3083</v>
      </c>
      <c r="Q780" s="3">
        <v>300002403980989</v>
      </c>
      <c r="R780" t="s">
        <v>2243</v>
      </c>
      <c r="S780">
        <v>15000</v>
      </c>
      <c r="T780">
        <v>1250</v>
      </c>
      <c r="U780" s="3">
        <v>3</v>
      </c>
      <c r="V780" t="s">
        <v>3083</v>
      </c>
      <c r="W780" t="s">
        <v>3084</v>
      </c>
      <c r="X780" t="s">
        <v>3085</v>
      </c>
      <c r="Y780" s="3">
        <v>212</v>
      </c>
      <c r="Z780" t="s">
        <v>4225</v>
      </c>
      <c r="AA780" t="s">
        <v>4226</v>
      </c>
      <c r="AB780" t="s">
        <v>4227</v>
      </c>
      <c r="AC780" t="s">
        <v>4221</v>
      </c>
      <c r="AD780" t="s">
        <v>110</v>
      </c>
      <c r="AE780" t="s">
        <v>60</v>
      </c>
      <c r="AF780" t="s">
        <v>2247</v>
      </c>
      <c r="AH780" s="3">
        <v>0</v>
      </c>
      <c r="AI780" s="3">
        <v>2025</v>
      </c>
      <c r="AJ780" s="4">
        <v>45698</v>
      </c>
      <c r="AK780" s="5">
        <v>45699</v>
      </c>
      <c r="AL780" t="s">
        <v>4048</v>
      </c>
      <c r="AM780" t="s">
        <v>116</v>
      </c>
      <c r="AN780">
        <v>1250</v>
      </c>
      <c r="AO780">
        <v>9.6</v>
      </c>
      <c r="AQ780" s="6">
        <v>9.6</v>
      </c>
    </row>
    <row r="781" spans="1:43" x14ac:dyDescent="0.3">
      <c r="A781" t="s">
        <v>3497</v>
      </c>
      <c r="B781" t="s">
        <v>241</v>
      </c>
      <c r="C781" t="s">
        <v>46</v>
      </c>
      <c r="D781" s="3">
        <v>73410</v>
      </c>
      <c r="E781" t="s">
        <v>4654</v>
      </c>
      <c r="F781" t="s">
        <v>48</v>
      </c>
      <c r="G781" t="s">
        <v>49</v>
      </c>
      <c r="H781" t="s">
        <v>50</v>
      </c>
      <c r="I781" t="s">
        <v>51</v>
      </c>
      <c r="J781" t="s">
        <v>102</v>
      </c>
      <c r="K781" t="s">
        <v>102</v>
      </c>
      <c r="L781" t="s">
        <v>103</v>
      </c>
      <c r="M781" t="s">
        <v>52</v>
      </c>
      <c r="N781" t="s">
        <v>3129</v>
      </c>
      <c r="O781" t="s">
        <v>3498</v>
      </c>
      <c r="P781" t="s">
        <v>3128</v>
      </c>
      <c r="Q781" s="3">
        <v>300002491253329</v>
      </c>
      <c r="R781" t="s">
        <v>2243</v>
      </c>
      <c r="S781">
        <v>26730</v>
      </c>
      <c r="T781">
        <v>26730</v>
      </c>
      <c r="U781" s="3">
        <v>1</v>
      </c>
      <c r="V781" t="s">
        <v>3129</v>
      </c>
      <c r="W781" t="s">
        <v>3130</v>
      </c>
      <c r="X781" t="s">
        <v>3131</v>
      </c>
      <c r="Y781" s="3">
        <v>36</v>
      </c>
      <c r="Z781" t="s">
        <v>4282</v>
      </c>
      <c r="AA781" t="s">
        <v>4283</v>
      </c>
      <c r="AB781" t="s">
        <v>4284</v>
      </c>
      <c r="AC781" t="s">
        <v>4281</v>
      </c>
      <c r="AD781" t="s">
        <v>110</v>
      </c>
      <c r="AE781" t="s">
        <v>60</v>
      </c>
      <c r="AF781" t="s">
        <v>2247</v>
      </c>
      <c r="AH781" s="3">
        <v>0</v>
      </c>
      <c r="AI781" s="3">
        <v>2025</v>
      </c>
      <c r="AJ781" s="4">
        <v>45727</v>
      </c>
      <c r="AK781" s="5">
        <v>45733</v>
      </c>
      <c r="AL781" t="s">
        <v>3508</v>
      </c>
      <c r="AM781" t="s">
        <v>116</v>
      </c>
      <c r="AN781">
        <v>26730</v>
      </c>
      <c r="AO781">
        <v>204.64000000000001</v>
      </c>
      <c r="AQ781" s="6">
        <v>204.64000000000001</v>
      </c>
    </row>
    <row r="782" spans="1:43" x14ac:dyDescent="0.3">
      <c r="A782" t="s">
        <v>3497</v>
      </c>
      <c r="B782" t="s">
        <v>144</v>
      </c>
      <c r="C782" t="s">
        <v>46</v>
      </c>
      <c r="D782" s="3">
        <v>74120</v>
      </c>
      <c r="E782" t="s">
        <v>3387</v>
      </c>
      <c r="F782" t="s">
        <v>48</v>
      </c>
      <c r="G782" t="s">
        <v>49</v>
      </c>
      <c r="H782" t="s">
        <v>50</v>
      </c>
      <c r="I782" t="s">
        <v>51</v>
      </c>
      <c r="J782" t="s">
        <v>102</v>
      </c>
      <c r="K782" t="s">
        <v>102</v>
      </c>
      <c r="L782" t="s">
        <v>103</v>
      </c>
      <c r="M782" t="s">
        <v>52</v>
      </c>
      <c r="N782" t="s">
        <v>3228</v>
      </c>
      <c r="O782" t="s">
        <v>3498</v>
      </c>
      <c r="P782" t="s">
        <v>3227</v>
      </c>
      <c r="Q782" s="3">
        <v>300000907916412</v>
      </c>
      <c r="R782" t="s">
        <v>2243</v>
      </c>
      <c r="S782">
        <v>5000</v>
      </c>
      <c r="T782">
        <v>5000</v>
      </c>
      <c r="U782" s="3">
        <v>1</v>
      </c>
      <c r="V782" t="s">
        <v>3228</v>
      </c>
      <c r="W782" t="s">
        <v>3229</v>
      </c>
      <c r="X782" t="s">
        <v>3230</v>
      </c>
      <c r="Y782" s="3">
        <v>105</v>
      </c>
      <c r="Z782" t="s">
        <v>4351</v>
      </c>
      <c r="AA782" t="s">
        <v>4352</v>
      </c>
      <c r="AB782" t="s">
        <v>4353</v>
      </c>
      <c r="AC782" t="s">
        <v>3520</v>
      </c>
      <c r="AD782" t="s">
        <v>110</v>
      </c>
      <c r="AE782" t="s">
        <v>60</v>
      </c>
      <c r="AF782" t="s">
        <v>3225</v>
      </c>
      <c r="AG782" t="s">
        <v>3231</v>
      </c>
      <c r="AH782" s="3">
        <v>1</v>
      </c>
      <c r="AI782" s="3">
        <v>2023</v>
      </c>
      <c r="AJ782" s="4">
        <v>44958</v>
      </c>
      <c r="AK782" s="5">
        <v>45029</v>
      </c>
      <c r="AL782" t="s">
        <v>3508</v>
      </c>
      <c r="AM782" t="s">
        <v>61</v>
      </c>
      <c r="AN782">
        <v>5000</v>
      </c>
      <c r="AO782">
        <v>5000</v>
      </c>
      <c r="AQ782" s="6">
        <v>5000</v>
      </c>
    </row>
    <row r="783" spans="1:43" x14ac:dyDescent="0.3">
      <c r="A783" t="s">
        <v>3497</v>
      </c>
      <c r="B783" t="s">
        <v>144</v>
      </c>
      <c r="C783" t="s">
        <v>46</v>
      </c>
      <c r="D783" s="3">
        <v>74210</v>
      </c>
      <c r="E783" t="s">
        <v>1384</v>
      </c>
      <c r="F783" t="s">
        <v>48</v>
      </c>
      <c r="G783" t="s">
        <v>49</v>
      </c>
      <c r="H783" t="s">
        <v>50</v>
      </c>
      <c r="I783" t="s">
        <v>51</v>
      </c>
      <c r="J783" t="s">
        <v>102</v>
      </c>
      <c r="K783" t="s">
        <v>102</v>
      </c>
      <c r="L783" t="s">
        <v>103</v>
      </c>
      <c r="M783" t="s">
        <v>52</v>
      </c>
      <c r="N783" t="s">
        <v>2253</v>
      </c>
      <c r="O783" t="s">
        <v>3498</v>
      </c>
      <c r="P783" t="s">
        <v>2252</v>
      </c>
      <c r="Q783" s="3">
        <v>300000794705151</v>
      </c>
      <c r="R783" t="s">
        <v>2243</v>
      </c>
      <c r="S783">
        <v>141570</v>
      </c>
      <c r="T783">
        <v>141570</v>
      </c>
      <c r="U783" s="3">
        <v>1</v>
      </c>
      <c r="V783" t="s">
        <v>2253</v>
      </c>
      <c r="W783" t="s">
        <v>2254</v>
      </c>
      <c r="X783" t="s">
        <v>2255</v>
      </c>
      <c r="Y783" s="3">
        <v>323</v>
      </c>
      <c r="Z783" t="s">
        <v>3521</v>
      </c>
      <c r="AA783" t="s">
        <v>3522</v>
      </c>
      <c r="AB783" t="s">
        <v>3523</v>
      </c>
      <c r="AC783" t="s">
        <v>3520</v>
      </c>
      <c r="AD783" t="s">
        <v>110</v>
      </c>
      <c r="AE783" t="s">
        <v>60</v>
      </c>
      <c r="AF783" t="s">
        <v>2247</v>
      </c>
      <c r="AH783" s="3">
        <v>0</v>
      </c>
      <c r="AI783" s="3">
        <v>2023</v>
      </c>
      <c r="AJ783" s="4">
        <v>44958</v>
      </c>
      <c r="AK783" s="5">
        <v>44987</v>
      </c>
      <c r="AL783" t="s">
        <v>3508</v>
      </c>
      <c r="AM783" t="s">
        <v>116</v>
      </c>
      <c r="AN783">
        <v>141570</v>
      </c>
      <c r="AO783">
        <v>960.38</v>
      </c>
      <c r="AQ783" s="6">
        <v>960.38</v>
      </c>
    </row>
    <row r="784" spans="1:43" x14ac:dyDescent="0.3">
      <c r="A784" t="s">
        <v>3497</v>
      </c>
      <c r="B784" t="s">
        <v>144</v>
      </c>
      <c r="C784" t="s">
        <v>46</v>
      </c>
      <c r="D784" s="3">
        <v>74210</v>
      </c>
      <c r="E784" t="s">
        <v>1384</v>
      </c>
      <c r="F784" t="s">
        <v>48</v>
      </c>
      <c r="G784" t="s">
        <v>49</v>
      </c>
      <c r="H784" t="s">
        <v>50</v>
      </c>
      <c r="I784" t="s">
        <v>51</v>
      </c>
      <c r="J784" t="s">
        <v>102</v>
      </c>
      <c r="K784" t="s">
        <v>102</v>
      </c>
      <c r="L784" t="s">
        <v>103</v>
      </c>
      <c r="M784" t="s">
        <v>52</v>
      </c>
      <c r="N784" t="s">
        <v>2272</v>
      </c>
      <c r="O784" t="s">
        <v>3498</v>
      </c>
      <c r="P784" t="s">
        <v>2271</v>
      </c>
      <c r="Q784" s="3">
        <v>300000831555599</v>
      </c>
      <c r="R784" t="s">
        <v>2243</v>
      </c>
      <c r="S784">
        <v>9200</v>
      </c>
      <c r="T784">
        <v>9200</v>
      </c>
      <c r="U784" s="3">
        <v>1</v>
      </c>
      <c r="V784" t="s">
        <v>2272</v>
      </c>
      <c r="W784" t="s">
        <v>2273</v>
      </c>
      <c r="X784" t="s">
        <v>2274</v>
      </c>
      <c r="Y784" s="3">
        <v>31</v>
      </c>
      <c r="Z784" t="s">
        <v>3536</v>
      </c>
      <c r="AA784" t="s">
        <v>3537</v>
      </c>
      <c r="AB784" t="s">
        <v>3538</v>
      </c>
      <c r="AC784" t="s">
        <v>3520</v>
      </c>
      <c r="AD784" t="s">
        <v>110</v>
      </c>
      <c r="AE784" t="s">
        <v>60</v>
      </c>
      <c r="AF784" t="s">
        <v>2247</v>
      </c>
      <c r="AH784" s="3">
        <v>0</v>
      </c>
      <c r="AI784" s="3">
        <v>2023</v>
      </c>
      <c r="AJ784" s="4">
        <v>44958</v>
      </c>
      <c r="AK784" s="5">
        <v>45001</v>
      </c>
      <c r="AL784" t="s">
        <v>3508</v>
      </c>
      <c r="AM784" t="s">
        <v>116</v>
      </c>
      <c r="AN784">
        <v>9200</v>
      </c>
      <c r="AO784">
        <v>62.410000000000004</v>
      </c>
      <c r="AQ784" s="6">
        <v>62.410000000000004</v>
      </c>
    </row>
    <row r="785" spans="1:43" x14ac:dyDescent="0.3">
      <c r="A785" t="s">
        <v>3497</v>
      </c>
      <c r="B785" t="s">
        <v>162</v>
      </c>
      <c r="C785" t="s">
        <v>46</v>
      </c>
      <c r="D785" s="3">
        <v>74210</v>
      </c>
      <c r="E785" t="s">
        <v>1384</v>
      </c>
      <c r="F785" t="s">
        <v>48</v>
      </c>
      <c r="G785" t="s">
        <v>49</v>
      </c>
      <c r="H785" t="s">
        <v>50</v>
      </c>
      <c r="I785" t="s">
        <v>51</v>
      </c>
      <c r="J785" t="s">
        <v>102</v>
      </c>
      <c r="K785" t="s">
        <v>102</v>
      </c>
      <c r="L785" t="s">
        <v>103</v>
      </c>
      <c r="M785" t="s">
        <v>52</v>
      </c>
      <c r="N785" t="s">
        <v>2312</v>
      </c>
      <c r="O785" t="s">
        <v>3498</v>
      </c>
      <c r="P785" t="s">
        <v>2311</v>
      </c>
      <c r="Q785" s="3">
        <v>300000954650445</v>
      </c>
      <c r="R785" t="s">
        <v>2243</v>
      </c>
      <c r="S785">
        <v>409500</v>
      </c>
      <c r="T785">
        <v>81000</v>
      </c>
      <c r="U785" s="3">
        <v>2</v>
      </c>
      <c r="V785" t="s">
        <v>2312</v>
      </c>
      <c r="W785" t="s">
        <v>2313</v>
      </c>
      <c r="X785" t="s">
        <v>2314</v>
      </c>
      <c r="Y785" s="3">
        <v>2060</v>
      </c>
      <c r="Z785" t="s">
        <v>3576</v>
      </c>
      <c r="AA785" t="s">
        <v>3577</v>
      </c>
      <c r="AB785" t="s">
        <v>3578</v>
      </c>
      <c r="AC785" t="s">
        <v>3579</v>
      </c>
      <c r="AD785" t="s">
        <v>110</v>
      </c>
      <c r="AE785" t="s">
        <v>60</v>
      </c>
      <c r="AF785" t="s">
        <v>2247</v>
      </c>
      <c r="AH785" s="3">
        <v>0</v>
      </c>
      <c r="AI785" s="3">
        <v>2023</v>
      </c>
      <c r="AJ785" s="4">
        <v>45051</v>
      </c>
      <c r="AK785" s="5">
        <v>45061</v>
      </c>
      <c r="AL785" t="s">
        <v>3580</v>
      </c>
      <c r="AM785" t="s">
        <v>116</v>
      </c>
      <c r="AN785">
        <v>81000</v>
      </c>
      <c r="AO785">
        <v>527.38</v>
      </c>
      <c r="AQ785" s="6">
        <v>527.38</v>
      </c>
    </row>
    <row r="786" spans="1:43" x14ac:dyDescent="0.3">
      <c r="A786" t="s">
        <v>3497</v>
      </c>
      <c r="B786" t="s">
        <v>162</v>
      </c>
      <c r="C786" t="s">
        <v>46</v>
      </c>
      <c r="D786" s="3">
        <v>74210</v>
      </c>
      <c r="E786" t="s">
        <v>1384</v>
      </c>
      <c r="F786" t="s">
        <v>48</v>
      </c>
      <c r="G786" t="s">
        <v>49</v>
      </c>
      <c r="H786" t="s">
        <v>50</v>
      </c>
      <c r="I786" t="s">
        <v>51</v>
      </c>
      <c r="J786" t="s">
        <v>102</v>
      </c>
      <c r="K786" t="s">
        <v>102</v>
      </c>
      <c r="L786" t="s">
        <v>103</v>
      </c>
      <c r="M786" t="s">
        <v>52</v>
      </c>
      <c r="N786" t="s">
        <v>2312</v>
      </c>
      <c r="O786" t="s">
        <v>3498</v>
      </c>
      <c r="P786" t="s">
        <v>2311</v>
      </c>
      <c r="Q786" s="3">
        <v>300000954650445</v>
      </c>
      <c r="R786" t="s">
        <v>2243</v>
      </c>
      <c r="S786">
        <v>409500</v>
      </c>
      <c r="T786">
        <v>165000</v>
      </c>
      <c r="U786" s="3">
        <v>4</v>
      </c>
      <c r="V786" t="s">
        <v>2312</v>
      </c>
      <c r="W786" t="s">
        <v>2313</v>
      </c>
      <c r="X786" t="s">
        <v>2314</v>
      </c>
      <c r="Y786" s="3">
        <v>2061</v>
      </c>
      <c r="Z786" t="s">
        <v>3576</v>
      </c>
      <c r="AA786" t="s">
        <v>3581</v>
      </c>
      <c r="AB786" t="s">
        <v>3578</v>
      </c>
      <c r="AC786" t="s">
        <v>3579</v>
      </c>
      <c r="AD786" t="s">
        <v>110</v>
      </c>
      <c r="AE786" t="s">
        <v>60</v>
      </c>
      <c r="AF786" t="s">
        <v>2247</v>
      </c>
      <c r="AH786" s="3">
        <v>0</v>
      </c>
      <c r="AI786" s="3">
        <v>2023</v>
      </c>
      <c r="AJ786" s="4">
        <v>45051</v>
      </c>
      <c r="AK786" s="5">
        <v>45061</v>
      </c>
      <c r="AL786" t="s">
        <v>3582</v>
      </c>
      <c r="AM786" t="s">
        <v>116</v>
      </c>
      <c r="AN786">
        <v>165000</v>
      </c>
      <c r="AO786">
        <v>1074.29</v>
      </c>
      <c r="AQ786" s="6">
        <v>1074.29</v>
      </c>
    </row>
    <row r="787" spans="1:43" x14ac:dyDescent="0.3">
      <c r="A787" t="s">
        <v>3497</v>
      </c>
      <c r="B787" t="s">
        <v>45</v>
      </c>
      <c r="C787" t="s">
        <v>46</v>
      </c>
      <c r="D787" s="3">
        <v>74210</v>
      </c>
      <c r="E787" t="s">
        <v>1384</v>
      </c>
      <c r="F787" t="s">
        <v>48</v>
      </c>
      <c r="G787" t="s">
        <v>49</v>
      </c>
      <c r="H787" t="s">
        <v>50</v>
      </c>
      <c r="I787" t="s">
        <v>51</v>
      </c>
      <c r="J787" t="s">
        <v>102</v>
      </c>
      <c r="K787" t="s">
        <v>102</v>
      </c>
      <c r="L787" t="s">
        <v>103</v>
      </c>
      <c r="M787" t="s">
        <v>52</v>
      </c>
      <c r="N787" t="s">
        <v>2416</v>
      </c>
      <c r="O787" t="s">
        <v>3498</v>
      </c>
      <c r="P787" t="s">
        <v>2415</v>
      </c>
      <c r="Q787" s="3">
        <v>300001023990678</v>
      </c>
      <c r="R787" t="s">
        <v>2243</v>
      </c>
      <c r="S787">
        <v>372486.40000000002</v>
      </c>
      <c r="T787">
        <v>200569.60000000001</v>
      </c>
      <c r="U787" s="3">
        <v>2</v>
      </c>
      <c r="V787" t="s">
        <v>2416</v>
      </c>
      <c r="W787" t="s">
        <v>2417</v>
      </c>
      <c r="X787" t="s">
        <v>2418</v>
      </c>
      <c r="Y787" s="3">
        <v>1709</v>
      </c>
      <c r="Z787" t="s">
        <v>3623</v>
      </c>
      <c r="AA787" t="s">
        <v>3624</v>
      </c>
      <c r="AB787" t="s">
        <v>3625</v>
      </c>
      <c r="AC787" t="s">
        <v>3626</v>
      </c>
      <c r="AD787" t="s">
        <v>110</v>
      </c>
      <c r="AE787" t="s">
        <v>60</v>
      </c>
      <c r="AF787" t="s">
        <v>2247</v>
      </c>
      <c r="AH787" s="3">
        <v>0</v>
      </c>
      <c r="AI787" s="3">
        <v>2023</v>
      </c>
      <c r="AJ787" s="4">
        <v>45083</v>
      </c>
      <c r="AK787" s="5">
        <v>45083</v>
      </c>
      <c r="AL787" t="s">
        <v>3580</v>
      </c>
      <c r="AM787" t="s">
        <v>116</v>
      </c>
      <c r="AN787">
        <v>200569.60000000001</v>
      </c>
      <c r="AO787">
        <v>1413.26</v>
      </c>
      <c r="AQ787" s="6">
        <v>1413.26</v>
      </c>
    </row>
    <row r="788" spans="1:43" x14ac:dyDescent="0.3">
      <c r="A788" t="s">
        <v>3497</v>
      </c>
      <c r="B788" t="s">
        <v>230</v>
      </c>
      <c r="C788" t="s">
        <v>46</v>
      </c>
      <c r="D788" s="3">
        <v>74210</v>
      </c>
      <c r="E788" t="s">
        <v>1384</v>
      </c>
      <c r="F788" t="s">
        <v>48</v>
      </c>
      <c r="G788" t="s">
        <v>49</v>
      </c>
      <c r="H788" t="s">
        <v>50</v>
      </c>
      <c r="I788" t="s">
        <v>51</v>
      </c>
      <c r="J788" t="s">
        <v>102</v>
      </c>
      <c r="K788" t="s">
        <v>102</v>
      </c>
      <c r="L788" t="s">
        <v>103</v>
      </c>
      <c r="M788" t="s">
        <v>52</v>
      </c>
      <c r="N788" t="s">
        <v>2438</v>
      </c>
      <c r="O788" t="s">
        <v>3498</v>
      </c>
      <c r="P788" t="s">
        <v>2437</v>
      </c>
      <c r="Q788" s="3">
        <v>300001088074281</v>
      </c>
      <c r="R788" t="s">
        <v>2243</v>
      </c>
      <c r="S788">
        <v>9200</v>
      </c>
      <c r="T788">
        <v>9200</v>
      </c>
      <c r="U788" s="3">
        <v>1</v>
      </c>
      <c r="V788" t="s">
        <v>2438</v>
      </c>
      <c r="W788" t="s">
        <v>2273</v>
      </c>
      <c r="X788" t="s">
        <v>2274</v>
      </c>
      <c r="Y788" s="3">
        <v>77</v>
      </c>
      <c r="Z788" t="s">
        <v>3635</v>
      </c>
      <c r="AA788" t="s">
        <v>3636</v>
      </c>
      <c r="AB788" t="s">
        <v>3637</v>
      </c>
      <c r="AC788" t="s">
        <v>3638</v>
      </c>
      <c r="AD788" t="s">
        <v>2363</v>
      </c>
      <c r="AE788" t="s">
        <v>60</v>
      </c>
      <c r="AF788" t="s">
        <v>2247</v>
      </c>
      <c r="AH788" s="3">
        <v>0</v>
      </c>
      <c r="AI788" s="3">
        <v>2023</v>
      </c>
      <c r="AJ788" s="4">
        <v>45110</v>
      </c>
      <c r="AK788" s="5">
        <v>45112</v>
      </c>
      <c r="AL788" t="s">
        <v>3508</v>
      </c>
      <c r="AM788" t="s">
        <v>116</v>
      </c>
      <c r="AN788">
        <v>9200</v>
      </c>
      <c r="AO788">
        <v>66.739999999999995</v>
      </c>
      <c r="AQ788" s="6">
        <v>66.739999999999995</v>
      </c>
    </row>
    <row r="789" spans="1:43" x14ac:dyDescent="0.3">
      <c r="A789" t="s">
        <v>3497</v>
      </c>
      <c r="B789" t="s">
        <v>230</v>
      </c>
      <c r="C789" t="s">
        <v>46</v>
      </c>
      <c r="D789" s="3">
        <v>74210</v>
      </c>
      <c r="E789" t="s">
        <v>1384</v>
      </c>
      <c r="F789" t="s">
        <v>48</v>
      </c>
      <c r="G789" t="s">
        <v>49</v>
      </c>
      <c r="H789" t="s">
        <v>50</v>
      </c>
      <c r="I789" t="s">
        <v>51</v>
      </c>
      <c r="J789" t="s">
        <v>102</v>
      </c>
      <c r="K789" t="s">
        <v>102</v>
      </c>
      <c r="L789" t="s">
        <v>103</v>
      </c>
      <c r="M789" t="s">
        <v>52</v>
      </c>
      <c r="N789" t="s">
        <v>2447</v>
      </c>
      <c r="O789" t="s">
        <v>3498</v>
      </c>
      <c r="P789" t="s">
        <v>2446</v>
      </c>
      <c r="Q789" s="3">
        <v>300001103251334</v>
      </c>
      <c r="R789" t="s">
        <v>2243</v>
      </c>
      <c r="S789">
        <v>63000</v>
      </c>
      <c r="T789">
        <v>63000</v>
      </c>
      <c r="U789" s="3">
        <v>1</v>
      </c>
      <c r="V789" t="s">
        <v>2447</v>
      </c>
      <c r="W789" t="s">
        <v>2448</v>
      </c>
      <c r="X789" t="s">
        <v>2449</v>
      </c>
      <c r="Y789" s="3">
        <v>406</v>
      </c>
      <c r="Z789" t="s">
        <v>3647</v>
      </c>
      <c r="AA789" t="s">
        <v>3648</v>
      </c>
      <c r="AB789" t="s">
        <v>3649</v>
      </c>
      <c r="AC789" t="s">
        <v>3650</v>
      </c>
      <c r="AD789" t="s">
        <v>110</v>
      </c>
      <c r="AE789" t="s">
        <v>60</v>
      </c>
      <c r="AF789" t="s">
        <v>2247</v>
      </c>
      <c r="AH789" s="3">
        <v>0</v>
      </c>
      <c r="AI789" s="3">
        <v>2023</v>
      </c>
      <c r="AJ789" s="4">
        <v>45117</v>
      </c>
      <c r="AK789" s="5">
        <v>45118</v>
      </c>
      <c r="AL789" t="s">
        <v>3508</v>
      </c>
      <c r="AM789" t="s">
        <v>116</v>
      </c>
      <c r="AN789">
        <v>63000</v>
      </c>
      <c r="AO789">
        <v>457.02</v>
      </c>
      <c r="AQ789" s="6">
        <v>457.02</v>
      </c>
    </row>
    <row r="790" spans="1:43" x14ac:dyDescent="0.3">
      <c r="A790" t="s">
        <v>3497</v>
      </c>
      <c r="B790" t="s">
        <v>289</v>
      </c>
      <c r="C790" t="s">
        <v>46</v>
      </c>
      <c r="D790" s="3">
        <v>74210</v>
      </c>
      <c r="E790" t="s">
        <v>1384</v>
      </c>
      <c r="F790" t="s">
        <v>48</v>
      </c>
      <c r="G790" t="s">
        <v>49</v>
      </c>
      <c r="H790" t="s">
        <v>50</v>
      </c>
      <c r="I790" t="s">
        <v>51</v>
      </c>
      <c r="J790" t="s">
        <v>102</v>
      </c>
      <c r="K790" t="s">
        <v>102</v>
      </c>
      <c r="L790" t="s">
        <v>103</v>
      </c>
      <c r="M790" t="s">
        <v>52</v>
      </c>
      <c r="N790" t="s">
        <v>2539</v>
      </c>
      <c r="O790" t="s">
        <v>3498</v>
      </c>
      <c r="P790" t="s">
        <v>2538</v>
      </c>
      <c r="Q790" s="3">
        <v>300001223293419</v>
      </c>
      <c r="R790" t="s">
        <v>2243</v>
      </c>
      <c r="S790">
        <v>509209</v>
      </c>
      <c r="T790">
        <v>0</v>
      </c>
      <c r="U790" s="3">
        <v>1</v>
      </c>
      <c r="V790" t="s">
        <v>2539</v>
      </c>
      <c r="W790" t="s">
        <v>2417</v>
      </c>
      <c r="X790" t="s">
        <v>2418</v>
      </c>
      <c r="Y790" s="3">
        <v>40</v>
      </c>
      <c r="Z790" t="s">
        <v>3699</v>
      </c>
      <c r="AA790" t="s">
        <v>3700</v>
      </c>
      <c r="AB790" t="s">
        <v>3701</v>
      </c>
      <c r="AC790" t="s">
        <v>3702</v>
      </c>
      <c r="AD790" t="s">
        <v>110</v>
      </c>
      <c r="AE790" t="s">
        <v>60</v>
      </c>
      <c r="AF790" t="s">
        <v>2247</v>
      </c>
      <c r="AH790" s="3">
        <v>0</v>
      </c>
      <c r="AI790" s="3">
        <v>2023</v>
      </c>
      <c r="AJ790" s="4">
        <v>45170</v>
      </c>
      <c r="AK790" s="5">
        <v>45210</v>
      </c>
      <c r="AL790" t="s">
        <v>3508</v>
      </c>
      <c r="AM790" t="s">
        <v>116</v>
      </c>
      <c r="AN790">
        <v>84129</v>
      </c>
      <c r="AO790">
        <v>619.41999999999996</v>
      </c>
      <c r="AQ790" s="6">
        <v>619.41999999999996</v>
      </c>
    </row>
    <row r="791" spans="1:43" x14ac:dyDescent="0.3">
      <c r="A791" t="s">
        <v>3497</v>
      </c>
      <c r="B791" t="s">
        <v>289</v>
      </c>
      <c r="C791" t="s">
        <v>46</v>
      </c>
      <c r="D791" s="3">
        <v>74210</v>
      </c>
      <c r="E791" t="s">
        <v>1384</v>
      </c>
      <c r="F791" t="s">
        <v>48</v>
      </c>
      <c r="G791" t="s">
        <v>49</v>
      </c>
      <c r="H791" t="s">
        <v>50</v>
      </c>
      <c r="I791" t="s">
        <v>51</v>
      </c>
      <c r="J791" t="s">
        <v>102</v>
      </c>
      <c r="K791" t="s">
        <v>102</v>
      </c>
      <c r="L791" t="s">
        <v>103</v>
      </c>
      <c r="M791" t="s">
        <v>52</v>
      </c>
      <c r="N791" t="s">
        <v>2539</v>
      </c>
      <c r="O791" t="s">
        <v>3498</v>
      </c>
      <c r="P791" t="s">
        <v>2538</v>
      </c>
      <c r="Q791" s="3">
        <v>300001223293419</v>
      </c>
      <c r="R791" t="s">
        <v>2243</v>
      </c>
      <c r="S791">
        <v>509209</v>
      </c>
      <c r="T791">
        <v>0</v>
      </c>
      <c r="U791" s="3">
        <v>1</v>
      </c>
      <c r="V791" t="s">
        <v>2539</v>
      </c>
      <c r="W791" t="s">
        <v>2417</v>
      </c>
      <c r="X791" t="s">
        <v>2418</v>
      </c>
      <c r="Y791" s="3">
        <v>41</v>
      </c>
      <c r="Z791" t="s">
        <v>3699</v>
      </c>
      <c r="AA791" t="s">
        <v>3700</v>
      </c>
      <c r="AB791" t="s">
        <v>3701</v>
      </c>
      <c r="AC791" t="s">
        <v>3702</v>
      </c>
      <c r="AD791" t="s">
        <v>110</v>
      </c>
      <c r="AE791" t="s">
        <v>60</v>
      </c>
      <c r="AF791" t="s">
        <v>2247</v>
      </c>
      <c r="AH791" s="3">
        <v>0</v>
      </c>
      <c r="AI791" s="3">
        <v>2023</v>
      </c>
      <c r="AJ791" s="4">
        <v>45170</v>
      </c>
      <c r="AK791" s="5">
        <v>45210</v>
      </c>
      <c r="AL791" t="s">
        <v>3508</v>
      </c>
      <c r="AM791" t="s">
        <v>116</v>
      </c>
      <c r="AN791">
        <v>-84129</v>
      </c>
      <c r="AP791">
        <v>619.41999999999996</v>
      </c>
      <c r="AQ791" s="6">
        <v>-619.41999999999996</v>
      </c>
    </row>
    <row r="792" spans="1:43" x14ac:dyDescent="0.3">
      <c r="A792" t="s">
        <v>3497</v>
      </c>
      <c r="B792" t="s">
        <v>117</v>
      </c>
      <c r="C792" t="s">
        <v>46</v>
      </c>
      <c r="D792" s="3">
        <v>74210</v>
      </c>
      <c r="E792" t="s">
        <v>1384</v>
      </c>
      <c r="F792" t="s">
        <v>48</v>
      </c>
      <c r="G792" t="s">
        <v>49</v>
      </c>
      <c r="H792" t="s">
        <v>50</v>
      </c>
      <c r="I792" t="s">
        <v>51</v>
      </c>
      <c r="J792" t="s">
        <v>102</v>
      </c>
      <c r="K792" t="s">
        <v>102</v>
      </c>
      <c r="L792" t="s">
        <v>103</v>
      </c>
      <c r="M792" t="s">
        <v>52</v>
      </c>
      <c r="N792" t="s">
        <v>2719</v>
      </c>
      <c r="O792" t="s">
        <v>3498</v>
      </c>
      <c r="P792" t="s">
        <v>2718</v>
      </c>
      <c r="Q792" s="3">
        <v>300001443646470</v>
      </c>
      <c r="R792" t="s">
        <v>2243</v>
      </c>
      <c r="S792">
        <v>991900</v>
      </c>
      <c r="T792">
        <v>0</v>
      </c>
      <c r="U792" s="3">
        <v>1</v>
      </c>
      <c r="V792" t="s">
        <v>2719</v>
      </c>
      <c r="W792" t="s">
        <v>2720</v>
      </c>
      <c r="X792" t="s">
        <v>2721</v>
      </c>
      <c r="Y792" s="3">
        <v>4</v>
      </c>
      <c r="Z792" t="s">
        <v>3825</v>
      </c>
      <c r="AA792" t="s">
        <v>3826</v>
      </c>
      <c r="AB792" t="s">
        <v>3827</v>
      </c>
      <c r="AC792" t="s">
        <v>3828</v>
      </c>
      <c r="AD792" t="s">
        <v>110</v>
      </c>
      <c r="AE792" t="s">
        <v>60</v>
      </c>
      <c r="AF792" t="s">
        <v>2247</v>
      </c>
      <c r="AH792" s="3">
        <v>0</v>
      </c>
      <c r="AI792" s="3">
        <v>2023</v>
      </c>
      <c r="AJ792" s="4">
        <v>45251</v>
      </c>
      <c r="AK792" s="5">
        <v>45278</v>
      </c>
      <c r="AL792" t="s">
        <v>3508</v>
      </c>
      <c r="AM792" t="s">
        <v>116</v>
      </c>
      <c r="AN792">
        <v>991900</v>
      </c>
      <c r="AO792">
        <v>7462.95</v>
      </c>
      <c r="AQ792" s="6">
        <v>7462.95</v>
      </c>
    </row>
    <row r="793" spans="1:43" x14ac:dyDescent="0.3">
      <c r="A793" t="s">
        <v>3497</v>
      </c>
      <c r="B793" t="s">
        <v>85</v>
      </c>
      <c r="C793" t="s">
        <v>46</v>
      </c>
      <c r="D793" s="3">
        <v>74210</v>
      </c>
      <c r="E793" t="s">
        <v>1384</v>
      </c>
      <c r="F793" t="s">
        <v>48</v>
      </c>
      <c r="G793" t="s">
        <v>49</v>
      </c>
      <c r="H793" t="s">
        <v>50</v>
      </c>
      <c r="I793" t="s">
        <v>51</v>
      </c>
      <c r="J793" t="s">
        <v>102</v>
      </c>
      <c r="K793" t="s">
        <v>102</v>
      </c>
      <c r="L793" t="s">
        <v>103</v>
      </c>
      <c r="M793" t="s">
        <v>52</v>
      </c>
      <c r="N793" t="s">
        <v>2719</v>
      </c>
      <c r="O793" t="s">
        <v>3498</v>
      </c>
      <c r="P793" t="s">
        <v>2718</v>
      </c>
      <c r="Q793" s="3">
        <v>300001443646470</v>
      </c>
      <c r="R793" t="s">
        <v>2243</v>
      </c>
      <c r="S793">
        <v>991900</v>
      </c>
      <c r="T793">
        <v>0</v>
      </c>
      <c r="U793" s="3">
        <v>1</v>
      </c>
      <c r="V793" t="s">
        <v>2719</v>
      </c>
      <c r="W793" t="s">
        <v>2720</v>
      </c>
      <c r="X793" t="s">
        <v>2721</v>
      </c>
      <c r="Y793" s="3">
        <v>444</v>
      </c>
      <c r="Z793" t="s">
        <v>3829</v>
      </c>
      <c r="AA793" t="s">
        <v>3826</v>
      </c>
      <c r="AB793" t="s">
        <v>3830</v>
      </c>
      <c r="AC793" t="s">
        <v>3516</v>
      </c>
      <c r="AD793" t="s">
        <v>110</v>
      </c>
      <c r="AE793" t="s">
        <v>60</v>
      </c>
      <c r="AF793" t="s">
        <v>2247</v>
      </c>
      <c r="AH793" s="3">
        <v>0</v>
      </c>
      <c r="AI793" s="3">
        <v>2023</v>
      </c>
      <c r="AJ793" s="4">
        <v>45261</v>
      </c>
      <c r="AK793" s="5">
        <v>45282</v>
      </c>
      <c r="AL793" t="s">
        <v>3508</v>
      </c>
      <c r="AM793" t="s">
        <v>116</v>
      </c>
      <c r="AN793">
        <v>-991900</v>
      </c>
      <c r="AP793">
        <v>7462.95</v>
      </c>
      <c r="AQ793" s="6">
        <v>-7462.95</v>
      </c>
    </row>
    <row r="794" spans="1:43" x14ac:dyDescent="0.3">
      <c r="A794" t="s">
        <v>3497</v>
      </c>
      <c r="B794" t="s">
        <v>85</v>
      </c>
      <c r="C794" t="s">
        <v>46</v>
      </c>
      <c r="D794" s="3">
        <v>74210</v>
      </c>
      <c r="E794" t="s">
        <v>1384</v>
      </c>
      <c r="F794" t="s">
        <v>48</v>
      </c>
      <c r="G794" t="s">
        <v>49</v>
      </c>
      <c r="H794" t="s">
        <v>50</v>
      </c>
      <c r="I794" t="s">
        <v>51</v>
      </c>
      <c r="J794" t="s">
        <v>102</v>
      </c>
      <c r="K794" t="s">
        <v>102</v>
      </c>
      <c r="L794" t="s">
        <v>103</v>
      </c>
      <c r="M794" t="s">
        <v>52</v>
      </c>
      <c r="N794" t="s">
        <v>2719</v>
      </c>
      <c r="O794" t="s">
        <v>3498</v>
      </c>
      <c r="P794" t="s">
        <v>2718</v>
      </c>
      <c r="Q794" s="3">
        <v>300001443646470</v>
      </c>
      <c r="R794" t="s">
        <v>2243</v>
      </c>
      <c r="S794">
        <v>991900</v>
      </c>
      <c r="T794">
        <v>991900</v>
      </c>
      <c r="U794" s="3">
        <v>2</v>
      </c>
      <c r="V794" t="s">
        <v>2719</v>
      </c>
      <c r="W794" t="s">
        <v>2720</v>
      </c>
      <c r="X794" t="s">
        <v>2721</v>
      </c>
      <c r="Y794" s="3">
        <v>443</v>
      </c>
      <c r="Z794" t="s">
        <v>3829</v>
      </c>
      <c r="AA794" t="s">
        <v>3831</v>
      </c>
      <c r="AB794" t="s">
        <v>3830</v>
      </c>
      <c r="AC794" t="s">
        <v>3516</v>
      </c>
      <c r="AD794" t="s">
        <v>110</v>
      </c>
      <c r="AE794" t="s">
        <v>60</v>
      </c>
      <c r="AF794" t="s">
        <v>2726</v>
      </c>
      <c r="AG794" t="s">
        <v>2727</v>
      </c>
      <c r="AH794" s="3">
        <v>1</v>
      </c>
      <c r="AI794" s="3">
        <v>2023</v>
      </c>
      <c r="AJ794" s="4">
        <v>45261</v>
      </c>
      <c r="AK794" s="5">
        <v>45282</v>
      </c>
      <c r="AL794" t="s">
        <v>3580</v>
      </c>
      <c r="AM794" t="s">
        <v>116</v>
      </c>
      <c r="AN794">
        <v>991900</v>
      </c>
      <c r="AO794">
        <v>7462.95</v>
      </c>
      <c r="AQ794" s="6">
        <v>7462.95</v>
      </c>
    </row>
    <row r="795" spans="1:43" x14ac:dyDescent="0.3">
      <c r="A795" t="s">
        <v>3497</v>
      </c>
      <c r="B795" t="s">
        <v>150</v>
      </c>
      <c r="C795" t="s">
        <v>46</v>
      </c>
      <c r="D795" s="3">
        <v>74210</v>
      </c>
      <c r="E795" t="s">
        <v>1384</v>
      </c>
      <c r="F795" t="s">
        <v>48</v>
      </c>
      <c r="G795" t="s">
        <v>49</v>
      </c>
      <c r="H795" t="s">
        <v>50</v>
      </c>
      <c r="I795" t="s">
        <v>51</v>
      </c>
      <c r="J795" t="s">
        <v>102</v>
      </c>
      <c r="K795" t="s">
        <v>102</v>
      </c>
      <c r="L795" t="s">
        <v>103</v>
      </c>
      <c r="M795" t="s">
        <v>52</v>
      </c>
      <c r="N795" t="s">
        <v>2755</v>
      </c>
      <c r="O795" t="s">
        <v>3498</v>
      </c>
      <c r="P795" t="s">
        <v>2754</v>
      </c>
      <c r="Q795" s="3">
        <v>300001603023466</v>
      </c>
      <c r="R795" t="s">
        <v>2243</v>
      </c>
      <c r="S795">
        <v>19000</v>
      </c>
      <c r="T795">
        <v>19000</v>
      </c>
      <c r="U795" s="3">
        <v>1</v>
      </c>
      <c r="V795" t="s">
        <v>2755</v>
      </c>
      <c r="W795" t="s">
        <v>2756</v>
      </c>
      <c r="X795" t="s">
        <v>2757</v>
      </c>
      <c r="Y795" s="3">
        <v>2</v>
      </c>
      <c r="Z795" t="s">
        <v>3864</v>
      </c>
      <c r="AA795" t="s">
        <v>3865</v>
      </c>
      <c r="AB795" t="s">
        <v>3866</v>
      </c>
      <c r="AC795" t="s">
        <v>3867</v>
      </c>
      <c r="AD795" t="s">
        <v>110</v>
      </c>
      <c r="AE795" t="s">
        <v>60</v>
      </c>
      <c r="AF795" t="s">
        <v>2247</v>
      </c>
      <c r="AH795" s="3">
        <v>0</v>
      </c>
      <c r="AI795" s="3">
        <v>2024</v>
      </c>
      <c r="AJ795" s="4">
        <v>45342</v>
      </c>
      <c r="AK795" s="5">
        <v>45352</v>
      </c>
      <c r="AL795" t="s">
        <v>3508</v>
      </c>
      <c r="AM795" t="s">
        <v>116</v>
      </c>
      <c r="AN795">
        <v>19000</v>
      </c>
      <c r="AO795">
        <v>144.39000000000001</v>
      </c>
      <c r="AQ795" s="6">
        <v>144.39000000000001</v>
      </c>
    </row>
    <row r="796" spans="1:43" x14ac:dyDescent="0.3">
      <c r="A796" t="s">
        <v>3497</v>
      </c>
      <c r="B796" t="s">
        <v>144</v>
      </c>
      <c r="C796" t="s">
        <v>46</v>
      </c>
      <c r="D796" s="3">
        <v>74210</v>
      </c>
      <c r="E796" t="s">
        <v>1384</v>
      </c>
      <c r="F796" t="s">
        <v>4600</v>
      </c>
      <c r="G796" t="s">
        <v>49</v>
      </c>
      <c r="H796" t="s">
        <v>50</v>
      </c>
      <c r="I796" t="s">
        <v>51</v>
      </c>
      <c r="J796" t="s">
        <v>102</v>
      </c>
      <c r="K796" t="s">
        <v>102</v>
      </c>
      <c r="L796" t="s">
        <v>103</v>
      </c>
      <c r="M796" t="s">
        <v>52</v>
      </c>
      <c r="N796" t="s">
        <v>4601</v>
      </c>
      <c r="O796" t="s">
        <v>3498</v>
      </c>
      <c r="P796" t="s">
        <v>4602</v>
      </c>
      <c r="Q796" s="3">
        <v>300000734193864</v>
      </c>
      <c r="R796" t="s">
        <v>2243</v>
      </c>
      <c r="S796">
        <v>0</v>
      </c>
      <c r="T796">
        <v>0</v>
      </c>
      <c r="U796" s="3">
        <v>1</v>
      </c>
      <c r="V796" t="s">
        <v>4601</v>
      </c>
      <c r="W796" t="s">
        <v>2254</v>
      </c>
      <c r="X796" t="s">
        <v>2255</v>
      </c>
      <c r="Y796" s="3">
        <v>3</v>
      </c>
      <c r="Z796" t="s">
        <v>4603</v>
      </c>
      <c r="AA796" t="s">
        <v>4604</v>
      </c>
      <c r="AB796" t="s">
        <v>4605</v>
      </c>
      <c r="AC796" t="s">
        <v>4606</v>
      </c>
      <c r="AD796" t="s">
        <v>110</v>
      </c>
      <c r="AE796" t="s">
        <v>60</v>
      </c>
      <c r="AF796" t="s">
        <v>2247</v>
      </c>
      <c r="AH796" s="3">
        <v>0</v>
      </c>
      <c r="AI796" s="3">
        <v>2023</v>
      </c>
      <c r="AJ796" s="4">
        <v>44963</v>
      </c>
      <c r="AK796" s="5">
        <v>44986</v>
      </c>
      <c r="AL796" t="s">
        <v>3508</v>
      </c>
      <c r="AM796" t="s">
        <v>116</v>
      </c>
      <c r="AN796">
        <v>141570</v>
      </c>
      <c r="AO796">
        <v>985.18000000000006</v>
      </c>
      <c r="AQ796" s="6">
        <v>985.18000000000006</v>
      </c>
    </row>
    <row r="797" spans="1:43" x14ac:dyDescent="0.3">
      <c r="A797" t="s">
        <v>3497</v>
      </c>
      <c r="B797" t="s">
        <v>144</v>
      </c>
      <c r="C797" t="s">
        <v>46</v>
      </c>
      <c r="D797" s="3">
        <v>74210</v>
      </c>
      <c r="E797" t="s">
        <v>1384</v>
      </c>
      <c r="F797" t="s">
        <v>4600</v>
      </c>
      <c r="G797" t="s">
        <v>49</v>
      </c>
      <c r="H797" t="s">
        <v>50</v>
      </c>
      <c r="I797" t="s">
        <v>51</v>
      </c>
      <c r="J797" t="s">
        <v>102</v>
      </c>
      <c r="K797" t="s">
        <v>102</v>
      </c>
      <c r="L797" t="s">
        <v>103</v>
      </c>
      <c r="M797" t="s">
        <v>52</v>
      </c>
      <c r="N797" t="s">
        <v>4601</v>
      </c>
      <c r="O797" t="s">
        <v>3498</v>
      </c>
      <c r="P797" t="s">
        <v>4602</v>
      </c>
      <c r="Q797" s="3">
        <v>300000734193864</v>
      </c>
      <c r="R797" t="s">
        <v>2243</v>
      </c>
      <c r="S797">
        <v>0</v>
      </c>
      <c r="T797">
        <v>0</v>
      </c>
      <c r="U797" s="3">
        <v>1</v>
      </c>
      <c r="V797" t="s">
        <v>4601</v>
      </c>
      <c r="W797" t="s">
        <v>2254</v>
      </c>
      <c r="X797" t="s">
        <v>2255</v>
      </c>
      <c r="Y797" s="3">
        <v>4</v>
      </c>
      <c r="Z797" t="s">
        <v>4603</v>
      </c>
      <c r="AA797" t="s">
        <v>4604</v>
      </c>
      <c r="AB797" t="s">
        <v>4605</v>
      </c>
      <c r="AC797" t="s">
        <v>4606</v>
      </c>
      <c r="AD797" t="s">
        <v>110</v>
      </c>
      <c r="AE797" t="s">
        <v>60</v>
      </c>
      <c r="AF797" t="s">
        <v>2247</v>
      </c>
      <c r="AH797" s="3">
        <v>0</v>
      </c>
      <c r="AI797" s="3">
        <v>2023</v>
      </c>
      <c r="AJ797" s="4">
        <v>44963</v>
      </c>
      <c r="AK797" s="5">
        <v>44986</v>
      </c>
      <c r="AL797" t="s">
        <v>3508</v>
      </c>
      <c r="AM797" t="s">
        <v>116</v>
      </c>
      <c r="AN797">
        <v>-141570</v>
      </c>
      <c r="AP797">
        <v>985.18000000000006</v>
      </c>
      <c r="AQ797" s="6">
        <v>-985.18000000000006</v>
      </c>
    </row>
    <row r="798" spans="1:43" x14ac:dyDescent="0.3">
      <c r="A798" t="s">
        <v>3497</v>
      </c>
      <c r="B798" t="s">
        <v>45</v>
      </c>
      <c r="C798" t="s">
        <v>46</v>
      </c>
      <c r="D798" s="3">
        <v>74725</v>
      </c>
      <c r="E798" t="s">
        <v>4660</v>
      </c>
      <c r="F798" t="s">
        <v>48</v>
      </c>
      <c r="G798" t="s">
        <v>49</v>
      </c>
      <c r="H798" t="s">
        <v>50</v>
      </c>
      <c r="I798" t="s">
        <v>51</v>
      </c>
      <c r="J798" t="s">
        <v>102</v>
      </c>
      <c r="K798" t="s">
        <v>102</v>
      </c>
      <c r="L798" t="s">
        <v>103</v>
      </c>
      <c r="M798" t="s">
        <v>52</v>
      </c>
      <c r="N798" t="s">
        <v>2488</v>
      </c>
      <c r="O798" t="s">
        <v>3498</v>
      </c>
      <c r="P798" t="s">
        <v>2487</v>
      </c>
      <c r="Q798" s="3">
        <v>300001142440419</v>
      </c>
      <c r="R798" t="s">
        <v>2243</v>
      </c>
      <c r="S798">
        <v>182085.84</v>
      </c>
      <c r="T798">
        <v>182085.84</v>
      </c>
      <c r="U798" s="3">
        <v>1</v>
      </c>
      <c r="V798" t="s">
        <v>2488</v>
      </c>
      <c r="W798" t="s">
        <v>2489</v>
      </c>
      <c r="X798" t="s">
        <v>2490</v>
      </c>
      <c r="Y798" s="3">
        <v>2</v>
      </c>
      <c r="Z798" t="s">
        <v>3666</v>
      </c>
      <c r="AA798" t="s">
        <v>3667</v>
      </c>
      <c r="AB798" t="s">
        <v>3668</v>
      </c>
      <c r="AC798" t="s">
        <v>3669</v>
      </c>
      <c r="AD798" t="s">
        <v>110</v>
      </c>
      <c r="AE798" t="s">
        <v>60</v>
      </c>
      <c r="AF798" t="s">
        <v>2247</v>
      </c>
      <c r="AH798" s="3">
        <v>0</v>
      </c>
      <c r="AI798" s="3">
        <v>2023</v>
      </c>
      <c r="AJ798" s="4">
        <v>45103</v>
      </c>
      <c r="AK798" s="5">
        <v>45138</v>
      </c>
      <c r="AL798" t="s">
        <v>3508</v>
      </c>
      <c r="AM798" t="s">
        <v>116</v>
      </c>
      <c r="AN798">
        <v>182085.84</v>
      </c>
      <c r="AO798">
        <v>1313.75</v>
      </c>
      <c r="AQ798" s="6">
        <v>1313.75</v>
      </c>
    </row>
    <row r="799" spans="1:43" x14ac:dyDescent="0.3">
      <c r="A799" t="s">
        <v>98</v>
      </c>
      <c r="B799" t="s">
        <v>45</v>
      </c>
      <c r="C799" t="s">
        <v>46</v>
      </c>
      <c r="D799" s="3">
        <v>75105</v>
      </c>
      <c r="E799" t="s">
        <v>100</v>
      </c>
      <c r="F799" t="s">
        <v>101</v>
      </c>
      <c r="G799" t="s">
        <v>49</v>
      </c>
      <c r="H799" t="s">
        <v>50</v>
      </c>
      <c r="I799" t="s">
        <v>51</v>
      </c>
      <c r="J799" t="s">
        <v>102</v>
      </c>
      <c r="K799" t="s">
        <v>102</v>
      </c>
      <c r="L799" t="s">
        <v>103</v>
      </c>
      <c r="M799" t="s">
        <v>52</v>
      </c>
      <c r="N799" t="s">
        <v>104</v>
      </c>
      <c r="O799" t="s">
        <v>105</v>
      </c>
      <c r="Q799" s="3"/>
      <c r="U799" s="3"/>
      <c r="W799" t="s">
        <v>43</v>
      </c>
      <c r="X799" t="s">
        <v>43</v>
      </c>
      <c r="Y799" s="3">
        <v>5</v>
      </c>
      <c r="Z799" t="s">
        <v>106</v>
      </c>
      <c r="AA799" t="s">
        <v>107</v>
      </c>
      <c r="AB799" t="s">
        <v>108</v>
      </c>
      <c r="AC799" t="s">
        <v>109</v>
      </c>
      <c r="AD799" t="s">
        <v>110</v>
      </c>
      <c r="AE799" t="s">
        <v>60</v>
      </c>
      <c r="AH799" s="3"/>
      <c r="AI799" s="3">
        <v>2023</v>
      </c>
      <c r="AJ799" s="4">
        <v>45083</v>
      </c>
      <c r="AK799" s="5">
        <v>45132</v>
      </c>
      <c r="AL799" t="s">
        <v>43</v>
      </c>
      <c r="AM799" t="s">
        <v>61</v>
      </c>
      <c r="AN799">
        <v>12.620000000000001</v>
      </c>
      <c r="AO799">
        <v>12.620000000000001</v>
      </c>
      <c r="AQ799" s="6">
        <v>12.620000000000001</v>
      </c>
    </row>
    <row r="800" spans="1:43" x14ac:dyDescent="0.3">
      <c r="A800" t="s">
        <v>98</v>
      </c>
      <c r="B800" t="s">
        <v>45</v>
      </c>
      <c r="C800" t="s">
        <v>46</v>
      </c>
      <c r="D800" s="3">
        <v>75105</v>
      </c>
      <c r="E800" t="s">
        <v>100</v>
      </c>
      <c r="F800" t="s">
        <v>48</v>
      </c>
      <c r="G800" t="s">
        <v>49</v>
      </c>
      <c r="H800" t="s">
        <v>50</v>
      </c>
      <c r="I800" t="s">
        <v>51</v>
      </c>
      <c r="J800" t="s">
        <v>102</v>
      </c>
      <c r="K800" t="s">
        <v>102</v>
      </c>
      <c r="L800" t="s">
        <v>103</v>
      </c>
      <c r="M800" t="s">
        <v>52</v>
      </c>
      <c r="N800" t="s">
        <v>111</v>
      </c>
      <c r="O800" t="s">
        <v>105</v>
      </c>
      <c r="Q800" s="3"/>
      <c r="U800" s="3"/>
      <c r="W800" t="s">
        <v>43</v>
      </c>
      <c r="X800" t="s">
        <v>43</v>
      </c>
      <c r="Y800" s="3">
        <v>2</v>
      </c>
      <c r="Z800" t="s">
        <v>112</v>
      </c>
      <c r="AA800" t="s">
        <v>113</v>
      </c>
      <c r="AB800" t="s">
        <v>114</v>
      </c>
      <c r="AC800" t="s">
        <v>115</v>
      </c>
      <c r="AD800" t="s">
        <v>110</v>
      </c>
      <c r="AE800" t="s">
        <v>60</v>
      </c>
      <c r="AH800" s="3"/>
      <c r="AI800" s="3">
        <v>2023</v>
      </c>
      <c r="AJ800" s="4">
        <v>45103</v>
      </c>
      <c r="AK800" s="5">
        <v>45138</v>
      </c>
      <c r="AL800" t="s">
        <v>43</v>
      </c>
      <c r="AM800" t="s">
        <v>116</v>
      </c>
      <c r="AN800">
        <v>12746.01</v>
      </c>
      <c r="AO800">
        <v>92.59</v>
      </c>
      <c r="AQ800" s="6">
        <v>92.59</v>
      </c>
    </row>
    <row r="801" spans="1:43" x14ac:dyDescent="0.3">
      <c r="A801" t="s">
        <v>98</v>
      </c>
      <c r="B801" t="s">
        <v>144</v>
      </c>
      <c r="C801" t="s">
        <v>46</v>
      </c>
      <c r="D801" s="3">
        <v>75105</v>
      </c>
      <c r="E801" t="s">
        <v>100</v>
      </c>
      <c r="F801" t="s">
        <v>48</v>
      </c>
      <c r="G801" t="s">
        <v>49</v>
      </c>
      <c r="H801" t="s">
        <v>50</v>
      </c>
      <c r="I801" t="s">
        <v>51</v>
      </c>
      <c r="J801" t="s">
        <v>102</v>
      </c>
      <c r="K801" t="s">
        <v>102</v>
      </c>
      <c r="L801" t="s">
        <v>103</v>
      </c>
      <c r="M801" t="s">
        <v>52</v>
      </c>
      <c r="N801" t="s">
        <v>145</v>
      </c>
      <c r="O801" t="s">
        <v>105</v>
      </c>
      <c r="Q801" s="3"/>
      <c r="U801" s="3"/>
      <c r="W801" t="s">
        <v>43</v>
      </c>
      <c r="X801" t="s">
        <v>43</v>
      </c>
      <c r="Y801" s="3">
        <v>3</v>
      </c>
      <c r="Z801" t="s">
        <v>146</v>
      </c>
      <c r="AA801" t="s">
        <v>147</v>
      </c>
      <c r="AB801" t="s">
        <v>148</v>
      </c>
      <c r="AC801" t="s">
        <v>149</v>
      </c>
      <c r="AD801" t="s">
        <v>110</v>
      </c>
      <c r="AE801" t="s">
        <v>60</v>
      </c>
      <c r="AH801" s="3"/>
      <c r="AI801" s="3">
        <v>2023</v>
      </c>
      <c r="AJ801" s="4">
        <v>44958</v>
      </c>
      <c r="AK801" s="5">
        <v>45093</v>
      </c>
      <c r="AL801" t="s">
        <v>43</v>
      </c>
      <c r="AM801" t="s">
        <v>116</v>
      </c>
      <c r="AN801">
        <v>16279.2</v>
      </c>
      <c r="AO801">
        <v>109.3</v>
      </c>
      <c r="AQ801" s="6">
        <v>109.3</v>
      </c>
    </row>
    <row r="802" spans="1:43" x14ac:dyDescent="0.3">
      <c r="A802" t="s">
        <v>98</v>
      </c>
      <c r="B802" t="s">
        <v>156</v>
      </c>
      <c r="C802" t="s">
        <v>46</v>
      </c>
      <c r="D802" s="3">
        <v>75105</v>
      </c>
      <c r="E802" t="s">
        <v>100</v>
      </c>
      <c r="F802" t="s">
        <v>48</v>
      </c>
      <c r="G802" t="s">
        <v>49</v>
      </c>
      <c r="H802" t="s">
        <v>50</v>
      </c>
      <c r="I802" t="s">
        <v>51</v>
      </c>
      <c r="J802" t="s">
        <v>102</v>
      </c>
      <c r="K802" t="s">
        <v>102</v>
      </c>
      <c r="L802" t="s">
        <v>103</v>
      </c>
      <c r="M802" t="s">
        <v>52</v>
      </c>
      <c r="N802" t="s">
        <v>157</v>
      </c>
      <c r="O802" t="s">
        <v>105</v>
      </c>
      <c r="Q802" s="3"/>
      <c r="U802" s="3"/>
      <c r="W802" t="s">
        <v>43</v>
      </c>
      <c r="X802" t="s">
        <v>43</v>
      </c>
      <c r="Y802" s="3">
        <v>5</v>
      </c>
      <c r="Z802" t="s">
        <v>158</v>
      </c>
      <c r="AA802" t="s">
        <v>159</v>
      </c>
      <c r="AB802" t="s">
        <v>160</v>
      </c>
      <c r="AC802" t="s">
        <v>161</v>
      </c>
      <c r="AD802" t="s">
        <v>110</v>
      </c>
      <c r="AE802" t="s">
        <v>60</v>
      </c>
      <c r="AH802" s="3"/>
      <c r="AI802" s="3">
        <v>2023</v>
      </c>
      <c r="AJ802" s="4">
        <v>45000</v>
      </c>
      <c r="AK802" s="5">
        <v>45079</v>
      </c>
      <c r="AL802" t="s">
        <v>43</v>
      </c>
      <c r="AM802" t="s">
        <v>116</v>
      </c>
      <c r="AN802">
        <v>63933.340000000004</v>
      </c>
      <c r="AO802">
        <v>423.46000000000004</v>
      </c>
      <c r="AQ802" s="6">
        <v>423.46000000000004</v>
      </c>
    </row>
    <row r="803" spans="1:43" x14ac:dyDescent="0.3">
      <c r="A803" t="s">
        <v>98</v>
      </c>
      <c r="B803" t="s">
        <v>85</v>
      </c>
      <c r="C803" t="s">
        <v>46</v>
      </c>
      <c r="D803" s="3">
        <v>75105</v>
      </c>
      <c r="E803" t="s">
        <v>100</v>
      </c>
      <c r="F803" t="s">
        <v>48</v>
      </c>
      <c r="G803" t="s">
        <v>49</v>
      </c>
      <c r="H803" t="s">
        <v>50</v>
      </c>
      <c r="I803" t="s">
        <v>51</v>
      </c>
      <c r="J803" t="s">
        <v>102</v>
      </c>
      <c r="K803" t="s">
        <v>102</v>
      </c>
      <c r="L803" t="s">
        <v>103</v>
      </c>
      <c r="M803" t="s">
        <v>52</v>
      </c>
      <c r="N803" t="s">
        <v>174</v>
      </c>
      <c r="O803" t="s">
        <v>105</v>
      </c>
      <c r="Q803" s="3"/>
      <c r="U803" s="3"/>
      <c r="W803" t="s">
        <v>43</v>
      </c>
      <c r="X803" t="s">
        <v>43</v>
      </c>
      <c r="Y803" s="3">
        <v>6</v>
      </c>
      <c r="Z803" t="s">
        <v>175</v>
      </c>
      <c r="AA803" t="s">
        <v>176</v>
      </c>
      <c r="AB803" t="s">
        <v>177</v>
      </c>
      <c r="AC803" t="s">
        <v>178</v>
      </c>
      <c r="AD803" t="s">
        <v>110</v>
      </c>
      <c r="AE803" t="s">
        <v>60</v>
      </c>
      <c r="AH803" s="3"/>
      <c r="AI803" s="3">
        <v>2023</v>
      </c>
      <c r="AJ803" s="4">
        <v>45275</v>
      </c>
      <c r="AK803" s="5">
        <v>45278</v>
      </c>
      <c r="AL803" t="s">
        <v>43</v>
      </c>
      <c r="AM803" t="s">
        <v>116</v>
      </c>
      <c r="AN803">
        <v>1750</v>
      </c>
      <c r="AO803">
        <v>13.24</v>
      </c>
      <c r="AQ803" s="6">
        <v>13.24</v>
      </c>
    </row>
    <row r="804" spans="1:43" x14ac:dyDescent="0.3">
      <c r="A804" t="s">
        <v>98</v>
      </c>
      <c r="B804" t="s">
        <v>71</v>
      </c>
      <c r="C804" t="s">
        <v>46</v>
      </c>
      <c r="D804" s="3">
        <v>75105</v>
      </c>
      <c r="E804" t="s">
        <v>100</v>
      </c>
      <c r="F804" t="s">
        <v>48</v>
      </c>
      <c r="G804" t="s">
        <v>49</v>
      </c>
      <c r="H804" t="s">
        <v>50</v>
      </c>
      <c r="I804" t="s">
        <v>51</v>
      </c>
      <c r="J804" t="s">
        <v>102</v>
      </c>
      <c r="K804" t="s">
        <v>102</v>
      </c>
      <c r="L804" t="s">
        <v>103</v>
      </c>
      <c r="M804" t="s">
        <v>52</v>
      </c>
      <c r="N804" t="s">
        <v>185</v>
      </c>
      <c r="O804" t="s">
        <v>105</v>
      </c>
      <c r="Q804" s="3"/>
      <c r="U804" s="3"/>
      <c r="W804" t="s">
        <v>43</v>
      </c>
      <c r="X804" t="s">
        <v>43</v>
      </c>
      <c r="Y804" s="3">
        <v>6</v>
      </c>
      <c r="Z804" t="s">
        <v>186</v>
      </c>
      <c r="AA804" t="s">
        <v>187</v>
      </c>
      <c r="AB804" t="s">
        <v>188</v>
      </c>
      <c r="AC804" t="s">
        <v>189</v>
      </c>
      <c r="AD804" t="s">
        <v>110</v>
      </c>
      <c r="AE804" t="s">
        <v>60</v>
      </c>
      <c r="AH804" s="3"/>
      <c r="AI804" s="3">
        <v>2024</v>
      </c>
      <c r="AJ804" s="4">
        <v>45645</v>
      </c>
      <c r="AK804" s="5">
        <v>45666</v>
      </c>
      <c r="AL804" t="s">
        <v>43</v>
      </c>
      <c r="AM804" t="s">
        <v>116</v>
      </c>
      <c r="AN804">
        <v>4277</v>
      </c>
      <c r="AO804">
        <v>32.74</v>
      </c>
      <c r="AQ804" s="6">
        <v>32.74</v>
      </c>
    </row>
    <row r="805" spans="1:43" x14ac:dyDescent="0.3">
      <c r="A805" t="s">
        <v>98</v>
      </c>
      <c r="B805" t="s">
        <v>196</v>
      </c>
      <c r="C805" t="s">
        <v>46</v>
      </c>
      <c r="D805" s="3">
        <v>75105</v>
      </c>
      <c r="E805" t="s">
        <v>100</v>
      </c>
      <c r="F805" t="s">
        <v>48</v>
      </c>
      <c r="G805" t="s">
        <v>49</v>
      </c>
      <c r="H805" t="s">
        <v>50</v>
      </c>
      <c r="I805" t="s">
        <v>51</v>
      </c>
      <c r="J805" t="s">
        <v>102</v>
      </c>
      <c r="K805" t="s">
        <v>102</v>
      </c>
      <c r="L805" t="s">
        <v>103</v>
      </c>
      <c r="M805" t="s">
        <v>52</v>
      </c>
      <c r="N805" t="s">
        <v>197</v>
      </c>
      <c r="O805" t="s">
        <v>105</v>
      </c>
      <c r="Q805" s="3"/>
      <c r="U805" s="3"/>
      <c r="W805" t="s">
        <v>43</v>
      </c>
      <c r="X805" t="s">
        <v>43</v>
      </c>
      <c r="Y805" s="3">
        <v>6</v>
      </c>
      <c r="Z805" t="s">
        <v>198</v>
      </c>
      <c r="AA805" t="s">
        <v>199</v>
      </c>
      <c r="AB805" t="s">
        <v>200</v>
      </c>
      <c r="AC805" t="s">
        <v>201</v>
      </c>
      <c r="AD805" t="s">
        <v>110</v>
      </c>
      <c r="AE805" t="s">
        <v>60</v>
      </c>
      <c r="AH805" s="3"/>
      <c r="AI805" s="3">
        <v>2023</v>
      </c>
      <c r="AJ805" s="4">
        <v>45026</v>
      </c>
      <c r="AK805" s="5">
        <v>45062</v>
      </c>
      <c r="AL805" t="s">
        <v>43</v>
      </c>
      <c r="AM805" t="s">
        <v>116</v>
      </c>
      <c r="AN805">
        <v>7225.2</v>
      </c>
      <c r="AO805">
        <v>47.02</v>
      </c>
      <c r="AQ805" s="6">
        <v>47.02</v>
      </c>
    </row>
    <row r="806" spans="1:43" x14ac:dyDescent="0.3">
      <c r="A806" t="s">
        <v>98</v>
      </c>
      <c r="B806" t="s">
        <v>207</v>
      </c>
      <c r="C806" t="s">
        <v>46</v>
      </c>
      <c r="D806" s="3">
        <v>75105</v>
      </c>
      <c r="E806" t="s">
        <v>100</v>
      </c>
      <c r="F806" t="s">
        <v>48</v>
      </c>
      <c r="G806" t="s">
        <v>49</v>
      </c>
      <c r="H806" t="s">
        <v>50</v>
      </c>
      <c r="I806" t="s">
        <v>51</v>
      </c>
      <c r="J806" t="s">
        <v>102</v>
      </c>
      <c r="K806" t="s">
        <v>102</v>
      </c>
      <c r="L806" t="s">
        <v>103</v>
      </c>
      <c r="M806" t="s">
        <v>52</v>
      </c>
      <c r="N806" t="s">
        <v>208</v>
      </c>
      <c r="O806" t="s">
        <v>105</v>
      </c>
      <c r="Q806" s="3"/>
      <c r="U806" s="3"/>
      <c r="W806" t="s">
        <v>43</v>
      </c>
      <c r="X806" t="s">
        <v>43</v>
      </c>
      <c r="Y806" s="3">
        <v>7</v>
      </c>
      <c r="Z806" t="s">
        <v>209</v>
      </c>
      <c r="AA806" t="s">
        <v>210</v>
      </c>
      <c r="AB806" t="s">
        <v>211</v>
      </c>
      <c r="AC806" t="s">
        <v>212</v>
      </c>
      <c r="AD806" t="s">
        <v>110</v>
      </c>
      <c r="AE806" t="s">
        <v>60</v>
      </c>
      <c r="AH806" s="3"/>
      <c r="AI806" s="3">
        <v>2024</v>
      </c>
      <c r="AJ806" s="4">
        <v>45482</v>
      </c>
      <c r="AK806" s="5">
        <v>45488</v>
      </c>
      <c r="AL806" t="s">
        <v>43</v>
      </c>
      <c r="AM806" t="s">
        <v>116</v>
      </c>
      <c r="AN806">
        <v>5847.1</v>
      </c>
      <c r="AO806">
        <v>44.22</v>
      </c>
      <c r="AQ806" s="6">
        <v>44.22</v>
      </c>
    </row>
    <row r="807" spans="1:43" x14ac:dyDescent="0.3">
      <c r="A807" t="s">
        <v>98</v>
      </c>
      <c r="B807" t="s">
        <v>137</v>
      </c>
      <c r="C807" t="s">
        <v>46</v>
      </c>
      <c r="D807" s="3">
        <v>75105</v>
      </c>
      <c r="E807" t="s">
        <v>100</v>
      </c>
      <c r="F807" t="s">
        <v>48</v>
      </c>
      <c r="G807" t="s">
        <v>49</v>
      </c>
      <c r="H807" t="s">
        <v>50</v>
      </c>
      <c r="I807" t="s">
        <v>51</v>
      </c>
      <c r="J807" t="s">
        <v>102</v>
      </c>
      <c r="K807" t="s">
        <v>102</v>
      </c>
      <c r="L807" t="s">
        <v>103</v>
      </c>
      <c r="M807" t="s">
        <v>52</v>
      </c>
      <c r="N807" t="s">
        <v>219</v>
      </c>
      <c r="O807" t="s">
        <v>105</v>
      </c>
      <c r="Q807" s="3"/>
      <c r="U807" s="3"/>
      <c r="W807" t="s">
        <v>43</v>
      </c>
      <c r="X807" t="s">
        <v>43</v>
      </c>
      <c r="Y807" s="3">
        <v>7</v>
      </c>
      <c r="Z807" t="s">
        <v>220</v>
      </c>
      <c r="AA807" t="s">
        <v>221</v>
      </c>
      <c r="AB807" t="s">
        <v>222</v>
      </c>
      <c r="AC807" t="s">
        <v>223</v>
      </c>
      <c r="AD807" t="s">
        <v>110</v>
      </c>
      <c r="AE807" t="s">
        <v>60</v>
      </c>
      <c r="AH807" s="3"/>
      <c r="AI807" s="3">
        <v>2025</v>
      </c>
      <c r="AJ807" s="4">
        <v>45690</v>
      </c>
      <c r="AK807" s="5">
        <v>45714</v>
      </c>
      <c r="AL807" t="s">
        <v>43</v>
      </c>
      <c r="AM807" t="s">
        <v>116</v>
      </c>
      <c r="AN807">
        <v>7859.95</v>
      </c>
      <c r="AO807">
        <v>60.38</v>
      </c>
      <c r="AQ807" s="6">
        <v>60.38</v>
      </c>
    </row>
    <row r="808" spans="1:43" x14ac:dyDescent="0.3">
      <c r="A808" t="s">
        <v>98</v>
      </c>
      <c r="B808" t="s">
        <v>230</v>
      </c>
      <c r="C808" t="s">
        <v>46</v>
      </c>
      <c r="D808" s="3">
        <v>75105</v>
      </c>
      <c r="E808" t="s">
        <v>100</v>
      </c>
      <c r="F808" t="s">
        <v>48</v>
      </c>
      <c r="G808" t="s">
        <v>49</v>
      </c>
      <c r="H808" t="s">
        <v>50</v>
      </c>
      <c r="I808" t="s">
        <v>51</v>
      </c>
      <c r="J808" t="s">
        <v>102</v>
      </c>
      <c r="K808" t="s">
        <v>102</v>
      </c>
      <c r="L808" t="s">
        <v>103</v>
      </c>
      <c r="M808" t="s">
        <v>52</v>
      </c>
      <c r="N808" t="s">
        <v>231</v>
      </c>
      <c r="O808" t="s">
        <v>105</v>
      </c>
      <c r="Q808" s="3"/>
      <c r="U808" s="3"/>
      <c r="W808" t="s">
        <v>43</v>
      </c>
      <c r="X808" t="s">
        <v>43</v>
      </c>
      <c r="Y808" s="3">
        <v>9</v>
      </c>
      <c r="Z808" t="s">
        <v>232</v>
      </c>
      <c r="AA808" t="s">
        <v>233</v>
      </c>
      <c r="AB808" t="s">
        <v>234</v>
      </c>
      <c r="AC808" t="s">
        <v>235</v>
      </c>
      <c r="AD808" t="s">
        <v>110</v>
      </c>
      <c r="AE808" t="s">
        <v>60</v>
      </c>
      <c r="AH808" s="3"/>
      <c r="AI808" s="3">
        <v>2023</v>
      </c>
      <c r="AJ808" s="4">
        <v>45131</v>
      </c>
      <c r="AK808" s="5">
        <v>45155</v>
      </c>
      <c r="AL808" t="s">
        <v>43</v>
      </c>
      <c r="AM808" t="s">
        <v>116</v>
      </c>
      <c r="AN808">
        <v>6414.8</v>
      </c>
      <c r="AO808">
        <v>47.1</v>
      </c>
      <c r="AQ808" s="6">
        <v>47.1</v>
      </c>
    </row>
    <row r="809" spans="1:43" x14ac:dyDescent="0.3">
      <c r="A809" t="s">
        <v>98</v>
      </c>
      <c r="B809" t="s">
        <v>207</v>
      </c>
      <c r="C809" t="s">
        <v>46</v>
      </c>
      <c r="D809" s="3">
        <v>75105</v>
      </c>
      <c r="E809" t="s">
        <v>100</v>
      </c>
      <c r="F809" t="s">
        <v>48</v>
      </c>
      <c r="G809" t="s">
        <v>49</v>
      </c>
      <c r="H809" t="s">
        <v>50</v>
      </c>
      <c r="I809" t="s">
        <v>51</v>
      </c>
      <c r="J809" t="s">
        <v>102</v>
      </c>
      <c r="K809" t="s">
        <v>102</v>
      </c>
      <c r="L809" t="s">
        <v>103</v>
      </c>
      <c r="M809" t="s">
        <v>52</v>
      </c>
      <c r="N809" t="s">
        <v>236</v>
      </c>
      <c r="O809" t="s">
        <v>105</v>
      </c>
      <c r="Q809" s="3"/>
      <c r="U809" s="3"/>
      <c r="W809" t="s">
        <v>43</v>
      </c>
      <c r="X809" t="s">
        <v>43</v>
      </c>
      <c r="Y809" s="3">
        <v>9</v>
      </c>
      <c r="Z809" t="s">
        <v>237</v>
      </c>
      <c r="AA809" t="s">
        <v>238</v>
      </c>
      <c r="AB809" t="s">
        <v>239</v>
      </c>
      <c r="AC809" t="s">
        <v>240</v>
      </c>
      <c r="AD809" t="s">
        <v>110</v>
      </c>
      <c r="AE809" t="s">
        <v>60</v>
      </c>
      <c r="AH809" s="3"/>
      <c r="AI809" s="3">
        <v>2024</v>
      </c>
      <c r="AJ809" s="4">
        <v>45489</v>
      </c>
      <c r="AK809" s="5">
        <v>45505</v>
      </c>
      <c r="AL809" t="s">
        <v>43</v>
      </c>
      <c r="AM809" t="s">
        <v>116</v>
      </c>
      <c r="AN809">
        <v>455</v>
      </c>
      <c r="AO809">
        <v>3.45</v>
      </c>
      <c r="AQ809" s="6">
        <v>3.45</v>
      </c>
    </row>
    <row r="810" spans="1:43" x14ac:dyDescent="0.3">
      <c r="A810" t="s">
        <v>98</v>
      </c>
      <c r="B810" t="s">
        <v>241</v>
      </c>
      <c r="C810" t="s">
        <v>46</v>
      </c>
      <c r="D810" s="3">
        <v>75105</v>
      </c>
      <c r="E810" t="s">
        <v>100</v>
      </c>
      <c r="F810" t="s">
        <v>48</v>
      </c>
      <c r="G810" t="s">
        <v>49</v>
      </c>
      <c r="H810" t="s">
        <v>50</v>
      </c>
      <c r="I810" t="s">
        <v>51</v>
      </c>
      <c r="J810" t="s">
        <v>102</v>
      </c>
      <c r="K810" t="s">
        <v>102</v>
      </c>
      <c r="L810" t="s">
        <v>103</v>
      </c>
      <c r="M810" t="s">
        <v>52</v>
      </c>
      <c r="N810" t="s">
        <v>242</v>
      </c>
      <c r="O810" t="s">
        <v>105</v>
      </c>
      <c r="Q810" s="3"/>
      <c r="U810" s="3"/>
      <c r="W810" t="s">
        <v>43</v>
      </c>
      <c r="X810" t="s">
        <v>43</v>
      </c>
      <c r="Y810" s="3">
        <v>9</v>
      </c>
      <c r="Z810" t="s">
        <v>243</v>
      </c>
      <c r="AA810" t="s">
        <v>244</v>
      </c>
      <c r="AB810" t="s">
        <v>245</v>
      </c>
      <c r="AC810" t="s">
        <v>246</v>
      </c>
      <c r="AD810" t="s">
        <v>110</v>
      </c>
      <c r="AE810" t="s">
        <v>60</v>
      </c>
      <c r="AH810" s="3"/>
      <c r="AI810" s="3">
        <v>2025</v>
      </c>
      <c r="AJ810" s="4">
        <v>45731</v>
      </c>
      <c r="AK810" s="5">
        <v>45741</v>
      </c>
      <c r="AL810" t="s">
        <v>43</v>
      </c>
      <c r="AM810" t="s">
        <v>116</v>
      </c>
      <c r="AN810">
        <v>2840.73</v>
      </c>
      <c r="AO810">
        <v>21.75</v>
      </c>
      <c r="AQ810" s="6">
        <v>21.75</v>
      </c>
    </row>
    <row r="811" spans="1:43" x14ac:dyDescent="0.3">
      <c r="A811" t="s">
        <v>98</v>
      </c>
      <c r="B811" t="s">
        <v>124</v>
      </c>
      <c r="C811" t="s">
        <v>46</v>
      </c>
      <c r="D811" s="3">
        <v>75105</v>
      </c>
      <c r="E811" t="s">
        <v>100</v>
      </c>
      <c r="F811" t="s">
        <v>48</v>
      </c>
      <c r="G811" t="s">
        <v>49</v>
      </c>
      <c r="H811" t="s">
        <v>50</v>
      </c>
      <c r="I811" t="s">
        <v>51</v>
      </c>
      <c r="J811" t="s">
        <v>102</v>
      </c>
      <c r="K811" t="s">
        <v>102</v>
      </c>
      <c r="L811" t="s">
        <v>103</v>
      </c>
      <c r="M811" t="s">
        <v>52</v>
      </c>
      <c r="N811" t="s">
        <v>253</v>
      </c>
      <c r="O811" t="s">
        <v>105</v>
      </c>
      <c r="Q811" s="3"/>
      <c r="U811" s="3"/>
      <c r="W811" t="s">
        <v>43</v>
      </c>
      <c r="X811" t="s">
        <v>43</v>
      </c>
      <c r="Y811" s="3">
        <v>11</v>
      </c>
      <c r="Z811" t="s">
        <v>126</v>
      </c>
      <c r="AA811" t="s">
        <v>254</v>
      </c>
      <c r="AB811" t="s">
        <v>128</v>
      </c>
      <c r="AC811" t="s">
        <v>255</v>
      </c>
      <c r="AD811" t="s">
        <v>110</v>
      </c>
      <c r="AE811" t="s">
        <v>60</v>
      </c>
      <c r="AH811" s="3"/>
      <c r="AI811" s="3">
        <v>2024</v>
      </c>
      <c r="AJ811" s="4">
        <v>45594</v>
      </c>
      <c r="AK811" s="5">
        <v>45599</v>
      </c>
      <c r="AL811" t="s">
        <v>43</v>
      </c>
      <c r="AM811" t="s">
        <v>116</v>
      </c>
      <c r="AN811">
        <v>4236.05</v>
      </c>
      <c r="AO811">
        <v>32.22</v>
      </c>
      <c r="AQ811" s="6">
        <v>32.22</v>
      </c>
    </row>
    <row r="812" spans="1:43" x14ac:dyDescent="0.3">
      <c r="A812" t="s">
        <v>98</v>
      </c>
      <c r="B812" t="s">
        <v>71</v>
      </c>
      <c r="C812" t="s">
        <v>46</v>
      </c>
      <c r="D812" s="3">
        <v>75105</v>
      </c>
      <c r="E812" t="s">
        <v>100</v>
      </c>
      <c r="F812" t="s">
        <v>48</v>
      </c>
      <c r="G812" t="s">
        <v>49</v>
      </c>
      <c r="H812" t="s">
        <v>50</v>
      </c>
      <c r="I812" t="s">
        <v>51</v>
      </c>
      <c r="J812" t="s">
        <v>102</v>
      </c>
      <c r="K812" t="s">
        <v>102</v>
      </c>
      <c r="L812" t="s">
        <v>103</v>
      </c>
      <c r="M812" t="s">
        <v>52</v>
      </c>
      <c r="N812" t="s">
        <v>300</v>
      </c>
      <c r="O812" t="s">
        <v>105</v>
      </c>
      <c r="Q812" s="3"/>
      <c r="U812" s="3"/>
      <c r="W812" t="s">
        <v>43</v>
      </c>
      <c r="X812" t="s">
        <v>43</v>
      </c>
      <c r="Y812" s="3">
        <v>14</v>
      </c>
      <c r="Z812" t="s">
        <v>301</v>
      </c>
      <c r="AA812" t="s">
        <v>302</v>
      </c>
      <c r="AB812" t="s">
        <v>303</v>
      </c>
      <c r="AC812" t="s">
        <v>304</v>
      </c>
      <c r="AD812" t="s">
        <v>110</v>
      </c>
      <c r="AE812" t="s">
        <v>60</v>
      </c>
      <c r="AH812" s="3"/>
      <c r="AI812" s="3">
        <v>2024</v>
      </c>
      <c r="AJ812" s="4">
        <v>45644</v>
      </c>
      <c r="AK812" s="5">
        <v>45658</v>
      </c>
      <c r="AL812" t="s">
        <v>43</v>
      </c>
      <c r="AM812" t="s">
        <v>116</v>
      </c>
      <c r="AN812">
        <v>3857.28</v>
      </c>
      <c r="AO812">
        <v>29.52</v>
      </c>
      <c r="AQ812" s="6">
        <v>29.52</v>
      </c>
    </row>
    <row r="813" spans="1:43" x14ac:dyDescent="0.3">
      <c r="A813" t="s">
        <v>98</v>
      </c>
      <c r="B813" t="s">
        <v>156</v>
      </c>
      <c r="C813" t="s">
        <v>46</v>
      </c>
      <c r="D813" s="3">
        <v>75105</v>
      </c>
      <c r="E813" t="s">
        <v>100</v>
      </c>
      <c r="F813" t="s">
        <v>48</v>
      </c>
      <c r="G813" t="s">
        <v>49</v>
      </c>
      <c r="H813" t="s">
        <v>50</v>
      </c>
      <c r="I813" t="s">
        <v>51</v>
      </c>
      <c r="J813" t="s">
        <v>102</v>
      </c>
      <c r="K813" t="s">
        <v>102</v>
      </c>
      <c r="L813" t="s">
        <v>103</v>
      </c>
      <c r="M813" t="s">
        <v>52</v>
      </c>
      <c r="N813" t="s">
        <v>314</v>
      </c>
      <c r="O813" t="s">
        <v>105</v>
      </c>
      <c r="Q813" s="3"/>
      <c r="U813" s="3"/>
      <c r="W813" t="s">
        <v>43</v>
      </c>
      <c r="X813" t="s">
        <v>43</v>
      </c>
      <c r="Y813" s="3">
        <v>15</v>
      </c>
      <c r="Z813" t="s">
        <v>315</v>
      </c>
      <c r="AA813" t="s">
        <v>316</v>
      </c>
      <c r="AB813" t="s">
        <v>317</v>
      </c>
      <c r="AC813" t="s">
        <v>318</v>
      </c>
      <c r="AD813" t="s">
        <v>110</v>
      </c>
      <c r="AE813" t="s">
        <v>60</v>
      </c>
      <c r="AH813" s="3"/>
      <c r="AI813" s="3">
        <v>2023</v>
      </c>
      <c r="AJ813" s="4">
        <v>44991</v>
      </c>
      <c r="AK813" s="5">
        <v>45020</v>
      </c>
      <c r="AL813" t="s">
        <v>43</v>
      </c>
      <c r="AM813" t="s">
        <v>116</v>
      </c>
      <c r="AN813">
        <v>3276</v>
      </c>
      <c r="AO813">
        <v>21.32</v>
      </c>
      <c r="AQ813" s="6">
        <v>21.32</v>
      </c>
    </row>
    <row r="814" spans="1:43" x14ac:dyDescent="0.3">
      <c r="A814" t="s">
        <v>98</v>
      </c>
      <c r="B814" t="s">
        <v>117</v>
      </c>
      <c r="C814" t="s">
        <v>46</v>
      </c>
      <c r="D814" s="3">
        <v>75105</v>
      </c>
      <c r="E814" t="s">
        <v>100</v>
      </c>
      <c r="F814" t="s">
        <v>48</v>
      </c>
      <c r="G814" t="s">
        <v>49</v>
      </c>
      <c r="H814" t="s">
        <v>50</v>
      </c>
      <c r="I814" t="s">
        <v>51</v>
      </c>
      <c r="J814" t="s">
        <v>102</v>
      </c>
      <c r="K814" t="s">
        <v>102</v>
      </c>
      <c r="L814" t="s">
        <v>103</v>
      </c>
      <c r="M814" t="s">
        <v>52</v>
      </c>
      <c r="N814" t="s">
        <v>324</v>
      </c>
      <c r="O814" t="s">
        <v>105</v>
      </c>
      <c r="Q814" s="3"/>
      <c r="U814" s="3"/>
      <c r="W814" t="s">
        <v>43</v>
      </c>
      <c r="X814" t="s">
        <v>43</v>
      </c>
      <c r="Y814" s="3">
        <v>17</v>
      </c>
      <c r="Z814" t="s">
        <v>325</v>
      </c>
      <c r="AA814" t="s">
        <v>326</v>
      </c>
      <c r="AB814" t="s">
        <v>327</v>
      </c>
      <c r="AC814" t="s">
        <v>328</v>
      </c>
      <c r="AD814" t="s">
        <v>110</v>
      </c>
      <c r="AE814" t="s">
        <v>60</v>
      </c>
      <c r="AH814" s="3"/>
      <c r="AI814" s="3">
        <v>2023</v>
      </c>
      <c r="AJ814" s="4">
        <v>45251</v>
      </c>
      <c r="AK814" s="5">
        <v>45279</v>
      </c>
      <c r="AL814" t="s">
        <v>43</v>
      </c>
      <c r="AM814" t="s">
        <v>116</v>
      </c>
      <c r="AN814">
        <v>69433</v>
      </c>
      <c r="AO814">
        <v>525.21</v>
      </c>
      <c r="AQ814" s="6">
        <v>525.21</v>
      </c>
    </row>
    <row r="815" spans="1:43" x14ac:dyDescent="0.3">
      <c r="A815" t="s">
        <v>98</v>
      </c>
      <c r="B815" t="s">
        <v>196</v>
      </c>
      <c r="C815" t="s">
        <v>46</v>
      </c>
      <c r="D815" s="3">
        <v>75105</v>
      </c>
      <c r="E815" t="s">
        <v>100</v>
      </c>
      <c r="F815" t="s">
        <v>48</v>
      </c>
      <c r="G815" t="s">
        <v>49</v>
      </c>
      <c r="H815" t="s">
        <v>50</v>
      </c>
      <c r="I815" t="s">
        <v>51</v>
      </c>
      <c r="J815" t="s">
        <v>102</v>
      </c>
      <c r="K815" t="s">
        <v>102</v>
      </c>
      <c r="L815" t="s">
        <v>103</v>
      </c>
      <c r="M815" t="s">
        <v>52</v>
      </c>
      <c r="N815" t="s">
        <v>347</v>
      </c>
      <c r="O815" t="s">
        <v>105</v>
      </c>
      <c r="Q815" s="3"/>
      <c r="U815" s="3"/>
      <c r="W815" t="s">
        <v>43</v>
      </c>
      <c r="X815" t="s">
        <v>43</v>
      </c>
      <c r="Y815" s="3">
        <v>18</v>
      </c>
      <c r="Z815" t="s">
        <v>348</v>
      </c>
      <c r="AA815" t="s">
        <v>349</v>
      </c>
      <c r="AB815" t="s">
        <v>350</v>
      </c>
      <c r="AC815" t="s">
        <v>351</v>
      </c>
      <c r="AD815" t="s">
        <v>110</v>
      </c>
      <c r="AE815" t="s">
        <v>60</v>
      </c>
      <c r="AH815" s="3"/>
      <c r="AI815" s="3">
        <v>2023</v>
      </c>
      <c r="AJ815" s="4">
        <v>45021</v>
      </c>
      <c r="AK815" s="5">
        <v>45035</v>
      </c>
      <c r="AL815" t="s">
        <v>43</v>
      </c>
      <c r="AM815" t="s">
        <v>116</v>
      </c>
      <c r="AN815">
        <v>15303.75</v>
      </c>
      <c r="AO815">
        <v>99.66</v>
      </c>
      <c r="AQ815" s="6">
        <v>99.66</v>
      </c>
    </row>
    <row r="816" spans="1:43" x14ac:dyDescent="0.3">
      <c r="A816" t="s">
        <v>98</v>
      </c>
      <c r="B816" t="s">
        <v>156</v>
      </c>
      <c r="C816" t="s">
        <v>46</v>
      </c>
      <c r="D816" s="3">
        <v>75105</v>
      </c>
      <c r="E816" t="s">
        <v>100</v>
      </c>
      <c r="F816" t="s">
        <v>48</v>
      </c>
      <c r="G816" t="s">
        <v>49</v>
      </c>
      <c r="H816" t="s">
        <v>50</v>
      </c>
      <c r="I816" t="s">
        <v>51</v>
      </c>
      <c r="J816" t="s">
        <v>102</v>
      </c>
      <c r="K816" t="s">
        <v>102</v>
      </c>
      <c r="L816" t="s">
        <v>103</v>
      </c>
      <c r="M816" t="s">
        <v>52</v>
      </c>
      <c r="N816" t="s">
        <v>361</v>
      </c>
      <c r="O816" t="s">
        <v>105</v>
      </c>
      <c r="Q816" s="3"/>
      <c r="U816" s="3"/>
      <c r="W816" t="s">
        <v>43</v>
      </c>
      <c r="X816" t="s">
        <v>43</v>
      </c>
      <c r="Y816" s="3">
        <v>19</v>
      </c>
      <c r="Z816" t="s">
        <v>362</v>
      </c>
      <c r="AA816" t="s">
        <v>363</v>
      </c>
      <c r="AB816" t="s">
        <v>364</v>
      </c>
      <c r="AC816" t="s">
        <v>365</v>
      </c>
      <c r="AD816" t="s">
        <v>110</v>
      </c>
      <c r="AE816" t="s">
        <v>60</v>
      </c>
      <c r="AH816" s="3"/>
      <c r="AI816" s="3">
        <v>2023</v>
      </c>
      <c r="AJ816" s="4">
        <v>45016</v>
      </c>
      <c r="AK816" s="5">
        <v>45030</v>
      </c>
      <c r="AL816" t="s">
        <v>43</v>
      </c>
      <c r="AM816" t="s">
        <v>116</v>
      </c>
      <c r="AN816">
        <v>59239.950000000004</v>
      </c>
      <c r="AO816">
        <v>392.37</v>
      </c>
      <c r="AQ816" s="6">
        <v>392.37</v>
      </c>
    </row>
    <row r="817" spans="1:43" x14ac:dyDescent="0.3">
      <c r="A817" t="s">
        <v>98</v>
      </c>
      <c r="B817" t="s">
        <v>241</v>
      </c>
      <c r="C817" t="s">
        <v>46</v>
      </c>
      <c r="D817" s="3">
        <v>75105</v>
      </c>
      <c r="E817" t="s">
        <v>100</v>
      </c>
      <c r="F817" t="s">
        <v>48</v>
      </c>
      <c r="G817" t="s">
        <v>49</v>
      </c>
      <c r="H817" t="s">
        <v>50</v>
      </c>
      <c r="I817" t="s">
        <v>51</v>
      </c>
      <c r="J817" t="s">
        <v>102</v>
      </c>
      <c r="K817" t="s">
        <v>102</v>
      </c>
      <c r="L817" t="s">
        <v>103</v>
      </c>
      <c r="M817" t="s">
        <v>52</v>
      </c>
      <c r="N817" t="s">
        <v>381</v>
      </c>
      <c r="O817" t="s">
        <v>105</v>
      </c>
      <c r="Q817" s="3"/>
      <c r="U817" s="3"/>
      <c r="W817" t="s">
        <v>43</v>
      </c>
      <c r="X817" t="s">
        <v>43</v>
      </c>
      <c r="Y817" s="3">
        <v>21</v>
      </c>
      <c r="Z817" t="s">
        <v>243</v>
      </c>
      <c r="AA817" t="s">
        <v>382</v>
      </c>
      <c r="AB817" t="s">
        <v>245</v>
      </c>
      <c r="AC817" t="s">
        <v>383</v>
      </c>
      <c r="AD817" t="s">
        <v>110</v>
      </c>
      <c r="AE817" t="s">
        <v>60</v>
      </c>
      <c r="AH817" s="3"/>
      <c r="AI817" s="3">
        <v>2025</v>
      </c>
      <c r="AJ817" s="4">
        <v>45735</v>
      </c>
      <c r="AK817" s="5">
        <v>45741</v>
      </c>
      <c r="AL817" t="s">
        <v>43</v>
      </c>
      <c r="AM817" t="s">
        <v>116</v>
      </c>
      <c r="AN817">
        <v>5311.41</v>
      </c>
      <c r="AO817">
        <v>40.67</v>
      </c>
      <c r="AQ817" s="6">
        <v>40.67</v>
      </c>
    </row>
    <row r="818" spans="1:43" x14ac:dyDescent="0.3">
      <c r="A818" t="s">
        <v>98</v>
      </c>
      <c r="B818" t="s">
        <v>150</v>
      </c>
      <c r="C818" t="s">
        <v>46</v>
      </c>
      <c r="D818" s="3">
        <v>75105</v>
      </c>
      <c r="E818" t="s">
        <v>100</v>
      </c>
      <c r="F818" t="s">
        <v>48</v>
      </c>
      <c r="G818" t="s">
        <v>49</v>
      </c>
      <c r="H818" t="s">
        <v>50</v>
      </c>
      <c r="I818" t="s">
        <v>51</v>
      </c>
      <c r="J818" t="s">
        <v>102</v>
      </c>
      <c r="K818" t="s">
        <v>102</v>
      </c>
      <c r="L818" t="s">
        <v>103</v>
      </c>
      <c r="M818" t="s">
        <v>52</v>
      </c>
      <c r="N818" t="s">
        <v>394</v>
      </c>
      <c r="O818" t="s">
        <v>105</v>
      </c>
      <c r="Q818" s="3"/>
      <c r="U818" s="3"/>
      <c r="W818" t="s">
        <v>43</v>
      </c>
      <c r="X818" t="s">
        <v>43</v>
      </c>
      <c r="Y818" s="3">
        <v>23</v>
      </c>
      <c r="Z818" t="s">
        <v>395</v>
      </c>
      <c r="AA818" t="s">
        <v>396</v>
      </c>
      <c r="AB818" t="s">
        <v>397</v>
      </c>
      <c r="AC818" t="s">
        <v>398</v>
      </c>
      <c r="AD818" t="s">
        <v>110</v>
      </c>
      <c r="AE818" t="s">
        <v>60</v>
      </c>
      <c r="AH818" s="3"/>
      <c r="AI818" s="3">
        <v>2024</v>
      </c>
      <c r="AJ818" s="4">
        <v>45342</v>
      </c>
      <c r="AK818" s="5">
        <v>45354</v>
      </c>
      <c r="AL818" t="s">
        <v>43</v>
      </c>
      <c r="AM818" t="s">
        <v>116</v>
      </c>
      <c r="AN818">
        <v>1330</v>
      </c>
      <c r="AO818">
        <v>10.11</v>
      </c>
      <c r="AQ818" s="6">
        <v>10.11</v>
      </c>
    </row>
    <row r="819" spans="1:43" x14ac:dyDescent="0.3">
      <c r="A819" t="s">
        <v>98</v>
      </c>
      <c r="B819" t="s">
        <v>207</v>
      </c>
      <c r="C819" t="s">
        <v>46</v>
      </c>
      <c r="D819" s="3">
        <v>75105</v>
      </c>
      <c r="E819" t="s">
        <v>100</v>
      </c>
      <c r="F819" t="s">
        <v>48</v>
      </c>
      <c r="G819" t="s">
        <v>49</v>
      </c>
      <c r="H819" t="s">
        <v>50</v>
      </c>
      <c r="I819" t="s">
        <v>51</v>
      </c>
      <c r="J819" t="s">
        <v>102</v>
      </c>
      <c r="K819" t="s">
        <v>102</v>
      </c>
      <c r="L819" t="s">
        <v>103</v>
      </c>
      <c r="M819" t="s">
        <v>52</v>
      </c>
      <c r="N819" t="s">
        <v>422</v>
      </c>
      <c r="O819" t="s">
        <v>105</v>
      </c>
      <c r="Q819" s="3"/>
      <c r="U819" s="3"/>
      <c r="W819" t="s">
        <v>43</v>
      </c>
      <c r="X819" t="s">
        <v>43</v>
      </c>
      <c r="Y819" s="3">
        <v>26</v>
      </c>
      <c r="Z819" t="s">
        <v>423</v>
      </c>
      <c r="AA819" t="s">
        <v>424</v>
      </c>
      <c r="AB819" t="s">
        <v>425</v>
      </c>
      <c r="AC819" t="s">
        <v>426</v>
      </c>
      <c r="AD819" t="s">
        <v>110</v>
      </c>
      <c r="AE819" t="s">
        <v>60</v>
      </c>
      <c r="AH819" s="3"/>
      <c r="AI819" s="3">
        <v>2024</v>
      </c>
      <c r="AJ819" s="4">
        <v>45483</v>
      </c>
      <c r="AK819" s="5">
        <v>45489</v>
      </c>
      <c r="AL819" t="s">
        <v>43</v>
      </c>
      <c r="AM819" t="s">
        <v>116</v>
      </c>
      <c r="AN819">
        <v>10771.04</v>
      </c>
      <c r="AO819">
        <v>81.45</v>
      </c>
      <c r="AQ819" s="6">
        <v>81.45</v>
      </c>
    </row>
    <row r="820" spans="1:43" x14ac:dyDescent="0.3">
      <c r="A820" t="s">
        <v>98</v>
      </c>
      <c r="B820" t="s">
        <v>241</v>
      </c>
      <c r="C820" t="s">
        <v>46</v>
      </c>
      <c r="D820" s="3">
        <v>75105</v>
      </c>
      <c r="E820" t="s">
        <v>100</v>
      </c>
      <c r="F820" t="s">
        <v>48</v>
      </c>
      <c r="G820" t="s">
        <v>49</v>
      </c>
      <c r="H820" t="s">
        <v>50</v>
      </c>
      <c r="I820" t="s">
        <v>51</v>
      </c>
      <c r="J820" t="s">
        <v>102</v>
      </c>
      <c r="K820" t="s">
        <v>102</v>
      </c>
      <c r="L820" t="s">
        <v>103</v>
      </c>
      <c r="M820" t="s">
        <v>52</v>
      </c>
      <c r="N820" t="s">
        <v>436</v>
      </c>
      <c r="O820" t="s">
        <v>105</v>
      </c>
      <c r="Q820" s="3"/>
      <c r="U820" s="3"/>
      <c r="W820" t="s">
        <v>43</v>
      </c>
      <c r="X820" t="s">
        <v>43</v>
      </c>
      <c r="Y820" s="3">
        <v>29</v>
      </c>
      <c r="Z820" t="s">
        <v>140</v>
      </c>
      <c r="AA820" t="s">
        <v>437</v>
      </c>
      <c r="AB820" t="s">
        <v>438</v>
      </c>
      <c r="AC820" t="s">
        <v>439</v>
      </c>
      <c r="AD820" t="s">
        <v>110</v>
      </c>
      <c r="AE820" t="s">
        <v>60</v>
      </c>
      <c r="AH820" s="3"/>
      <c r="AI820" s="3">
        <v>2025</v>
      </c>
      <c r="AJ820" s="4">
        <v>45727</v>
      </c>
      <c r="AK820" s="5">
        <v>45734</v>
      </c>
      <c r="AL820" t="s">
        <v>43</v>
      </c>
      <c r="AM820" t="s">
        <v>116</v>
      </c>
      <c r="AN820">
        <v>1871.1000000000001</v>
      </c>
      <c r="AO820">
        <v>14.32</v>
      </c>
      <c r="AQ820" s="6">
        <v>14.32</v>
      </c>
    </row>
    <row r="821" spans="1:43" x14ac:dyDescent="0.3">
      <c r="A821" t="s">
        <v>98</v>
      </c>
      <c r="B821" t="s">
        <v>179</v>
      </c>
      <c r="C821" t="s">
        <v>46</v>
      </c>
      <c r="D821" s="3">
        <v>75105</v>
      </c>
      <c r="E821" t="s">
        <v>100</v>
      </c>
      <c r="F821" t="s">
        <v>48</v>
      </c>
      <c r="G821" t="s">
        <v>49</v>
      </c>
      <c r="H821" t="s">
        <v>50</v>
      </c>
      <c r="I821" t="s">
        <v>51</v>
      </c>
      <c r="J821" t="s">
        <v>102</v>
      </c>
      <c r="K821" t="s">
        <v>102</v>
      </c>
      <c r="L821" t="s">
        <v>103</v>
      </c>
      <c r="M821" t="s">
        <v>52</v>
      </c>
      <c r="N821" t="s">
        <v>461</v>
      </c>
      <c r="O821" t="s">
        <v>105</v>
      </c>
      <c r="Q821" s="3"/>
      <c r="U821" s="3"/>
      <c r="W821" t="s">
        <v>43</v>
      </c>
      <c r="X821" t="s">
        <v>43</v>
      </c>
      <c r="Y821" s="3">
        <v>35</v>
      </c>
      <c r="Z821" t="s">
        <v>462</v>
      </c>
      <c r="AA821" t="s">
        <v>463</v>
      </c>
      <c r="AB821" t="s">
        <v>464</v>
      </c>
      <c r="AC821" t="s">
        <v>465</v>
      </c>
      <c r="AD821" t="s">
        <v>110</v>
      </c>
      <c r="AE821" t="s">
        <v>60</v>
      </c>
      <c r="AH821" s="3"/>
      <c r="AI821" s="3">
        <v>2024</v>
      </c>
      <c r="AJ821" s="4">
        <v>45552</v>
      </c>
      <c r="AK821" s="5">
        <v>45560</v>
      </c>
      <c r="AL821" t="s">
        <v>43</v>
      </c>
      <c r="AM821" t="s">
        <v>116</v>
      </c>
      <c r="AN821">
        <v>5891.9000000000005</v>
      </c>
      <c r="AO821">
        <v>44.78</v>
      </c>
      <c r="AQ821" s="6">
        <v>44.78</v>
      </c>
    </row>
    <row r="822" spans="1:43" x14ac:dyDescent="0.3">
      <c r="A822" t="s">
        <v>98</v>
      </c>
      <c r="B822" t="s">
        <v>446</v>
      </c>
      <c r="C822" t="s">
        <v>46</v>
      </c>
      <c r="D822" s="3">
        <v>75105</v>
      </c>
      <c r="E822" t="s">
        <v>100</v>
      </c>
      <c r="F822" t="s">
        <v>48</v>
      </c>
      <c r="G822" t="s">
        <v>49</v>
      </c>
      <c r="H822" t="s">
        <v>50</v>
      </c>
      <c r="I822" t="s">
        <v>51</v>
      </c>
      <c r="J822" t="s">
        <v>102</v>
      </c>
      <c r="K822" t="s">
        <v>102</v>
      </c>
      <c r="L822" t="s">
        <v>103</v>
      </c>
      <c r="M822" t="s">
        <v>52</v>
      </c>
      <c r="N822" t="s">
        <v>466</v>
      </c>
      <c r="O822" t="s">
        <v>105</v>
      </c>
      <c r="Q822" s="3"/>
      <c r="U822" s="3"/>
      <c r="W822" t="s">
        <v>43</v>
      </c>
      <c r="X822" t="s">
        <v>43</v>
      </c>
      <c r="Y822" s="3">
        <v>37</v>
      </c>
      <c r="Z822" t="s">
        <v>390</v>
      </c>
      <c r="AA822" t="s">
        <v>467</v>
      </c>
      <c r="AB822" t="s">
        <v>468</v>
      </c>
      <c r="AC822" t="s">
        <v>469</v>
      </c>
      <c r="AD822" t="s">
        <v>110</v>
      </c>
      <c r="AE822" t="s">
        <v>60</v>
      </c>
      <c r="AH822" s="3"/>
      <c r="AI822" s="3">
        <v>2023</v>
      </c>
      <c r="AJ822" s="4">
        <v>45169</v>
      </c>
      <c r="AK822" s="5">
        <v>45191</v>
      </c>
      <c r="AL822" t="s">
        <v>43</v>
      </c>
      <c r="AM822" t="s">
        <v>116</v>
      </c>
      <c r="AN822">
        <v>9590</v>
      </c>
      <c r="AO822">
        <v>70.61</v>
      </c>
      <c r="AQ822" s="6">
        <v>70.61</v>
      </c>
    </row>
    <row r="823" spans="1:43" x14ac:dyDescent="0.3">
      <c r="A823" t="s">
        <v>98</v>
      </c>
      <c r="B823" t="s">
        <v>144</v>
      </c>
      <c r="C823" t="s">
        <v>46</v>
      </c>
      <c r="D823" s="3">
        <v>75105</v>
      </c>
      <c r="E823" t="s">
        <v>100</v>
      </c>
      <c r="F823" t="s">
        <v>48</v>
      </c>
      <c r="G823" t="s">
        <v>49</v>
      </c>
      <c r="H823" t="s">
        <v>50</v>
      </c>
      <c r="I823" t="s">
        <v>51</v>
      </c>
      <c r="J823" t="s">
        <v>102</v>
      </c>
      <c r="K823" t="s">
        <v>102</v>
      </c>
      <c r="L823" t="s">
        <v>103</v>
      </c>
      <c r="M823" t="s">
        <v>52</v>
      </c>
      <c r="N823" t="s">
        <v>474</v>
      </c>
      <c r="O823" t="s">
        <v>105</v>
      </c>
      <c r="Q823" s="3"/>
      <c r="U823" s="3"/>
      <c r="W823" t="s">
        <v>43</v>
      </c>
      <c r="X823" t="s">
        <v>43</v>
      </c>
      <c r="Y823" s="3">
        <v>37</v>
      </c>
      <c r="Z823" t="s">
        <v>475</v>
      </c>
      <c r="AA823" t="s">
        <v>476</v>
      </c>
      <c r="AB823" t="s">
        <v>477</v>
      </c>
      <c r="AC823" t="s">
        <v>478</v>
      </c>
      <c r="AD823" t="s">
        <v>110</v>
      </c>
      <c r="AE823" t="s">
        <v>60</v>
      </c>
      <c r="AH823" s="3"/>
      <c r="AI823" s="3">
        <v>2023</v>
      </c>
      <c r="AJ823" s="4">
        <v>44984</v>
      </c>
      <c r="AK823" s="5">
        <v>44994</v>
      </c>
      <c r="AL823" t="s">
        <v>43</v>
      </c>
      <c r="AM823" t="s">
        <v>116</v>
      </c>
      <c r="AN823">
        <v>24445.96</v>
      </c>
      <c r="AO823">
        <v>164.13</v>
      </c>
      <c r="AQ823" s="6">
        <v>164.13</v>
      </c>
    </row>
    <row r="824" spans="1:43" x14ac:dyDescent="0.3">
      <c r="A824" t="s">
        <v>98</v>
      </c>
      <c r="B824" t="s">
        <v>247</v>
      </c>
      <c r="C824" t="s">
        <v>46</v>
      </c>
      <c r="D824" s="3">
        <v>75105</v>
      </c>
      <c r="E824" t="s">
        <v>100</v>
      </c>
      <c r="F824" t="s">
        <v>48</v>
      </c>
      <c r="G824" t="s">
        <v>49</v>
      </c>
      <c r="H824" t="s">
        <v>50</v>
      </c>
      <c r="I824" t="s">
        <v>51</v>
      </c>
      <c r="J824" t="s">
        <v>102</v>
      </c>
      <c r="K824" t="s">
        <v>102</v>
      </c>
      <c r="L824" t="s">
        <v>103</v>
      </c>
      <c r="M824" t="s">
        <v>52</v>
      </c>
      <c r="N824" t="s">
        <v>493</v>
      </c>
      <c r="O824" t="s">
        <v>105</v>
      </c>
      <c r="Q824" s="3"/>
      <c r="U824" s="3"/>
      <c r="W824" t="s">
        <v>43</v>
      </c>
      <c r="X824" t="s">
        <v>43</v>
      </c>
      <c r="Y824" s="3">
        <v>57</v>
      </c>
      <c r="Z824" t="s">
        <v>432</v>
      </c>
      <c r="AA824" t="s">
        <v>494</v>
      </c>
      <c r="AB824" t="s">
        <v>434</v>
      </c>
      <c r="AC824" t="s">
        <v>410</v>
      </c>
      <c r="AD824" t="s">
        <v>110</v>
      </c>
      <c r="AE824" t="s">
        <v>60</v>
      </c>
      <c r="AH824" s="3"/>
      <c r="AI824" s="3">
        <v>2023</v>
      </c>
      <c r="AJ824" s="4">
        <v>45212</v>
      </c>
      <c r="AK824" s="5">
        <v>45217</v>
      </c>
      <c r="AL824" t="s">
        <v>43</v>
      </c>
      <c r="AM824" t="s">
        <v>116</v>
      </c>
      <c r="AN824">
        <v>64.81</v>
      </c>
      <c r="AO824">
        <v>0.48</v>
      </c>
      <c r="AQ824" s="6">
        <v>0.48</v>
      </c>
    </row>
    <row r="825" spans="1:43" x14ac:dyDescent="0.3">
      <c r="A825" t="s">
        <v>98</v>
      </c>
      <c r="B825" t="s">
        <v>247</v>
      </c>
      <c r="C825" t="s">
        <v>46</v>
      </c>
      <c r="D825" s="3">
        <v>75105</v>
      </c>
      <c r="E825" t="s">
        <v>100</v>
      </c>
      <c r="F825" t="s">
        <v>48</v>
      </c>
      <c r="G825" t="s">
        <v>49</v>
      </c>
      <c r="H825" t="s">
        <v>50</v>
      </c>
      <c r="I825" t="s">
        <v>51</v>
      </c>
      <c r="J825" t="s">
        <v>102</v>
      </c>
      <c r="K825" t="s">
        <v>102</v>
      </c>
      <c r="L825" t="s">
        <v>103</v>
      </c>
      <c r="M825" t="s">
        <v>52</v>
      </c>
      <c r="N825" t="s">
        <v>500</v>
      </c>
      <c r="O825" t="s">
        <v>105</v>
      </c>
      <c r="Q825" s="3"/>
      <c r="U825" s="3"/>
      <c r="W825" t="s">
        <v>43</v>
      </c>
      <c r="X825" t="s">
        <v>43</v>
      </c>
      <c r="Y825" s="3">
        <v>61</v>
      </c>
      <c r="Z825" t="s">
        <v>259</v>
      </c>
      <c r="AA825" t="s">
        <v>501</v>
      </c>
      <c r="AB825" t="s">
        <v>261</v>
      </c>
      <c r="AC825" t="s">
        <v>502</v>
      </c>
      <c r="AD825" t="s">
        <v>110</v>
      </c>
      <c r="AE825" t="s">
        <v>60</v>
      </c>
      <c r="AH825" s="3"/>
      <c r="AI825" s="3">
        <v>2023</v>
      </c>
      <c r="AJ825" s="4">
        <v>45209</v>
      </c>
      <c r="AK825" s="5">
        <v>45212</v>
      </c>
      <c r="AL825" t="s">
        <v>43</v>
      </c>
      <c r="AM825" t="s">
        <v>116</v>
      </c>
      <c r="AN825">
        <v>1712.73</v>
      </c>
      <c r="AO825">
        <v>12.73</v>
      </c>
      <c r="AQ825" s="6">
        <v>12.73</v>
      </c>
    </row>
    <row r="826" spans="1:43" x14ac:dyDescent="0.3">
      <c r="A826" t="s">
        <v>98</v>
      </c>
      <c r="B826" t="s">
        <v>150</v>
      </c>
      <c r="C826" t="s">
        <v>46</v>
      </c>
      <c r="D826" s="3">
        <v>75105</v>
      </c>
      <c r="E826" t="s">
        <v>100</v>
      </c>
      <c r="F826" t="s">
        <v>48</v>
      </c>
      <c r="G826" t="s">
        <v>49</v>
      </c>
      <c r="H826" t="s">
        <v>50</v>
      </c>
      <c r="I826" t="s">
        <v>51</v>
      </c>
      <c r="J826" t="s">
        <v>102</v>
      </c>
      <c r="K826" t="s">
        <v>102</v>
      </c>
      <c r="L826" t="s">
        <v>103</v>
      </c>
      <c r="M826" t="s">
        <v>52</v>
      </c>
      <c r="N826" t="s">
        <v>503</v>
      </c>
      <c r="O826" t="s">
        <v>105</v>
      </c>
      <c r="Q826" s="3"/>
      <c r="U826" s="3"/>
      <c r="W826" t="s">
        <v>43</v>
      </c>
      <c r="X826" t="s">
        <v>43</v>
      </c>
      <c r="Y826" s="3">
        <v>63</v>
      </c>
      <c r="Z826" t="s">
        <v>152</v>
      </c>
      <c r="AA826" t="s">
        <v>504</v>
      </c>
      <c r="AB826" t="s">
        <v>154</v>
      </c>
      <c r="AC826" t="s">
        <v>505</v>
      </c>
      <c r="AD826" t="s">
        <v>110</v>
      </c>
      <c r="AE826" t="s">
        <v>60</v>
      </c>
      <c r="AH826" s="3"/>
      <c r="AI826" s="3">
        <v>2024</v>
      </c>
      <c r="AJ826" s="4">
        <v>45350</v>
      </c>
      <c r="AK826" s="5">
        <v>45352</v>
      </c>
      <c r="AL826" t="s">
        <v>43</v>
      </c>
      <c r="AM826" t="s">
        <v>116</v>
      </c>
      <c r="AN826">
        <v>19506.53</v>
      </c>
      <c r="AO826">
        <v>148.24</v>
      </c>
      <c r="AQ826" s="6">
        <v>148.24</v>
      </c>
    </row>
    <row r="827" spans="1:43" x14ac:dyDescent="0.3">
      <c r="A827" t="s">
        <v>98</v>
      </c>
      <c r="B827" t="s">
        <v>207</v>
      </c>
      <c r="C827" t="s">
        <v>46</v>
      </c>
      <c r="D827" s="3">
        <v>75105</v>
      </c>
      <c r="E827" t="s">
        <v>100</v>
      </c>
      <c r="F827" t="s">
        <v>48</v>
      </c>
      <c r="G827" t="s">
        <v>49</v>
      </c>
      <c r="H827" t="s">
        <v>50</v>
      </c>
      <c r="I827" t="s">
        <v>51</v>
      </c>
      <c r="J827" t="s">
        <v>102</v>
      </c>
      <c r="K827" t="s">
        <v>102</v>
      </c>
      <c r="L827" t="s">
        <v>103</v>
      </c>
      <c r="M827" t="s">
        <v>52</v>
      </c>
      <c r="N827" t="s">
        <v>510</v>
      </c>
      <c r="O827" t="s">
        <v>105</v>
      </c>
      <c r="Q827" s="3"/>
      <c r="U827" s="3"/>
      <c r="W827" t="s">
        <v>43</v>
      </c>
      <c r="X827" t="s">
        <v>43</v>
      </c>
      <c r="Y827" s="3">
        <v>67</v>
      </c>
      <c r="Z827" t="s">
        <v>423</v>
      </c>
      <c r="AA827" t="s">
        <v>511</v>
      </c>
      <c r="AB827" t="s">
        <v>425</v>
      </c>
      <c r="AC827" t="s">
        <v>512</v>
      </c>
      <c r="AD827" t="s">
        <v>110</v>
      </c>
      <c r="AE827" t="s">
        <v>60</v>
      </c>
      <c r="AH827" s="3"/>
      <c r="AI827" s="3">
        <v>2024</v>
      </c>
      <c r="AJ827" s="4">
        <v>45485</v>
      </c>
      <c r="AK827" s="5">
        <v>45489</v>
      </c>
      <c r="AL827" t="s">
        <v>43</v>
      </c>
      <c r="AM827" t="s">
        <v>116</v>
      </c>
      <c r="AN827">
        <v>3430</v>
      </c>
      <c r="AO827">
        <v>25.94</v>
      </c>
      <c r="AQ827" s="6">
        <v>25.94</v>
      </c>
    </row>
    <row r="828" spans="1:43" x14ac:dyDescent="0.3">
      <c r="A828" t="s">
        <v>98</v>
      </c>
      <c r="B828" t="s">
        <v>517</v>
      </c>
      <c r="C828" t="s">
        <v>46</v>
      </c>
      <c r="D828" s="3">
        <v>75105</v>
      </c>
      <c r="E828" t="s">
        <v>100</v>
      </c>
      <c r="F828" t="s">
        <v>48</v>
      </c>
      <c r="G828" t="s">
        <v>49</v>
      </c>
      <c r="H828" t="s">
        <v>50</v>
      </c>
      <c r="I828" t="s">
        <v>51</v>
      </c>
      <c r="J828" t="s">
        <v>102</v>
      </c>
      <c r="K828" t="s">
        <v>102</v>
      </c>
      <c r="L828" t="s">
        <v>103</v>
      </c>
      <c r="M828" t="s">
        <v>52</v>
      </c>
      <c r="N828" t="s">
        <v>518</v>
      </c>
      <c r="O828" t="s">
        <v>105</v>
      </c>
      <c r="Q828" s="3"/>
      <c r="U828" s="3"/>
      <c r="W828" t="s">
        <v>43</v>
      </c>
      <c r="X828" t="s">
        <v>43</v>
      </c>
      <c r="Y828" s="3">
        <v>70</v>
      </c>
      <c r="Z828" t="s">
        <v>519</v>
      </c>
      <c r="AA828" t="s">
        <v>520</v>
      </c>
      <c r="AB828" t="s">
        <v>521</v>
      </c>
      <c r="AC828" t="s">
        <v>522</v>
      </c>
      <c r="AD828" t="s">
        <v>110</v>
      </c>
      <c r="AE828" t="s">
        <v>60</v>
      </c>
      <c r="AH828" s="3"/>
      <c r="AI828" s="3">
        <v>2024</v>
      </c>
      <c r="AJ828" s="4">
        <v>45352</v>
      </c>
      <c r="AK828" s="5">
        <v>45384</v>
      </c>
      <c r="AL828" t="s">
        <v>43</v>
      </c>
      <c r="AM828" t="s">
        <v>116</v>
      </c>
      <c r="AN828">
        <v>-219.73000000000002</v>
      </c>
      <c r="AP828">
        <v>1.67</v>
      </c>
      <c r="AQ828" s="6">
        <v>-1.67</v>
      </c>
    </row>
    <row r="829" spans="1:43" x14ac:dyDescent="0.3">
      <c r="A829" t="s">
        <v>98</v>
      </c>
      <c r="B829" t="s">
        <v>207</v>
      </c>
      <c r="C829" t="s">
        <v>46</v>
      </c>
      <c r="D829" s="3">
        <v>75105</v>
      </c>
      <c r="E829" t="s">
        <v>100</v>
      </c>
      <c r="F829" t="s">
        <v>48</v>
      </c>
      <c r="G829" t="s">
        <v>49</v>
      </c>
      <c r="H829" t="s">
        <v>50</v>
      </c>
      <c r="I829" t="s">
        <v>51</v>
      </c>
      <c r="J829" t="s">
        <v>102</v>
      </c>
      <c r="K829" t="s">
        <v>102</v>
      </c>
      <c r="L829" t="s">
        <v>103</v>
      </c>
      <c r="M829" t="s">
        <v>52</v>
      </c>
      <c r="N829" t="s">
        <v>537</v>
      </c>
      <c r="O829" t="s">
        <v>105</v>
      </c>
      <c r="Q829" s="3"/>
      <c r="U829" s="3"/>
      <c r="W829" t="s">
        <v>43</v>
      </c>
      <c r="X829" t="s">
        <v>43</v>
      </c>
      <c r="Y829" s="3">
        <v>73</v>
      </c>
      <c r="Z829" t="s">
        <v>538</v>
      </c>
      <c r="AA829" t="s">
        <v>539</v>
      </c>
      <c r="AB829" t="s">
        <v>540</v>
      </c>
      <c r="AC829" t="s">
        <v>541</v>
      </c>
      <c r="AD829" t="s">
        <v>110</v>
      </c>
      <c r="AE829" t="s">
        <v>60</v>
      </c>
      <c r="AH829" s="3"/>
      <c r="AI829" s="3">
        <v>2024</v>
      </c>
      <c r="AJ829" s="4">
        <v>45496</v>
      </c>
      <c r="AK829" s="5">
        <v>45498</v>
      </c>
      <c r="AL829" t="s">
        <v>43</v>
      </c>
      <c r="AM829" t="s">
        <v>116</v>
      </c>
      <c r="AN829">
        <v>-577.5</v>
      </c>
      <c r="AP829">
        <v>4.38</v>
      </c>
      <c r="AQ829" s="6">
        <v>-4.38</v>
      </c>
    </row>
    <row r="830" spans="1:43" x14ac:dyDescent="0.3">
      <c r="A830" t="s">
        <v>98</v>
      </c>
      <c r="B830" t="s">
        <v>71</v>
      </c>
      <c r="C830" t="s">
        <v>46</v>
      </c>
      <c r="D830" s="3">
        <v>75105</v>
      </c>
      <c r="E830" t="s">
        <v>100</v>
      </c>
      <c r="F830" t="s">
        <v>48</v>
      </c>
      <c r="G830" t="s">
        <v>49</v>
      </c>
      <c r="H830" t="s">
        <v>50</v>
      </c>
      <c r="I830" t="s">
        <v>51</v>
      </c>
      <c r="J830" t="s">
        <v>102</v>
      </c>
      <c r="K830" t="s">
        <v>102</v>
      </c>
      <c r="L830" t="s">
        <v>103</v>
      </c>
      <c r="M830" t="s">
        <v>52</v>
      </c>
      <c r="N830" t="s">
        <v>542</v>
      </c>
      <c r="O830" t="s">
        <v>105</v>
      </c>
      <c r="Q830" s="3"/>
      <c r="U830" s="3"/>
      <c r="W830" t="s">
        <v>43</v>
      </c>
      <c r="X830" t="s">
        <v>43</v>
      </c>
      <c r="Y830" s="3">
        <v>74</v>
      </c>
      <c r="Z830" t="s">
        <v>543</v>
      </c>
      <c r="AA830" t="s">
        <v>544</v>
      </c>
      <c r="AB830" t="s">
        <v>545</v>
      </c>
      <c r="AC830" t="s">
        <v>546</v>
      </c>
      <c r="AD830" t="s">
        <v>110</v>
      </c>
      <c r="AE830" t="s">
        <v>60</v>
      </c>
      <c r="AH830" s="3"/>
      <c r="AI830" s="3">
        <v>2024</v>
      </c>
      <c r="AJ830" s="4">
        <v>45657</v>
      </c>
      <c r="AK830" s="5">
        <v>45659</v>
      </c>
      <c r="AL830" t="s">
        <v>43</v>
      </c>
      <c r="AM830" t="s">
        <v>116</v>
      </c>
      <c r="AN830">
        <v>1120</v>
      </c>
      <c r="AO830">
        <v>8.57</v>
      </c>
      <c r="AQ830" s="6">
        <v>8.57</v>
      </c>
    </row>
    <row r="831" spans="1:43" x14ac:dyDescent="0.3">
      <c r="A831" t="s">
        <v>98</v>
      </c>
      <c r="B831" t="s">
        <v>144</v>
      </c>
      <c r="C831" t="s">
        <v>46</v>
      </c>
      <c r="D831" s="3">
        <v>75105</v>
      </c>
      <c r="E831" t="s">
        <v>100</v>
      </c>
      <c r="F831" t="s">
        <v>48</v>
      </c>
      <c r="G831" t="s">
        <v>49</v>
      </c>
      <c r="H831" t="s">
        <v>50</v>
      </c>
      <c r="I831" t="s">
        <v>51</v>
      </c>
      <c r="J831" t="s">
        <v>102</v>
      </c>
      <c r="K831" t="s">
        <v>102</v>
      </c>
      <c r="L831" t="s">
        <v>103</v>
      </c>
      <c r="M831" t="s">
        <v>52</v>
      </c>
      <c r="N831" t="s">
        <v>547</v>
      </c>
      <c r="O831" t="s">
        <v>105</v>
      </c>
      <c r="Q831" s="3"/>
      <c r="U831" s="3"/>
      <c r="W831" t="s">
        <v>43</v>
      </c>
      <c r="X831" t="s">
        <v>43</v>
      </c>
      <c r="Y831" s="3">
        <v>78</v>
      </c>
      <c r="Z831" t="s">
        <v>548</v>
      </c>
      <c r="AA831" t="s">
        <v>549</v>
      </c>
      <c r="AB831" t="s">
        <v>550</v>
      </c>
      <c r="AC831" t="s">
        <v>149</v>
      </c>
      <c r="AD831" t="s">
        <v>110</v>
      </c>
      <c r="AE831" t="s">
        <v>60</v>
      </c>
      <c r="AH831" s="3"/>
      <c r="AI831" s="3">
        <v>2023</v>
      </c>
      <c r="AJ831" s="4">
        <v>44958</v>
      </c>
      <c r="AK831" s="5">
        <v>45001</v>
      </c>
      <c r="AL831" t="s">
        <v>43</v>
      </c>
      <c r="AM831" t="s">
        <v>116</v>
      </c>
      <c r="AN831">
        <v>644</v>
      </c>
      <c r="AO831">
        <v>4.2700000000000014</v>
      </c>
      <c r="AQ831" s="6">
        <v>4.2700000000000014</v>
      </c>
    </row>
    <row r="832" spans="1:43" x14ac:dyDescent="0.3">
      <c r="A832" t="s">
        <v>98</v>
      </c>
      <c r="B832" t="s">
        <v>551</v>
      </c>
      <c r="C832" t="s">
        <v>46</v>
      </c>
      <c r="D832" s="3">
        <v>75105</v>
      </c>
      <c r="E832" t="s">
        <v>100</v>
      </c>
      <c r="F832" t="s">
        <v>48</v>
      </c>
      <c r="G832" t="s">
        <v>49</v>
      </c>
      <c r="H832" t="s">
        <v>50</v>
      </c>
      <c r="I832" t="s">
        <v>51</v>
      </c>
      <c r="J832" t="s">
        <v>102</v>
      </c>
      <c r="K832" t="s">
        <v>102</v>
      </c>
      <c r="L832" t="s">
        <v>103</v>
      </c>
      <c r="M832" t="s">
        <v>52</v>
      </c>
      <c r="N832" t="s">
        <v>552</v>
      </c>
      <c r="O832" t="s">
        <v>105</v>
      </c>
      <c r="Q832" s="3"/>
      <c r="U832" s="3"/>
      <c r="W832" t="s">
        <v>43</v>
      </c>
      <c r="X832" t="s">
        <v>43</v>
      </c>
      <c r="Y832" s="3">
        <v>79</v>
      </c>
      <c r="Z832" t="s">
        <v>553</v>
      </c>
      <c r="AA832" t="s">
        <v>554</v>
      </c>
      <c r="AB832" t="s">
        <v>555</v>
      </c>
      <c r="AC832" t="s">
        <v>556</v>
      </c>
      <c r="AD832" t="s">
        <v>110</v>
      </c>
      <c r="AE832" t="s">
        <v>60</v>
      </c>
      <c r="AH832" s="3"/>
      <c r="AI832" s="3">
        <v>2024</v>
      </c>
      <c r="AJ832" s="4">
        <v>45292</v>
      </c>
      <c r="AK832" s="5">
        <v>45351</v>
      </c>
      <c r="AL832" t="s">
        <v>43</v>
      </c>
      <c r="AM832" t="s">
        <v>116</v>
      </c>
      <c r="AN832">
        <v>4645.2</v>
      </c>
      <c r="AO832">
        <v>35.300000000000004</v>
      </c>
      <c r="AQ832" s="6">
        <v>35.300000000000004</v>
      </c>
    </row>
    <row r="833" spans="1:43" x14ac:dyDescent="0.3">
      <c r="A833" t="s">
        <v>98</v>
      </c>
      <c r="B833" t="s">
        <v>207</v>
      </c>
      <c r="C833" t="s">
        <v>46</v>
      </c>
      <c r="D833" s="3">
        <v>75105</v>
      </c>
      <c r="E833" t="s">
        <v>100</v>
      </c>
      <c r="F833" t="s">
        <v>48</v>
      </c>
      <c r="G833" t="s">
        <v>49</v>
      </c>
      <c r="H833" t="s">
        <v>50</v>
      </c>
      <c r="I833" t="s">
        <v>51</v>
      </c>
      <c r="J833" t="s">
        <v>102</v>
      </c>
      <c r="K833" t="s">
        <v>102</v>
      </c>
      <c r="L833" t="s">
        <v>103</v>
      </c>
      <c r="M833" t="s">
        <v>52</v>
      </c>
      <c r="N833" t="s">
        <v>560</v>
      </c>
      <c r="O833" t="s">
        <v>105</v>
      </c>
      <c r="Q833" s="3"/>
      <c r="U833" s="3"/>
      <c r="W833" t="s">
        <v>43</v>
      </c>
      <c r="X833" t="s">
        <v>43</v>
      </c>
      <c r="Y833" s="3">
        <v>88</v>
      </c>
      <c r="Z833" t="s">
        <v>538</v>
      </c>
      <c r="AA833" t="s">
        <v>561</v>
      </c>
      <c r="AB833" t="s">
        <v>540</v>
      </c>
      <c r="AC833" t="s">
        <v>562</v>
      </c>
      <c r="AD833" t="s">
        <v>110</v>
      </c>
      <c r="AE833" t="s">
        <v>60</v>
      </c>
      <c r="AH833" s="3"/>
      <c r="AI833" s="3">
        <v>2024</v>
      </c>
      <c r="AJ833" s="4">
        <v>45497</v>
      </c>
      <c r="AK833" s="5">
        <v>45498</v>
      </c>
      <c r="AL833" t="s">
        <v>43</v>
      </c>
      <c r="AM833" t="s">
        <v>116</v>
      </c>
      <c r="AN833">
        <v>511</v>
      </c>
      <c r="AO833">
        <v>3.88</v>
      </c>
      <c r="AQ833" s="6">
        <v>3.88</v>
      </c>
    </row>
    <row r="834" spans="1:43" x14ac:dyDescent="0.3">
      <c r="A834" t="s">
        <v>98</v>
      </c>
      <c r="B834" t="s">
        <v>517</v>
      </c>
      <c r="C834" t="s">
        <v>46</v>
      </c>
      <c r="D834" s="3">
        <v>75105</v>
      </c>
      <c r="E834" t="s">
        <v>100</v>
      </c>
      <c r="F834" t="s">
        <v>48</v>
      </c>
      <c r="G834" t="s">
        <v>49</v>
      </c>
      <c r="H834" t="s">
        <v>50</v>
      </c>
      <c r="I834" t="s">
        <v>51</v>
      </c>
      <c r="J834" t="s">
        <v>102</v>
      </c>
      <c r="K834" t="s">
        <v>102</v>
      </c>
      <c r="L834" t="s">
        <v>103</v>
      </c>
      <c r="M834" t="s">
        <v>52</v>
      </c>
      <c r="N834" t="s">
        <v>568</v>
      </c>
      <c r="O834" t="s">
        <v>105</v>
      </c>
      <c r="Q834" s="3"/>
      <c r="U834" s="3"/>
      <c r="W834" t="s">
        <v>43</v>
      </c>
      <c r="X834" t="s">
        <v>43</v>
      </c>
      <c r="Y834" s="3">
        <v>91</v>
      </c>
      <c r="Z834" t="s">
        <v>569</v>
      </c>
      <c r="AA834" t="s">
        <v>570</v>
      </c>
      <c r="AB834" t="s">
        <v>571</v>
      </c>
      <c r="AC834" t="s">
        <v>522</v>
      </c>
      <c r="AD834" t="s">
        <v>110</v>
      </c>
      <c r="AE834" t="s">
        <v>60</v>
      </c>
      <c r="AH834" s="3"/>
      <c r="AI834" s="3">
        <v>2024</v>
      </c>
      <c r="AJ834" s="4">
        <v>45352</v>
      </c>
      <c r="AK834" s="5">
        <v>45400</v>
      </c>
      <c r="AL834" t="s">
        <v>43</v>
      </c>
      <c r="AM834" t="s">
        <v>116</v>
      </c>
      <c r="AN834">
        <v>15678.92</v>
      </c>
      <c r="AO834">
        <v>118.88</v>
      </c>
      <c r="AQ834" s="6">
        <v>118.88</v>
      </c>
    </row>
    <row r="835" spans="1:43" x14ac:dyDescent="0.3">
      <c r="A835" t="s">
        <v>98</v>
      </c>
      <c r="B835" t="s">
        <v>230</v>
      </c>
      <c r="C835" t="s">
        <v>46</v>
      </c>
      <c r="D835" s="3">
        <v>75105</v>
      </c>
      <c r="E835" t="s">
        <v>100</v>
      </c>
      <c r="F835" t="s">
        <v>48</v>
      </c>
      <c r="G835" t="s">
        <v>49</v>
      </c>
      <c r="H835" t="s">
        <v>50</v>
      </c>
      <c r="I835" t="s">
        <v>51</v>
      </c>
      <c r="J835" t="s">
        <v>102</v>
      </c>
      <c r="K835" t="s">
        <v>102</v>
      </c>
      <c r="L835" t="s">
        <v>103</v>
      </c>
      <c r="M835" t="s">
        <v>52</v>
      </c>
      <c r="N835" t="s">
        <v>577</v>
      </c>
      <c r="O835" t="s">
        <v>105</v>
      </c>
      <c r="Q835" s="3"/>
      <c r="U835" s="3"/>
      <c r="W835" t="s">
        <v>43</v>
      </c>
      <c r="X835" t="s">
        <v>43</v>
      </c>
      <c r="Y835" s="3">
        <v>99</v>
      </c>
      <c r="Z835" t="s">
        <v>578</v>
      </c>
      <c r="AA835" t="s">
        <v>579</v>
      </c>
      <c r="AB835" t="s">
        <v>580</v>
      </c>
      <c r="AC835" t="s">
        <v>581</v>
      </c>
      <c r="AD835" t="s">
        <v>110</v>
      </c>
      <c r="AE835" t="s">
        <v>60</v>
      </c>
      <c r="AH835" s="3"/>
      <c r="AI835" s="3">
        <v>2023</v>
      </c>
      <c r="AJ835" s="4">
        <v>45110</v>
      </c>
      <c r="AK835" s="5">
        <v>45113</v>
      </c>
      <c r="AL835" t="s">
        <v>43</v>
      </c>
      <c r="AM835" t="s">
        <v>116</v>
      </c>
      <c r="AN835">
        <v>644</v>
      </c>
      <c r="AO835">
        <v>4.67</v>
      </c>
      <c r="AQ835" s="6">
        <v>4.67</v>
      </c>
    </row>
    <row r="836" spans="1:43" x14ac:dyDescent="0.3">
      <c r="A836" t="s">
        <v>98</v>
      </c>
      <c r="B836" t="s">
        <v>162</v>
      </c>
      <c r="C836" t="s">
        <v>46</v>
      </c>
      <c r="D836" s="3">
        <v>75105</v>
      </c>
      <c r="E836" t="s">
        <v>100</v>
      </c>
      <c r="F836" t="s">
        <v>48</v>
      </c>
      <c r="G836" t="s">
        <v>49</v>
      </c>
      <c r="H836" t="s">
        <v>50</v>
      </c>
      <c r="I836" t="s">
        <v>51</v>
      </c>
      <c r="J836" t="s">
        <v>102</v>
      </c>
      <c r="K836" t="s">
        <v>102</v>
      </c>
      <c r="L836" t="s">
        <v>103</v>
      </c>
      <c r="M836" t="s">
        <v>52</v>
      </c>
      <c r="N836" t="s">
        <v>582</v>
      </c>
      <c r="O836" t="s">
        <v>105</v>
      </c>
      <c r="Q836" s="3"/>
      <c r="U836" s="3"/>
      <c r="W836" t="s">
        <v>43</v>
      </c>
      <c r="X836" t="s">
        <v>43</v>
      </c>
      <c r="Y836" s="3">
        <v>104</v>
      </c>
      <c r="Z836" t="s">
        <v>198</v>
      </c>
      <c r="AA836" t="s">
        <v>583</v>
      </c>
      <c r="AB836" t="s">
        <v>454</v>
      </c>
      <c r="AC836" t="s">
        <v>584</v>
      </c>
      <c r="AD836" t="s">
        <v>110</v>
      </c>
      <c r="AE836" t="s">
        <v>60</v>
      </c>
      <c r="AH836" s="3"/>
      <c r="AI836" s="3">
        <v>2023</v>
      </c>
      <c r="AJ836" s="4">
        <v>45051</v>
      </c>
      <c r="AK836" s="5">
        <v>45062</v>
      </c>
      <c r="AL836" t="s">
        <v>43</v>
      </c>
      <c r="AM836" t="s">
        <v>116</v>
      </c>
      <c r="AN836">
        <v>17220</v>
      </c>
      <c r="AO836">
        <v>112.12</v>
      </c>
      <c r="AQ836" s="6">
        <v>112.12</v>
      </c>
    </row>
    <row r="837" spans="1:43" x14ac:dyDescent="0.3">
      <c r="A837" t="s">
        <v>98</v>
      </c>
      <c r="B837" t="s">
        <v>124</v>
      </c>
      <c r="C837" t="s">
        <v>46</v>
      </c>
      <c r="D837" s="3">
        <v>75105</v>
      </c>
      <c r="E837" t="s">
        <v>100</v>
      </c>
      <c r="F837" t="s">
        <v>48</v>
      </c>
      <c r="G837" t="s">
        <v>49</v>
      </c>
      <c r="H837" t="s">
        <v>50</v>
      </c>
      <c r="I837" t="s">
        <v>51</v>
      </c>
      <c r="J837" t="s">
        <v>102</v>
      </c>
      <c r="K837" t="s">
        <v>102</v>
      </c>
      <c r="L837" t="s">
        <v>103</v>
      </c>
      <c r="M837" t="s">
        <v>52</v>
      </c>
      <c r="N837" t="s">
        <v>588</v>
      </c>
      <c r="O837" t="s">
        <v>105</v>
      </c>
      <c r="Q837" s="3"/>
      <c r="U837" s="3"/>
      <c r="W837" t="s">
        <v>43</v>
      </c>
      <c r="X837" t="s">
        <v>43</v>
      </c>
      <c r="Y837" s="3">
        <v>116</v>
      </c>
      <c r="Z837" t="s">
        <v>589</v>
      </c>
      <c r="AA837" t="s">
        <v>590</v>
      </c>
      <c r="AB837" t="s">
        <v>591</v>
      </c>
      <c r="AC837" t="s">
        <v>592</v>
      </c>
      <c r="AD837" t="s">
        <v>110</v>
      </c>
      <c r="AE837" t="s">
        <v>60</v>
      </c>
      <c r="AH837" s="3"/>
      <c r="AI837" s="3">
        <v>2024</v>
      </c>
      <c r="AJ837" s="4">
        <v>45575</v>
      </c>
      <c r="AK837" s="5">
        <v>45576</v>
      </c>
      <c r="AL837" t="s">
        <v>43</v>
      </c>
      <c r="AM837" t="s">
        <v>116</v>
      </c>
      <c r="AN837">
        <v>3862.1</v>
      </c>
      <c r="AO837">
        <v>29.310000000000002</v>
      </c>
      <c r="AQ837" s="6">
        <v>29.310000000000002</v>
      </c>
    </row>
    <row r="838" spans="1:43" x14ac:dyDescent="0.3">
      <c r="A838" t="s">
        <v>98</v>
      </c>
      <c r="B838" t="s">
        <v>137</v>
      </c>
      <c r="C838" t="s">
        <v>46</v>
      </c>
      <c r="D838" s="3">
        <v>75105</v>
      </c>
      <c r="E838" t="s">
        <v>100</v>
      </c>
      <c r="F838" t="s">
        <v>48</v>
      </c>
      <c r="G838" t="s">
        <v>49</v>
      </c>
      <c r="H838" t="s">
        <v>50</v>
      </c>
      <c r="I838" t="s">
        <v>51</v>
      </c>
      <c r="J838" t="s">
        <v>102</v>
      </c>
      <c r="K838" t="s">
        <v>102</v>
      </c>
      <c r="L838" t="s">
        <v>103</v>
      </c>
      <c r="M838" t="s">
        <v>52</v>
      </c>
      <c r="N838" t="s">
        <v>593</v>
      </c>
      <c r="O838" t="s">
        <v>105</v>
      </c>
      <c r="Q838" s="3"/>
      <c r="U838" s="3"/>
      <c r="W838" t="s">
        <v>43</v>
      </c>
      <c r="X838" t="s">
        <v>43</v>
      </c>
      <c r="Y838" s="3">
        <v>116</v>
      </c>
      <c r="Z838" t="s">
        <v>594</v>
      </c>
      <c r="AA838" t="s">
        <v>595</v>
      </c>
      <c r="AB838" t="s">
        <v>596</v>
      </c>
      <c r="AC838" t="s">
        <v>597</v>
      </c>
      <c r="AD838" t="s">
        <v>110</v>
      </c>
      <c r="AE838" t="s">
        <v>60</v>
      </c>
      <c r="AH838" s="3"/>
      <c r="AI838" s="3">
        <v>2025</v>
      </c>
      <c r="AJ838" s="4">
        <v>45709</v>
      </c>
      <c r="AK838" s="5">
        <v>45713</v>
      </c>
      <c r="AL838" t="s">
        <v>43</v>
      </c>
      <c r="AM838" t="s">
        <v>116</v>
      </c>
      <c r="AN838">
        <v>21310.19</v>
      </c>
      <c r="AO838">
        <v>163.59</v>
      </c>
      <c r="AQ838" s="6">
        <v>163.59</v>
      </c>
    </row>
    <row r="839" spans="1:43" x14ac:dyDescent="0.3">
      <c r="A839" t="s">
        <v>98</v>
      </c>
      <c r="B839" t="s">
        <v>446</v>
      </c>
      <c r="C839" t="s">
        <v>46</v>
      </c>
      <c r="D839" s="3">
        <v>75105</v>
      </c>
      <c r="E839" t="s">
        <v>100</v>
      </c>
      <c r="F839" t="s">
        <v>48</v>
      </c>
      <c r="G839" t="s">
        <v>49</v>
      </c>
      <c r="H839" t="s">
        <v>50</v>
      </c>
      <c r="I839" t="s">
        <v>51</v>
      </c>
      <c r="J839" t="s">
        <v>102</v>
      </c>
      <c r="K839" t="s">
        <v>102</v>
      </c>
      <c r="L839" t="s">
        <v>103</v>
      </c>
      <c r="M839" t="s">
        <v>52</v>
      </c>
      <c r="N839" t="s">
        <v>598</v>
      </c>
      <c r="O839" t="s">
        <v>105</v>
      </c>
      <c r="Q839" s="3"/>
      <c r="U839" s="3"/>
      <c r="W839" t="s">
        <v>43</v>
      </c>
      <c r="X839" t="s">
        <v>43</v>
      </c>
      <c r="Y839" s="3">
        <v>118</v>
      </c>
      <c r="Z839" t="s">
        <v>599</v>
      </c>
      <c r="AA839" t="s">
        <v>600</v>
      </c>
      <c r="AB839" t="s">
        <v>601</v>
      </c>
      <c r="AC839" t="s">
        <v>602</v>
      </c>
      <c r="AD839" t="s">
        <v>110</v>
      </c>
      <c r="AE839" t="s">
        <v>60</v>
      </c>
      <c r="AH839" s="3"/>
      <c r="AI839" s="3">
        <v>2023</v>
      </c>
      <c r="AJ839" s="4">
        <v>45145</v>
      </c>
      <c r="AK839" s="5">
        <v>45146</v>
      </c>
      <c r="AL839" t="s">
        <v>43</v>
      </c>
      <c r="AM839" t="s">
        <v>116</v>
      </c>
      <c r="AN839">
        <v>203</v>
      </c>
      <c r="AO839">
        <v>1.48</v>
      </c>
      <c r="AQ839" s="6">
        <v>1.48</v>
      </c>
    </row>
    <row r="840" spans="1:43" x14ac:dyDescent="0.3">
      <c r="A840" t="s">
        <v>98</v>
      </c>
      <c r="B840" t="s">
        <v>156</v>
      </c>
      <c r="C840" t="s">
        <v>46</v>
      </c>
      <c r="D840" s="3">
        <v>75105</v>
      </c>
      <c r="E840" t="s">
        <v>100</v>
      </c>
      <c r="F840" t="s">
        <v>48</v>
      </c>
      <c r="G840" t="s">
        <v>49</v>
      </c>
      <c r="H840" t="s">
        <v>50</v>
      </c>
      <c r="I840" t="s">
        <v>51</v>
      </c>
      <c r="J840" t="s">
        <v>102</v>
      </c>
      <c r="K840" t="s">
        <v>102</v>
      </c>
      <c r="L840" t="s">
        <v>103</v>
      </c>
      <c r="M840" t="s">
        <v>52</v>
      </c>
      <c r="N840" t="s">
        <v>608</v>
      </c>
      <c r="O840" t="s">
        <v>105</v>
      </c>
      <c r="Q840" s="3"/>
      <c r="U840" s="3"/>
      <c r="W840" t="s">
        <v>43</v>
      </c>
      <c r="X840" t="s">
        <v>43</v>
      </c>
      <c r="Y840" s="3">
        <v>138</v>
      </c>
      <c r="Z840" t="s">
        <v>475</v>
      </c>
      <c r="AA840" t="s">
        <v>609</v>
      </c>
      <c r="AB840" t="s">
        <v>610</v>
      </c>
      <c r="AC840" t="s">
        <v>346</v>
      </c>
      <c r="AD840" t="s">
        <v>110</v>
      </c>
      <c r="AE840" t="s">
        <v>60</v>
      </c>
      <c r="AH840" s="3"/>
      <c r="AI840" s="3">
        <v>2023</v>
      </c>
      <c r="AJ840" s="4">
        <v>44987</v>
      </c>
      <c r="AK840" s="5">
        <v>44994</v>
      </c>
      <c r="AL840" t="s">
        <v>43</v>
      </c>
      <c r="AM840" t="s">
        <v>116</v>
      </c>
      <c r="AN840">
        <v>12818.050000000001</v>
      </c>
      <c r="AO840">
        <v>86.06</v>
      </c>
      <c r="AQ840" s="6">
        <v>86.06</v>
      </c>
    </row>
    <row r="841" spans="1:43" x14ac:dyDescent="0.3">
      <c r="A841" t="s">
        <v>98</v>
      </c>
      <c r="B841" t="s">
        <v>45</v>
      </c>
      <c r="C841" t="s">
        <v>46</v>
      </c>
      <c r="D841" s="3">
        <v>75105</v>
      </c>
      <c r="E841" t="s">
        <v>100</v>
      </c>
      <c r="F841" t="s">
        <v>48</v>
      </c>
      <c r="G841" t="s">
        <v>49</v>
      </c>
      <c r="H841" t="s">
        <v>50</v>
      </c>
      <c r="I841" t="s">
        <v>51</v>
      </c>
      <c r="J841" t="s">
        <v>102</v>
      </c>
      <c r="K841" t="s">
        <v>102</v>
      </c>
      <c r="L841" t="s">
        <v>103</v>
      </c>
      <c r="M841" t="s">
        <v>52</v>
      </c>
      <c r="N841" t="s">
        <v>625</v>
      </c>
      <c r="O841" t="s">
        <v>105</v>
      </c>
      <c r="Q841" s="3"/>
      <c r="U841" s="3"/>
      <c r="W841" t="s">
        <v>43</v>
      </c>
      <c r="X841" t="s">
        <v>43</v>
      </c>
      <c r="Y841" s="3">
        <v>156</v>
      </c>
      <c r="Z841" t="s">
        <v>626</v>
      </c>
      <c r="AA841" t="s">
        <v>627</v>
      </c>
      <c r="AB841" t="s">
        <v>628</v>
      </c>
      <c r="AC841" t="s">
        <v>109</v>
      </c>
      <c r="AD841" t="s">
        <v>110</v>
      </c>
      <c r="AE841" t="s">
        <v>60</v>
      </c>
      <c r="AH841" s="3"/>
      <c r="AI841" s="3">
        <v>2023</v>
      </c>
      <c r="AJ841" s="4">
        <v>45083</v>
      </c>
      <c r="AK841" s="5">
        <v>45084</v>
      </c>
      <c r="AL841" t="s">
        <v>43</v>
      </c>
      <c r="AM841" t="s">
        <v>116</v>
      </c>
      <c r="AN841">
        <v>14039.87</v>
      </c>
      <c r="AO841">
        <v>98.93</v>
      </c>
      <c r="AQ841" s="6">
        <v>98.93</v>
      </c>
    </row>
    <row r="842" spans="1:43" x14ac:dyDescent="0.3">
      <c r="A842" t="s">
        <v>98</v>
      </c>
      <c r="B842" t="s">
        <v>150</v>
      </c>
      <c r="C842" t="s">
        <v>46</v>
      </c>
      <c r="D842" s="3">
        <v>75105</v>
      </c>
      <c r="E842" t="s">
        <v>100</v>
      </c>
      <c r="F842" t="s">
        <v>48</v>
      </c>
      <c r="G842" t="s">
        <v>49</v>
      </c>
      <c r="H842" t="s">
        <v>50</v>
      </c>
      <c r="I842" t="s">
        <v>51</v>
      </c>
      <c r="J842" t="s">
        <v>102</v>
      </c>
      <c r="K842" t="s">
        <v>102</v>
      </c>
      <c r="L842" t="s">
        <v>103</v>
      </c>
      <c r="M842" t="s">
        <v>52</v>
      </c>
      <c r="N842" t="s">
        <v>642</v>
      </c>
      <c r="O842" t="s">
        <v>105</v>
      </c>
      <c r="Q842" s="3"/>
      <c r="U842" s="3"/>
      <c r="W842" t="s">
        <v>43</v>
      </c>
      <c r="X842" t="s">
        <v>43</v>
      </c>
      <c r="Y842" s="3">
        <v>170</v>
      </c>
      <c r="Z842" t="s">
        <v>643</v>
      </c>
      <c r="AA842" t="s">
        <v>644</v>
      </c>
      <c r="AB842" t="s">
        <v>645</v>
      </c>
      <c r="AC842" t="s">
        <v>646</v>
      </c>
      <c r="AD842" t="s">
        <v>110</v>
      </c>
      <c r="AE842" t="s">
        <v>60</v>
      </c>
      <c r="AH842" s="3"/>
      <c r="AI842" s="3">
        <v>2024</v>
      </c>
      <c r="AJ842" s="4">
        <v>45323</v>
      </c>
      <c r="AK842" s="5">
        <v>45358</v>
      </c>
      <c r="AL842" t="s">
        <v>43</v>
      </c>
      <c r="AM842" t="s">
        <v>116</v>
      </c>
      <c r="AN842">
        <v>219.73000000000002</v>
      </c>
      <c r="AO842">
        <v>1.67</v>
      </c>
      <c r="AQ842" s="6">
        <v>1.67</v>
      </c>
    </row>
    <row r="843" spans="1:43" x14ac:dyDescent="0.3">
      <c r="A843" t="s">
        <v>98</v>
      </c>
      <c r="B843" t="s">
        <v>230</v>
      </c>
      <c r="C843" t="s">
        <v>46</v>
      </c>
      <c r="D843" s="3">
        <v>75105</v>
      </c>
      <c r="E843" t="s">
        <v>100</v>
      </c>
      <c r="F843" t="s">
        <v>48</v>
      </c>
      <c r="G843" t="s">
        <v>49</v>
      </c>
      <c r="H843" t="s">
        <v>50</v>
      </c>
      <c r="I843" t="s">
        <v>51</v>
      </c>
      <c r="J843" t="s">
        <v>102</v>
      </c>
      <c r="K843" t="s">
        <v>102</v>
      </c>
      <c r="L843" t="s">
        <v>103</v>
      </c>
      <c r="M843" t="s">
        <v>52</v>
      </c>
      <c r="N843" t="s">
        <v>657</v>
      </c>
      <c r="O843" t="s">
        <v>105</v>
      </c>
      <c r="Q843" s="3"/>
      <c r="U843" s="3"/>
      <c r="W843" t="s">
        <v>43</v>
      </c>
      <c r="X843" t="s">
        <v>43</v>
      </c>
      <c r="Y843" s="3">
        <v>189</v>
      </c>
      <c r="Z843" t="s">
        <v>658</v>
      </c>
      <c r="AA843" t="s">
        <v>659</v>
      </c>
      <c r="AB843" t="s">
        <v>660</v>
      </c>
      <c r="AC843" t="s">
        <v>661</v>
      </c>
      <c r="AD843" t="s">
        <v>110</v>
      </c>
      <c r="AE843" t="s">
        <v>60</v>
      </c>
      <c r="AH843" s="3"/>
      <c r="AI843" s="3">
        <v>2023</v>
      </c>
      <c r="AJ843" s="4">
        <v>45117</v>
      </c>
      <c r="AK843" s="5">
        <v>45119</v>
      </c>
      <c r="AL843" t="s">
        <v>43</v>
      </c>
      <c r="AM843" t="s">
        <v>116</v>
      </c>
      <c r="AN843">
        <v>4410</v>
      </c>
      <c r="AO843">
        <v>31.990000000000002</v>
      </c>
      <c r="AQ843" s="6">
        <v>31.990000000000002</v>
      </c>
    </row>
    <row r="844" spans="1:43" x14ac:dyDescent="0.3">
      <c r="A844" t="s">
        <v>98</v>
      </c>
      <c r="B844" t="s">
        <v>207</v>
      </c>
      <c r="C844" t="s">
        <v>46</v>
      </c>
      <c r="D844" s="3">
        <v>75105</v>
      </c>
      <c r="E844" t="s">
        <v>100</v>
      </c>
      <c r="F844" t="s">
        <v>48</v>
      </c>
      <c r="G844" t="s">
        <v>49</v>
      </c>
      <c r="H844" t="s">
        <v>50</v>
      </c>
      <c r="I844" t="s">
        <v>51</v>
      </c>
      <c r="J844" t="s">
        <v>102</v>
      </c>
      <c r="K844" t="s">
        <v>102</v>
      </c>
      <c r="L844" t="s">
        <v>103</v>
      </c>
      <c r="M844" t="s">
        <v>52</v>
      </c>
      <c r="N844" t="s">
        <v>665</v>
      </c>
      <c r="O844" t="s">
        <v>105</v>
      </c>
      <c r="Q844" s="3"/>
      <c r="U844" s="3"/>
      <c r="W844" t="s">
        <v>43</v>
      </c>
      <c r="X844" t="s">
        <v>43</v>
      </c>
      <c r="Y844" s="3">
        <v>205</v>
      </c>
      <c r="Z844" t="s">
        <v>666</v>
      </c>
      <c r="AA844" t="s">
        <v>667</v>
      </c>
      <c r="AB844" t="s">
        <v>668</v>
      </c>
      <c r="AC844" t="s">
        <v>541</v>
      </c>
      <c r="AD844" t="s">
        <v>110</v>
      </c>
      <c r="AE844" t="s">
        <v>60</v>
      </c>
      <c r="AH844" s="3"/>
      <c r="AI844" s="3">
        <v>2024</v>
      </c>
      <c r="AJ844" s="4">
        <v>45496</v>
      </c>
      <c r="AK844" s="5">
        <v>45497</v>
      </c>
      <c r="AL844" t="s">
        <v>43</v>
      </c>
      <c r="AM844" t="s">
        <v>116</v>
      </c>
      <c r="AN844">
        <v>577.5</v>
      </c>
      <c r="AO844">
        <v>4.38</v>
      </c>
      <c r="AQ844" s="6">
        <v>4.38</v>
      </c>
    </row>
    <row r="845" spans="1:43" x14ac:dyDescent="0.3">
      <c r="A845" t="s">
        <v>98</v>
      </c>
      <c r="B845" t="s">
        <v>247</v>
      </c>
      <c r="C845" t="s">
        <v>46</v>
      </c>
      <c r="D845" s="3">
        <v>75105</v>
      </c>
      <c r="E845" t="s">
        <v>100</v>
      </c>
      <c r="F845" t="s">
        <v>48</v>
      </c>
      <c r="G845" t="s">
        <v>49</v>
      </c>
      <c r="H845" t="s">
        <v>50</v>
      </c>
      <c r="I845" t="s">
        <v>51</v>
      </c>
      <c r="J845" t="s">
        <v>102</v>
      </c>
      <c r="K845" t="s">
        <v>102</v>
      </c>
      <c r="L845" t="s">
        <v>103</v>
      </c>
      <c r="M845" t="s">
        <v>52</v>
      </c>
      <c r="N845" t="s">
        <v>675</v>
      </c>
      <c r="O845" t="s">
        <v>105</v>
      </c>
      <c r="Q845" s="3"/>
      <c r="U845" s="3"/>
      <c r="W845" t="s">
        <v>43</v>
      </c>
      <c r="X845" t="s">
        <v>43</v>
      </c>
      <c r="Y845" s="3">
        <v>217</v>
      </c>
      <c r="Z845" t="s">
        <v>676</v>
      </c>
      <c r="AA845" t="s">
        <v>677</v>
      </c>
      <c r="AB845" t="s">
        <v>678</v>
      </c>
      <c r="AC845" t="s">
        <v>679</v>
      </c>
      <c r="AD845" t="s">
        <v>110</v>
      </c>
      <c r="AE845" t="s">
        <v>60</v>
      </c>
      <c r="AH845" s="3"/>
      <c r="AI845" s="3">
        <v>2023</v>
      </c>
      <c r="AJ845" s="4">
        <v>45225</v>
      </c>
      <c r="AK845" s="5">
        <v>45226</v>
      </c>
      <c r="AL845" t="s">
        <v>43</v>
      </c>
      <c r="AM845" t="s">
        <v>116</v>
      </c>
      <c r="AN845">
        <v>117.88</v>
      </c>
      <c r="AO845">
        <v>0.88</v>
      </c>
      <c r="AQ845" s="6">
        <v>0.88</v>
      </c>
    </row>
    <row r="846" spans="1:43" x14ac:dyDescent="0.3">
      <c r="A846" t="s">
        <v>98</v>
      </c>
      <c r="B846" t="s">
        <v>137</v>
      </c>
      <c r="C846" t="s">
        <v>46</v>
      </c>
      <c r="D846" s="3">
        <v>75105</v>
      </c>
      <c r="E846" t="s">
        <v>100</v>
      </c>
      <c r="F846" t="s">
        <v>48</v>
      </c>
      <c r="G846" t="s">
        <v>49</v>
      </c>
      <c r="H846" t="s">
        <v>50</v>
      </c>
      <c r="I846" t="s">
        <v>51</v>
      </c>
      <c r="J846" t="s">
        <v>102</v>
      </c>
      <c r="K846" t="s">
        <v>102</v>
      </c>
      <c r="L846" t="s">
        <v>103</v>
      </c>
      <c r="M846" t="s">
        <v>52</v>
      </c>
      <c r="N846" t="s">
        <v>690</v>
      </c>
      <c r="O846" t="s">
        <v>105</v>
      </c>
      <c r="Q846" s="3"/>
      <c r="U846" s="3"/>
      <c r="W846" t="s">
        <v>43</v>
      </c>
      <c r="X846" t="s">
        <v>43</v>
      </c>
      <c r="Y846" s="3">
        <v>223</v>
      </c>
      <c r="Z846" t="s">
        <v>691</v>
      </c>
      <c r="AA846" t="s">
        <v>692</v>
      </c>
      <c r="AB846" t="s">
        <v>693</v>
      </c>
      <c r="AC846" t="s">
        <v>694</v>
      </c>
      <c r="AD846" t="s">
        <v>110</v>
      </c>
      <c r="AE846" t="s">
        <v>60</v>
      </c>
      <c r="AH846" s="3"/>
      <c r="AI846" s="3">
        <v>2025</v>
      </c>
      <c r="AJ846" s="4">
        <v>45698</v>
      </c>
      <c r="AK846" s="5">
        <v>45700</v>
      </c>
      <c r="AL846" t="s">
        <v>43</v>
      </c>
      <c r="AM846" t="s">
        <v>116</v>
      </c>
      <c r="AN846">
        <v>87.5</v>
      </c>
      <c r="AO846">
        <v>0.67</v>
      </c>
      <c r="AQ846" s="6">
        <v>0.67</v>
      </c>
    </row>
    <row r="847" spans="1:43" x14ac:dyDescent="0.3">
      <c r="A847" t="s">
        <v>98</v>
      </c>
      <c r="B847" t="s">
        <v>440</v>
      </c>
      <c r="C847" t="s">
        <v>46</v>
      </c>
      <c r="D847" s="3">
        <v>75105</v>
      </c>
      <c r="E847" t="s">
        <v>100</v>
      </c>
      <c r="F847" t="s">
        <v>48</v>
      </c>
      <c r="G847" t="s">
        <v>49</v>
      </c>
      <c r="H847" t="s">
        <v>50</v>
      </c>
      <c r="I847" t="s">
        <v>51</v>
      </c>
      <c r="J847" t="s">
        <v>102</v>
      </c>
      <c r="K847" t="s">
        <v>102</v>
      </c>
      <c r="L847" t="s">
        <v>103</v>
      </c>
      <c r="M847" t="s">
        <v>52</v>
      </c>
      <c r="N847" t="s">
        <v>695</v>
      </c>
      <c r="O847" t="s">
        <v>105</v>
      </c>
      <c r="Q847" s="3"/>
      <c r="U847" s="3"/>
      <c r="W847" t="s">
        <v>43</v>
      </c>
      <c r="X847" t="s">
        <v>43</v>
      </c>
      <c r="Y847" s="3">
        <v>235</v>
      </c>
      <c r="Z847" t="s">
        <v>696</v>
      </c>
      <c r="AA847" t="s">
        <v>697</v>
      </c>
      <c r="AB847" t="s">
        <v>698</v>
      </c>
      <c r="AC847" t="s">
        <v>531</v>
      </c>
      <c r="AD847" t="s">
        <v>110</v>
      </c>
      <c r="AE847" t="s">
        <v>60</v>
      </c>
      <c r="AH847" s="3"/>
      <c r="AI847" s="3">
        <v>2024</v>
      </c>
      <c r="AJ847" s="4">
        <v>45383</v>
      </c>
      <c r="AK847" s="5">
        <v>45420</v>
      </c>
      <c r="AL847" t="s">
        <v>43</v>
      </c>
      <c r="AM847" t="s">
        <v>116</v>
      </c>
      <c r="AN847">
        <v>15056.300000000001</v>
      </c>
      <c r="AO847">
        <v>113.5</v>
      </c>
      <c r="AQ847" s="6">
        <v>113.5</v>
      </c>
    </row>
    <row r="848" spans="1:43" x14ac:dyDescent="0.3">
      <c r="A848" t="s">
        <v>98</v>
      </c>
      <c r="B848" t="s">
        <v>85</v>
      </c>
      <c r="C848" t="s">
        <v>46</v>
      </c>
      <c r="D848" s="3">
        <v>75105</v>
      </c>
      <c r="E848" t="s">
        <v>100</v>
      </c>
      <c r="F848" t="s">
        <v>48</v>
      </c>
      <c r="G848" t="s">
        <v>49</v>
      </c>
      <c r="H848" t="s">
        <v>50</v>
      </c>
      <c r="I848" t="s">
        <v>51</v>
      </c>
      <c r="J848" t="s">
        <v>102</v>
      </c>
      <c r="K848" t="s">
        <v>102</v>
      </c>
      <c r="L848" t="s">
        <v>103</v>
      </c>
      <c r="M848" t="s">
        <v>52</v>
      </c>
      <c r="N848" t="s">
        <v>708</v>
      </c>
      <c r="O848" t="s">
        <v>105</v>
      </c>
      <c r="Q848" s="3"/>
      <c r="U848" s="3"/>
      <c r="W848" t="s">
        <v>43</v>
      </c>
      <c r="X848" t="s">
        <v>43</v>
      </c>
      <c r="Y848" s="3">
        <v>283</v>
      </c>
      <c r="Z848" t="s">
        <v>709</v>
      </c>
      <c r="AA848" t="s">
        <v>710</v>
      </c>
      <c r="AB848" t="s">
        <v>711</v>
      </c>
      <c r="AC848" t="s">
        <v>712</v>
      </c>
      <c r="AD848" t="s">
        <v>110</v>
      </c>
      <c r="AE848" t="s">
        <v>60</v>
      </c>
      <c r="AH848" s="3"/>
      <c r="AI848" s="3">
        <v>2023</v>
      </c>
      <c r="AJ848" s="4">
        <v>45282</v>
      </c>
      <c r="AK848" s="5">
        <v>45284</v>
      </c>
      <c r="AL848" t="s">
        <v>43</v>
      </c>
      <c r="AM848" t="s">
        <v>116</v>
      </c>
      <c r="AN848">
        <v>128.01</v>
      </c>
      <c r="AO848">
        <v>0.97</v>
      </c>
      <c r="AQ848" s="6">
        <v>0.97</v>
      </c>
    </row>
    <row r="849" spans="1:43" x14ac:dyDescent="0.3">
      <c r="A849" t="s">
        <v>98</v>
      </c>
      <c r="B849" t="s">
        <v>71</v>
      </c>
      <c r="C849" t="s">
        <v>46</v>
      </c>
      <c r="D849" s="3">
        <v>75105</v>
      </c>
      <c r="E849" t="s">
        <v>100</v>
      </c>
      <c r="F849" t="s">
        <v>48</v>
      </c>
      <c r="G849" t="s">
        <v>49</v>
      </c>
      <c r="H849" t="s">
        <v>50</v>
      </c>
      <c r="I849" t="s">
        <v>51</v>
      </c>
      <c r="J849" t="s">
        <v>102</v>
      </c>
      <c r="K849" t="s">
        <v>102</v>
      </c>
      <c r="L849" t="s">
        <v>103</v>
      </c>
      <c r="M849" t="s">
        <v>52</v>
      </c>
      <c r="N849" t="s">
        <v>726</v>
      </c>
      <c r="O849" t="s">
        <v>105</v>
      </c>
      <c r="Q849" s="3"/>
      <c r="U849" s="3"/>
      <c r="W849" t="s">
        <v>43</v>
      </c>
      <c r="X849" t="s">
        <v>43</v>
      </c>
      <c r="Y849" s="3">
        <v>334</v>
      </c>
      <c r="Z849" t="s">
        <v>133</v>
      </c>
      <c r="AA849" t="s">
        <v>727</v>
      </c>
      <c r="AB849" t="s">
        <v>728</v>
      </c>
      <c r="AC849" t="s">
        <v>729</v>
      </c>
      <c r="AD849" t="s">
        <v>110</v>
      </c>
      <c r="AE849" t="s">
        <v>60</v>
      </c>
      <c r="AH849" s="3"/>
      <c r="AI849" s="3">
        <v>2024</v>
      </c>
      <c r="AJ849" s="4">
        <v>45638</v>
      </c>
      <c r="AK849" s="5">
        <v>45639</v>
      </c>
      <c r="AL849" t="s">
        <v>43</v>
      </c>
      <c r="AM849" t="s">
        <v>116</v>
      </c>
      <c r="AN849">
        <v>2026.96</v>
      </c>
      <c r="AO849">
        <v>15.48</v>
      </c>
      <c r="AQ849" s="6">
        <v>15.48</v>
      </c>
    </row>
    <row r="850" spans="1:43" x14ac:dyDescent="0.3">
      <c r="A850" t="s">
        <v>98</v>
      </c>
      <c r="B850" t="s">
        <v>156</v>
      </c>
      <c r="C850" t="s">
        <v>46</v>
      </c>
      <c r="D850" s="3">
        <v>75105</v>
      </c>
      <c r="E850" t="s">
        <v>100</v>
      </c>
      <c r="F850" t="s">
        <v>48</v>
      </c>
      <c r="G850" t="s">
        <v>49</v>
      </c>
      <c r="H850" t="s">
        <v>50</v>
      </c>
      <c r="I850" t="s">
        <v>51</v>
      </c>
      <c r="J850" t="s">
        <v>102</v>
      </c>
      <c r="K850" t="s">
        <v>102</v>
      </c>
      <c r="L850" t="s">
        <v>103</v>
      </c>
      <c r="M850" t="s">
        <v>52</v>
      </c>
      <c r="N850" t="s">
        <v>730</v>
      </c>
      <c r="O850" t="s">
        <v>105</v>
      </c>
      <c r="Q850" s="3"/>
      <c r="U850" s="3"/>
      <c r="W850" t="s">
        <v>43</v>
      </c>
      <c r="X850" t="s">
        <v>43</v>
      </c>
      <c r="Y850" s="3">
        <v>339</v>
      </c>
      <c r="Z850" t="s">
        <v>548</v>
      </c>
      <c r="AA850" t="s">
        <v>731</v>
      </c>
      <c r="AB850" t="s">
        <v>732</v>
      </c>
      <c r="AC850" t="s">
        <v>161</v>
      </c>
      <c r="AD850" t="s">
        <v>110</v>
      </c>
      <c r="AE850" t="s">
        <v>60</v>
      </c>
      <c r="AH850" s="3"/>
      <c r="AI850" s="3">
        <v>2023</v>
      </c>
      <c r="AJ850" s="4">
        <v>45000</v>
      </c>
      <c r="AK850" s="5">
        <v>45001</v>
      </c>
      <c r="AL850" t="s">
        <v>43</v>
      </c>
      <c r="AM850" t="s">
        <v>116</v>
      </c>
      <c r="AN850">
        <v>3164.7400000000002</v>
      </c>
      <c r="AO850">
        <v>20.96</v>
      </c>
      <c r="AQ850" s="6">
        <v>20.96</v>
      </c>
    </row>
    <row r="851" spans="1:43" x14ac:dyDescent="0.3">
      <c r="A851" t="s">
        <v>98</v>
      </c>
      <c r="B851" t="s">
        <v>733</v>
      </c>
      <c r="C851" t="s">
        <v>46</v>
      </c>
      <c r="D851" s="3">
        <v>75105</v>
      </c>
      <c r="E851" t="s">
        <v>100</v>
      </c>
      <c r="F851" t="s">
        <v>48</v>
      </c>
      <c r="G851" t="s">
        <v>49</v>
      </c>
      <c r="H851" t="s">
        <v>50</v>
      </c>
      <c r="I851" t="s">
        <v>51</v>
      </c>
      <c r="J851" t="s">
        <v>102</v>
      </c>
      <c r="K851" t="s">
        <v>102</v>
      </c>
      <c r="L851" t="s">
        <v>103</v>
      </c>
      <c r="M851" t="s">
        <v>52</v>
      </c>
      <c r="N851" t="s">
        <v>734</v>
      </c>
      <c r="O851" t="s">
        <v>105</v>
      </c>
      <c r="Q851" s="3"/>
      <c r="U851" s="3"/>
      <c r="W851" t="s">
        <v>43</v>
      </c>
      <c r="X851" t="s">
        <v>43</v>
      </c>
      <c r="Y851" s="3">
        <v>346</v>
      </c>
      <c r="Z851" t="s">
        <v>735</v>
      </c>
      <c r="AA851" t="s">
        <v>736</v>
      </c>
      <c r="AB851" t="s">
        <v>737</v>
      </c>
      <c r="AC851" t="s">
        <v>738</v>
      </c>
      <c r="AD851" t="s">
        <v>110</v>
      </c>
      <c r="AE851" t="s">
        <v>60</v>
      </c>
      <c r="AH851" s="3"/>
      <c r="AI851" s="3">
        <v>2024</v>
      </c>
      <c r="AJ851" s="4">
        <v>45532</v>
      </c>
      <c r="AK851" s="5">
        <v>45533</v>
      </c>
      <c r="AL851" t="s">
        <v>43</v>
      </c>
      <c r="AM851" t="s">
        <v>116</v>
      </c>
      <c r="AN851">
        <v>735</v>
      </c>
      <c r="AO851">
        <v>5.59</v>
      </c>
      <c r="AQ851" s="6">
        <v>5.59</v>
      </c>
    </row>
    <row r="852" spans="1:43" x14ac:dyDescent="0.3">
      <c r="A852" t="s">
        <v>98</v>
      </c>
      <c r="B852" t="s">
        <v>224</v>
      </c>
      <c r="C852" t="s">
        <v>46</v>
      </c>
      <c r="D852" s="3">
        <v>75105</v>
      </c>
      <c r="E852" t="s">
        <v>100</v>
      </c>
      <c r="F852" t="s">
        <v>48</v>
      </c>
      <c r="G852" t="s">
        <v>49</v>
      </c>
      <c r="H852" t="s">
        <v>50</v>
      </c>
      <c r="I852" t="s">
        <v>51</v>
      </c>
      <c r="J852" t="s">
        <v>102</v>
      </c>
      <c r="K852" t="s">
        <v>102</v>
      </c>
      <c r="L852" t="s">
        <v>103</v>
      </c>
      <c r="M852" t="s">
        <v>52</v>
      </c>
      <c r="N852" t="s">
        <v>739</v>
      </c>
      <c r="O852" t="s">
        <v>105</v>
      </c>
      <c r="Q852" s="3"/>
      <c r="U852" s="3"/>
      <c r="W852" t="s">
        <v>43</v>
      </c>
      <c r="X852" t="s">
        <v>43</v>
      </c>
      <c r="Y852" s="3">
        <v>407</v>
      </c>
      <c r="Z852" t="s">
        <v>740</v>
      </c>
      <c r="AA852" t="s">
        <v>741</v>
      </c>
      <c r="AB852" t="s">
        <v>742</v>
      </c>
      <c r="AC852" t="s">
        <v>743</v>
      </c>
      <c r="AD852" t="s">
        <v>110</v>
      </c>
      <c r="AE852" t="s">
        <v>60</v>
      </c>
      <c r="AH852" s="3"/>
      <c r="AI852" s="3">
        <v>2024</v>
      </c>
      <c r="AJ852" s="4">
        <v>45461</v>
      </c>
      <c r="AK852" s="5">
        <v>45462</v>
      </c>
      <c r="AL852" t="s">
        <v>43</v>
      </c>
      <c r="AM852" t="s">
        <v>116</v>
      </c>
      <c r="AN852">
        <v>4578.84</v>
      </c>
      <c r="AO852">
        <v>34.57</v>
      </c>
      <c r="AQ852" s="6">
        <v>34.57</v>
      </c>
    </row>
    <row r="853" spans="1:43" x14ac:dyDescent="0.3">
      <c r="A853" t="s">
        <v>98</v>
      </c>
      <c r="B853" t="s">
        <v>117</v>
      </c>
      <c r="C853" t="s">
        <v>46</v>
      </c>
      <c r="D853" s="3">
        <v>75105</v>
      </c>
      <c r="E853" t="s">
        <v>100</v>
      </c>
      <c r="F853" t="s">
        <v>48</v>
      </c>
      <c r="G853" t="s">
        <v>49</v>
      </c>
      <c r="H853" t="s">
        <v>50</v>
      </c>
      <c r="I853" t="s">
        <v>51</v>
      </c>
      <c r="J853" t="s">
        <v>102</v>
      </c>
      <c r="K853" t="s">
        <v>102</v>
      </c>
      <c r="L853" t="s">
        <v>103</v>
      </c>
      <c r="M853" t="s">
        <v>52</v>
      </c>
      <c r="N853" t="s">
        <v>747</v>
      </c>
      <c r="O853" t="s">
        <v>105</v>
      </c>
      <c r="Q853" s="3"/>
      <c r="U853" s="3"/>
      <c r="W853" t="s">
        <v>43</v>
      </c>
      <c r="X853" t="s">
        <v>43</v>
      </c>
      <c r="Y853" s="3">
        <v>435</v>
      </c>
      <c r="Z853" t="s">
        <v>748</v>
      </c>
      <c r="AA853" t="s">
        <v>749</v>
      </c>
      <c r="AB853" t="s">
        <v>750</v>
      </c>
      <c r="AC853" t="s">
        <v>751</v>
      </c>
      <c r="AD853" t="s">
        <v>110</v>
      </c>
      <c r="AE853" t="s">
        <v>60</v>
      </c>
      <c r="AH853" s="3"/>
      <c r="AI853" s="3">
        <v>2023</v>
      </c>
      <c r="AJ853" s="4">
        <v>45243</v>
      </c>
      <c r="AK853" s="5">
        <v>45244</v>
      </c>
      <c r="AL853" t="s">
        <v>43</v>
      </c>
      <c r="AM853" t="s">
        <v>116</v>
      </c>
      <c r="AN853">
        <v>728</v>
      </c>
      <c r="AO853">
        <v>5.45</v>
      </c>
      <c r="AQ853" s="6">
        <v>5.45</v>
      </c>
    </row>
    <row r="854" spans="1:43" x14ac:dyDescent="0.3">
      <c r="A854" t="s">
        <v>98</v>
      </c>
      <c r="B854" t="s">
        <v>130</v>
      </c>
      <c r="C854" t="s">
        <v>46</v>
      </c>
      <c r="D854" s="3">
        <v>75105</v>
      </c>
      <c r="E854" t="s">
        <v>100</v>
      </c>
      <c r="F854" t="s">
        <v>48</v>
      </c>
      <c r="G854" t="s">
        <v>49</v>
      </c>
      <c r="H854" t="s">
        <v>50</v>
      </c>
      <c r="I854" t="s">
        <v>51</v>
      </c>
      <c r="J854" t="s">
        <v>102</v>
      </c>
      <c r="K854" t="s">
        <v>102</v>
      </c>
      <c r="L854" t="s">
        <v>103</v>
      </c>
      <c r="M854" t="s">
        <v>52</v>
      </c>
      <c r="N854" t="s">
        <v>752</v>
      </c>
      <c r="O854" t="s">
        <v>105</v>
      </c>
      <c r="Q854" s="3"/>
      <c r="U854" s="3"/>
      <c r="W854" t="s">
        <v>43</v>
      </c>
      <c r="X854" t="s">
        <v>43</v>
      </c>
      <c r="Y854" s="3">
        <v>436</v>
      </c>
      <c r="Z854" t="s">
        <v>753</v>
      </c>
      <c r="AA854" t="s">
        <v>754</v>
      </c>
      <c r="AB854" t="s">
        <v>755</v>
      </c>
      <c r="AC854" t="s">
        <v>756</v>
      </c>
      <c r="AD854" t="s">
        <v>110</v>
      </c>
      <c r="AE854" t="s">
        <v>60</v>
      </c>
      <c r="AH854" s="3"/>
      <c r="AI854" s="3">
        <v>2024</v>
      </c>
      <c r="AJ854" s="4">
        <v>45600</v>
      </c>
      <c r="AK854" s="5">
        <v>45601</v>
      </c>
      <c r="AL854" t="s">
        <v>43</v>
      </c>
      <c r="AM854" t="s">
        <v>116</v>
      </c>
      <c r="AN854">
        <v>14336</v>
      </c>
      <c r="AO854">
        <v>109.33</v>
      </c>
      <c r="AQ854" s="6">
        <v>109.33</v>
      </c>
    </row>
    <row r="855" spans="1:43" x14ac:dyDescent="0.3">
      <c r="A855" t="s">
        <v>98</v>
      </c>
      <c r="B855" t="s">
        <v>124</v>
      </c>
      <c r="C855" t="s">
        <v>46</v>
      </c>
      <c r="D855" s="3">
        <v>75105</v>
      </c>
      <c r="E855" t="s">
        <v>100</v>
      </c>
      <c r="F855" t="s">
        <v>48</v>
      </c>
      <c r="G855" t="s">
        <v>49</v>
      </c>
      <c r="H855" t="s">
        <v>50</v>
      </c>
      <c r="I855" t="s">
        <v>51</v>
      </c>
      <c r="J855" t="s">
        <v>102</v>
      </c>
      <c r="K855" t="s">
        <v>102</v>
      </c>
      <c r="L855" t="s">
        <v>103</v>
      </c>
      <c r="M855" t="s">
        <v>52</v>
      </c>
      <c r="N855" t="s">
        <v>759</v>
      </c>
      <c r="O855" t="s">
        <v>105</v>
      </c>
      <c r="Q855" s="3"/>
      <c r="U855" s="3"/>
      <c r="W855" t="s">
        <v>43</v>
      </c>
      <c r="X855" t="s">
        <v>43</v>
      </c>
      <c r="Y855" s="3">
        <v>474</v>
      </c>
      <c r="Z855" t="s">
        <v>760</v>
      </c>
      <c r="AA855" t="s">
        <v>761</v>
      </c>
      <c r="AB855" t="s">
        <v>762</v>
      </c>
      <c r="AC855" t="s">
        <v>651</v>
      </c>
      <c r="AD855" t="s">
        <v>110</v>
      </c>
      <c r="AE855" t="s">
        <v>60</v>
      </c>
      <c r="AH855" s="3"/>
      <c r="AI855" s="3">
        <v>2024</v>
      </c>
      <c r="AJ855" s="4">
        <v>45566</v>
      </c>
      <c r="AK855" s="5">
        <v>45589</v>
      </c>
      <c r="AL855" t="s">
        <v>43</v>
      </c>
      <c r="AM855" t="s">
        <v>116</v>
      </c>
      <c r="AN855">
        <v>-735</v>
      </c>
      <c r="AP855">
        <v>5.59</v>
      </c>
      <c r="AQ855" s="6">
        <v>-5.59</v>
      </c>
    </row>
    <row r="856" spans="1:43" x14ac:dyDescent="0.3">
      <c r="A856" t="s">
        <v>98</v>
      </c>
      <c r="B856" t="s">
        <v>196</v>
      </c>
      <c r="C856" t="s">
        <v>46</v>
      </c>
      <c r="D856" s="3">
        <v>75105</v>
      </c>
      <c r="E856" t="s">
        <v>100</v>
      </c>
      <c r="F856" t="s">
        <v>48</v>
      </c>
      <c r="G856" t="s">
        <v>49</v>
      </c>
      <c r="H856" t="s">
        <v>50</v>
      </c>
      <c r="I856" t="s">
        <v>51</v>
      </c>
      <c r="J856" t="s">
        <v>102</v>
      </c>
      <c r="K856" t="s">
        <v>102</v>
      </c>
      <c r="L856" t="s">
        <v>103</v>
      </c>
      <c r="M856" t="s">
        <v>52</v>
      </c>
      <c r="N856" t="s">
        <v>763</v>
      </c>
      <c r="O856" t="s">
        <v>105</v>
      </c>
      <c r="Q856" s="3"/>
      <c r="U856" s="3"/>
      <c r="W856" t="s">
        <v>43</v>
      </c>
      <c r="X856" t="s">
        <v>43</v>
      </c>
      <c r="Y856" s="3">
        <v>2</v>
      </c>
      <c r="Z856" t="s">
        <v>306</v>
      </c>
      <c r="AA856" t="s">
        <v>764</v>
      </c>
      <c r="AB856" t="s">
        <v>765</v>
      </c>
      <c r="AC856" t="s">
        <v>201</v>
      </c>
      <c r="AD856" t="s">
        <v>110</v>
      </c>
      <c r="AE856" t="s">
        <v>60</v>
      </c>
      <c r="AH856" s="3"/>
      <c r="AI856" s="3">
        <v>2023</v>
      </c>
      <c r="AJ856" s="4">
        <v>45026</v>
      </c>
      <c r="AK856" s="5">
        <v>45224</v>
      </c>
      <c r="AL856" t="s">
        <v>43</v>
      </c>
      <c r="AM856" t="s">
        <v>61</v>
      </c>
      <c r="AN856">
        <v>191.75</v>
      </c>
      <c r="AO856">
        <v>191.75</v>
      </c>
      <c r="AQ856" s="6">
        <v>191.75</v>
      </c>
    </row>
    <row r="857" spans="1:43" x14ac:dyDescent="0.3">
      <c r="A857" t="s">
        <v>98</v>
      </c>
      <c r="B857" t="s">
        <v>551</v>
      </c>
      <c r="C857" t="s">
        <v>46</v>
      </c>
      <c r="D857" s="3">
        <v>75105</v>
      </c>
      <c r="E857" t="s">
        <v>100</v>
      </c>
      <c r="F857" t="s">
        <v>48</v>
      </c>
      <c r="G857" t="s">
        <v>49</v>
      </c>
      <c r="H857" t="s">
        <v>50</v>
      </c>
      <c r="I857" t="s">
        <v>51</v>
      </c>
      <c r="J857" t="s">
        <v>102</v>
      </c>
      <c r="K857" t="s">
        <v>102</v>
      </c>
      <c r="L857" t="s">
        <v>103</v>
      </c>
      <c r="M857" t="s">
        <v>52</v>
      </c>
      <c r="N857" t="s">
        <v>766</v>
      </c>
      <c r="O857" t="s">
        <v>105</v>
      </c>
      <c r="Q857" s="3"/>
      <c r="U857" s="3"/>
      <c r="W857" t="s">
        <v>43</v>
      </c>
      <c r="X857" t="s">
        <v>43</v>
      </c>
      <c r="Y857" s="3">
        <v>2</v>
      </c>
      <c r="Z857" t="s">
        <v>767</v>
      </c>
      <c r="AA857" t="s">
        <v>768</v>
      </c>
      <c r="AB857" t="s">
        <v>769</v>
      </c>
      <c r="AC857" t="s">
        <v>770</v>
      </c>
      <c r="AD857" t="s">
        <v>110</v>
      </c>
      <c r="AE857" t="s">
        <v>60</v>
      </c>
      <c r="AH857" s="3"/>
      <c r="AI857" s="3">
        <v>2024</v>
      </c>
      <c r="AJ857" s="4">
        <v>45295</v>
      </c>
      <c r="AK857" s="5">
        <v>45328</v>
      </c>
      <c r="AL857" t="s">
        <v>43</v>
      </c>
      <c r="AM857" t="s">
        <v>61</v>
      </c>
      <c r="AN857">
        <v>11.200000000000001</v>
      </c>
      <c r="AO857">
        <v>11.200000000000001</v>
      </c>
      <c r="AQ857" s="6">
        <v>11.200000000000001</v>
      </c>
    </row>
    <row r="858" spans="1:43" x14ac:dyDescent="0.3">
      <c r="A858" t="s">
        <v>98</v>
      </c>
      <c r="B858" t="s">
        <v>196</v>
      </c>
      <c r="C858" t="s">
        <v>46</v>
      </c>
      <c r="D858" s="3">
        <v>75105</v>
      </c>
      <c r="E858" t="s">
        <v>100</v>
      </c>
      <c r="F858" t="s">
        <v>48</v>
      </c>
      <c r="G858" t="s">
        <v>49</v>
      </c>
      <c r="H858" t="s">
        <v>50</v>
      </c>
      <c r="I858" t="s">
        <v>51</v>
      </c>
      <c r="J858" t="s">
        <v>102</v>
      </c>
      <c r="K858" t="s">
        <v>102</v>
      </c>
      <c r="L858" t="s">
        <v>103</v>
      </c>
      <c r="M858" t="s">
        <v>52</v>
      </c>
      <c r="N858" t="s">
        <v>789</v>
      </c>
      <c r="O858" t="s">
        <v>105</v>
      </c>
      <c r="Q858" s="3"/>
      <c r="U858" s="3"/>
      <c r="W858" t="s">
        <v>43</v>
      </c>
      <c r="X858" t="s">
        <v>43</v>
      </c>
      <c r="Y858" s="3">
        <v>6</v>
      </c>
      <c r="Z858" t="s">
        <v>790</v>
      </c>
      <c r="AA858" t="s">
        <v>791</v>
      </c>
      <c r="AB858" t="s">
        <v>792</v>
      </c>
      <c r="AC858" t="s">
        <v>793</v>
      </c>
      <c r="AD858" t="s">
        <v>110</v>
      </c>
      <c r="AE858" t="s">
        <v>60</v>
      </c>
      <c r="AH858" s="3"/>
      <c r="AI858" s="3">
        <v>2023</v>
      </c>
      <c r="AJ858" s="4">
        <v>45033</v>
      </c>
      <c r="AK858" s="5">
        <v>45112</v>
      </c>
      <c r="AL858" t="s">
        <v>43</v>
      </c>
      <c r="AM858" t="s">
        <v>61</v>
      </c>
      <c r="AN858">
        <v>1092.1400000000001</v>
      </c>
      <c r="AO858">
        <v>1092.1400000000001</v>
      </c>
      <c r="AQ858" s="6">
        <v>1092.1400000000001</v>
      </c>
    </row>
    <row r="859" spans="1:43" x14ac:dyDescent="0.3">
      <c r="A859" t="s">
        <v>98</v>
      </c>
      <c r="B859" t="s">
        <v>150</v>
      </c>
      <c r="C859" t="s">
        <v>46</v>
      </c>
      <c r="D859" s="3">
        <v>75105</v>
      </c>
      <c r="E859" t="s">
        <v>100</v>
      </c>
      <c r="F859" t="s">
        <v>48</v>
      </c>
      <c r="G859" t="s">
        <v>49</v>
      </c>
      <c r="H859" t="s">
        <v>50</v>
      </c>
      <c r="I859" t="s">
        <v>51</v>
      </c>
      <c r="J859" t="s">
        <v>102</v>
      </c>
      <c r="K859" t="s">
        <v>102</v>
      </c>
      <c r="L859" t="s">
        <v>103</v>
      </c>
      <c r="M859" t="s">
        <v>52</v>
      </c>
      <c r="N859" t="s">
        <v>794</v>
      </c>
      <c r="O859" t="s">
        <v>105</v>
      </c>
      <c r="Q859" s="3"/>
      <c r="U859" s="3"/>
      <c r="W859" t="s">
        <v>43</v>
      </c>
      <c r="X859" t="s">
        <v>43</v>
      </c>
      <c r="Y859" s="3">
        <v>6</v>
      </c>
      <c r="Z859" t="s">
        <v>152</v>
      </c>
      <c r="AA859" t="s">
        <v>795</v>
      </c>
      <c r="AB859" t="s">
        <v>154</v>
      </c>
      <c r="AC859" t="s">
        <v>796</v>
      </c>
      <c r="AD859" t="s">
        <v>110</v>
      </c>
      <c r="AE859" t="s">
        <v>60</v>
      </c>
      <c r="AH859" s="3"/>
      <c r="AI859" s="3">
        <v>2024</v>
      </c>
      <c r="AJ859" s="4">
        <v>45345</v>
      </c>
      <c r="AK859" s="5">
        <v>45352</v>
      </c>
      <c r="AL859" t="s">
        <v>43</v>
      </c>
      <c r="AM859" t="s">
        <v>61</v>
      </c>
      <c r="AN859">
        <v>109.9</v>
      </c>
      <c r="AO859">
        <v>109.9</v>
      </c>
      <c r="AQ859" s="6">
        <v>109.9</v>
      </c>
    </row>
    <row r="860" spans="1:43" x14ac:dyDescent="0.3">
      <c r="A860" t="s">
        <v>98</v>
      </c>
      <c r="B860" t="s">
        <v>190</v>
      </c>
      <c r="C860" t="s">
        <v>46</v>
      </c>
      <c r="D860" s="3">
        <v>75105</v>
      </c>
      <c r="E860" t="s">
        <v>100</v>
      </c>
      <c r="F860" t="s">
        <v>48</v>
      </c>
      <c r="G860" t="s">
        <v>49</v>
      </c>
      <c r="H860" t="s">
        <v>50</v>
      </c>
      <c r="I860" t="s">
        <v>51</v>
      </c>
      <c r="J860" t="s">
        <v>102</v>
      </c>
      <c r="K860" t="s">
        <v>102</v>
      </c>
      <c r="L860" t="s">
        <v>103</v>
      </c>
      <c r="M860" t="s">
        <v>52</v>
      </c>
      <c r="N860" t="s">
        <v>797</v>
      </c>
      <c r="O860" t="s">
        <v>105</v>
      </c>
      <c r="Q860" s="3"/>
      <c r="U860" s="3"/>
      <c r="W860" t="s">
        <v>43</v>
      </c>
      <c r="X860" t="s">
        <v>43</v>
      </c>
      <c r="Y860" s="3">
        <v>6</v>
      </c>
      <c r="Z860" t="s">
        <v>192</v>
      </c>
      <c r="AA860" t="s">
        <v>798</v>
      </c>
      <c r="AB860" t="s">
        <v>194</v>
      </c>
      <c r="AC860" t="s">
        <v>799</v>
      </c>
      <c r="AD860" t="s">
        <v>110</v>
      </c>
      <c r="AE860" t="s">
        <v>60</v>
      </c>
      <c r="AH860" s="3"/>
      <c r="AI860" s="3">
        <v>2025</v>
      </c>
      <c r="AJ860" s="4">
        <v>45660</v>
      </c>
      <c r="AK860" s="5">
        <v>45697</v>
      </c>
      <c r="AL860" t="s">
        <v>43</v>
      </c>
      <c r="AM860" t="s">
        <v>61</v>
      </c>
      <c r="AN860">
        <v>21.94</v>
      </c>
      <c r="AO860">
        <v>21.94</v>
      </c>
      <c r="AQ860" s="6">
        <v>21.94</v>
      </c>
    </row>
    <row r="861" spans="1:43" x14ac:dyDescent="0.3">
      <c r="A861" t="s">
        <v>98</v>
      </c>
      <c r="B861" t="s">
        <v>196</v>
      </c>
      <c r="C861" t="s">
        <v>46</v>
      </c>
      <c r="D861" s="3">
        <v>75105</v>
      </c>
      <c r="E861" t="s">
        <v>100</v>
      </c>
      <c r="F861" t="s">
        <v>48</v>
      </c>
      <c r="G861" t="s">
        <v>49</v>
      </c>
      <c r="H861" t="s">
        <v>50</v>
      </c>
      <c r="I861" t="s">
        <v>51</v>
      </c>
      <c r="J861" t="s">
        <v>102</v>
      </c>
      <c r="K861" t="s">
        <v>102</v>
      </c>
      <c r="L861" t="s">
        <v>103</v>
      </c>
      <c r="M861" t="s">
        <v>52</v>
      </c>
      <c r="N861" t="s">
        <v>800</v>
      </c>
      <c r="O861" t="s">
        <v>105</v>
      </c>
      <c r="Q861" s="3"/>
      <c r="U861" s="3"/>
      <c r="W861" t="s">
        <v>43</v>
      </c>
      <c r="X861" t="s">
        <v>43</v>
      </c>
      <c r="Y861" s="3">
        <v>7</v>
      </c>
      <c r="Z861" t="s">
        <v>801</v>
      </c>
      <c r="AA861" t="s">
        <v>802</v>
      </c>
      <c r="AB861" t="s">
        <v>803</v>
      </c>
      <c r="AC861" t="s">
        <v>201</v>
      </c>
      <c r="AD861" t="s">
        <v>110</v>
      </c>
      <c r="AE861" t="s">
        <v>60</v>
      </c>
      <c r="AH861" s="3"/>
      <c r="AI861" s="3">
        <v>2023</v>
      </c>
      <c r="AJ861" s="4">
        <v>45026</v>
      </c>
      <c r="AK861" s="5">
        <v>45172</v>
      </c>
      <c r="AL861" t="s">
        <v>43</v>
      </c>
      <c r="AM861" t="s">
        <v>61</v>
      </c>
      <c r="AN861">
        <v>191.75</v>
      </c>
      <c r="AO861">
        <v>191.75</v>
      </c>
      <c r="AQ861" s="6">
        <v>191.75</v>
      </c>
    </row>
    <row r="862" spans="1:43" x14ac:dyDescent="0.3">
      <c r="A862" t="s">
        <v>98</v>
      </c>
      <c r="B862" t="s">
        <v>85</v>
      </c>
      <c r="C862" t="s">
        <v>46</v>
      </c>
      <c r="D862" s="3">
        <v>75105</v>
      </c>
      <c r="E862" t="s">
        <v>100</v>
      </c>
      <c r="F862" t="s">
        <v>48</v>
      </c>
      <c r="G862" t="s">
        <v>49</v>
      </c>
      <c r="H862" t="s">
        <v>50</v>
      </c>
      <c r="I862" t="s">
        <v>51</v>
      </c>
      <c r="J862" t="s">
        <v>102</v>
      </c>
      <c r="K862" t="s">
        <v>102</v>
      </c>
      <c r="L862" t="s">
        <v>103</v>
      </c>
      <c r="M862" t="s">
        <v>52</v>
      </c>
      <c r="N862" t="s">
        <v>817</v>
      </c>
      <c r="O862" t="s">
        <v>105</v>
      </c>
      <c r="Q862" s="3"/>
      <c r="U862" s="3"/>
      <c r="W862" t="s">
        <v>43</v>
      </c>
      <c r="X862" t="s">
        <v>43</v>
      </c>
      <c r="Y862" s="3">
        <v>10</v>
      </c>
      <c r="Z862" t="s">
        <v>709</v>
      </c>
      <c r="AA862" t="s">
        <v>818</v>
      </c>
      <c r="AB862" t="s">
        <v>711</v>
      </c>
      <c r="AC862" t="s">
        <v>819</v>
      </c>
      <c r="AD862" t="s">
        <v>110</v>
      </c>
      <c r="AE862" t="s">
        <v>60</v>
      </c>
      <c r="AH862" s="3"/>
      <c r="AI862" s="3">
        <v>2023</v>
      </c>
      <c r="AJ862" s="4">
        <v>45273</v>
      </c>
      <c r="AK862" s="5">
        <v>45284</v>
      </c>
      <c r="AL862" t="s">
        <v>43</v>
      </c>
      <c r="AM862" t="s">
        <v>61</v>
      </c>
      <c r="AN862">
        <v>-12.49</v>
      </c>
      <c r="AP862">
        <v>12.49</v>
      </c>
      <c r="AQ862" s="6">
        <v>-12.49</v>
      </c>
    </row>
    <row r="863" spans="1:43" x14ac:dyDescent="0.3">
      <c r="A863" t="s">
        <v>98</v>
      </c>
      <c r="B863" t="s">
        <v>137</v>
      </c>
      <c r="C863" t="s">
        <v>46</v>
      </c>
      <c r="D863" s="3">
        <v>75105</v>
      </c>
      <c r="E863" t="s">
        <v>100</v>
      </c>
      <c r="F863" t="s">
        <v>48</v>
      </c>
      <c r="G863" t="s">
        <v>49</v>
      </c>
      <c r="H863" t="s">
        <v>50</v>
      </c>
      <c r="I863" t="s">
        <v>51</v>
      </c>
      <c r="J863" t="s">
        <v>102</v>
      </c>
      <c r="K863" t="s">
        <v>102</v>
      </c>
      <c r="L863" t="s">
        <v>103</v>
      </c>
      <c r="M863" t="s">
        <v>52</v>
      </c>
      <c r="N863" t="s">
        <v>820</v>
      </c>
      <c r="O863" t="s">
        <v>105</v>
      </c>
      <c r="Q863" s="3"/>
      <c r="U863" s="3"/>
      <c r="W863" t="s">
        <v>43</v>
      </c>
      <c r="X863" t="s">
        <v>43</v>
      </c>
      <c r="Y863" s="3">
        <v>10</v>
      </c>
      <c r="Z863" t="s">
        <v>170</v>
      </c>
      <c r="AA863" t="s">
        <v>821</v>
      </c>
      <c r="AB863" t="s">
        <v>172</v>
      </c>
      <c r="AC863" t="s">
        <v>694</v>
      </c>
      <c r="AD863" t="s">
        <v>110</v>
      </c>
      <c r="AE863" t="s">
        <v>60</v>
      </c>
      <c r="AH863" s="3"/>
      <c r="AI863" s="3">
        <v>2025</v>
      </c>
      <c r="AJ863" s="4">
        <v>45698</v>
      </c>
      <c r="AK863" s="5">
        <v>45735</v>
      </c>
      <c r="AL863" t="s">
        <v>43</v>
      </c>
      <c r="AM863" t="s">
        <v>61</v>
      </c>
      <c r="AN863">
        <v>8.66</v>
      </c>
      <c r="AO863">
        <v>8.66</v>
      </c>
      <c r="AQ863" s="6">
        <v>8.66</v>
      </c>
    </row>
    <row r="864" spans="1:43" x14ac:dyDescent="0.3">
      <c r="A864" t="s">
        <v>98</v>
      </c>
      <c r="B864" t="s">
        <v>822</v>
      </c>
      <c r="C864" t="s">
        <v>46</v>
      </c>
      <c r="D864" s="3">
        <v>75105</v>
      </c>
      <c r="E864" t="s">
        <v>100</v>
      </c>
      <c r="F864" t="s">
        <v>48</v>
      </c>
      <c r="G864" t="s">
        <v>49</v>
      </c>
      <c r="H864" t="s">
        <v>50</v>
      </c>
      <c r="I864" t="s">
        <v>51</v>
      </c>
      <c r="J864" t="s">
        <v>102</v>
      </c>
      <c r="K864" t="s">
        <v>102</v>
      </c>
      <c r="L864" t="s">
        <v>103</v>
      </c>
      <c r="M864" t="s">
        <v>52</v>
      </c>
      <c r="N864" t="s">
        <v>823</v>
      </c>
      <c r="O864" t="s">
        <v>105</v>
      </c>
      <c r="Q864" s="3"/>
      <c r="U864" s="3"/>
      <c r="W864" t="s">
        <v>43</v>
      </c>
      <c r="X864" t="s">
        <v>43</v>
      </c>
      <c r="Y864" s="3">
        <v>11</v>
      </c>
      <c r="Z864" t="s">
        <v>146</v>
      </c>
      <c r="AA864" t="s">
        <v>824</v>
      </c>
      <c r="AB864" t="s">
        <v>825</v>
      </c>
      <c r="AC864" t="s">
        <v>826</v>
      </c>
      <c r="AD864" t="s">
        <v>110</v>
      </c>
      <c r="AE864" t="s">
        <v>60</v>
      </c>
      <c r="AH864" s="3"/>
      <c r="AI864" s="3">
        <v>2023</v>
      </c>
      <c r="AJ864" s="4">
        <v>44927</v>
      </c>
      <c r="AK864" s="5">
        <v>45093</v>
      </c>
      <c r="AL864" t="s">
        <v>43</v>
      </c>
      <c r="AM864" t="s">
        <v>61</v>
      </c>
      <c r="AN864">
        <v>371.87</v>
      </c>
      <c r="AO864">
        <v>371.87</v>
      </c>
      <c r="AQ864" s="6">
        <v>371.87</v>
      </c>
    </row>
    <row r="865" spans="1:43" x14ac:dyDescent="0.3">
      <c r="A865" t="s">
        <v>98</v>
      </c>
      <c r="B865" t="s">
        <v>117</v>
      </c>
      <c r="C865" t="s">
        <v>46</v>
      </c>
      <c r="D865" s="3">
        <v>75105</v>
      </c>
      <c r="E865" t="s">
        <v>100</v>
      </c>
      <c r="F865" t="s">
        <v>48</v>
      </c>
      <c r="G865" t="s">
        <v>49</v>
      </c>
      <c r="H865" t="s">
        <v>50</v>
      </c>
      <c r="I865" t="s">
        <v>51</v>
      </c>
      <c r="J865" t="s">
        <v>102</v>
      </c>
      <c r="K865" t="s">
        <v>102</v>
      </c>
      <c r="L865" t="s">
        <v>103</v>
      </c>
      <c r="M865" t="s">
        <v>52</v>
      </c>
      <c r="N865" t="s">
        <v>831</v>
      </c>
      <c r="O865" t="s">
        <v>105</v>
      </c>
      <c r="Q865" s="3"/>
      <c r="U865" s="3"/>
      <c r="W865" t="s">
        <v>43</v>
      </c>
      <c r="X865" t="s">
        <v>43</v>
      </c>
      <c r="Y865" s="3">
        <v>13</v>
      </c>
      <c r="Z865" t="s">
        <v>832</v>
      </c>
      <c r="AA865" t="s">
        <v>833</v>
      </c>
      <c r="AB865" t="s">
        <v>834</v>
      </c>
      <c r="AC865" t="s">
        <v>751</v>
      </c>
      <c r="AD865" t="s">
        <v>110</v>
      </c>
      <c r="AE865" t="s">
        <v>60</v>
      </c>
      <c r="AH865" s="3"/>
      <c r="AI865" s="3">
        <v>2023</v>
      </c>
      <c r="AJ865" s="4">
        <v>45243</v>
      </c>
      <c r="AK865" s="5">
        <v>45259</v>
      </c>
      <c r="AL865" t="s">
        <v>43</v>
      </c>
      <c r="AM865" t="s">
        <v>61</v>
      </c>
      <c r="AN865">
        <v>109.2</v>
      </c>
      <c r="AO865">
        <v>109.2</v>
      </c>
      <c r="AQ865" s="6">
        <v>109.2</v>
      </c>
    </row>
    <row r="866" spans="1:43" x14ac:dyDescent="0.3">
      <c r="A866" t="s">
        <v>98</v>
      </c>
      <c r="B866" t="s">
        <v>241</v>
      </c>
      <c r="C866" t="s">
        <v>46</v>
      </c>
      <c r="D866" s="3">
        <v>75105</v>
      </c>
      <c r="E866" t="s">
        <v>100</v>
      </c>
      <c r="F866" t="s">
        <v>48</v>
      </c>
      <c r="G866" t="s">
        <v>49</v>
      </c>
      <c r="H866" t="s">
        <v>50</v>
      </c>
      <c r="I866" t="s">
        <v>51</v>
      </c>
      <c r="J866" t="s">
        <v>102</v>
      </c>
      <c r="K866" t="s">
        <v>102</v>
      </c>
      <c r="L866" t="s">
        <v>103</v>
      </c>
      <c r="M866" t="s">
        <v>52</v>
      </c>
      <c r="N866" t="s">
        <v>840</v>
      </c>
      <c r="O866" t="s">
        <v>105</v>
      </c>
      <c r="Q866" s="3"/>
      <c r="U866" s="3"/>
      <c r="W866" t="s">
        <v>43</v>
      </c>
      <c r="X866" t="s">
        <v>43</v>
      </c>
      <c r="Y866" s="3">
        <v>18</v>
      </c>
      <c r="Z866" t="s">
        <v>772</v>
      </c>
      <c r="AA866" t="s">
        <v>841</v>
      </c>
      <c r="AB866" t="s">
        <v>842</v>
      </c>
      <c r="AC866" t="s">
        <v>843</v>
      </c>
      <c r="AD866" t="s">
        <v>110</v>
      </c>
      <c r="AE866" t="s">
        <v>60</v>
      </c>
      <c r="AH866" s="3"/>
      <c r="AI866" s="3">
        <v>2025</v>
      </c>
      <c r="AJ866" s="4">
        <v>45723</v>
      </c>
      <c r="AK866" s="5">
        <v>45728</v>
      </c>
      <c r="AL866" t="s">
        <v>43</v>
      </c>
      <c r="AM866" t="s">
        <v>61</v>
      </c>
      <c r="AN866">
        <v>315</v>
      </c>
      <c r="AO866">
        <v>315</v>
      </c>
      <c r="AQ866" s="6">
        <v>315</v>
      </c>
    </row>
    <row r="867" spans="1:43" x14ac:dyDescent="0.3">
      <c r="A867" t="s">
        <v>98</v>
      </c>
      <c r="B867" t="s">
        <v>446</v>
      </c>
      <c r="C867" t="s">
        <v>46</v>
      </c>
      <c r="D867" s="3">
        <v>75105</v>
      </c>
      <c r="E867" t="s">
        <v>100</v>
      </c>
      <c r="F867" t="s">
        <v>48</v>
      </c>
      <c r="G867" t="s">
        <v>49</v>
      </c>
      <c r="H867" t="s">
        <v>50</v>
      </c>
      <c r="I867" t="s">
        <v>51</v>
      </c>
      <c r="J867" t="s">
        <v>102</v>
      </c>
      <c r="K867" t="s">
        <v>102</v>
      </c>
      <c r="L867" t="s">
        <v>103</v>
      </c>
      <c r="M867" t="s">
        <v>52</v>
      </c>
      <c r="N867" t="s">
        <v>844</v>
      </c>
      <c r="O867" t="s">
        <v>105</v>
      </c>
      <c r="Q867" s="3"/>
      <c r="U867" s="3"/>
      <c r="W867" t="s">
        <v>43</v>
      </c>
      <c r="X867" t="s">
        <v>43</v>
      </c>
      <c r="Y867" s="3">
        <v>20</v>
      </c>
      <c r="Z867" t="s">
        <v>845</v>
      </c>
      <c r="AA867" t="s">
        <v>846</v>
      </c>
      <c r="AB867" t="s">
        <v>847</v>
      </c>
      <c r="AC867" t="s">
        <v>641</v>
      </c>
      <c r="AD867" t="s">
        <v>110</v>
      </c>
      <c r="AE867" t="s">
        <v>60</v>
      </c>
      <c r="AH867" s="3"/>
      <c r="AI867" s="3">
        <v>2023</v>
      </c>
      <c r="AJ867" s="4">
        <v>45163</v>
      </c>
      <c r="AK867" s="5">
        <v>45201</v>
      </c>
      <c r="AL867" t="s">
        <v>43</v>
      </c>
      <c r="AM867" t="s">
        <v>61</v>
      </c>
      <c r="AN867">
        <v>315</v>
      </c>
      <c r="AO867">
        <v>315</v>
      </c>
      <c r="AQ867" s="6">
        <v>315</v>
      </c>
    </row>
    <row r="868" spans="1:43" x14ac:dyDescent="0.3">
      <c r="A868" t="s">
        <v>98</v>
      </c>
      <c r="B868" t="s">
        <v>440</v>
      </c>
      <c r="C868" t="s">
        <v>46</v>
      </c>
      <c r="D868" s="3">
        <v>75105</v>
      </c>
      <c r="E868" t="s">
        <v>100</v>
      </c>
      <c r="F868" t="s">
        <v>48</v>
      </c>
      <c r="G868" t="s">
        <v>49</v>
      </c>
      <c r="H868" t="s">
        <v>50</v>
      </c>
      <c r="I868" t="s">
        <v>51</v>
      </c>
      <c r="J868" t="s">
        <v>102</v>
      </c>
      <c r="K868" t="s">
        <v>102</v>
      </c>
      <c r="L868" t="s">
        <v>103</v>
      </c>
      <c r="M868" t="s">
        <v>52</v>
      </c>
      <c r="N868" t="s">
        <v>858</v>
      </c>
      <c r="O868" t="s">
        <v>105</v>
      </c>
      <c r="Q868" s="3"/>
      <c r="U868" s="3"/>
      <c r="W868" t="s">
        <v>43</v>
      </c>
      <c r="X868" t="s">
        <v>43</v>
      </c>
      <c r="Y868" s="3">
        <v>21</v>
      </c>
      <c r="Z868" t="s">
        <v>859</v>
      </c>
      <c r="AA868" t="s">
        <v>860</v>
      </c>
      <c r="AB868" t="s">
        <v>861</v>
      </c>
      <c r="AC868" t="s">
        <v>862</v>
      </c>
      <c r="AD868" t="s">
        <v>110</v>
      </c>
      <c r="AE868" t="s">
        <v>60</v>
      </c>
      <c r="AH868" s="3"/>
      <c r="AI868" s="3">
        <v>2024</v>
      </c>
      <c r="AJ868" s="4">
        <v>45385</v>
      </c>
      <c r="AK868" s="5">
        <v>45401</v>
      </c>
      <c r="AL868" t="s">
        <v>43</v>
      </c>
      <c r="AM868" t="s">
        <v>61</v>
      </c>
      <c r="AN868">
        <v>315</v>
      </c>
      <c r="AO868">
        <v>315</v>
      </c>
      <c r="AQ868" s="6">
        <v>315</v>
      </c>
    </row>
    <row r="869" spans="1:43" x14ac:dyDescent="0.3">
      <c r="A869" t="s">
        <v>98</v>
      </c>
      <c r="B869" t="s">
        <v>144</v>
      </c>
      <c r="C869" t="s">
        <v>46</v>
      </c>
      <c r="D869" s="3">
        <v>75105</v>
      </c>
      <c r="E869" t="s">
        <v>100</v>
      </c>
      <c r="F869" t="s">
        <v>48</v>
      </c>
      <c r="G869" t="s">
        <v>49</v>
      </c>
      <c r="H869" t="s">
        <v>50</v>
      </c>
      <c r="I869" t="s">
        <v>51</v>
      </c>
      <c r="J869" t="s">
        <v>102</v>
      </c>
      <c r="K869" t="s">
        <v>102</v>
      </c>
      <c r="L869" t="s">
        <v>103</v>
      </c>
      <c r="M869" t="s">
        <v>52</v>
      </c>
      <c r="N869" t="s">
        <v>871</v>
      </c>
      <c r="O869" t="s">
        <v>105</v>
      </c>
      <c r="Q869" s="3"/>
      <c r="U869" s="3"/>
      <c r="W869" t="s">
        <v>43</v>
      </c>
      <c r="X869" t="s">
        <v>43</v>
      </c>
      <c r="Y869" s="3">
        <v>26</v>
      </c>
      <c r="Z869" t="s">
        <v>362</v>
      </c>
      <c r="AA869" t="s">
        <v>872</v>
      </c>
      <c r="AB869" t="s">
        <v>873</v>
      </c>
      <c r="AC869" t="s">
        <v>149</v>
      </c>
      <c r="AD869" t="s">
        <v>110</v>
      </c>
      <c r="AE869" t="s">
        <v>60</v>
      </c>
      <c r="AH869" s="3"/>
      <c r="AI869" s="3">
        <v>2023</v>
      </c>
      <c r="AJ869" s="4">
        <v>44958</v>
      </c>
      <c r="AK869" s="5">
        <v>45030</v>
      </c>
      <c r="AL869" t="s">
        <v>43</v>
      </c>
      <c r="AM869" t="s">
        <v>61</v>
      </c>
      <c r="AN869">
        <v>350</v>
      </c>
      <c r="AO869">
        <v>350</v>
      </c>
      <c r="AQ869" s="6">
        <v>350</v>
      </c>
    </row>
    <row r="870" spans="1:43" x14ac:dyDescent="0.3">
      <c r="A870" t="s">
        <v>98</v>
      </c>
      <c r="B870" t="s">
        <v>241</v>
      </c>
      <c r="C870" t="s">
        <v>46</v>
      </c>
      <c r="D870" s="3">
        <v>75105</v>
      </c>
      <c r="E870" t="s">
        <v>100</v>
      </c>
      <c r="F870" t="s">
        <v>48</v>
      </c>
      <c r="G870" t="s">
        <v>49</v>
      </c>
      <c r="H870" t="s">
        <v>50</v>
      </c>
      <c r="I870" t="s">
        <v>51</v>
      </c>
      <c r="J870" t="s">
        <v>102</v>
      </c>
      <c r="K870" t="s">
        <v>102</v>
      </c>
      <c r="L870" t="s">
        <v>103</v>
      </c>
      <c r="M870" t="s">
        <v>52</v>
      </c>
      <c r="N870" t="s">
        <v>874</v>
      </c>
      <c r="O870" t="s">
        <v>105</v>
      </c>
      <c r="Q870" s="3"/>
      <c r="U870" s="3"/>
      <c r="W870" t="s">
        <v>43</v>
      </c>
      <c r="X870" t="s">
        <v>43</v>
      </c>
      <c r="Y870" s="3">
        <v>27</v>
      </c>
      <c r="Z870" t="s">
        <v>875</v>
      </c>
      <c r="AA870" t="s">
        <v>876</v>
      </c>
      <c r="AB870" t="s">
        <v>877</v>
      </c>
      <c r="AC870" t="s">
        <v>878</v>
      </c>
      <c r="AD870" t="s">
        <v>110</v>
      </c>
      <c r="AE870" t="s">
        <v>60</v>
      </c>
      <c r="AH870" s="3"/>
      <c r="AI870" s="3">
        <v>2025</v>
      </c>
      <c r="AJ870" s="4">
        <v>45730</v>
      </c>
      <c r="AK870" s="5">
        <v>45739</v>
      </c>
      <c r="AL870" t="s">
        <v>43</v>
      </c>
      <c r="AM870" t="s">
        <v>61</v>
      </c>
      <c r="AN870">
        <v>103.95</v>
      </c>
      <c r="AO870">
        <v>103.95</v>
      </c>
      <c r="AQ870" s="6">
        <v>103.95</v>
      </c>
    </row>
    <row r="871" spans="1:43" x14ac:dyDescent="0.3">
      <c r="A871" t="s">
        <v>98</v>
      </c>
      <c r="B871" t="s">
        <v>45</v>
      </c>
      <c r="C871" t="s">
        <v>46</v>
      </c>
      <c r="D871" s="3">
        <v>75105</v>
      </c>
      <c r="E871" t="s">
        <v>100</v>
      </c>
      <c r="F871" t="s">
        <v>48</v>
      </c>
      <c r="G871" t="s">
        <v>49</v>
      </c>
      <c r="H871" t="s">
        <v>50</v>
      </c>
      <c r="I871" t="s">
        <v>51</v>
      </c>
      <c r="J871" t="s">
        <v>102</v>
      </c>
      <c r="K871" t="s">
        <v>102</v>
      </c>
      <c r="L871" t="s">
        <v>103</v>
      </c>
      <c r="M871" t="s">
        <v>52</v>
      </c>
      <c r="N871" t="s">
        <v>883</v>
      </c>
      <c r="O871" t="s">
        <v>105</v>
      </c>
      <c r="Q871" s="3"/>
      <c r="U871" s="3"/>
      <c r="W871" t="s">
        <v>43</v>
      </c>
      <c r="X871" t="s">
        <v>43</v>
      </c>
      <c r="Y871" s="3">
        <v>34</v>
      </c>
      <c r="Z871" t="s">
        <v>884</v>
      </c>
      <c r="AA871" t="s">
        <v>885</v>
      </c>
      <c r="AB871" t="s">
        <v>886</v>
      </c>
      <c r="AC871" t="s">
        <v>887</v>
      </c>
      <c r="AD871" t="s">
        <v>110</v>
      </c>
      <c r="AE871" t="s">
        <v>60</v>
      </c>
      <c r="AH871" s="3"/>
      <c r="AI871" s="3">
        <v>2023</v>
      </c>
      <c r="AJ871" s="4">
        <v>45107</v>
      </c>
      <c r="AK871" s="5">
        <v>45195</v>
      </c>
      <c r="AL871" t="s">
        <v>43</v>
      </c>
      <c r="AM871" t="s">
        <v>61</v>
      </c>
      <c r="AN871">
        <v>29.400000000000002</v>
      </c>
      <c r="AO871">
        <v>29.400000000000002</v>
      </c>
      <c r="AQ871" s="6">
        <v>29.400000000000002</v>
      </c>
    </row>
    <row r="872" spans="1:43" x14ac:dyDescent="0.3">
      <c r="A872" t="s">
        <v>98</v>
      </c>
      <c r="B872" t="s">
        <v>45</v>
      </c>
      <c r="C872" t="s">
        <v>46</v>
      </c>
      <c r="D872" s="3">
        <v>75105</v>
      </c>
      <c r="E872" t="s">
        <v>100</v>
      </c>
      <c r="F872" t="s">
        <v>48</v>
      </c>
      <c r="G872" t="s">
        <v>49</v>
      </c>
      <c r="H872" t="s">
        <v>50</v>
      </c>
      <c r="I872" t="s">
        <v>51</v>
      </c>
      <c r="J872" t="s">
        <v>102</v>
      </c>
      <c r="K872" t="s">
        <v>102</v>
      </c>
      <c r="L872" t="s">
        <v>103</v>
      </c>
      <c r="M872" t="s">
        <v>52</v>
      </c>
      <c r="N872" t="s">
        <v>893</v>
      </c>
      <c r="O872" t="s">
        <v>105</v>
      </c>
      <c r="Q872" s="3"/>
      <c r="U872" s="3"/>
      <c r="W872" t="s">
        <v>43</v>
      </c>
      <c r="X872" t="s">
        <v>43</v>
      </c>
      <c r="Y872" s="3">
        <v>35</v>
      </c>
      <c r="Z872" t="s">
        <v>884</v>
      </c>
      <c r="AA872" t="s">
        <v>894</v>
      </c>
      <c r="AB872" t="s">
        <v>886</v>
      </c>
      <c r="AC872" t="s">
        <v>887</v>
      </c>
      <c r="AD872" t="s">
        <v>110</v>
      </c>
      <c r="AE872" t="s">
        <v>60</v>
      </c>
      <c r="AH872" s="3"/>
      <c r="AI872" s="3">
        <v>2023</v>
      </c>
      <c r="AJ872" s="4">
        <v>45107</v>
      </c>
      <c r="AK872" s="5">
        <v>45195</v>
      </c>
      <c r="AL872" t="s">
        <v>43</v>
      </c>
      <c r="AM872" t="s">
        <v>61</v>
      </c>
      <c r="AN872">
        <v>59.36</v>
      </c>
      <c r="AO872">
        <v>59.36</v>
      </c>
      <c r="AQ872" s="6">
        <v>59.36</v>
      </c>
    </row>
    <row r="873" spans="1:43" x14ac:dyDescent="0.3">
      <c r="A873" t="s">
        <v>98</v>
      </c>
      <c r="B873" t="s">
        <v>230</v>
      </c>
      <c r="C873" t="s">
        <v>46</v>
      </c>
      <c r="D873" s="3">
        <v>75105</v>
      </c>
      <c r="E873" t="s">
        <v>100</v>
      </c>
      <c r="F873" t="s">
        <v>48</v>
      </c>
      <c r="G873" t="s">
        <v>49</v>
      </c>
      <c r="H873" t="s">
        <v>50</v>
      </c>
      <c r="I873" t="s">
        <v>51</v>
      </c>
      <c r="J873" t="s">
        <v>102</v>
      </c>
      <c r="K873" t="s">
        <v>102</v>
      </c>
      <c r="L873" t="s">
        <v>103</v>
      </c>
      <c r="M873" t="s">
        <v>52</v>
      </c>
      <c r="N873" t="s">
        <v>897</v>
      </c>
      <c r="O873" t="s">
        <v>105</v>
      </c>
      <c r="Q873" s="3"/>
      <c r="U873" s="3"/>
      <c r="W873" t="s">
        <v>43</v>
      </c>
      <c r="X873" t="s">
        <v>43</v>
      </c>
      <c r="Y873" s="3">
        <v>43</v>
      </c>
      <c r="Z873" t="s">
        <v>306</v>
      </c>
      <c r="AA873" t="s">
        <v>898</v>
      </c>
      <c r="AB873" t="s">
        <v>899</v>
      </c>
      <c r="AC873" t="s">
        <v>268</v>
      </c>
      <c r="AD873" t="s">
        <v>110</v>
      </c>
      <c r="AE873" t="s">
        <v>60</v>
      </c>
      <c r="AH873" s="3"/>
      <c r="AI873" s="3">
        <v>2023</v>
      </c>
      <c r="AJ873" s="4">
        <v>45108</v>
      </c>
      <c r="AK873" s="5">
        <v>45224</v>
      </c>
      <c r="AL873" t="s">
        <v>43</v>
      </c>
      <c r="AM873" t="s">
        <v>61</v>
      </c>
      <c r="AN873">
        <v>75.69</v>
      </c>
      <c r="AO873">
        <v>75.69</v>
      </c>
      <c r="AQ873" s="6">
        <v>75.69</v>
      </c>
    </row>
    <row r="874" spans="1:43" x14ac:dyDescent="0.3">
      <c r="A874" t="s">
        <v>98</v>
      </c>
      <c r="B874" t="s">
        <v>45</v>
      </c>
      <c r="C874" t="s">
        <v>46</v>
      </c>
      <c r="D874" s="3">
        <v>75105</v>
      </c>
      <c r="E874" t="s">
        <v>100</v>
      </c>
      <c r="F874" t="s">
        <v>48</v>
      </c>
      <c r="G874" t="s">
        <v>49</v>
      </c>
      <c r="H874" t="s">
        <v>50</v>
      </c>
      <c r="I874" t="s">
        <v>51</v>
      </c>
      <c r="J874" t="s">
        <v>102</v>
      </c>
      <c r="K874" t="s">
        <v>102</v>
      </c>
      <c r="L874" t="s">
        <v>103</v>
      </c>
      <c r="M874" t="s">
        <v>52</v>
      </c>
      <c r="N874" t="s">
        <v>900</v>
      </c>
      <c r="O874" t="s">
        <v>105</v>
      </c>
      <c r="Q874" s="3"/>
      <c r="U874" s="3"/>
      <c r="W874" t="s">
        <v>43</v>
      </c>
      <c r="X874" t="s">
        <v>43</v>
      </c>
      <c r="Y874" s="3">
        <v>44</v>
      </c>
      <c r="Z874" t="s">
        <v>306</v>
      </c>
      <c r="AA874" t="s">
        <v>901</v>
      </c>
      <c r="AB874" t="s">
        <v>902</v>
      </c>
      <c r="AC874" t="s">
        <v>516</v>
      </c>
      <c r="AD874" t="s">
        <v>110</v>
      </c>
      <c r="AE874" t="s">
        <v>60</v>
      </c>
      <c r="AH874" s="3"/>
      <c r="AI874" s="3">
        <v>2023</v>
      </c>
      <c r="AJ874" s="4">
        <v>45078</v>
      </c>
      <c r="AK874" s="5">
        <v>45224</v>
      </c>
      <c r="AL874" t="s">
        <v>43</v>
      </c>
      <c r="AM874" t="s">
        <v>61</v>
      </c>
      <c r="AN874">
        <v>75.23</v>
      </c>
      <c r="AO874">
        <v>75.23</v>
      </c>
      <c r="AQ874" s="6">
        <v>75.23</v>
      </c>
    </row>
    <row r="875" spans="1:43" x14ac:dyDescent="0.3">
      <c r="A875" t="s">
        <v>98</v>
      </c>
      <c r="B875" t="s">
        <v>207</v>
      </c>
      <c r="C875" t="s">
        <v>46</v>
      </c>
      <c r="D875" s="3">
        <v>75105</v>
      </c>
      <c r="E875" t="s">
        <v>100</v>
      </c>
      <c r="F875" t="s">
        <v>48</v>
      </c>
      <c r="G875" t="s">
        <v>49</v>
      </c>
      <c r="H875" t="s">
        <v>50</v>
      </c>
      <c r="I875" t="s">
        <v>51</v>
      </c>
      <c r="J875" t="s">
        <v>102</v>
      </c>
      <c r="K875" t="s">
        <v>102</v>
      </c>
      <c r="L875" t="s">
        <v>103</v>
      </c>
      <c r="M875" t="s">
        <v>52</v>
      </c>
      <c r="N875" t="s">
        <v>903</v>
      </c>
      <c r="O875" t="s">
        <v>105</v>
      </c>
      <c r="Q875" s="3"/>
      <c r="U875" s="3"/>
      <c r="W875" t="s">
        <v>43</v>
      </c>
      <c r="X875" t="s">
        <v>43</v>
      </c>
      <c r="Y875" s="3">
        <v>46</v>
      </c>
      <c r="Z875" t="s">
        <v>904</v>
      </c>
      <c r="AA875" t="s">
        <v>905</v>
      </c>
      <c r="AB875" t="s">
        <v>906</v>
      </c>
      <c r="AC875" t="s">
        <v>512</v>
      </c>
      <c r="AD875" t="s">
        <v>110</v>
      </c>
      <c r="AE875" t="s">
        <v>60</v>
      </c>
      <c r="AH875" s="3"/>
      <c r="AI875" s="3">
        <v>2024</v>
      </c>
      <c r="AJ875" s="4">
        <v>45485</v>
      </c>
      <c r="AK875" s="5">
        <v>45490</v>
      </c>
      <c r="AL875" t="s">
        <v>43</v>
      </c>
      <c r="AM875" t="s">
        <v>61</v>
      </c>
      <c r="AN875">
        <v>315</v>
      </c>
      <c r="AO875">
        <v>315</v>
      </c>
      <c r="AQ875" s="6">
        <v>315</v>
      </c>
    </row>
    <row r="876" spans="1:43" x14ac:dyDescent="0.3">
      <c r="A876" t="s">
        <v>98</v>
      </c>
      <c r="B876" t="s">
        <v>446</v>
      </c>
      <c r="C876" t="s">
        <v>46</v>
      </c>
      <c r="D876" s="3">
        <v>75105</v>
      </c>
      <c r="E876" t="s">
        <v>100</v>
      </c>
      <c r="F876" t="s">
        <v>48</v>
      </c>
      <c r="G876" t="s">
        <v>49</v>
      </c>
      <c r="H876" t="s">
        <v>50</v>
      </c>
      <c r="I876" t="s">
        <v>51</v>
      </c>
      <c r="J876" t="s">
        <v>102</v>
      </c>
      <c r="K876" t="s">
        <v>102</v>
      </c>
      <c r="L876" t="s">
        <v>103</v>
      </c>
      <c r="M876" t="s">
        <v>52</v>
      </c>
      <c r="N876" t="s">
        <v>912</v>
      </c>
      <c r="O876" t="s">
        <v>105</v>
      </c>
      <c r="Q876" s="3"/>
      <c r="U876" s="3"/>
      <c r="W876" t="s">
        <v>43</v>
      </c>
      <c r="X876" t="s">
        <v>43</v>
      </c>
      <c r="Y876" s="3">
        <v>50</v>
      </c>
      <c r="Z876" t="s">
        <v>306</v>
      </c>
      <c r="AA876" t="s">
        <v>913</v>
      </c>
      <c r="AB876" t="s">
        <v>914</v>
      </c>
      <c r="AC876" t="s">
        <v>487</v>
      </c>
      <c r="AD876" t="s">
        <v>110</v>
      </c>
      <c r="AE876" t="s">
        <v>60</v>
      </c>
      <c r="AH876" s="3"/>
      <c r="AI876" s="3">
        <v>2023</v>
      </c>
      <c r="AJ876" s="4">
        <v>45139</v>
      </c>
      <c r="AK876" s="5">
        <v>45224</v>
      </c>
      <c r="AL876" t="s">
        <v>43</v>
      </c>
      <c r="AM876" t="s">
        <v>61</v>
      </c>
      <c r="AN876">
        <v>76.41</v>
      </c>
      <c r="AO876">
        <v>76.41</v>
      </c>
      <c r="AQ876" s="6">
        <v>76.41</v>
      </c>
    </row>
    <row r="877" spans="1:43" x14ac:dyDescent="0.3">
      <c r="A877" t="s">
        <v>98</v>
      </c>
      <c r="B877" t="s">
        <v>915</v>
      </c>
      <c r="C877" t="s">
        <v>46</v>
      </c>
      <c r="D877" s="3">
        <v>75105</v>
      </c>
      <c r="E877" t="s">
        <v>100</v>
      </c>
      <c r="F877" t="s">
        <v>48</v>
      </c>
      <c r="G877" t="s">
        <v>49</v>
      </c>
      <c r="H877" t="s">
        <v>50</v>
      </c>
      <c r="I877" t="s">
        <v>51</v>
      </c>
      <c r="J877" t="s">
        <v>102</v>
      </c>
      <c r="K877" t="s">
        <v>102</v>
      </c>
      <c r="L877" t="s">
        <v>103</v>
      </c>
      <c r="M877" t="s">
        <v>52</v>
      </c>
      <c r="N877" t="s">
        <v>916</v>
      </c>
      <c r="O877" t="s">
        <v>105</v>
      </c>
      <c r="Q877" s="3"/>
      <c r="U877" s="3"/>
      <c r="W877" t="s">
        <v>43</v>
      </c>
      <c r="X877" t="s">
        <v>43</v>
      </c>
      <c r="Y877" s="3">
        <v>53</v>
      </c>
      <c r="Z877" t="s">
        <v>917</v>
      </c>
      <c r="AA877" t="s">
        <v>918</v>
      </c>
      <c r="AB877" t="s">
        <v>919</v>
      </c>
      <c r="AC877" t="s">
        <v>920</v>
      </c>
      <c r="AD877" t="s">
        <v>110</v>
      </c>
      <c r="AE877" t="s">
        <v>60</v>
      </c>
      <c r="AH877" s="3"/>
      <c r="AI877" s="3">
        <v>2024</v>
      </c>
      <c r="AJ877" s="4">
        <v>45442</v>
      </c>
      <c r="AK877" s="5">
        <v>45448</v>
      </c>
      <c r="AL877" t="s">
        <v>43</v>
      </c>
      <c r="AM877" t="s">
        <v>61</v>
      </c>
      <c r="AN877">
        <v>315</v>
      </c>
      <c r="AO877">
        <v>315</v>
      </c>
      <c r="AQ877" s="6">
        <v>315</v>
      </c>
    </row>
    <row r="878" spans="1:43" x14ac:dyDescent="0.3">
      <c r="A878" t="s">
        <v>98</v>
      </c>
      <c r="B878" t="s">
        <v>85</v>
      </c>
      <c r="C878" t="s">
        <v>46</v>
      </c>
      <c r="D878" s="3">
        <v>75105</v>
      </c>
      <c r="E878" t="s">
        <v>100</v>
      </c>
      <c r="F878" t="s">
        <v>48</v>
      </c>
      <c r="G878" t="s">
        <v>49</v>
      </c>
      <c r="H878" t="s">
        <v>50</v>
      </c>
      <c r="I878" t="s">
        <v>51</v>
      </c>
      <c r="J878" t="s">
        <v>102</v>
      </c>
      <c r="K878" t="s">
        <v>102</v>
      </c>
      <c r="L878" t="s">
        <v>103</v>
      </c>
      <c r="M878" t="s">
        <v>52</v>
      </c>
      <c r="N878" t="s">
        <v>921</v>
      </c>
      <c r="O878" t="s">
        <v>105</v>
      </c>
      <c r="Q878" s="3"/>
      <c r="U878" s="3"/>
      <c r="W878" t="s">
        <v>43</v>
      </c>
      <c r="X878" t="s">
        <v>43</v>
      </c>
      <c r="Y878" s="3">
        <v>57</v>
      </c>
      <c r="Z878" t="s">
        <v>922</v>
      </c>
      <c r="AA878" t="s">
        <v>923</v>
      </c>
      <c r="AB878" t="s">
        <v>924</v>
      </c>
      <c r="AC878" t="s">
        <v>178</v>
      </c>
      <c r="AD878" t="s">
        <v>110</v>
      </c>
      <c r="AE878" t="s">
        <v>60</v>
      </c>
      <c r="AH878" s="3"/>
      <c r="AI878" s="3">
        <v>2023</v>
      </c>
      <c r="AJ878" s="4">
        <v>45275</v>
      </c>
      <c r="AK878" s="5">
        <v>45281</v>
      </c>
      <c r="AL878" t="s">
        <v>43</v>
      </c>
      <c r="AM878" t="s">
        <v>61</v>
      </c>
      <c r="AN878">
        <v>315</v>
      </c>
      <c r="AO878">
        <v>315</v>
      </c>
      <c r="AQ878" s="6">
        <v>315</v>
      </c>
    </row>
    <row r="879" spans="1:43" x14ac:dyDescent="0.3">
      <c r="A879" t="s">
        <v>98</v>
      </c>
      <c r="B879" t="s">
        <v>196</v>
      </c>
      <c r="C879" t="s">
        <v>46</v>
      </c>
      <c r="D879" s="3">
        <v>75105</v>
      </c>
      <c r="E879" t="s">
        <v>100</v>
      </c>
      <c r="F879" t="s">
        <v>48</v>
      </c>
      <c r="G879" t="s">
        <v>49</v>
      </c>
      <c r="H879" t="s">
        <v>50</v>
      </c>
      <c r="I879" t="s">
        <v>51</v>
      </c>
      <c r="J879" t="s">
        <v>102</v>
      </c>
      <c r="K879" t="s">
        <v>102</v>
      </c>
      <c r="L879" t="s">
        <v>103</v>
      </c>
      <c r="M879" t="s">
        <v>52</v>
      </c>
      <c r="N879" t="s">
        <v>925</v>
      </c>
      <c r="O879" t="s">
        <v>105</v>
      </c>
      <c r="Q879" s="3"/>
      <c r="U879" s="3"/>
      <c r="W879" t="s">
        <v>43</v>
      </c>
      <c r="X879" t="s">
        <v>43</v>
      </c>
      <c r="Y879" s="3">
        <v>62</v>
      </c>
      <c r="Z879" t="s">
        <v>372</v>
      </c>
      <c r="AA879" t="s">
        <v>926</v>
      </c>
      <c r="AB879" t="s">
        <v>374</v>
      </c>
      <c r="AC879" t="s">
        <v>927</v>
      </c>
      <c r="AD879" t="s">
        <v>110</v>
      </c>
      <c r="AE879" t="s">
        <v>60</v>
      </c>
      <c r="AH879" s="3"/>
      <c r="AI879" s="3">
        <v>2023</v>
      </c>
      <c r="AJ879" s="4">
        <v>45028</v>
      </c>
      <c r="AK879" s="5">
        <v>45032</v>
      </c>
      <c r="AL879" t="s">
        <v>43</v>
      </c>
      <c r="AM879" t="s">
        <v>61</v>
      </c>
      <c r="AN879">
        <v>-947.07</v>
      </c>
      <c r="AP879">
        <v>947.07</v>
      </c>
      <c r="AQ879" s="6">
        <v>-947.07</v>
      </c>
    </row>
    <row r="880" spans="1:43" x14ac:dyDescent="0.3">
      <c r="A880" t="s">
        <v>98</v>
      </c>
      <c r="B880" t="s">
        <v>85</v>
      </c>
      <c r="C880" t="s">
        <v>46</v>
      </c>
      <c r="D880" s="3">
        <v>75105</v>
      </c>
      <c r="E880" t="s">
        <v>100</v>
      </c>
      <c r="F880" t="s">
        <v>48</v>
      </c>
      <c r="G880" t="s">
        <v>49</v>
      </c>
      <c r="H880" t="s">
        <v>50</v>
      </c>
      <c r="I880" t="s">
        <v>51</v>
      </c>
      <c r="J880" t="s">
        <v>102</v>
      </c>
      <c r="K880" t="s">
        <v>102</v>
      </c>
      <c r="L880" t="s">
        <v>103</v>
      </c>
      <c r="M880" t="s">
        <v>52</v>
      </c>
      <c r="N880" t="s">
        <v>928</v>
      </c>
      <c r="O880" t="s">
        <v>105</v>
      </c>
      <c r="Q880" s="3"/>
      <c r="U880" s="3"/>
      <c r="W880" t="s">
        <v>43</v>
      </c>
      <c r="X880" t="s">
        <v>43</v>
      </c>
      <c r="Y880" s="3">
        <v>69</v>
      </c>
      <c r="Z880" t="s">
        <v>929</v>
      </c>
      <c r="AA880" t="s">
        <v>930</v>
      </c>
      <c r="AB880" t="s">
        <v>931</v>
      </c>
      <c r="AC880" t="s">
        <v>932</v>
      </c>
      <c r="AD880" t="s">
        <v>110</v>
      </c>
      <c r="AE880" t="s">
        <v>60</v>
      </c>
      <c r="AH880" s="3"/>
      <c r="AI880" s="3">
        <v>2023</v>
      </c>
      <c r="AJ880" s="4">
        <v>45291</v>
      </c>
      <c r="AK880" s="5">
        <v>45295</v>
      </c>
      <c r="AL880" t="s">
        <v>43</v>
      </c>
      <c r="AM880" t="s">
        <v>61</v>
      </c>
      <c r="AN880">
        <v>12.49</v>
      </c>
      <c r="AO880">
        <v>12.49</v>
      </c>
      <c r="AQ880" s="6">
        <v>12.49</v>
      </c>
    </row>
    <row r="881" spans="1:43" x14ac:dyDescent="0.3">
      <c r="A881" t="s">
        <v>98</v>
      </c>
      <c r="B881" t="s">
        <v>207</v>
      </c>
      <c r="C881" t="s">
        <v>46</v>
      </c>
      <c r="D881" s="3">
        <v>75105</v>
      </c>
      <c r="E881" t="s">
        <v>100</v>
      </c>
      <c r="F881" t="s">
        <v>48</v>
      </c>
      <c r="G881" t="s">
        <v>49</v>
      </c>
      <c r="H881" t="s">
        <v>50</v>
      </c>
      <c r="I881" t="s">
        <v>51</v>
      </c>
      <c r="J881" t="s">
        <v>102</v>
      </c>
      <c r="K881" t="s">
        <v>102</v>
      </c>
      <c r="L881" t="s">
        <v>103</v>
      </c>
      <c r="M881" t="s">
        <v>52</v>
      </c>
      <c r="N881" t="s">
        <v>933</v>
      </c>
      <c r="O881" t="s">
        <v>105</v>
      </c>
      <c r="Q881" s="3"/>
      <c r="U881" s="3"/>
      <c r="W881" t="s">
        <v>43</v>
      </c>
      <c r="X881" t="s">
        <v>43</v>
      </c>
      <c r="Y881" s="3">
        <v>69</v>
      </c>
      <c r="Z881" t="s">
        <v>934</v>
      </c>
      <c r="AA881" t="s">
        <v>935</v>
      </c>
      <c r="AB881" t="s">
        <v>936</v>
      </c>
      <c r="AC881" t="s">
        <v>937</v>
      </c>
      <c r="AD881" t="s">
        <v>110</v>
      </c>
      <c r="AE881" t="s">
        <v>60</v>
      </c>
      <c r="AH881" s="3"/>
      <c r="AI881" s="3">
        <v>2024</v>
      </c>
      <c r="AJ881" s="4">
        <v>45504</v>
      </c>
      <c r="AK881" s="5">
        <v>45524</v>
      </c>
      <c r="AL881" t="s">
        <v>43</v>
      </c>
      <c r="AM881" t="s">
        <v>61</v>
      </c>
      <c r="AN881">
        <v>45.76</v>
      </c>
      <c r="AO881">
        <v>45.76</v>
      </c>
      <c r="AQ881" s="6">
        <v>45.76</v>
      </c>
    </row>
    <row r="882" spans="1:43" x14ac:dyDescent="0.3">
      <c r="A882" t="s">
        <v>98</v>
      </c>
      <c r="B882" t="s">
        <v>440</v>
      </c>
      <c r="C882" t="s">
        <v>46</v>
      </c>
      <c r="D882" s="3">
        <v>75105</v>
      </c>
      <c r="E882" t="s">
        <v>100</v>
      </c>
      <c r="F882" t="s">
        <v>48</v>
      </c>
      <c r="G882" t="s">
        <v>49</v>
      </c>
      <c r="H882" t="s">
        <v>50</v>
      </c>
      <c r="I882" t="s">
        <v>51</v>
      </c>
      <c r="J882" t="s">
        <v>102</v>
      </c>
      <c r="K882" t="s">
        <v>102</v>
      </c>
      <c r="L882" t="s">
        <v>103</v>
      </c>
      <c r="M882" t="s">
        <v>52</v>
      </c>
      <c r="N882" t="s">
        <v>938</v>
      </c>
      <c r="O882" t="s">
        <v>105</v>
      </c>
      <c r="Q882" s="3"/>
      <c r="U882" s="3"/>
      <c r="W882" t="s">
        <v>43</v>
      </c>
      <c r="X882" t="s">
        <v>43</v>
      </c>
      <c r="Y882" s="3">
        <v>76</v>
      </c>
      <c r="Z882" t="s">
        <v>939</v>
      </c>
      <c r="AA882" t="s">
        <v>940</v>
      </c>
      <c r="AB882" t="s">
        <v>941</v>
      </c>
      <c r="AC882" t="s">
        <v>531</v>
      </c>
      <c r="AD882" t="s">
        <v>110</v>
      </c>
      <c r="AE882" t="s">
        <v>60</v>
      </c>
      <c r="AH882" s="3"/>
      <c r="AI882" s="3">
        <v>2024</v>
      </c>
      <c r="AJ882" s="4">
        <v>45383</v>
      </c>
      <c r="AK882" s="5">
        <v>45442</v>
      </c>
      <c r="AL882" t="s">
        <v>43</v>
      </c>
      <c r="AM882" t="s">
        <v>61</v>
      </c>
      <c r="AN882">
        <v>-21.85</v>
      </c>
      <c r="AP882">
        <v>21.85</v>
      </c>
      <c r="AQ882" s="6">
        <v>-21.85</v>
      </c>
    </row>
    <row r="883" spans="1:43" x14ac:dyDescent="0.3">
      <c r="A883" t="s">
        <v>98</v>
      </c>
      <c r="B883" t="s">
        <v>137</v>
      </c>
      <c r="C883" t="s">
        <v>46</v>
      </c>
      <c r="D883" s="3">
        <v>75105</v>
      </c>
      <c r="E883" t="s">
        <v>100</v>
      </c>
      <c r="F883" t="s">
        <v>48</v>
      </c>
      <c r="G883" t="s">
        <v>49</v>
      </c>
      <c r="H883" t="s">
        <v>50</v>
      </c>
      <c r="I883" t="s">
        <v>51</v>
      </c>
      <c r="J883" t="s">
        <v>102</v>
      </c>
      <c r="K883" t="s">
        <v>102</v>
      </c>
      <c r="L883" t="s">
        <v>103</v>
      </c>
      <c r="M883" t="s">
        <v>52</v>
      </c>
      <c r="N883" t="s">
        <v>942</v>
      </c>
      <c r="O883" t="s">
        <v>105</v>
      </c>
      <c r="Q883" s="3"/>
      <c r="U883" s="3"/>
      <c r="W883" t="s">
        <v>43</v>
      </c>
      <c r="X883" t="s">
        <v>43</v>
      </c>
      <c r="Y883" s="3">
        <v>78</v>
      </c>
      <c r="Z883" t="s">
        <v>943</v>
      </c>
      <c r="AA883" t="s">
        <v>944</v>
      </c>
      <c r="AB883" t="s">
        <v>945</v>
      </c>
      <c r="AC883" t="s">
        <v>946</v>
      </c>
      <c r="AD883" t="s">
        <v>110</v>
      </c>
      <c r="AE883" t="s">
        <v>60</v>
      </c>
      <c r="AH883" s="3"/>
      <c r="AI883" s="3">
        <v>2025</v>
      </c>
      <c r="AJ883" s="4">
        <v>45716</v>
      </c>
      <c r="AK883" s="5">
        <v>45728</v>
      </c>
      <c r="AL883" t="s">
        <v>43</v>
      </c>
      <c r="AM883" t="s">
        <v>61</v>
      </c>
      <c r="AN883">
        <v>3.63</v>
      </c>
      <c r="AO883">
        <v>3.63</v>
      </c>
      <c r="AQ883" s="6">
        <v>3.63</v>
      </c>
    </row>
    <row r="884" spans="1:43" x14ac:dyDescent="0.3">
      <c r="A884" t="s">
        <v>98</v>
      </c>
      <c r="B884" t="s">
        <v>71</v>
      </c>
      <c r="C884" t="s">
        <v>46</v>
      </c>
      <c r="D884" s="3">
        <v>75105</v>
      </c>
      <c r="E884" t="s">
        <v>100</v>
      </c>
      <c r="F884" t="s">
        <v>48</v>
      </c>
      <c r="G884" t="s">
        <v>49</v>
      </c>
      <c r="H884" t="s">
        <v>50</v>
      </c>
      <c r="I884" t="s">
        <v>51</v>
      </c>
      <c r="J884" t="s">
        <v>102</v>
      </c>
      <c r="K884" t="s">
        <v>102</v>
      </c>
      <c r="L884" t="s">
        <v>103</v>
      </c>
      <c r="M884" t="s">
        <v>52</v>
      </c>
      <c r="N884" t="s">
        <v>947</v>
      </c>
      <c r="O884" t="s">
        <v>105</v>
      </c>
      <c r="Q884" s="3"/>
      <c r="U884" s="3"/>
      <c r="W884" t="s">
        <v>43</v>
      </c>
      <c r="X884" t="s">
        <v>43</v>
      </c>
      <c r="Y884" s="3">
        <v>80</v>
      </c>
      <c r="Z884" t="s">
        <v>948</v>
      </c>
      <c r="AA884" t="s">
        <v>949</v>
      </c>
      <c r="AB884" t="s">
        <v>950</v>
      </c>
      <c r="AC884" t="s">
        <v>951</v>
      </c>
      <c r="AD884" t="s">
        <v>110</v>
      </c>
      <c r="AE884" t="s">
        <v>60</v>
      </c>
      <c r="AH884" s="3"/>
      <c r="AI884" s="3">
        <v>2024</v>
      </c>
      <c r="AJ884" s="4">
        <v>45629</v>
      </c>
      <c r="AK884" s="5">
        <v>45632</v>
      </c>
      <c r="AL884" t="s">
        <v>43</v>
      </c>
      <c r="AM884" t="s">
        <v>61</v>
      </c>
      <c r="AN884">
        <v>210</v>
      </c>
      <c r="AO884">
        <v>210</v>
      </c>
      <c r="AQ884" s="6">
        <v>210</v>
      </c>
    </row>
    <row r="885" spans="1:43" x14ac:dyDescent="0.3">
      <c r="A885" t="s">
        <v>98</v>
      </c>
      <c r="B885" t="s">
        <v>247</v>
      </c>
      <c r="C885" t="s">
        <v>46</v>
      </c>
      <c r="D885" s="3">
        <v>75105</v>
      </c>
      <c r="E885" t="s">
        <v>100</v>
      </c>
      <c r="F885" t="s">
        <v>48</v>
      </c>
      <c r="G885" t="s">
        <v>49</v>
      </c>
      <c r="H885" t="s">
        <v>50</v>
      </c>
      <c r="I885" t="s">
        <v>51</v>
      </c>
      <c r="J885" t="s">
        <v>102</v>
      </c>
      <c r="K885" t="s">
        <v>102</v>
      </c>
      <c r="L885" t="s">
        <v>103</v>
      </c>
      <c r="M885" t="s">
        <v>52</v>
      </c>
      <c r="N885" t="s">
        <v>954</v>
      </c>
      <c r="O885" t="s">
        <v>105</v>
      </c>
      <c r="Q885" s="3"/>
      <c r="U885" s="3"/>
      <c r="W885" t="s">
        <v>43</v>
      </c>
      <c r="X885" t="s">
        <v>43</v>
      </c>
      <c r="Y885" s="3">
        <v>94</v>
      </c>
      <c r="Z885" t="s">
        <v>259</v>
      </c>
      <c r="AA885" t="s">
        <v>955</v>
      </c>
      <c r="AB885" t="s">
        <v>261</v>
      </c>
      <c r="AC885" t="s">
        <v>252</v>
      </c>
      <c r="AD885" t="s">
        <v>110</v>
      </c>
      <c r="AE885" t="s">
        <v>60</v>
      </c>
      <c r="AH885" s="3"/>
      <c r="AI885" s="3">
        <v>2023</v>
      </c>
      <c r="AJ885" s="4">
        <v>45210</v>
      </c>
      <c r="AK885" s="5">
        <v>45212</v>
      </c>
      <c r="AL885" t="s">
        <v>43</v>
      </c>
      <c r="AM885" t="s">
        <v>61</v>
      </c>
      <c r="AN885">
        <v>0.81</v>
      </c>
      <c r="AO885">
        <v>0.81</v>
      </c>
      <c r="AQ885" s="6">
        <v>0.81</v>
      </c>
    </row>
    <row r="886" spans="1:43" x14ac:dyDescent="0.3">
      <c r="A886" t="s">
        <v>98</v>
      </c>
      <c r="B886" t="s">
        <v>289</v>
      </c>
      <c r="C886" t="s">
        <v>46</v>
      </c>
      <c r="D886" s="3">
        <v>75105</v>
      </c>
      <c r="E886" t="s">
        <v>100</v>
      </c>
      <c r="F886" t="s">
        <v>48</v>
      </c>
      <c r="G886" t="s">
        <v>49</v>
      </c>
      <c r="H886" t="s">
        <v>50</v>
      </c>
      <c r="I886" t="s">
        <v>51</v>
      </c>
      <c r="J886" t="s">
        <v>102</v>
      </c>
      <c r="K886" t="s">
        <v>102</v>
      </c>
      <c r="L886" t="s">
        <v>103</v>
      </c>
      <c r="M886" t="s">
        <v>52</v>
      </c>
      <c r="N886" t="s">
        <v>961</v>
      </c>
      <c r="O886" t="s">
        <v>105</v>
      </c>
      <c r="Q886" s="3"/>
      <c r="U886" s="3"/>
      <c r="W886" t="s">
        <v>43</v>
      </c>
      <c r="X886" t="s">
        <v>43</v>
      </c>
      <c r="Y886" s="3">
        <v>113</v>
      </c>
      <c r="Z886" t="s">
        <v>962</v>
      </c>
      <c r="AA886" t="s">
        <v>963</v>
      </c>
      <c r="AB886" t="s">
        <v>964</v>
      </c>
      <c r="AC886" t="s">
        <v>965</v>
      </c>
      <c r="AD886" t="s">
        <v>110</v>
      </c>
      <c r="AE886" t="s">
        <v>60</v>
      </c>
      <c r="AH886" s="3"/>
      <c r="AI886" s="3">
        <v>2023</v>
      </c>
      <c r="AJ886" s="4">
        <v>45199</v>
      </c>
      <c r="AK886" s="5">
        <v>45254</v>
      </c>
      <c r="AL886" t="s">
        <v>43</v>
      </c>
      <c r="AM886" t="s">
        <v>61</v>
      </c>
      <c r="AN886">
        <v>6.98</v>
      </c>
      <c r="AO886">
        <v>6.98</v>
      </c>
      <c r="AQ886" s="6">
        <v>6.98</v>
      </c>
    </row>
    <row r="887" spans="1:43" x14ac:dyDescent="0.3">
      <c r="A887" t="s">
        <v>98</v>
      </c>
      <c r="B887" t="s">
        <v>85</v>
      </c>
      <c r="C887" t="s">
        <v>46</v>
      </c>
      <c r="D887" s="3">
        <v>75105</v>
      </c>
      <c r="E887" t="s">
        <v>100</v>
      </c>
      <c r="F887" t="s">
        <v>48</v>
      </c>
      <c r="G887" t="s">
        <v>49</v>
      </c>
      <c r="H887" t="s">
        <v>50</v>
      </c>
      <c r="I887" t="s">
        <v>51</v>
      </c>
      <c r="J887" t="s">
        <v>102</v>
      </c>
      <c r="K887" t="s">
        <v>102</v>
      </c>
      <c r="L887" t="s">
        <v>103</v>
      </c>
      <c r="M887" t="s">
        <v>52</v>
      </c>
      <c r="N887" t="s">
        <v>970</v>
      </c>
      <c r="O887" t="s">
        <v>105</v>
      </c>
      <c r="Q887" s="3"/>
      <c r="U887" s="3"/>
      <c r="W887" t="s">
        <v>43</v>
      </c>
      <c r="X887" t="s">
        <v>43</v>
      </c>
      <c r="Y887" s="3">
        <v>124</v>
      </c>
      <c r="Z887" t="s">
        <v>971</v>
      </c>
      <c r="AA887" t="s">
        <v>972</v>
      </c>
      <c r="AB887" t="s">
        <v>973</v>
      </c>
      <c r="AC887" t="s">
        <v>974</v>
      </c>
      <c r="AD887" t="s">
        <v>110</v>
      </c>
      <c r="AE887" t="s">
        <v>60</v>
      </c>
      <c r="AH887" s="3"/>
      <c r="AI887" s="3">
        <v>2023</v>
      </c>
      <c r="AJ887" s="4">
        <v>45274</v>
      </c>
      <c r="AK887" s="5">
        <v>45277</v>
      </c>
      <c r="AL887" t="s">
        <v>43</v>
      </c>
      <c r="AM887" t="s">
        <v>61</v>
      </c>
      <c r="AN887">
        <v>0.81</v>
      </c>
      <c r="AO887">
        <v>0.81</v>
      </c>
      <c r="AQ887" s="6">
        <v>0.81</v>
      </c>
    </row>
    <row r="888" spans="1:43" x14ac:dyDescent="0.3">
      <c r="A888" t="s">
        <v>98</v>
      </c>
      <c r="B888" t="s">
        <v>551</v>
      </c>
      <c r="C888" t="s">
        <v>46</v>
      </c>
      <c r="D888" s="3">
        <v>75105</v>
      </c>
      <c r="E888" t="s">
        <v>100</v>
      </c>
      <c r="F888" t="s">
        <v>48</v>
      </c>
      <c r="G888" t="s">
        <v>49</v>
      </c>
      <c r="H888" t="s">
        <v>50</v>
      </c>
      <c r="I888" t="s">
        <v>51</v>
      </c>
      <c r="J888" t="s">
        <v>102</v>
      </c>
      <c r="K888" t="s">
        <v>102</v>
      </c>
      <c r="L888" t="s">
        <v>103</v>
      </c>
      <c r="M888" t="s">
        <v>52</v>
      </c>
      <c r="N888" t="s">
        <v>979</v>
      </c>
      <c r="O888" t="s">
        <v>105</v>
      </c>
      <c r="Q888" s="3"/>
      <c r="U888" s="3"/>
      <c r="W888" t="s">
        <v>43</v>
      </c>
      <c r="X888" t="s">
        <v>43</v>
      </c>
      <c r="Y888" s="3">
        <v>132</v>
      </c>
      <c r="Z888" t="s">
        <v>980</v>
      </c>
      <c r="AA888" t="s">
        <v>981</v>
      </c>
      <c r="AB888" t="s">
        <v>982</v>
      </c>
      <c r="AC888" t="s">
        <v>983</v>
      </c>
      <c r="AD888" t="s">
        <v>110</v>
      </c>
      <c r="AE888" t="s">
        <v>60</v>
      </c>
      <c r="AH888" s="3"/>
      <c r="AI888" s="3">
        <v>2024</v>
      </c>
      <c r="AJ888" s="4">
        <v>45321</v>
      </c>
      <c r="AK888" s="5">
        <v>45323</v>
      </c>
      <c r="AL888" t="s">
        <v>43</v>
      </c>
      <c r="AM888" t="s">
        <v>61</v>
      </c>
      <c r="AN888">
        <v>87.42</v>
      </c>
      <c r="AO888">
        <v>87.42</v>
      </c>
      <c r="AQ888" s="6">
        <v>87.42</v>
      </c>
    </row>
    <row r="889" spans="1:43" x14ac:dyDescent="0.3">
      <c r="A889" t="s">
        <v>98</v>
      </c>
      <c r="B889" t="s">
        <v>162</v>
      </c>
      <c r="C889" t="s">
        <v>46</v>
      </c>
      <c r="D889" s="3">
        <v>75105</v>
      </c>
      <c r="E889" t="s">
        <v>100</v>
      </c>
      <c r="F889" t="s">
        <v>48</v>
      </c>
      <c r="G889" t="s">
        <v>49</v>
      </c>
      <c r="H889" t="s">
        <v>50</v>
      </c>
      <c r="I889" t="s">
        <v>51</v>
      </c>
      <c r="J889" t="s">
        <v>102</v>
      </c>
      <c r="K889" t="s">
        <v>102</v>
      </c>
      <c r="L889" t="s">
        <v>103</v>
      </c>
      <c r="M889" t="s">
        <v>52</v>
      </c>
      <c r="N889" t="s">
        <v>993</v>
      </c>
      <c r="O889" t="s">
        <v>105</v>
      </c>
      <c r="Q889" s="3"/>
      <c r="U889" s="3"/>
      <c r="W889" t="s">
        <v>43</v>
      </c>
      <c r="X889" t="s">
        <v>43</v>
      </c>
      <c r="Y889" s="3">
        <v>161</v>
      </c>
      <c r="Z889" t="s">
        <v>994</v>
      </c>
      <c r="AA889" t="s">
        <v>995</v>
      </c>
      <c r="AB889" t="s">
        <v>996</v>
      </c>
      <c r="AC889" t="s">
        <v>997</v>
      </c>
      <c r="AD889" t="s">
        <v>110</v>
      </c>
      <c r="AE889" t="s">
        <v>60</v>
      </c>
      <c r="AH889" s="3"/>
      <c r="AI889" s="3">
        <v>2023</v>
      </c>
      <c r="AJ889" s="4">
        <v>45047</v>
      </c>
      <c r="AK889" s="5">
        <v>45179</v>
      </c>
      <c r="AL889" t="s">
        <v>43</v>
      </c>
      <c r="AM889" t="s">
        <v>61</v>
      </c>
      <c r="AN889">
        <v>71.77</v>
      </c>
      <c r="AO889">
        <v>71.77</v>
      </c>
      <c r="AQ889" s="6">
        <v>71.77</v>
      </c>
    </row>
    <row r="890" spans="1:43" x14ac:dyDescent="0.3">
      <c r="A890" t="s">
        <v>98</v>
      </c>
      <c r="B890" t="s">
        <v>85</v>
      </c>
      <c r="C890" t="s">
        <v>46</v>
      </c>
      <c r="D890" s="3">
        <v>75105</v>
      </c>
      <c r="E890" t="s">
        <v>100</v>
      </c>
      <c r="F890" t="s">
        <v>48</v>
      </c>
      <c r="G890" t="s">
        <v>49</v>
      </c>
      <c r="H890" t="s">
        <v>50</v>
      </c>
      <c r="I890" t="s">
        <v>51</v>
      </c>
      <c r="J890" t="s">
        <v>102</v>
      </c>
      <c r="K890" t="s">
        <v>102</v>
      </c>
      <c r="L890" t="s">
        <v>103</v>
      </c>
      <c r="M890" t="s">
        <v>52</v>
      </c>
      <c r="N890" t="s">
        <v>1003</v>
      </c>
      <c r="O890" t="s">
        <v>105</v>
      </c>
      <c r="Q890" s="3"/>
      <c r="U890" s="3"/>
      <c r="W890" t="s">
        <v>43</v>
      </c>
      <c r="X890" t="s">
        <v>43</v>
      </c>
      <c r="Y890" s="3">
        <v>173</v>
      </c>
      <c r="Z890" t="s">
        <v>957</v>
      </c>
      <c r="AA890" t="s">
        <v>1004</v>
      </c>
      <c r="AB890" t="s">
        <v>959</v>
      </c>
      <c r="AC890" t="s">
        <v>819</v>
      </c>
      <c r="AD890" t="s">
        <v>110</v>
      </c>
      <c r="AE890" t="s">
        <v>60</v>
      </c>
      <c r="AH890" s="3"/>
      <c r="AI890" s="3">
        <v>2023</v>
      </c>
      <c r="AJ890" s="4">
        <v>45273</v>
      </c>
      <c r="AK890" s="5">
        <v>45275</v>
      </c>
      <c r="AL890" t="s">
        <v>43</v>
      </c>
      <c r="AM890" t="s">
        <v>61</v>
      </c>
      <c r="AN890">
        <v>12.49</v>
      </c>
      <c r="AO890">
        <v>12.49</v>
      </c>
      <c r="AQ890" s="6">
        <v>12.49</v>
      </c>
    </row>
    <row r="891" spans="1:43" x14ac:dyDescent="0.3">
      <c r="A891" t="s">
        <v>98</v>
      </c>
      <c r="B891" t="s">
        <v>45</v>
      </c>
      <c r="C891" t="s">
        <v>46</v>
      </c>
      <c r="D891" s="3">
        <v>75105</v>
      </c>
      <c r="E891" t="s">
        <v>100</v>
      </c>
      <c r="F891" t="s">
        <v>48</v>
      </c>
      <c r="G891" t="s">
        <v>49</v>
      </c>
      <c r="H891" t="s">
        <v>50</v>
      </c>
      <c r="I891" t="s">
        <v>51</v>
      </c>
      <c r="J891" t="s">
        <v>102</v>
      </c>
      <c r="K891" t="s">
        <v>102</v>
      </c>
      <c r="L891" t="s">
        <v>103</v>
      </c>
      <c r="M891" t="s">
        <v>52</v>
      </c>
      <c r="N891" t="s">
        <v>1005</v>
      </c>
      <c r="O891" t="s">
        <v>105</v>
      </c>
      <c r="Q891" s="3"/>
      <c r="U891" s="3"/>
      <c r="W891" t="s">
        <v>43</v>
      </c>
      <c r="X891" t="s">
        <v>43</v>
      </c>
      <c r="Y891" s="3">
        <v>174</v>
      </c>
      <c r="Z891" t="s">
        <v>994</v>
      </c>
      <c r="AA891" t="s">
        <v>1006</v>
      </c>
      <c r="AB891" t="s">
        <v>1007</v>
      </c>
      <c r="AC891" t="s">
        <v>516</v>
      </c>
      <c r="AD891" t="s">
        <v>110</v>
      </c>
      <c r="AE891" t="s">
        <v>60</v>
      </c>
      <c r="AH891" s="3"/>
      <c r="AI891" s="3">
        <v>2023</v>
      </c>
      <c r="AJ891" s="4">
        <v>45078</v>
      </c>
      <c r="AK891" s="5">
        <v>45179</v>
      </c>
      <c r="AL891" t="s">
        <v>43</v>
      </c>
      <c r="AM891" t="s">
        <v>61</v>
      </c>
      <c r="AN891">
        <v>75.23</v>
      </c>
      <c r="AO891">
        <v>75.23</v>
      </c>
      <c r="AQ891" s="6">
        <v>75.23</v>
      </c>
    </row>
    <row r="892" spans="1:43" x14ac:dyDescent="0.3">
      <c r="A892" t="s">
        <v>98</v>
      </c>
      <c r="B892" t="s">
        <v>85</v>
      </c>
      <c r="C892" t="s">
        <v>46</v>
      </c>
      <c r="D892" s="3">
        <v>75105</v>
      </c>
      <c r="E892" t="s">
        <v>100</v>
      </c>
      <c r="F892" t="s">
        <v>48</v>
      </c>
      <c r="G892" t="s">
        <v>49</v>
      </c>
      <c r="H892" t="s">
        <v>50</v>
      </c>
      <c r="I892" t="s">
        <v>51</v>
      </c>
      <c r="J892" t="s">
        <v>102</v>
      </c>
      <c r="K892" t="s">
        <v>102</v>
      </c>
      <c r="L892" t="s">
        <v>103</v>
      </c>
      <c r="M892" t="s">
        <v>52</v>
      </c>
      <c r="N892" t="s">
        <v>1008</v>
      </c>
      <c r="O892" t="s">
        <v>105</v>
      </c>
      <c r="Q892" s="3"/>
      <c r="U892" s="3"/>
      <c r="W892" t="s">
        <v>43</v>
      </c>
      <c r="X892" t="s">
        <v>43</v>
      </c>
      <c r="Y892" s="3">
        <v>174</v>
      </c>
      <c r="Z892" t="s">
        <v>957</v>
      </c>
      <c r="AA892" t="s">
        <v>1009</v>
      </c>
      <c r="AB892" t="s">
        <v>959</v>
      </c>
      <c r="AC892" t="s">
        <v>819</v>
      </c>
      <c r="AD892" t="s">
        <v>110</v>
      </c>
      <c r="AE892" t="s">
        <v>60</v>
      </c>
      <c r="AH892" s="3"/>
      <c r="AI892" s="3">
        <v>2023</v>
      </c>
      <c r="AJ892" s="4">
        <v>45273</v>
      </c>
      <c r="AK892" s="5">
        <v>45275</v>
      </c>
      <c r="AL892" t="s">
        <v>43</v>
      </c>
      <c r="AM892" t="s">
        <v>61</v>
      </c>
      <c r="AN892">
        <v>12.49</v>
      </c>
      <c r="AO892">
        <v>12.49</v>
      </c>
      <c r="AQ892" s="6">
        <v>12.49</v>
      </c>
    </row>
    <row r="893" spans="1:43" x14ac:dyDescent="0.3">
      <c r="A893" t="s">
        <v>98</v>
      </c>
      <c r="B893" t="s">
        <v>230</v>
      </c>
      <c r="C893" t="s">
        <v>46</v>
      </c>
      <c r="D893" s="3">
        <v>75105</v>
      </c>
      <c r="E893" t="s">
        <v>100</v>
      </c>
      <c r="F893" t="s">
        <v>48</v>
      </c>
      <c r="G893" t="s">
        <v>49</v>
      </c>
      <c r="H893" t="s">
        <v>50</v>
      </c>
      <c r="I893" t="s">
        <v>51</v>
      </c>
      <c r="J893" t="s">
        <v>102</v>
      </c>
      <c r="K893" t="s">
        <v>102</v>
      </c>
      <c r="L893" t="s">
        <v>103</v>
      </c>
      <c r="M893" t="s">
        <v>52</v>
      </c>
      <c r="N893" t="s">
        <v>1010</v>
      </c>
      <c r="O893" t="s">
        <v>105</v>
      </c>
      <c r="Q893" s="3"/>
      <c r="U893" s="3"/>
      <c r="W893" t="s">
        <v>43</v>
      </c>
      <c r="X893" t="s">
        <v>43</v>
      </c>
      <c r="Y893" s="3">
        <v>177</v>
      </c>
      <c r="Z893" t="s">
        <v>686</v>
      </c>
      <c r="AA893" t="s">
        <v>1011</v>
      </c>
      <c r="AB893" t="s">
        <v>1012</v>
      </c>
      <c r="AC893" t="s">
        <v>1013</v>
      </c>
      <c r="AD893" t="s">
        <v>110</v>
      </c>
      <c r="AE893" t="s">
        <v>60</v>
      </c>
      <c r="AH893" s="3"/>
      <c r="AI893" s="3">
        <v>2023</v>
      </c>
      <c r="AJ893" s="4">
        <v>45138</v>
      </c>
      <c r="AK893" s="5">
        <v>45196</v>
      </c>
      <c r="AL893" t="s">
        <v>43</v>
      </c>
      <c r="AM893" t="s">
        <v>61</v>
      </c>
      <c r="AN893">
        <v>3.12</v>
      </c>
      <c r="AO893">
        <v>3.12</v>
      </c>
      <c r="AQ893" s="6">
        <v>3.12</v>
      </c>
    </row>
    <row r="894" spans="1:43" x14ac:dyDescent="0.3">
      <c r="A894" t="s">
        <v>98</v>
      </c>
      <c r="B894" t="s">
        <v>230</v>
      </c>
      <c r="C894" t="s">
        <v>46</v>
      </c>
      <c r="D894" s="3">
        <v>75105</v>
      </c>
      <c r="E894" t="s">
        <v>100</v>
      </c>
      <c r="F894" t="s">
        <v>48</v>
      </c>
      <c r="G894" t="s">
        <v>49</v>
      </c>
      <c r="H894" t="s">
        <v>50</v>
      </c>
      <c r="I894" t="s">
        <v>51</v>
      </c>
      <c r="J894" t="s">
        <v>102</v>
      </c>
      <c r="K894" t="s">
        <v>102</v>
      </c>
      <c r="L894" t="s">
        <v>103</v>
      </c>
      <c r="M894" t="s">
        <v>52</v>
      </c>
      <c r="N894" t="s">
        <v>1014</v>
      </c>
      <c r="O894" t="s">
        <v>105</v>
      </c>
      <c r="Q894" s="3"/>
      <c r="U894" s="3"/>
      <c r="W894" t="s">
        <v>43</v>
      </c>
      <c r="X894" t="s">
        <v>43</v>
      </c>
      <c r="Y894" s="3">
        <v>178</v>
      </c>
      <c r="Z894" t="s">
        <v>686</v>
      </c>
      <c r="AA894" t="s">
        <v>1015</v>
      </c>
      <c r="AB894" t="s">
        <v>1012</v>
      </c>
      <c r="AC894" t="s">
        <v>1013</v>
      </c>
      <c r="AD894" t="s">
        <v>110</v>
      </c>
      <c r="AE894" t="s">
        <v>60</v>
      </c>
      <c r="AH894" s="3"/>
      <c r="AI894" s="3">
        <v>2023</v>
      </c>
      <c r="AJ894" s="4">
        <v>45138</v>
      </c>
      <c r="AK894" s="5">
        <v>45196</v>
      </c>
      <c r="AL894" t="s">
        <v>43</v>
      </c>
      <c r="AM894" t="s">
        <v>61</v>
      </c>
      <c r="AN894">
        <v>6.23</v>
      </c>
      <c r="AO894">
        <v>6.23</v>
      </c>
      <c r="AQ894" s="6">
        <v>6.23</v>
      </c>
    </row>
    <row r="895" spans="1:43" x14ac:dyDescent="0.3">
      <c r="A895" t="s">
        <v>98</v>
      </c>
      <c r="B895" t="s">
        <v>230</v>
      </c>
      <c r="C895" t="s">
        <v>46</v>
      </c>
      <c r="D895" s="3">
        <v>75105</v>
      </c>
      <c r="E895" t="s">
        <v>100</v>
      </c>
      <c r="F895" t="s">
        <v>48</v>
      </c>
      <c r="G895" t="s">
        <v>49</v>
      </c>
      <c r="H895" t="s">
        <v>50</v>
      </c>
      <c r="I895" t="s">
        <v>51</v>
      </c>
      <c r="J895" t="s">
        <v>102</v>
      </c>
      <c r="K895" t="s">
        <v>102</v>
      </c>
      <c r="L895" t="s">
        <v>103</v>
      </c>
      <c r="M895" t="s">
        <v>52</v>
      </c>
      <c r="N895" t="s">
        <v>1016</v>
      </c>
      <c r="O895" t="s">
        <v>105</v>
      </c>
      <c r="Q895" s="3"/>
      <c r="U895" s="3"/>
      <c r="W895" t="s">
        <v>43</v>
      </c>
      <c r="X895" t="s">
        <v>43</v>
      </c>
      <c r="Y895" s="3">
        <v>179</v>
      </c>
      <c r="Z895" t="s">
        <v>686</v>
      </c>
      <c r="AA895" t="s">
        <v>1017</v>
      </c>
      <c r="AB895" t="s">
        <v>1012</v>
      </c>
      <c r="AC895" t="s">
        <v>1013</v>
      </c>
      <c r="AD895" t="s">
        <v>110</v>
      </c>
      <c r="AE895" t="s">
        <v>60</v>
      </c>
      <c r="AH895" s="3"/>
      <c r="AI895" s="3">
        <v>2023</v>
      </c>
      <c r="AJ895" s="4">
        <v>45138</v>
      </c>
      <c r="AK895" s="5">
        <v>45196</v>
      </c>
      <c r="AL895" t="s">
        <v>43</v>
      </c>
      <c r="AM895" t="s">
        <v>61</v>
      </c>
      <c r="AN895">
        <v>48.300000000000004</v>
      </c>
      <c r="AO895">
        <v>48.300000000000004</v>
      </c>
      <c r="AQ895" s="6">
        <v>48.300000000000004</v>
      </c>
    </row>
    <row r="896" spans="1:43" x14ac:dyDescent="0.3">
      <c r="A896" t="s">
        <v>98</v>
      </c>
      <c r="B896" t="s">
        <v>230</v>
      </c>
      <c r="C896" t="s">
        <v>46</v>
      </c>
      <c r="D896" s="3">
        <v>75105</v>
      </c>
      <c r="E896" t="s">
        <v>100</v>
      </c>
      <c r="F896" t="s">
        <v>48</v>
      </c>
      <c r="G896" t="s">
        <v>49</v>
      </c>
      <c r="H896" t="s">
        <v>50</v>
      </c>
      <c r="I896" t="s">
        <v>51</v>
      </c>
      <c r="J896" t="s">
        <v>102</v>
      </c>
      <c r="K896" t="s">
        <v>102</v>
      </c>
      <c r="L896" t="s">
        <v>103</v>
      </c>
      <c r="M896" t="s">
        <v>52</v>
      </c>
      <c r="N896" t="s">
        <v>1018</v>
      </c>
      <c r="O896" t="s">
        <v>105</v>
      </c>
      <c r="Q896" s="3"/>
      <c r="U896" s="3"/>
      <c r="W896" t="s">
        <v>43</v>
      </c>
      <c r="X896" t="s">
        <v>43</v>
      </c>
      <c r="Y896" s="3">
        <v>180</v>
      </c>
      <c r="Z896" t="s">
        <v>686</v>
      </c>
      <c r="AA896" t="s">
        <v>1019</v>
      </c>
      <c r="AB896" t="s">
        <v>1012</v>
      </c>
      <c r="AC896" t="s">
        <v>1013</v>
      </c>
      <c r="AD896" t="s">
        <v>110</v>
      </c>
      <c r="AE896" t="s">
        <v>60</v>
      </c>
      <c r="AH896" s="3"/>
      <c r="AI896" s="3">
        <v>2023</v>
      </c>
      <c r="AJ896" s="4">
        <v>45138</v>
      </c>
      <c r="AK896" s="5">
        <v>45196</v>
      </c>
      <c r="AL896" t="s">
        <v>43</v>
      </c>
      <c r="AM896" t="s">
        <v>61</v>
      </c>
      <c r="AN896">
        <v>117.04</v>
      </c>
      <c r="AO896">
        <v>117.04</v>
      </c>
      <c r="AQ896" s="6">
        <v>117.04</v>
      </c>
    </row>
    <row r="897" spans="1:43" x14ac:dyDescent="0.3">
      <c r="A897" t="s">
        <v>98</v>
      </c>
      <c r="B897" t="s">
        <v>230</v>
      </c>
      <c r="C897" t="s">
        <v>46</v>
      </c>
      <c r="D897" s="3">
        <v>75105</v>
      </c>
      <c r="E897" t="s">
        <v>100</v>
      </c>
      <c r="F897" t="s">
        <v>48</v>
      </c>
      <c r="G897" t="s">
        <v>49</v>
      </c>
      <c r="H897" t="s">
        <v>50</v>
      </c>
      <c r="I897" t="s">
        <v>51</v>
      </c>
      <c r="J897" t="s">
        <v>102</v>
      </c>
      <c r="K897" t="s">
        <v>102</v>
      </c>
      <c r="L897" t="s">
        <v>103</v>
      </c>
      <c r="M897" t="s">
        <v>52</v>
      </c>
      <c r="N897" t="s">
        <v>1020</v>
      </c>
      <c r="O897" t="s">
        <v>105</v>
      </c>
      <c r="Q897" s="3"/>
      <c r="U897" s="3"/>
      <c r="W897" t="s">
        <v>43</v>
      </c>
      <c r="X897" t="s">
        <v>43</v>
      </c>
      <c r="Y897" s="3">
        <v>181</v>
      </c>
      <c r="Z897" t="s">
        <v>686</v>
      </c>
      <c r="AA897" t="s">
        <v>1021</v>
      </c>
      <c r="AB897" t="s">
        <v>1012</v>
      </c>
      <c r="AC897" t="s">
        <v>1013</v>
      </c>
      <c r="AD897" t="s">
        <v>110</v>
      </c>
      <c r="AE897" t="s">
        <v>60</v>
      </c>
      <c r="AH897" s="3"/>
      <c r="AI897" s="3">
        <v>2023</v>
      </c>
      <c r="AJ897" s="4">
        <v>45138</v>
      </c>
      <c r="AK897" s="5">
        <v>45196</v>
      </c>
      <c r="AL897" t="s">
        <v>43</v>
      </c>
      <c r="AM897" t="s">
        <v>61</v>
      </c>
      <c r="AN897">
        <v>117.04</v>
      </c>
      <c r="AO897">
        <v>117.04</v>
      </c>
      <c r="AQ897" s="6">
        <v>117.04</v>
      </c>
    </row>
    <row r="898" spans="1:43" x14ac:dyDescent="0.3">
      <c r="A898" t="s">
        <v>98</v>
      </c>
      <c r="B898" t="s">
        <v>179</v>
      </c>
      <c r="C898" t="s">
        <v>46</v>
      </c>
      <c r="D898" s="3">
        <v>75105</v>
      </c>
      <c r="E898" t="s">
        <v>100</v>
      </c>
      <c r="F898" t="s">
        <v>48</v>
      </c>
      <c r="G898" t="s">
        <v>49</v>
      </c>
      <c r="H898" t="s">
        <v>50</v>
      </c>
      <c r="I898" t="s">
        <v>51</v>
      </c>
      <c r="J898" t="s">
        <v>102</v>
      </c>
      <c r="K898" t="s">
        <v>102</v>
      </c>
      <c r="L898" t="s">
        <v>103</v>
      </c>
      <c r="M898" t="s">
        <v>52</v>
      </c>
      <c r="N898" t="s">
        <v>1022</v>
      </c>
      <c r="O898" t="s">
        <v>105</v>
      </c>
      <c r="Q898" s="3"/>
      <c r="U898" s="3"/>
      <c r="W898" t="s">
        <v>43</v>
      </c>
      <c r="X898" t="s">
        <v>43</v>
      </c>
      <c r="Y898" s="3">
        <v>188</v>
      </c>
      <c r="Z898" t="s">
        <v>718</v>
      </c>
      <c r="AA898" t="s">
        <v>1023</v>
      </c>
      <c r="AB898" t="s">
        <v>720</v>
      </c>
      <c r="AC898" t="s">
        <v>1024</v>
      </c>
      <c r="AD898" t="s">
        <v>110</v>
      </c>
      <c r="AE898" t="s">
        <v>60</v>
      </c>
      <c r="AH898" s="3"/>
      <c r="AI898" s="3">
        <v>2024</v>
      </c>
      <c r="AJ898" s="4">
        <v>45553</v>
      </c>
      <c r="AK898" s="5">
        <v>45555</v>
      </c>
      <c r="AL898" t="s">
        <v>43</v>
      </c>
      <c r="AM898" t="s">
        <v>61</v>
      </c>
      <c r="AN898">
        <v>38.39</v>
      </c>
      <c r="AO898">
        <v>38.39</v>
      </c>
      <c r="AQ898" s="6">
        <v>38.39</v>
      </c>
    </row>
    <row r="899" spans="1:43" x14ac:dyDescent="0.3">
      <c r="A899" t="s">
        <v>98</v>
      </c>
      <c r="B899" t="s">
        <v>117</v>
      </c>
      <c r="C899" t="s">
        <v>46</v>
      </c>
      <c r="D899" s="3">
        <v>75105</v>
      </c>
      <c r="E899" t="s">
        <v>100</v>
      </c>
      <c r="F899" t="s">
        <v>48</v>
      </c>
      <c r="G899" t="s">
        <v>49</v>
      </c>
      <c r="H899" t="s">
        <v>50</v>
      </c>
      <c r="I899" t="s">
        <v>51</v>
      </c>
      <c r="J899" t="s">
        <v>102</v>
      </c>
      <c r="K899" t="s">
        <v>102</v>
      </c>
      <c r="L899" t="s">
        <v>103</v>
      </c>
      <c r="M899" t="s">
        <v>52</v>
      </c>
      <c r="N899" t="s">
        <v>1035</v>
      </c>
      <c r="O899" t="s">
        <v>105</v>
      </c>
      <c r="Q899" s="3"/>
      <c r="U899" s="3"/>
      <c r="W899" t="s">
        <v>43</v>
      </c>
      <c r="X899" t="s">
        <v>43</v>
      </c>
      <c r="Y899" s="3">
        <v>191</v>
      </c>
      <c r="Z899" t="s">
        <v>203</v>
      </c>
      <c r="AA899" t="s">
        <v>1036</v>
      </c>
      <c r="AB899" t="s">
        <v>205</v>
      </c>
      <c r="AC899" t="s">
        <v>1037</v>
      </c>
      <c r="AD899" t="s">
        <v>110</v>
      </c>
      <c r="AE899" t="s">
        <v>60</v>
      </c>
      <c r="AH899" s="3"/>
      <c r="AI899" s="3">
        <v>2023</v>
      </c>
      <c r="AJ899" s="4">
        <v>45244</v>
      </c>
      <c r="AK899" s="5">
        <v>45245</v>
      </c>
      <c r="AL899" t="s">
        <v>43</v>
      </c>
      <c r="AM899" t="s">
        <v>61</v>
      </c>
      <c r="AN899">
        <v>287.22000000000003</v>
      </c>
      <c r="AO899">
        <v>287.22000000000003</v>
      </c>
      <c r="AQ899" s="6">
        <v>287.22000000000003</v>
      </c>
    </row>
    <row r="900" spans="1:43" x14ac:dyDescent="0.3">
      <c r="A900" t="s">
        <v>98</v>
      </c>
      <c r="B900" t="s">
        <v>117</v>
      </c>
      <c r="C900" t="s">
        <v>46</v>
      </c>
      <c r="D900" s="3">
        <v>75105</v>
      </c>
      <c r="E900" t="s">
        <v>100</v>
      </c>
      <c r="F900" t="s">
        <v>48</v>
      </c>
      <c r="G900" t="s">
        <v>49</v>
      </c>
      <c r="H900" t="s">
        <v>50</v>
      </c>
      <c r="I900" t="s">
        <v>51</v>
      </c>
      <c r="J900" t="s">
        <v>102</v>
      </c>
      <c r="K900" t="s">
        <v>102</v>
      </c>
      <c r="L900" t="s">
        <v>103</v>
      </c>
      <c r="M900" t="s">
        <v>52</v>
      </c>
      <c r="N900" t="s">
        <v>1038</v>
      </c>
      <c r="O900" t="s">
        <v>105</v>
      </c>
      <c r="Q900" s="3"/>
      <c r="U900" s="3"/>
      <c r="W900" t="s">
        <v>43</v>
      </c>
      <c r="X900" t="s">
        <v>43</v>
      </c>
      <c r="Y900" s="3">
        <v>192</v>
      </c>
      <c r="Z900" t="s">
        <v>203</v>
      </c>
      <c r="AA900" t="s">
        <v>1039</v>
      </c>
      <c r="AB900" t="s">
        <v>205</v>
      </c>
      <c r="AC900" t="s">
        <v>1037</v>
      </c>
      <c r="AD900" t="s">
        <v>110</v>
      </c>
      <c r="AE900" t="s">
        <v>60</v>
      </c>
      <c r="AH900" s="3"/>
      <c r="AI900" s="3">
        <v>2023</v>
      </c>
      <c r="AJ900" s="4">
        <v>45244</v>
      </c>
      <c r="AK900" s="5">
        <v>45245</v>
      </c>
      <c r="AL900" t="s">
        <v>43</v>
      </c>
      <c r="AM900" t="s">
        <v>61</v>
      </c>
      <c r="AN900">
        <v>-187.32</v>
      </c>
      <c r="AP900">
        <v>187.32</v>
      </c>
      <c r="AQ900" s="6">
        <v>-187.32</v>
      </c>
    </row>
    <row r="901" spans="1:43" x14ac:dyDescent="0.3">
      <c r="A901" t="s">
        <v>98</v>
      </c>
      <c r="B901" t="s">
        <v>551</v>
      </c>
      <c r="C901" t="s">
        <v>46</v>
      </c>
      <c r="D901" s="3">
        <v>75105</v>
      </c>
      <c r="E901" t="s">
        <v>100</v>
      </c>
      <c r="F901" t="s">
        <v>48</v>
      </c>
      <c r="G901" t="s">
        <v>49</v>
      </c>
      <c r="H901" t="s">
        <v>50</v>
      </c>
      <c r="I901" t="s">
        <v>51</v>
      </c>
      <c r="J901" t="s">
        <v>102</v>
      </c>
      <c r="K901" t="s">
        <v>102</v>
      </c>
      <c r="L901" t="s">
        <v>103</v>
      </c>
      <c r="M901" t="s">
        <v>52</v>
      </c>
      <c r="N901" t="s">
        <v>1040</v>
      </c>
      <c r="O901" t="s">
        <v>105</v>
      </c>
      <c r="Q901" s="3"/>
      <c r="U901" s="3"/>
      <c r="W901" t="s">
        <v>43</v>
      </c>
      <c r="X901" t="s">
        <v>43</v>
      </c>
      <c r="Y901" s="3">
        <v>193</v>
      </c>
      <c r="Z901" t="s">
        <v>1041</v>
      </c>
      <c r="AA901" t="s">
        <v>1042</v>
      </c>
      <c r="AB901" t="s">
        <v>1043</v>
      </c>
      <c r="AC901" t="s">
        <v>556</v>
      </c>
      <c r="AD901" t="s">
        <v>110</v>
      </c>
      <c r="AE901" t="s">
        <v>60</v>
      </c>
      <c r="AH901" s="3"/>
      <c r="AI901" s="3">
        <v>2024</v>
      </c>
      <c r="AJ901" s="4">
        <v>45292</v>
      </c>
      <c r="AK901" s="5">
        <v>45378</v>
      </c>
      <c r="AL901" t="s">
        <v>43</v>
      </c>
      <c r="AM901" t="s">
        <v>61</v>
      </c>
      <c r="AN901">
        <v>524.75</v>
      </c>
      <c r="AO901">
        <v>524.75</v>
      </c>
      <c r="AQ901" s="6">
        <v>524.75</v>
      </c>
    </row>
    <row r="902" spans="1:43" x14ac:dyDescent="0.3">
      <c r="A902" t="s">
        <v>98</v>
      </c>
      <c r="B902" t="s">
        <v>247</v>
      </c>
      <c r="C902" t="s">
        <v>46</v>
      </c>
      <c r="D902" s="3">
        <v>75105</v>
      </c>
      <c r="E902" t="s">
        <v>100</v>
      </c>
      <c r="F902" t="s">
        <v>48</v>
      </c>
      <c r="G902" t="s">
        <v>49</v>
      </c>
      <c r="H902" t="s">
        <v>50</v>
      </c>
      <c r="I902" t="s">
        <v>51</v>
      </c>
      <c r="J902" t="s">
        <v>102</v>
      </c>
      <c r="K902" t="s">
        <v>102</v>
      </c>
      <c r="L902" t="s">
        <v>103</v>
      </c>
      <c r="M902" t="s">
        <v>52</v>
      </c>
      <c r="N902" t="s">
        <v>1046</v>
      </c>
      <c r="O902" t="s">
        <v>105</v>
      </c>
      <c r="Q902" s="3"/>
      <c r="U902" s="3"/>
      <c r="W902" t="s">
        <v>43</v>
      </c>
      <c r="X902" t="s">
        <v>43</v>
      </c>
      <c r="Y902" s="3">
        <v>200</v>
      </c>
      <c r="Z902" t="s">
        <v>1047</v>
      </c>
      <c r="AA902" t="s">
        <v>1048</v>
      </c>
      <c r="AB902" t="s">
        <v>1049</v>
      </c>
      <c r="AC902" t="s">
        <v>1050</v>
      </c>
      <c r="AD902" t="s">
        <v>110</v>
      </c>
      <c r="AE902" t="s">
        <v>60</v>
      </c>
      <c r="AH902" s="3"/>
      <c r="AI902" s="3">
        <v>2023</v>
      </c>
      <c r="AJ902" s="4">
        <v>45200</v>
      </c>
      <c r="AK902" s="5">
        <v>45253</v>
      </c>
      <c r="AL902" t="s">
        <v>43</v>
      </c>
      <c r="AM902" t="s">
        <v>61</v>
      </c>
      <c r="AN902">
        <v>81.16</v>
      </c>
      <c r="AO902">
        <v>81.16</v>
      </c>
      <c r="AQ902" s="6">
        <v>81.16</v>
      </c>
    </row>
    <row r="903" spans="1:43" x14ac:dyDescent="0.3">
      <c r="A903" t="s">
        <v>98</v>
      </c>
      <c r="B903" t="s">
        <v>551</v>
      </c>
      <c r="C903" t="s">
        <v>46</v>
      </c>
      <c r="D903" s="3">
        <v>75105</v>
      </c>
      <c r="E903" t="s">
        <v>100</v>
      </c>
      <c r="F903" t="s">
        <v>48</v>
      </c>
      <c r="G903" t="s">
        <v>49</v>
      </c>
      <c r="H903" t="s">
        <v>50</v>
      </c>
      <c r="I903" t="s">
        <v>51</v>
      </c>
      <c r="J903" t="s">
        <v>102</v>
      </c>
      <c r="K903" t="s">
        <v>102</v>
      </c>
      <c r="L903" t="s">
        <v>103</v>
      </c>
      <c r="M903" t="s">
        <v>52</v>
      </c>
      <c r="N903" t="s">
        <v>1059</v>
      </c>
      <c r="O903" t="s">
        <v>105</v>
      </c>
      <c r="Q903" s="3"/>
      <c r="U903" s="3"/>
      <c r="W903" t="s">
        <v>43</v>
      </c>
      <c r="X903" t="s">
        <v>43</v>
      </c>
      <c r="Y903" s="3">
        <v>221</v>
      </c>
      <c r="Z903" t="s">
        <v>1060</v>
      </c>
      <c r="AA903" t="s">
        <v>1061</v>
      </c>
      <c r="AB903" t="s">
        <v>1062</v>
      </c>
      <c r="AC903" t="s">
        <v>983</v>
      </c>
      <c r="AD903" t="s">
        <v>110</v>
      </c>
      <c r="AE903" t="s">
        <v>60</v>
      </c>
      <c r="AH903" s="3"/>
      <c r="AI903" s="3">
        <v>2024</v>
      </c>
      <c r="AJ903" s="4">
        <v>45321</v>
      </c>
      <c r="AK903" s="5">
        <v>45322</v>
      </c>
      <c r="AL903" t="s">
        <v>43</v>
      </c>
      <c r="AM903" t="s">
        <v>61</v>
      </c>
      <c r="AN903">
        <v>12.49</v>
      </c>
      <c r="AO903">
        <v>12.49</v>
      </c>
      <c r="AQ903" s="6">
        <v>12.49</v>
      </c>
    </row>
    <row r="904" spans="1:43" x14ac:dyDescent="0.3">
      <c r="A904" t="s">
        <v>98</v>
      </c>
      <c r="B904" t="s">
        <v>440</v>
      </c>
      <c r="C904" t="s">
        <v>46</v>
      </c>
      <c r="D904" s="3">
        <v>75105</v>
      </c>
      <c r="E904" t="s">
        <v>100</v>
      </c>
      <c r="F904" t="s">
        <v>48</v>
      </c>
      <c r="G904" t="s">
        <v>49</v>
      </c>
      <c r="H904" t="s">
        <v>50</v>
      </c>
      <c r="I904" t="s">
        <v>51</v>
      </c>
      <c r="J904" t="s">
        <v>102</v>
      </c>
      <c r="K904" t="s">
        <v>102</v>
      </c>
      <c r="L904" t="s">
        <v>103</v>
      </c>
      <c r="M904" t="s">
        <v>52</v>
      </c>
      <c r="N904" t="s">
        <v>1063</v>
      </c>
      <c r="O904" t="s">
        <v>105</v>
      </c>
      <c r="Q904" s="3"/>
      <c r="U904" s="3"/>
      <c r="W904" t="s">
        <v>43</v>
      </c>
      <c r="X904" t="s">
        <v>43</v>
      </c>
      <c r="Y904" s="3">
        <v>234</v>
      </c>
      <c r="Z904" t="s">
        <v>696</v>
      </c>
      <c r="AA904" t="s">
        <v>1064</v>
      </c>
      <c r="AB904" t="s">
        <v>698</v>
      </c>
      <c r="AC904" t="s">
        <v>531</v>
      </c>
      <c r="AD904" t="s">
        <v>110</v>
      </c>
      <c r="AE904" t="s">
        <v>60</v>
      </c>
      <c r="AH904" s="3"/>
      <c r="AI904" s="3">
        <v>2024</v>
      </c>
      <c r="AJ904" s="4">
        <v>45383</v>
      </c>
      <c r="AK904" s="5">
        <v>45420</v>
      </c>
      <c r="AL904" t="s">
        <v>43</v>
      </c>
      <c r="AM904" t="s">
        <v>61</v>
      </c>
      <c r="AN904">
        <v>219.73000000000002</v>
      </c>
      <c r="AO904">
        <v>219.73000000000002</v>
      </c>
      <c r="AQ904" s="6">
        <v>219.73000000000002</v>
      </c>
    </row>
    <row r="905" spans="1:43" x14ac:dyDescent="0.3">
      <c r="A905" t="s">
        <v>98</v>
      </c>
      <c r="B905" t="s">
        <v>440</v>
      </c>
      <c r="C905" t="s">
        <v>46</v>
      </c>
      <c r="D905" s="3">
        <v>75105</v>
      </c>
      <c r="E905" t="s">
        <v>100</v>
      </c>
      <c r="F905" t="s">
        <v>48</v>
      </c>
      <c r="G905" t="s">
        <v>49</v>
      </c>
      <c r="H905" t="s">
        <v>50</v>
      </c>
      <c r="I905" t="s">
        <v>51</v>
      </c>
      <c r="J905" t="s">
        <v>102</v>
      </c>
      <c r="K905" t="s">
        <v>102</v>
      </c>
      <c r="L905" t="s">
        <v>103</v>
      </c>
      <c r="M905" t="s">
        <v>52</v>
      </c>
      <c r="N905" t="s">
        <v>1065</v>
      </c>
      <c r="O905" t="s">
        <v>105</v>
      </c>
      <c r="Q905" s="3"/>
      <c r="U905" s="3"/>
      <c r="W905" t="s">
        <v>43</v>
      </c>
      <c r="X905" t="s">
        <v>43</v>
      </c>
      <c r="Y905" s="3">
        <v>236</v>
      </c>
      <c r="Z905" t="s">
        <v>696</v>
      </c>
      <c r="AA905" t="s">
        <v>1066</v>
      </c>
      <c r="AB905" t="s">
        <v>698</v>
      </c>
      <c r="AC905" t="s">
        <v>531</v>
      </c>
      <c r="AD905" t="s">
        <v>110</v>
      </c>
      <c r="AE905" t="s">
        <v>60</v>
      </c>
      <c r="AH905" s="3"/>
      <c r="AI905" s="3">
        <v>2024</v>
      </c>
      <c r="AJ905" s="4">
        <v>45383</v>
      </c>
      <c r="AK905" s="5">
        <v>45420</v>
      </c>
      <c r="AL905" t="s">
        <v>43</v>
      </c>
      <c r="AM905" t="s">
        <v>61</v>
      </c>
      <c r="AN905">
        <v>-109.9</v>
      </c>
      <c r="AP905">
        <v>109.9</v>
      </c>
      <c r="AQ905" s="6">
        <v>-109.9</v>
      </c>
    </row>
    <row r="906" spans="1:43" x14ac:dyDescent="0.3">
      <c r="A906" t="s">
        <v>98</v>
      </c>
      <c r="B906" t="s">
        <v>137</v>
      </c>
      <c r="C906" t="s">
        <v>46</v>
      </c>
      <c r="D906" s="3">
        <v>75105</v>
      </c>
      <c r="E906" t="s">
        <v>100</v>
      </c>
      <c r="F906" t="s">
        <v>48</v>
      </c>
      <c r="G906" t="s">
        <v>49</v>
      </c>
      <c r="H906" t="s">
        <v>50</v>
      </c>
      <c r="I906" t="s">
        <v>51</v>
      </c>
      <c r="J906" t="s">
        <v>102</v>
      </c>
      <c r="K906" t="s">
        <v>102</v>
      </c>
      <c r="L906" t="s">
        <v>103</v>
      </c>
      <c r="M906" t="s">
        <v>52</v>
      </c>
      <c r="N906" t="s">
        <v>1074</v>
      </c>
      <c r="O906" t="s">
        <v>105</v>
      </c>
      <c r="Q906" s="3"/>
      <c r="U906" s="3"/>
      <c r="W906" t="s">
        <v>43</v>
      </c>
      <c r="X906" t="s">
        <v>43</v>
      </c>
      <c r="Y906" s="3">
        <v>267</v>
      </c>
      <c r="Z906" t="s">
        <v>1075</v>
      </c>
      <c r="AA906" t="s">
        <v>1076</v>
      </c>
      <c r="AB906" t="s">
        <v>1077</v>
      </c>
      <c r="AC906" t="s">
        <v>946</v>
      </c>
      <c r="AD906" t="s">
        <v>110</v>
      </c>
      <c r="AE906" t="s">
        <v>60</v>
      </c>
      <c r="AH906" s="3"/>
      <c r="AI906" s="3">
        <v>2025</v>
      </c>
      <c r="AJ906" s="4">
        <v>45716</v>
      </c>
      <c r="AK906" s="5">
        <v>45716</v>
      </c>
      <c r="AL906" t="s">
        <v>43</v>
      </c>
      <c r="AM906" t="s">
        <v>61</v>
      </c>
      <c r="AN906">
        <v>19.13</v>
      </c>
      <c r="AO906">
        <v>19.13</v>
      </c>
      <c r="AQ906" s="6">
        <v>19.13</v>
      </c>
    </row>
    <row r="907" spans="1:43" x14ac:dyDescent="0.3">
      <c r="A907" t="s">
        <v>98</v>
      </c>
      <c r="B907" t="s">
        <v>517</v>
      </c>
      <c r="C907" t="s">
        <v>46</v>
      </c>
      <c r="D907" s="3">
        <v>75105</v>
      </c>
      <c r="E907" t="s">
        <v>100</v>
      </c>
      <c r="F907" t="s">
        <v>48</v>
      </c>
      <c r="G907" t="s">
        <v>49</v>
      </c>
      <c r="H907" t="s">
        <v>50</v>
      </c>
      <c r="I907" t="s">
        <v>51</v>
      </c>
      <c r="J907" t="s">
        <v>102</v>
      </c>
      <c r="K907" t="s">
        <v>102</v>
      </c>
      <c r="L907" t="s">
        <v>103</v>
      </c>
      <c r="M907" t="s">
        <v>52</v>
      </c>
      <c r="N907" t="s">
        <v>1080</v>
      </c>
      <c r="O907" t="s">
        <v>105</v>
      </c>
      <c r="Q907" s="3"/>
      <c r="U907" s="3"/>
      <c r="W907" t="s">
        <v>43</v>
      </c>
      <c r="X907" t="s">
        <v>43</v>
      </c>
      <c r="Y907" s="3">
        <v>286</v>
      </c>
      <c r="Z907" t="s">
        <v>1081</v>
      </c>
      <c r="AA907" t="s">
        <v>1082</v>
      </c>
      <c r="AB907" t="s">
        <v>1083</v>
      </c>
      <c r="AC907" t="s">
        <v>1084</v>
      </c>
      <c r="AD907" t="s">
        <v>110</v>
      </c>
      <c r="AE907" t="s">
        <v>60</v>
      </c>
      <c r="AH907" s="3"/>
      <c r="AI907" s="3">
        <v>2024</v>
      </c>
      <c r="AJ907" s="4">
        <v>45382</v>
      </c>
      <c r="AK907" s="5">
        <v>45400</v>
      </c>
      <c r="AL907" t="s">
        <v>43</v>
      </c>
      <c r="AM907" t="s">
        <v>61</v>
      </c>
      <c r="AN907">
        <v>3.12</v>
      </c>
      <c r="AO907">
        <v>3.12</v>
      </c>
      <c r="AQ907" s="6">
        <v>3.12</v>
      </c>
    </row>
    <row r="908" spans="1:43" x14ac:dyDescent="0.3">
      <c r="A908" t="s">
        <v>98</v>
      </c>
      <c r="B908" t="s">
        <v>85</v>
      </c>
      <c r="C908" t="s">
        <v>46</v>
      </c>
      <c r="D908" s="3">
        <v>75105</v>
      </c>
      <c r="E908" t="s">
        <v>100</v>
      </c>
      <c r="F908" t="s">
        <v>48</v>
      </c>
      <c r="G908" t="s">
        <v>49</v>
      </c>
      <c r="H908" t="s">
        <v>50</v>
      </c>
      <c r="I908" t="s">
        <v>51</v>
      </c>
      <c r="J908" t="s">
        <v>102</v>
      </c>
      <c r="K908" t="s">
        <v>102</v>
      </c>
      <c r="L908" t="s">
        <v>103</v>
      </c>
      <c r="M908" t="s">
        <v>52</v>
      </c>
      <c r="N908" t="s">
        <v>1085</v>
      </c>
      <c r="O908" t="s">
        <v>105</v>
      </c>
      <c r="Q908" s="3"/>
      <c r="U908" s="3"/>
      <c r="W908" t="s">
        <v>43</v>
      </c>
      <c r="X908" t="s">
        <v>43</v>
      </c>
      <c r="Y908" s="3">
        <v>287</v>
      </c>
      <c r="Z908" t="s">
        <v>1086</v>
      </c>
      <c r="AA908" t="s">
        <v>1087</v>
      </c>
      <c r="AB908" t="s">
        <v>1088</v>
      </c>
      <c r="AC908" t="s">
        <v>1089</v>
      </c>
      <c r="AD908" t="s">
        <v>110</v>
      </c>
      <c r="AE908" t="s">
        <v>60</v>
      </c>
      <c r="AH908" s="3"/>
      <c r="AI908" s="3">
        <v>2023</v>
      </c>
      <c r="AJ908" s="4">
        <v>45261</v>
      </c>
      <c r="AK908" s="5">
        <v>45321</v>
      </c>
      <c r="AL908" t="s">
        <v>43</v>
      </c>
      <c r="AM908" t="s">
        <v>61</v>
      </c>
      <c r="AN908">
        <v>-419.08</v>
      </c>
      <c r="AP908">
        <v>419.08</v>
      </c>
      <c r="AQ908" s="6">
        <v>-419.08</v>
      </c>
    </row>
    <row r="909" spans="1:43" x14ac:dyDescent="0.3">
      <c r="A909" t="s">
        <v>98</v>
      </c>
      <c r="B909" t="s">
        <v>224</v>
      </c>
      <c r="C909" t="s">
        <v>46</v>
      </c>
      <c r="D909" s="3">
        <v>75105</v>
      </c>
      <c r="E909" t="s">
        <v>100</v>
      </c>
      <c r="F909" t="s">
        <v>48</v>
      </c>
      <c r="G909" t="s">
        <v>49</v>
      </c>
      <c r="H909" t="s">
        <v>50</v>
      </c>
      <c r="I909" t="s">
        <v>51</v>
      </c>
      <c r="J909" t="s">
        <v>102</v>
      </c>
      <c r="K909" t="s">
        <v>102</v>
      </c>
      <c r="L909" t="s">
        <v>103</v>
      </c>
      <c r="M909" t="s">
        <v>52</v>
      </c>
      <c r="N909" t="s">
        <v>1097</v>
      </c>
      <c r="O909" t="s">
        <v>105</v>
      </c>
      <c r="Q909" s="3"/>
      <c r="U909" s="3"/>
      <c r="W909" t="s">
        <v>43</v>
      </c>
      <c r="X909" t="s">
        <v>43</v>
      </c>
      <c r="Y909" s="3">
        <v>326</v>
      </c>
      <c r="Z909" t="s">
        <v>1098</v>
      </c>
      <c r="AA909" t="s">
        <v>1099</v>
      </c>
      <c r="AB909" t="s">
        <v>1100</v>
      </c>
      <c r="AC909" t="s">
        <v>1029</v>
      </c>
      <c r="AD909" t="s">
        <v>110</v>
      </c>
      <c r="AE909" t="s">
        <v>60</v>
      </c>
      <c r="AH909" s="3"/>
      <c r="AI909" s="3">
        <v>2024</v>
      </c>
      <c r="AJ909" s="4">
        <v>45473</v>
      </c>
      <c r="AK909" s="5">
        <v>45476</v>
      </c>
      <c r="AL909" t="s">
        <v>43</v>
      </c>
      <c r="AM909" t="s">
        <v>61</v>
      </c>
      <c r="AN909">
        <v>3.12</v>
      </c>
      <c r="AO909">
        <v>3.12</v>
      </c>
      <c r="AQ909" s="6">
        <v>3.12</v>
      </c>
    </row>
    <row r="910" spans="1:43" x14ac:dyDescent="0.3">
      <c r="A910" t="s">
        <v>98</v>
      </c>
      <c r="B910" t="s">
        <v>289</v>
      </c>
      <c r="C910" t="s">
        <v>46</v>
      </c>
      <c r="D910" s="3">
        <v>75105</v>
      </c>
      <c r="E910" t="s">
        <v>100</v>
      </c>
      <c r="F910" t="s">
        <v>48</v>
      </c>
      <c r="G910" t="s">
        <v>49</v>
      </c>
      <c r="H910" t="s">
        <v>50</v>
      </c>
      <c r="I910" t="s">
        <v>51</v>
      </c>
      <c r="J910" t="s">
        <v>102</v>
      </c>
      <c r="K910" t="s">
        <v>102</v>
      </c>
      <c r="L910" t="s">
        <v>103</v>
      </c>
      <c r="M910" t="s">
        <v>52</v>
      </c>
      <c r="N910" t="s">
        <v>1105</v>
      </c>
      <c r="O910" t="s">
        <v>105</v>
      </c>
      <c r="Q910" s="3"/>
      <c r="U910" s="3"/>
      <c r="W910" t="s">
        <v>43</v>
      </c>
      <c r="X910" t="s">
        <v>43</v>
      </c>
      <c r="Y910" s="3">
        <v>370</v>
      </c>
      <c r="Z910" t="s">
        <v>1106</v>
      </c>
      <c r="AA910" t="s">
        <v>1107</v>
      </c>
      <c r="AB910" t="s">
        <v>1108</v>
      </c>
      <c r="AC910" t="s">
        <v>1109</v>
      </c>
      <c r="AD910" t="s">
        <v>110</v>
      </c>
      <c r="AE910" t="s">
        <v>60</v>
      </c>
      <c r="AH910" s="3"/>
      <c r="AI910" s="3">
        <v>2023</v>
      </c>
      <c r="AJ910" s="4">
        <v>45170</v>
      </c>
      <c r="AK910" s="5">
        <v>45203</v>
      </c>
      <c r="AL910" t="s">
        <v>43</v>
      </c>
      <c r="AM910" t="s">
        <v>61</v>
      </c>
      <c r="AN910">
        <v>76.12</v>
      </c>
      <c r="AO910">
        <v>76.12</v>
      </c>
      <c r="AQ910" s="6">
        <v>76.12</v>
      </c>
    </row>
    <row r="911" spans="1:43" x14ac:dyDescent="0.3">
      <c r="A911" t="s">
        <v>98</v>
      </c>
      <c r="B911" t="s">
        <v>150</v>
      </c>
      <c r="C911" t="s">
        <v>46</v>
      </c>
      <c r="D911" s="3">
        <v>75105</v>
      </c>
      <c r="E911" t="s">
        <v>100</v>
      </c>
      <c r="F911" t="s">
        <v>48</v>
      </c>
      <c r="G911" t="s">
        <v>49</v>
      </c>
      <c r="H911" t="s">
        <v>50</v>
      </c>
      <c r="I911" t="s">
        <v>51</v>
      </c>
      <c r="J911" t="s">
        <v>102</v>
      </c>
      <c r="K911" t="s">
        <v>102</v>
      </c>
      <c r="L911" t="s">
        <v>103</v>
      </c>
      <c r="M911" t="s">
        <v>52</v>
      </c>
      <c r="N911" t="s">
        <v>1110</v>
      </c>
      <c r="O911" t="s">
        <v>105</v>
      </c>
      <c r="Q911" s="3"/>
      <c r="U911" s="3"/>
      <c r="W911" t="s">
        <v>43</v>
      </c>
      <c r="X911" t="s">
        <v>43</v>
      </c>
      <c r="Y911" s="3">
        <v>381</v>
      </c>
      <c r="Z911" t="s">
        <v>1111</v>
      </c>
      <c r="AA911" t="s">
        <v>1112</v>
      </c>
      <c r="AB911" t="s">
        <v>1113</v>
      </c>
      <c r="AC911" t="s">
        <v>1114</v>
      </c>
      <c r="AD911" t="s">
        <v>110</v>
      </c>
      <c r="AE911" t="s">
        <v>60</v>
      </c>
      <c r="AH911" s="3"/>
      <c r="AI911" s="3">
        <v>2024</v>
      </c>
      <c r="AJ911" s="4">
        <v>45351</v>
      </c>
      <c r="AK911" s="5">
        <v>45371</v>
      </c>
      <c r="AL911" t="s">
        <v>43</v>
      </c>
      <c r="AM911" t="s">
        <v>61</v>
      </c>
      <c r="AN911">
        <v>3.12</v>
      </c>
      <c r="AO911">
        <v>3.12</v>
      </c>
      <c r="AQ911" s="6">
        <v>3.12</v>
      </c>
    </row>
    <row r="912" spans="1:43" x14ac:dyDescent="0.3">
      <c r="A912" t="s">
        <v>98</v>
      </c>
      <c r="B912" t="s">
        <v>289</v>
      </c>
      <c r="C912" t="s">
        <v>46</v>
      </c>
      <c r="D912" s="3">
        <v>75105</v>
      </c>
      <c r="E912" t="s">
        <v>100</v>
      </c>
      <c r="F912" t="s">
        <v>48</v>
      </c>
      <c r="G912" t="s">
        <v>49</v>
      </c>
      <c r="H912" t="s">
        <v>50</v>
      </c>
      <c r="I912" t="s">
        <v>51</v>
      </c>
      <c r="J912" t="s">
        <v>102</v>
      </c>
      <c r="K912" t="s">
        <v>102</v>
      </c>
      <c r="L912" t="s">
        <v>103</v>
      </c>
      <c r="M912" t="s">
        <v>52</v>
      </c>
      <c r="N912" t="s">
        <v>1115</v>
      </c>
      <c r="O912" t="s">
        <v>105</v>
      </c>
      <c r="Q912" s="3"/>
      <c r="U912" s="3"/>
      <c r="W912" t="s">
        <v>43</v>
      </c>
      <c r="X912" t="s">
        <v>43</v>
      </c>
      <c r="Y912" s="3">
        <v>394</v>
      </c>
      <c r="Z912" t="s">
        <v>1116</v>
      </c>
      <c r="AA912" t="s">
        <v>1117</v>
      </c>
      <c r="AB912" t="s">
        <v>1118</v>
      </c>
      <c r="AC912" t="s">
        <v>965</v>
      </c>
      <c r="AD912" t="s">
        <v>110</v>
      </c>
      <c r="AE912" t="s">
        <v>60</v>
      </c>
      <c r="AH912" s="3"/>
      <c r="AI912" s="3">
        <v>2023</v>
      </c>
      <c r="AJ912" s="4">
        <v>45199</v>
      </c>
      <c r="AK912" s="5">
        <v>45271</v>
      </c>
      <c r="AL912" t="s">
        <v>43</v>
      </c>
      <c r="AM912" t="s">
        <v>61</v>
      </c>
      <c r="AN912">
        <v>3.12</v>
      </c>
      <c r="AO912">
        <v>3.12</v>
      </c>
      <c r="AQ912" s="6">
        <v>3.12</v>
      </c>
    </row>
    <row r="913" spans="1:43" x14ac:dyDescent="0.3">
      <c r="A913" t="s">
        <v>98</v>
      </c>
      <c r="B913" t="s">
        <v>230</v>
      </c>
      <c r="C913" t="s">
        <v>46</v>
      </c>
      <c r="D913" s="3">
        <v>75105</v>
      </c>
      <c r="E913" t="s">
        <v>100</v>
      </c>
      <c r="F913" t="s">
        <v>48</v>
      </c>
      <c r="G913" t="s">
        <v>49</v>
      </c>
      <c r="H913" t="s">
        <v>50</v>
      </c>
      <c r="I913" t="s">
        <v>51</v>
      </c>
      <c r="J913" t="s">
        <v>102</v>
      </c>
      <c r="K913" t="s">
        <v>102</v>
      </c>
      <c r="L913" t="s">
        <v>103</v>
      </c>
      <c r="M913" t="s">
        <v>52</v>
      </c>
      <c r="N913" t="s">
        <v>1123</v>
      </c>
      <c r="O913" t="s">
        <v>105</v>
      </c>
      <c r="Q913" s="3"/>
      <c r="U913" s="3"/>
      <c r="W913" t="s">
        <v>43</v>
      </c>
      <c r="X913" t="s">
        <v>43</v>
      </c>
      <c r="Y913" s="3">
        <v>399</v>
      </c>
      <c r="Z913" t="s">
        <v>1124</v>
      </c>
      <c r="AA913" t="s">
        <v>1125</v>
      </c>
      <c r="AB913" t="s">
        <v>1126</v>
      </c>
      <c r="AC913" t="s">
        <v>268</v>
      </c>
      <c r="AD913" t="s">
        <v>110</v>
      </c>
      <c r="AE913" t="s">
        <v>60</v>
      </c>
      <c r="AH913" s="3"/>
      <c r="AI913" s="3">
        <v>2023</v>
      </c>
      <c r="AJ913" s="4">
        <v>45108</v>
      </c>
      <c r="AK913" s="5">
        <v>45179</v>
      </c>
      <c r="AL913" t="s">
        <v>43</v>
      </c>
      <c r="AM913" t="s">
        <v>61</v>
      </c>
      <c r="AN913">
        <v>80.73</v>
      </c>
      <c r="AO913">
        <v>80.73</v>
      </c>
      <c r="AQ913" s="6">
        <v>80.73</v>
      </c>
    </row>
    <row r="914" spans="1:43" x14ac:dyDescent="0.3">
      <c r="A914" t="s">
        <v>98</v>
      </c>
      <c r="B914" t="s">
        <v>230</v>
      </c>
      <c r="C914" t="s">
        <v>46</v>
      </c>
      <c r="D914" s="3">
        <v>75105</v>
      </c>
      <c r="E914" t="s">
        <v>100</v>
      </c>
      <c r="F914" t="s">
        <v>48</v>
      </c>
      <c r="G914" t="s">
        <v>49</v>
      </c>
      <c r="H914" t="s">
        <v>50</v>
      </c>
      <c r="I914" t="s">
        <v>51</v>
      </c>
      <c r="J914" t="s">
        <v>102</v>
      </c>
      <c r="K914" t="s">
        <v>102</v>
      </c>
      <c r="L914" t="s">
        <v>103</v>
      </c>
      <c r="M914" t="s">
        <v>52</v>
      </c>
      <c r="N914" t="s">
        <v>1127</v>
      </c>
      <c r="O914" t="s">
        <v>105</v>
      </c>
      <c r="Q914" s="3"/>
      <c r="U914" s="3"/>
      <c r="W914" t="s">
        <v>43</v>
      </c>
      <c r="X914" t="s">
        <v>43</v>
      </c>
      <c r="Y914" s="3">
        <v>400</v>
      </c>
      <c r="Z914" t="s">
        <v>1124</v>
      </c>
      <c r="AA914" t="s">
        <v>1128</v>
      </c>
      <c r="AB914" t="s">
        <v>1126</v>
      </c>
      <c r="AC914" t="s">
        <v>268</v>
      </c>
      <c r="AD914" t="s">
        <v>110</v>
      </c>
      <c r="AE914" t="s">
        <v>60</v>
      </c>
      <c r="AH914" s="3"/>
      <c r="AI914" s="3">
        <v>2023</v>
      </c>
      <c r="AJ914" s="4">
        <v>45108</v>
      </c>
      <c r="AK914" s="5">
        <v>45179</v>
      </c>
      <c r="AL914" t="s">
        <v>43</v>
      </c>
      <c r="AM914" t="s">
        <v>61</v>
      </c>
      <c r="AN914">
        <v>709.69</v>
      </c>
      <c r="AO914">
        <v>709.69</v>
      </c>
      <c r="AQ914" s="6">
        <v>709.69</v>
      </c>
    </row>
    <row r="915" spans="1:43" x14ac:dyDescent="0.3">
      <c r="A915" t="s">
        <v>98</v>
      </c>
      <c r="B915" t="s">
        <v>446</v>
      </c>
      <c r="C915" t="s">
        <v>46</v>
      </c>
      <c r="D915" s="3">
        <v>75105</v>
      </c>
      <c r="E915" t="s">
        <v>100</v>
      </c>
      <c r="F915" t="s">
        <v>48</v>
      </c>
      <c r="G915" t="s">
        <v>49</v>
      </c>
      <c r="H915" t="s">
        <v>50</v>
      </c>
      <c r="I915" t="s">
        <v>51</v>
      </c>
      <c r="J915" t="s">
        <v>102</v>
      </c>
      <c r="K915" t="s">
        <v>102</v>
      </c>
      <c r="L915" t="s">
        <v>103</v>
      </c>
      <c r="M915" t="s">
        <v>52</v>
      </c>
      <c r="N915" t="s">
        <v>1129</v>
      </c>
      <c r="O915" t="s">
        <v>105</v>
      </c>
      <c r="Q915" s="3"/>
      <c r="U915" s="3"/>
      <c r="W915" t="s">
        <v>43</v>
      </c>
      <c r="X915" t="s">
        <v>43</v>
      </c>
      <c r="Y915" s="3">
        <v>428</v>
      </c>
      <c r="Z915" t="s">
        <v>1130</v>
      </c>
      <c r="AA915" t="s">
        <v>1131</v>
      </c>
      <c r="AB915" t="s">
        <v>1132</v>
      </c>
      <c r="AC915" t="s">
        <v>487</v>
      </c>
      <c r="AD915" t="s">
        <v>110</v>
      </c>
      <c r="AE915" t="s">
        <v>60</v>
      </c>
      <c r="AH915" s="3"/>
      <c r="AI915" s="3">
        <v>2023</v>
      </c>
      <c r="AJ915" s="4">
        <v>45139</v>
      </c>
      <c r="AK915" s="5">
        <v>45177</v>
      </c>
      <c r="AL915" t="s">
        <v>43</v>
      </c>
      <c r="AM915" t="s">
        <v>61</v>
      </c>
      <c r="AN915">
        <v>76.41</v>
      </c>
      <c r="AO915">
        <v>76.41</v>
      </c>
      <c r="AQ915" s="6">
        <v>76.41</v>
      </c>
    </row>
    <row r="916" spans="1:43" x14ac:dyDescent="0.3">
      <c r="A916" t="s">
        <v>98</v>
      </c>
      <c r="B916" t="s">
        <v>117</v>
      </c>
      <c r="C916" t="s">
        <v>46</v>
      </c>
      <c r="D916" s="3">
        <v>75105</v>
      </c>
      <c r="E916" t="s">
        <v>100</v>
      </c>
      <c r="F916" t="s">
        <v>48</v>
      </c>
      <c r="G916" t="s">
        <v>49</v>
      </c>
      <c r="H916" t="s">
        <v>50</v>
      </c>
      <c r="I916" t="s">
        <v>51</v>
      </c>
      <c r="J916" t="s">
        <v>102</v>
      </c>
      <c r="K916" t="s">
        <v>102</v>
      </c>
      <c r="L916" t="s">
        <v>103</v>
      </c>
      <c r="M916" t="s">
        <v>52</v>
      </c>
      <c r="N916" t="s">
        <v>1133</v>
      </c>
      <c r="O916" t="s">
        <v>105</v>
      </c>
      <c r="Q916" s="3"/>
      <c r="U916" s="3"/>
      <c r="W916" t="s">
        <v>43</v>
      </c>
      <c r="X916" t="s">
        <v>43</v>
      </c>
      <c r="Y916" s="3">
        <v>434</v>
      </c>
      <c r="Z916" t="s">
        <v>748</v>
      </c>
      <c r="AA916" t="s">
        <v>1134</v>
      </c>
      <c r="AB916" t="s">
        <v>750</v>
      </c>
      <c r="AC916" t="s">
        <v>751</v>
      </c>
      <c r="AD916" t="s">
        <v>110</v>
      </c>
      <c r="AE916" t="s">
        <v>60</v>
      </c>
      <c r="AH916" s="3"/>
      <c r="AI916" s="3">
        <v>2023</v>
      </c>
      <c r="AJ916" s="4">
        <v>45243</v>
      </c>
      <c r="AK916" s="5">
        <v>45244</v>
      </c>
      <c r="AL916" t="s">
        <v>43</v>
      </c>
      <c r="AM916" t="s">
        <v>61</v>
      </c>
      <c r="AN916">
        <v>49.95</v>
      </c>
      <c r="AO916">
        <v>49.95</v>
      </c>
      <c r="AQ916" s="6">
        <v>49.95</v>
      </c>
    </row>
    <row r="917" spans="1:43" x14ac:dyDescent="0.3">
      <c r="A917" t="s">
        <v>98</v>
      </c>
      <c r="B917" t="s">
        <v>551</v>
      </c>
      <c r="C917" t="s">
        <v>46</v>
      </c>
      <c r="D917" s="3">
        <v>75105</v>
      </c>
      <c r="E917" t="s">
        <v>100</v>
      </c>
      <c r="F917" t="s">
        <v>48</v>
      </c>
      <c r="G917" t="s">
        <v>49</v>
      </c>
      <c r="H917" t="s">
        <v>50</v>
      </c>
      <c r="I917" t="s">
        <v>51</v>
      </c>
      <c r="J917" t="s">
        <v>102</v>
      </c>
      <c r="K917" t="s">
        <v>102</v>
      </c>
      <c r="L917" t="s">
        <v>103</v>
      </c>
      <c r="M917" t="s">
        <v>52</v>
      </c>
      <c r="N917" t="s">
        <v>1135</v>
      </c>
      <c r="O917" t="s">
        <v>105</v>
      </c>
      <c r="Q917" s="3"/>
      <c r="U917" s="3"/>
      <c r="W917" t="s">
        <v>43</v>
      </c>
      <c r="X917" t="s">
        <v>43</v>
      </c>
      <c r="Y917" s="3">
        <v>442</v>
      </c>
      <c r="Z917" t="s">
        <v>1136</v>
      </c>
      <c r="AA917" t="s">
        <v>1137</v>
      </c>
      <c r="AB917" t="s">
        <v>1138</v>
      </c>
      <c r="AC917" t="s">
        <v>1139</v>
      </c>
      <c r="AD917" t="s">
        <v>110</v>
      </c>
      <c r="AE917" t="s">
        <v>60</v>
      </c>
      <c r="AH917" s="3"/>
      <c r="AI917" s="3">
        <v>2024</v>
      </c>
      <c r="AJ917" s="4">
        <v>45322</v>
      </c>
      <c r="AK917" s="5">
        <v>45345</v>
      </c>
      <c r="AL917" t="s">
        <v>43</v>
      </c>
      <c r="AM917" t="s">
        <v>61</v>
      </c>
      <c r="AN917">
        <v>3.12</v>
      </c>
      <c r="AO917">
        <v>3.12</v>
      </c>
      <c r="AQ917" s="6">
        <v>3.12</v>
      </c>
    </row>
    <row r="918" spans="1:43" x14ac:dyDescent="0.3">
      <c r="A918" t="s">
        <v>98</v>
      </c>
      <c r="B918" t="s">
        <v>117</v>
      </c>
      <c r="C918" t="s">
        <v>46</v>
      </c>
      <c r="D918" s="3">
        <v>75105</v>
      </c>
      <c r="E918" t="s">
        <v>100</v>
      </c>
      <c r="F918" t="s">
        <v>48</v>
      </c>
      <c r="G918" t="s">
        <v>49</v>
      </c>
      <c r="H918" t="s">
        <v>50</v>
      </c>
      <c r="I918" t="s">
        <v>51</v>
      </c>
      <c r="J918" t="s">
        <v>102</v>
      </c>
      <c r="K918" t="s">
        <v>102</v>
      </c>
      <c r="L918" t="s">
        <v>103</v>
      </c>
      <c r="M918" t="s">
        <v>52</v>
      </c>
      <c r="N918" t="s">
        <v>1140</v>
      </c>
      <c r="O918" t="s">
        <v>105</v>
      </c>
      <c r="Q918" s="3"/>
      <c r="U918" s="3"/>
      <c r="W918" t="s">
        <v>43</v>
      </c>
      <c r="X918" t="s">
        <v>43</v>
      </c>
      <c r="Y918" s="3">
        <v>445</v>
      </c>
      <c r="Z918" t="s">
        <v>1141</v>
      </c>
      <c r="AA918" t="s">
        <v>1142</v>
      </c>
      <c r="AB918" t="s">
        <v>1143</v>
      </c>
      <c r="AC918" t="s">
        <v>1144</v>
      </c>
      <c r="AD918" t="s">
        <v>110</v>
      </c>
      <c r="AE918" t="s">
        <v>60</v>
      </c>
      <c r="AH918" s="3"/>
      <c r="AI918" s="3">
        <v>2023</v>
      </c>
      <c r="AJ918" s="4">
        <v>45260</v>
      </c>
      <c r="AK918" s="5">
        <v>45274</v>
      </c>
      <c r="AL918" t="s">
        <v>43</v>
      </c>
      <c r="AM918" t="s">
        <v>61</v>
      </c>
      <c r="AN918">
        <v>3.12</v>
      </c>
      <c r="AO918">
        <v>3.12</v>
      </c>
      <c r="AQ918" s="6">
        <v>3.12</v>
      </c>
    </row>
    <row r="919" spans="1:43" x14ac:dyDescent="0.3">
      <c r="A919" t="s">
        <v>98</v>
      </c>
      <c r="B919" t="s">
        <v>289</v>
      </c>
      <c r="C919" t="s">
        <v>46</v>
      </c>
      <c r="D919" s="3">
        <v>75105</v>
      </c>
      <c r="E919" t="s">
        <v>100</v>
      </c>
      <c r="F919" t="s">
        <v>48</v>
      </c>
      <c r="G919" t="s">
        <v>49</v>
      </c>
      <c r="H919" t="s">
        <v>50</v>
      </c>
      <c r="I919" t="s">
        <v>51</v>
      </c>
      <c r="J919" t="s">
        <v>102</v>
      </c>
      <c r="K919" t="s">
        <v>102</v>
      </c>
      <c r="L919" t="s">
        <v>103</v>
      </c>
      <c r="M919" t="s">
        <v>52</v>
      </c>
      <c r="N919" t="s">
        <v>1145</v>
      </c>
      <c r="O919" t="s">
        <v>105</v>
      </c>
      <c r="Q919" s="3"/>
      <c r="U919" s="3"/>
      <c r="W919" t="s">
        <v>43</v>
      </c>
      <c r="X919" t="s">
        <v>43</v>
      </c>
      <c r="Y919" s="3">
        <v>457</v>
      </c>
      <c r="Z919" t="s">
        <v>1146</v>
      </c>
      <c r="AA919" t="s">
        <v>1147</v>
      </c>
      <c r="AB919" t="s">
        <v>1148</v>
      </c>
      <c r="AC919" t="s">
        <v>965</v>
      </c>
      <c r="AD919" t="s">
        <v>110</v>
      </c>
      <c r="AE919" t="s">
        <v>60</v>
      </c>
      <c r="AH919" s="3"/>
      <c r="AI919" s="3">
        <v>2023</v>
      </c>
      <c r="AJ919" s="4">
        <v>45199</v>
      </c>
      <c r="AK919" s="5">
        <v>45270</v>
      </c>
      <c r="AL919" t="s">
        <v>43</v>
      </c>
      <c r="AM919" t="s">
        <v>61</v>
      </c>
      <c r="AN919">
        <v>53.43</v>
      </c>
      <c r="AO919">
        <v>53.43</v>
      </c>
      <c r="AQ919" s="6">
        <v>53.43</v>
      </c>
    </row>
    <row r="920" spans="1:43" x14ac:dyDescent="0.3">
      <c r="A920" t="s">
        <v>98</v>
      </c>
      <c r="B920" t="s">
        <v>446</v>
      </c>
      <c r="C920" t="s">
        <v>46</v>
      </c>
      <c r="D920" s="3">
        <v>75105</v>
      </c>
      <c r="E920" t="s">
        <v>100</v>
      </c>
      <c r="F920" t="s">
        <v>48</v>
      </c>
      <c r="G920" t="s">
        <v>49</v>
      </c>
      <c r="H920" t="s">
        <v>50</v>
      </c>
      <c r="I920" t="s">
        <v>51</v>
      </c>
      <c r="J920" t="s">
        <v>102</v>
      </c>
      <c r="K920" t="s">
        <v>102</v>
      </c>
      <c r="L920" t="s">
        <v>103</v>
      </c>
      <c r="M920" t="s">
        <v>52</v>
      </c>
      <c r="N920" t="s">
        <v>1149</v>
      </c>
      <c r="O920" t="s">
        <v>105</v>
      </c>
      <c r="Q920" s="3"/>
      <c r="U920" s="3"/>
      <c r="W920" t="s">
        <v>43</v>
      </c>
      <c r="X920" t="s">
        <v>43</v>
      </c>
      <c r="Y920" s="3">
        <v>463</v>
      </c>
      <c r="Z920" t="s">
        <v>1124</v>
      </c>
      <c r="AA920" t="s">
        <v>1150</v>
      </c>
      <c r="AB920" t="s">
        <v>1151</v>
      </c>
      <c r="AC920" t="s">
        <v>487</v>
      </c>
      <c r="AD920" t="s">
        <v>110</v>
      </c>
      <c r="AE920" t="s">
        <v>60</v>
      </c>
      <c r="AH920" s="3"/>
      <c r="AI920" s="3">
        <v>2023</v>
      </c>
      <c r="AJ920" s="4">
        <v>45139</v>
      </c>
      <c r="AK920" s="5">
        <v>45179</v>
      </c>
      <c r="AL920" t="s">
        <v>43</v>
      </c>
      <c r="AM920" t="s">
        <v>61</v>
      </c>
      <c r="AN920">
        <v>347.1</v>
      </c>
      <c r="AO920">
        <v>347.1</v>
      </c>
      <c r="AQ920" s="6">
        <v>347.1</v>
      </c>
    </row>
    <row r="921" spans="1:43" x14ac:dyDescent="0.3">
      <c r="A921" t="s">
        <v>98</v>
      </c>
      <c r="B921" t="s">
        <v>446</v>
      </c>
      <c r="C921" t="s">
        <v>46</v>
      </c>
      <c r="D921" s="3">
        <v>75105</v>
      </c>
      <c r="E921" t="s">
        <v>100</v>
      </c>
      <c r="F921" t="s">
        <v>48</v>
      </c>
      <c r="G921" t="s">
        <v>49</v>
      </c>
      <c r="H921" t="s">
        <v>50</v>
      </c>
      <c r="I921" t="s">
        <v>51</v>
      </c>
      <c r="J921" t="s">
        <v>102</v>
      </c>
      <c r="K921" t="s">
        <v>102</v>
      </c>
      <c r="L921" t="s">
        <v>103</v>
      </c>
      <c r="M921" t="s">
        <v>52</v>
      </c>
      <c r="N921" t="s">
        <v>1152</v>
      </c>
      <c r="O921" t="s">
        <v>105</v>
      </c>
      <c r="Q921" s="3"/>
      <c r="U921" s="3"/>
      <c r="W921" t="s">
        <v>43</v>
      </c>
      <c r="X921" t="s">
        <v>43</v>
      </c>
      <c r="Y921" s="3">
        <v>464</v>
      </c>
      <c r="Z921" t="s">
        <v>1124</v>
      </c>
      <c r="AA921" t="s">
        <v>1153</v>
      </c>
      <c r="AB921" t="s">
        <v>1151</v>
      </c>
      <c r="AC921" t="s">
        <v>487</v>
      </c>
      <c r="AD921" t="s">
        <v>110</v>
      </c>
      <c r="AE921" t="s">
        <v>60</v>
      </c>
      <c r="AH921" s="3"/>
      <c r="AI921" s="3">
        <v>2023</v>
      </c>
      <c r="AJ921" s="4">
        <v>45139</v>
      </c>
      <c r="AK921" s="5">
        <v>45179</v>
      </c>
      <c r="AL921" t="s">
        <v>43</v>
      </c>
      <c r="AM921" t="s">
        <v>61</v>
      </c>
      <c r="AN921">
        <v>434.03000000000003</v>
      </c>
      <c r="AO921">
        <v>434.03000000000003</v>
      </c>
      <c r="AQ921" s="6">
        <v>434.03000000000003</v>
      </c>
    </row>
    <row r="922" spans="1:43" x14ac:dyDescent="0.3">
      <c r="A922" t="s">
        <v>98</v>
      </c>
      <c r="B922" t="s">
        <v>517</v>
      </c>
      <c r="C922" t="s">
        <v>46</v>
      </c>
      <c r="D922" s="3">
        <v>75105</v>
      </c>
      <c r="E922" t="s">
        <v>100</v>
      </c>
      <c r="F922" t="s">
        <v>48</v>
      </c>
      <c r="G922" t="s">
        <v>49</v>
      </c>
      <c r="H922" t="s">
        <v>50</v>
      </c>
      <c r="I922" t="s">
        <v>51</v>
      </c>
      <c r="J922" t="s">
        <v>102</v>
      </c>
      <c r="K922" t="s">
        <v>102</v>
      </c>
      <c r="L922" t="s">
        <v>103</v>
      </c>
      <c r="M922" t="s">
        <v>52</v>
      </c>
      <c r="N922" t="s">
        <v>1156</v>
      </c>
      <c r="O922" t="s">
        <v>105</v>
      </c>
      <c r="Q922" s="3"/>
      <c r="U922" s="3"/>
      <c r="W922" t="s">
        <v>43</v>
      </c>
      <c r="X922" t="s">
        <v>43</v>
      </c>
      <c r="Y922" s="3">
        <v>494</v>
      </c>
      <c r="Z922" t="s">
        <v>1157</v>
      </c>
      <c r="AA922" t="s">
        <v>1158</v>
      </c>
      <c r="AB922" t="s">
        <v>1159</v>
      </c>
      <c r="AC922" t="s">
        <v>1160</v>
      </c>
      <c r="AD922" t="s">
        <v>110</v>
      </c>
      <c r="AE922" t="s">
        <v>60</v>
      </c>
      <c r="AH922" s="3"/>
      <c r="AI922" s="3">
        <v>2024</v>
      </c>
      <c r="AJ922" s="4">
        <v>45370</v>
      </c>
      <c r="AK922" s="5">
        <v>45371</v>
      </c>
      <c r="AL922" t="s">
        <v>43</v>
      </c>
      <c r="AM922" t="s">
        <v>61</v>
      </c>
      <c r="AN922">
        <v>21.85</v>
      </c>
      <c r="AO922">
        <v>21.85</v>
      </c>
      <c r="AQ922" s="6">
        <v>21.85</v>
      </c>
    </row>
    <row r="923" spans="1:43" x14ac:dyDescent="0.3">
      <c r="A923" t="s">
        <v>98</v>
      </c>
      <c r="B923" t="s">
        <v>71</v>
      </c>
      <c r="C923" t="s">
        <v>46</v>
      </c>
      <c r="D923" s="3">
        <v>75105</v>
      </c>
      <c r="E923" t="s">
        <v>100</v>
      </c>
      <c r="F923" t="s">
        <v>48</v>
      </c>
      <c r="G923" t="s">
        <v>49</v>
      </c>
      <c r="H923" t="s">
        <v>50</v>
      </c>
      <c r="I923" t="s">
        <v>51</v>
      </c>
      <c r="J923" t="s">
        <v>102</v>
      </c>
      <c r="K923" t="s">
        <v>102</v>
      </c>
      <c r="L923" t="s">
        <v>103</v>
      </c>
      <c r="M923" t="s">
        <v>52</v>
      </c>
      <c r="N923" t="s">
        <v>1161</v>
      </c>
      <c r="O923" t="s">
        <v>105</v>
      </c>
      <c r="Q923" s="3"/>
      <c r="U923" s="3"/>
      <c r="W923" t="s">
        <v>43</v>
      </c>
      <c r="X923" t="s">
        <v>43</v>
      </c>
      <c r="Y923" s="3">
        <v>517</v>
      </c>
      <c r="Z923" t="s">
        <v>1162</v>
      </c>
      <c r="AA923" t="s">
        <v>1163</v>
      </c>
      <c r="AB923" t="s">
        <v>1164</v>
      </c>
      <c r="AC923" t="s">
        <v>546</v>
      </c>
      <c r="AD923" t="s">
        <v>110</v>
      </c>
      <c r="AE923" t="s">
        <v>60</v>
      </c>
      <c r="AH923" s="3"/>
      <c r="AI923" s="3">
        <v>2024</v>
      </c>
      <c r="AJ923" s="4">
        <v>45657</v>
      </c>
      <c r="AK923" s="5">
        <v>45676</v>
      </c>
      <c r="AL923" t="s">
        <v>43</v>
      </c>
      <c r="AM923" t="s">
        <v>61</v>
      </c>
      <c r="AN923">
        <v>19.13</v>
      </c>
      <c r="AO923">
        <v>19.13</v>
      </c>
      <c r="AQ923" s="6">
        <v>19.13</v>
      </c>
    </row>
    <row r="924" spans="1:43" x14ac:dyDescent="0.3">
      <c r="A924" t="s">
        <v>98</v>
      </c>
      <c r="B924" t="s">
        <v>71</v>
      </c>
      <c r="C924" t="s">
        <v>46</v>
      </c>
      <c r="D924" s="3">
        <v>75105</v>
      </c>
      <c r="E924" t="s">
        <v>100</v>
      </c>
      <c r="F924" t="s">
        <v>48</v>
      </c>
      <c r="G924" t="s">
        <v>49</v>
      </c>
      <c r="H924" t="s">
        <v>50</v>
      </c>
      <c r="I924" t="s">
        <v>51</v>
      </c>
      <c r="J924" t="s">
        <v>102</v>
      </c>
      <c r="K924" t="s">
        <v>102</v>
      </c>
      <c r="L924" t="s">
        <v>103</v>
      </c>
      <c r="M924" t="s">
        <v>52</v>
      </c>
      <c r="N924" t="s">
        <v>1165</v>
      </c>
      <c r="O924" t="s">
        <v>105</v>
      </c>
      <c r="Q924" s="3"/>
      <c r="U924" s="3"/>
      <c r="W924" t="s">
        <v>43</v>
      </c>
      <c r="X924" t="s">
        <v>43</v>
      </c>
      <c r="Y924" s="3">
        <v>518</v>
      </c>
      <c r="Z924" t="s">
        <v>1162</v>
      </c>
      <c r="AA924" t="s">
        <v>1166</v>
      </c>
      <c r="AB924" t="s">
        <v>1164</v>
      </c>
      <c r="AC924" t="s">
        <v>546</v>
      </c>
      <c r="AD924" t="s">
        <v>110</v>
      </c>
      <c r="AE924" t="s">
        <v>60</v>
      </c>
      <c r="AH924" s="3"/>
      <c r="AI924" s="3">
        <v>2024</v>
      </c>
      <c r="AJ924" s="4">
        <v>45657</v>
      </c>
      <c r="AK924" s="5">
        <v>45676</v>
      </c>
      <c r="AL924" t="s">
        <v>43</v>
      </c>
      <c r="AM924" t="s">
        <v>61</v>
      </c>
      <c r="AN924">
        <v>229.53</v>
      </c>
      <c r="AO924">
        <v>229.53</v>
      </c>
      <c r="AQ924" s="6">
        <v>229.53</v>
      </c>
    </row>
    <row r="925" spans="1:43" x14ac:dyDescent="0.3">
      <c r="A925" t="s">
        <v>98</v>
      </c>
      <c r="B925" t="s">
        <v>230</v>
      </c>
      <c r="C925" t="s">
        <v>46</v>
      </c>
      <c r="D925" s="3">
        <v>75105</v>
      </c>
      <c r="E925" t="s">
        <v>100</v>
      </c>
      <c r="F925" t="s">
        <v>48</v>
      </c>
      <c r="G925" t="s">
        <v>49</v>
      </c>
      <c r="H925" t="s">
        <v>50</v>
      </c>
      <c r="I925" t="s">
        <v>51</v>
      </c>
      <c r="J925" t="s">
        <v>102</v>
      </c>
      <c r="K925" t="s">
        <v>102</v>
      </c>
      <c r="L925" t="s">
        <v>103</v>
      </c>
      <c r="M925" t="s">
        <v>52</v>
      </c>
      <c r="N925" t="s">
        <v>1167</v>
      </c>
      <c r="O925" t="s">
        <v>105</v>
      </c>
      <c r="Q925" s="3"/>
      <c r="U925" s="3"/>
      <c r="W925" t="s">
        <v>43</v>
      </c>
      <c r="X925" t="s">
        <v>43</v>
      </c>
      <c r="Y925" s="3">
        <v>540</v>
      </c>
      <c r="Z925" t="s">
        <v>1130</v>
      </c>
      <c r="AA925" t="s">
        <v>1168</v>
      </c>
      <c r="AB925" t="s">
        <v>1169</v>
      </c>
      <c r="AC925" t="s">
        <v>268</v>
      </c>
      <c r="AD925" t="s">
        <v>110</v>
      </c>
      <c r="AE925" t="s">
        <v>60</v>
      </c>
      <c r="AH925" s="3"/>
      <c r="AI925" s="3">
        <v>2023</v>
      </c>
      <c r="AJ925" s="4">
        <v>45108</v>
      </c>
      <c r="AK925" s="5">
        <v>45177</v>
      </c>
      <c r="AL925" t="s">
        <v>43</v>
      </c>
      <c r="AM925" t="s">
        <v>61</v>
      </c>
      <c r="AN925">
        <v>75.69</v>
      </c>
      <c r="AO925">
        <v>75.69</v>
      </c>
      <c r="AQ925" s="6">
        <v>75.69</v>
      </c>
    </row>
    <row r="926" spans="1:43" x14ac:dyDescent="0.3">
      <c r="A926" t="s">
        <v>98</v>
      </c>
      <c r="B926" t="s">
        <v>446</v>
      </c>
      <c r="C926" t="s">
        <v>46</v>
      </c>
      <c r="D926" s="3">
        <v>75105</v>
      </c>
      <c r="E926" t="s">
        <v>100</v>
      </c>
      <c r="F926" t="s">
        <v>48</v>
      </c>
      <c r="G926" t="s">
        <v>49</v>
      </c>
      <c r="H926" t="s">
        <v>50</v>
      </c>
      <c r="I926" t="s">
        <v>51</v>
      </c>
      <c r="J926" t="s">
        <v>102</v>
      </c>
      <c r="K926" t="s">
        <v>102</v>
      </c>
      <c r="L926" t="s">
        <v>103</v>
      </c>
      <c r="M926" t="s">
        <v>52</v>
      </c>
      <c r="N926" t="s">
        <v>1170</v>
      </c>
      <c r="O926" t="s">
        <v>105</v>
      </c>
      <c r="Q926" s="3"/>
      <c r="U926" s="3"/>
      <c r="W926" t="s">
        <v>43</v>
      </c>
      <c r="X926" t="s">
        <v>43</v>
      </c>
      <c r="Y926" s="3">
        <v>540</v>
      </c>
      <c r="Z926" t="s">
        <v>1171</v>
      </c>
      <c r="AA926" t="s">
        <v>1172</v>
      </c>
      <c r="AB926" t="s">
        <v>1173</v>
      </c>
      <c r="AC926" t="s">
        <v>469</v>
      </c>
      <c r="AD926" t="s">
        <v>110</v>
      </c>
      <c r="AE926" t="s">
        <v>60</v>
      </c>
      <c r="AH926" s="3"/>
      <c r="AI926" s="3">
        <v>2023</v>
      </c>
      <c r="AJ926" s="4">
        <v>45169</v>
      </c>
      <c r="AK926" s="5">
        <v>45197</v>
      </c>
      <c r="AL926" t="s">
        <v>43</v>
      </c>
      <c r="AM926" t="s">
        <v>61</v>
      </c>
      <c r="AN926">
        <v>3.12</v>
      </c>
      <c r="AO926">
        <v>3.12</v>
      </c>
      <c r="AQ926" s="6">
        <v>3.12</v>
      </c>
    </row>
    <row r="927" spans="1:43" x14ac:dyDescent="0.3">
      <c r="A927" t="s">
        <v>98</v>
      </c>
      <c r="B927" t="s">
        <v>733</v>
      </c>
      <c r="C927" t="s">
        <v>46</v>
      </c>
      <c r="D927" s="3">
        <v>75105</v>
      </c>
      <c r="E927" t="s">
        <v>100</v>
      </c>
      <c r="F927" t="s">
        <v>48</v>
      </c>
      <c r="G927" t="s">
        <v>49</v>
      </c>
      <c r="H927" t="s">
        <v>50</v>
      </c>
      <c r="I927" t="s">
        <v>51</v>
      </c>
      <c r="J927" t="s">
        <v>102</v>
      </c>
      <c r="K927" t="s">
        <v>102</v>
      </c>
      <c r="L927" t="s">
        <v>103</v>
      </c>
      <c r="M927" t="s">
        <v>52</v>
      </c>
      <c r="N927" t="s">
        <v>1174</v>
      </c>
      <c r="O927" t="s">
        <v>105</v>
      </c>
      <c r="Q927" s="3"/>
      <c r="U927" s="3"/>
      <c r="W927" t="s">
        <v>43</v>
      </c>
      <c r="X927" t="s">
        <v>43</v>
      </c>
      <c r="Y927" s="3">
        <v>551</v>
      </c>
      <c r="Z927" t="s">
        <v>1175</v>
      </c>
      <c r="AA927" t="s">
        <v>1176</v>
      </c>
      <c r="AB927" t="s">
        <v>1177</v>
      </c>
      <c r="AC927" t="s">
        <v>1178</v>
      </c>
      <c r="AD927" t="s">
        <v>110</v>
      </c>
      <c r="AE927" t="s">
        <v>60</v>
      </c>
      <c r="AH927" s="3"/>
      <c r="AI927" s="3">
        <v>2024</v>
      </c>
      <c r="AJ927" s="4">
        <v>45535</v>
      </c>
      <c r="AK927" s="5">
        <v>45539</v>
      </c>
      <c r="AL927" t="s">
        <v>43</v>
      </c>
      <c r="AM927" t="s">
        <v>61</v>
      </c>
      <c r="AN927">
        <v>3.12</v>
      </c>
      <c r="AO927">
        <v>3.12</v>
      </c>
      <c r="AQ927" s="6">
        <v>3.12</v>
      </c>
    </row>
    <row r="928" spans="1:43" x14ac:dyDescent="0.3">
      <c r="A928" t="s">
        <v>98</v>
      </c>
      <c r="B928" t="s">
        <v>247</v>
      </c>
      <c r="C928" t="s">
        <v>46</v>
      </c>
      <c r="D928" s="3">
        <v>75105</v>
      </c>
      <c r="E928" t="s">
        <v>100</v>
      </c>
      <c r="F928" t="s">
        <v>48</v>
      </c>
      <c r="G928" t="s">
        <v>49</v>
      </c>
      <c r="H928" t="s">
        <v>50</v>
      </c>
      <c r="I928" t="s">
        <v>51</v>
      </c>
      <c r="J928" t="s">
        <v>102</v>
      </c>
      <c r="K928" t="s">
        <v>102</v>
      </c>
      <c r="L928" t="s">
        <v>103</v>
      </c>
      <c r="M928" t="s">
        <v>52</v>
      </c>
      <c r="N928" t="s">
        <v>1179</v>
      </c>
      <c r="O928" t="s">
        <v>105</v>
      </c>
      <c r="Q928" s="3"/>
      <c r="U928" s="3"/>
      <c r="W928" t="s">
        <v>43</v>
      </c>
      <c r="X928" t="s">
        <v>43</v>
      </c>
      <c r="Y928" s="3">
        <v>556</v>
      </c>
      <c r="Z928" t="s">
        <v>1180</v>
      </c>
      <c r="AA928" t="s">
        <v>1181</v>
      </c>
      <c r="AB928" t="s">
        <v>1182</v>
      </c>
      <c r="AC928" t="s">
        <v>1050</v>
      </c>
      <c r="AD928" t="s">
        <v>110</v>
      </c>
      <c r="AE928" t="s">
        <v>60</v>
      </c>
      <c r="AH928" s="3"/>
      <c r="AI928" s="3">
        <v>2023</v>
      </c>
      <c r="AJ928" s="4">
        <v>45200</v>
      </c>
      <c r="AK928" s="5">
        <v>45235</v>
      </c>
      <c r="AL928" t="s">
        <v>43</v>
      </c>
      <c r="AM928" t="s">
        <v>61</v>
      </c>
      <c r="AN928">
        <v>410.66</v>
      </c>
      <c r="AO928">
        <v>410.66</v>
      </c>
      <c r="AQ928" s="6">
        <v>410.66</v>
      </c>
    </row>
    <row r="929" spans="1:43" x14ac:dyDescent="0.3">
      <c r="A929" t="s">
        <v>98</v>
      </c>
      <c r="B929" t="s">
        <v>196</v>
      </c>
      <c r="C929" t="s">
        <v>46</v>
      </c>
      <c r="D929" s="3">
        <v>75105</v>
      </c>
      <c r="E929" t="s">
        <v>100</v>
      </c>
      <c r="F929" t="s">
        <v>48</v>
      </c>
      <c r="G929" t="s">
        <v>49</v>
      </c>
      <c r="H929" t="s">
        <v>50</v>
      </c>
      <c r="I929" t="s">
        <v>51</v>
      </c>
      <c r="J929" t="s">
        <v>102</v>
      </c>
      <c r="K929" t="s">
        <v>102</v>
      </c>
      <c r="L929" t="s">
        <v>103</v>
      </c>
      <c r="M929" t="s">
        <v>52</v>
      </c>
      <c r="N929" t="s">
        <v>1183</v>
      </c>
      <c r="O929" t="s">
        <v>105</v>
      </c>
      <c r="Q929" s="3"/>
      <c r="U929" s="3"/>
      <c r="W929" t="s">
        <v>43</v>
      </c>
      <c r="X929" t="s">
        <v>43</v>
      </c>
      <c r="Y929" s="3">
        <v>559</v>
      </c>
      <c r="Z929" t="s">
        <v>1184</v>
      </c>
      <c r="AA929" t="s">
        <v>1185</v>
      </c>
      <c r="AB929" t="s">
        <v>1186</v>
      </c>
      <c r="AC929" t="s">
        <v>375</v>
      </c>
      <c r="AD929" t="s">
        <v>110</v>
      </c>
      <c r="AE929" t="s">
        <v>60</v>
      </c>
      <c r="AH929" s="3"/>
      <c r="AI929" s="3">
        <v>2023</v>
      </c>
      <c r="AJ929" s="4">
        <v>45017</v>
      </c>
      <c r="AK929" s="5">
        <v>45172</v>
      </c>
      <c r="AL929" t="s">
        <v>43</v>
      </c>
      <c r="AM929" t="s">
        <v>61</v>
      </c>
      <c r="AN929">
        <v>736.9</v>
      </c>
      <c r="AO929">
        <v>736.9</v>
      </c>
      <c r="AQ929" s="6">
        <v>736.9</v>
      </c>
    </row>
    <row r="930" spans="1:43" x14ac:dyDescent="0.3">
      <c r="A930" t="s">
        <v>98</v>
      </c>
      <c r="B930" t="s">
        <v>440</v>
      </c>
      <c r="C930" t="s">
        <v>46</v>
      </c>
      <c r="D930" s="3">
        <v>75105</v>
      </c>
      <c r="E930" t="s">
        <v>100</v>
      </c>
      <c r="F930" t="s">
        <v>48</v>
      </c>
      <c r="G930" t="s">
        <v>49</v>
      </c>
      <c r="H930" t="s">
        <v>50</v>
      </c>
      <c r="I930" t="s">
        <v>51</v>
      </c>
      <c r="J930" t="s">
        <v>102</v>
      </c>
      <c r="K930" t="s">
        <v>102</v>
      </c>
      <c r="L930" t="s">
        <v>103</v>
      </c>
      <c r="M930" t="s">
        <v>52</v>
      </c>
      <c r="N930" t="s">
        <v>1187</v>
      </c>
      <c r="O930" t="s">
        <v>105</v>
      </c>
      <c r="Q930" s="3"/>
      <c r="U930" s="3"/>
      <c r="W930" t="s">
        <v>43</v>
      </c>
      <c r="X930" t="s">
        <v>43</v>
      </c>
      <c r="Y930" s="3">
        <v>582</v>
      </c>
      <c r="Z930" t="s">
        <v>1188</v>
      </c>
      <c r="AA930" t="s">
        <v>1189</v>
      </c>
      <c r="AB930" t="s">
        <v>1190</v>
      </c>
      <c r="AC930" t="s">
        <v>1191</v>
      </c>
      <c r="AD930" t="s">
        <v>110</v>
      </c>
      <c r="AE930" t="s">
        <v>60</v>
      </c>
      <c r="AH930" s="3"/>
      <c r="AI930" s="3">
        <v>2024</v>
      </c>
      <c r="AJ930" s="4">
        <v>45412</v>
      </c>
      <c r="AK930" s="5">
        <v>45414</v>
      </c>
      <c r="AL930" t="s">
        <v>43</v>
      </c>
      <c r="AM930" t="s">
        <v>61</v>
      </c>
      <c r="AN930">
        <v>3.12</v>
      </c>
      <c r="AO930">
        <v>3.12</v>
      </c>
      <c r="AQ930" s="6">
        <v>3.12</v>
      </c>
    </row>
    <row r="931" spans="1:43" x14ac:dyDescent="0.3">
      <c r="A931" t="s">
        <v>98</v>
      </c>
      <c r="B931" t="s">
        <v>150</v>
      </c>
      <c r="C931" t="s">
        <v>46</v>
      </c>
      <c r="D931" s="3">
        <v>75105</v>
      </c>
      <c r="E931" t="s">
        <v>100</v>
      </c>
      <c r="F931" t="s">
        <v>48</v>
      </c>
      <c r="G931" t="s">
        <v>49</v>
      </c>
      <c r="H931" t="s">
        <v>50</v>
      </c>
      <c r="I931" t="s">
        <v>51</v>
      </c>
      <c r="J931" t="s">
        <v>102</v>
      </c>
      <c r="K931" t="s">
        <v>102</v>
      </c>
      <c r="L931" t="s">
        <v>103</v>
      </c>
      <c r="M931" t="s">
        <v>52</v>
      </c>
      <c r="N931" t="s">
        <v>1192</v>
      </c>
      <c r="O931" t="s">
        <v>105</v>
      </c>
      <c r="Q931" s="3"/>
      <c r="U931" s="3"/>
      <c r="W931" t="s">
        <v>43</v>
      </c>
      <c r="X931" t="s">
        <v>43</v>
      </c>
      <c r="Y931" s="3">
        <v>583</v>
      </c>
      <c r="Z931" t="s">
        <v>1193</v>
      </c>
      <c r="AA931" t="s">
        <v>1194</v>
      </c>
      <c r="AB931" t="s">
        <v>1195</v>
      </c>
      <c r="AC931" t="s">
        <v>646</v>
      </c>
      <c r="AD931" t="s">
        <v>110</v>
      </c>
      <c r="AE931" t="s">
        <v>60</v>
      </c>
      <c r="AH931" s="3"/>
      <c r="AI931" s="3">
        <v>2024</v>
      </c>
      <c r="AJ931" s="4">
        <v>45323</v>
      </c>
      <c r="AK931" s="5">
        <v>45379</v>
      </c>
      <c r="AL931" t="s">
        <v>43</v>
      </c>
      <c r="AM931" t="s">
        <v>61</v>
      </c>
      <c r="AN931">
        <v>525.72</v>
      </c>
      <c r="AO931">
        <v>525.72</v>
      </c>
      <c r="AQ931" s="6">
        <v>525.72</v>
      </c>
    </row>
    <row r="932" spans="1:43" x14ac:dyDescent="0.3">
      <c r="A932" t="s">
        <v>98</v>
      </c>
      <c r="B932" t="s">
        <v>45</v>
      </c>
      <c r="C932" t="s">
        <v>46</v>
      </c>
      <c r="D932" s="3">
        <v>75105</v>
      </c>
      <c r="E932" t="s">
        <v>100</v>
      </c>
      <c r="F932" t="s">
        <v>48</v>
      </c>
      <c r="G932" t="s">
        <v>49</v>
      </c>
      <c r="H932" t="s">
        <v>50</v>
      </c>
      <c r="I932" t="s">
        <v>51</v>
      </c>
      <c r="J932" t="s">
        <v>102</v>
      </c>
      <c r="K932" t="s">
        <v>102</v>
      </c>
      <c r="L932" t="s">
        <v>103</v>
      </c>
      <c r="M932" t="s">
        <v>52</v>
      </c>
      <c r="N932" t="s">
        <v>1196</v>
      </c>
      <c r="O932" t="s">
        <v>105</v>
      </c>
      <c r="Q932" s="3"/>
      <c r="U932" s="3"/>
      <c r="W932" t="s">
        <v>43</v>
      </c>
      <c r="X932" t="s">
        <v>43</v>
      </c>
      <c r="Y932" s="3">
        <v>586</v>
      </c>
      <c r="Z932" t="s">
        <v>1184</v>
      </c>
      <c r="AA932" t="s">
        <v>1197</v>
      </c>
      <c r="AB932" t="s">
        <v>1198</v>
      </c>
      <c r="AC932" t="s">
        <v>516</v>
      </c>
      <c r="AD932" t="s">
        <v>110</v>
      </c>
      <c r="AE932" t="s">
        <v>60</v>
      </c>
      <c r="AH932" s="3"/>
      <c r="AI932" s="3">
        <v>2023</v>
      </c>
      <c r="AJ932" s="4">
        <v>45078</v>
      </c>
      <c r="AK932" s="5">
        <v>45172</v>
      </c>
      <c r="AL932" t="s">
        <v>43</v>
      </c>
      <c r="AM932" t="s">
        <v>61</v>
      </c>
      <c r="AN932">
        <v>811.2</v>
      </c>
      <c r="AO932">
        <v>811.2</v>
      </c>
      <c r="AQ932" s="6">
        <v>811.2</v>
      </c>
    </row>
    <row r="933" spans="1:43" x14ac:dyDescent="0.3">
      <c r="A933" t="s">
        <v>98</v>
      </c>
      <c r="B933" t="s">
        <v>224</v>
      </c>
      <c r="C933" t="s">
        <v>46</v>
      </c>
      <c r="D933" s="3">
        <v>75105</v>
      </c>
      <c r="E933" t="s">
        <v>100</v>
      </c>
      <c r="F933" t="s">
        <v>48</v>
      </c>
      <c r="G933" t="s">
        <v>49</v>
      </c>
      <c r="H933" t="s">
        <v>50</v>
      </c>
      <c r="I933" t="s">
        <v>51</v>
      </c>
      <c r="J933" t="s">
        <v>102</v>
      </c>
      <c r="K933" t="s">
        <v>102</v>
      </c>
      <c r="L933" t="s">
        <v>103</v>
      </c>
      <c r="M933" t="s">
        <v>52</v>
      </c>
      <c r="N933" t="s">
        <v>1199</v>
      </c>
      <c r="O933" t="s">
        <v>105</v>
      </c>
      <c r="Q933" s="3"/>
      <c r="U933" s="3"/>
      <c r="W933" t="s">
        <v>43</v>
      </c>
      <c r="X933" t="s">
        <v>43</v>
      </c>
      <c r="Y933" s="3">
        <v>594</v>
      </c>
      <c r="Z933" t="s">
        <v>1200</v>
      </c>
      <c r="AA933" t="s">
        <v>1201</v>
      </c>
      <c r="AB933" t="s">
        <v>1202</v>
      </c>
      <c r="AC933" t="s">
        <v>1029</v>
      </c>
      <c r="AD933" t="s">
        <v>1203</v>
      </c>
      <c r="AE933" t="s">
        <v>60</v>
      </c>
      <c r="AH933" s="3"/>
      <c r="AI933" s="3">
        <v>2024</v>
      </c>
      <c r="AJ933" s="4">
        <v>45473</v>
      </c>
      <c r="AK933" s="5">
        <v>45469</v>
      </c>
      <c r="AL933" t="s">
        <v>43</v>
      </c>
      <c r="AM933" t="s">
        <v>61</v>
      </c>
      <c r="AN933">
        <v>2.59</v>
      </c>
      <c r="AO933">
        <v>2.59</v>
      </c>
      <c r="AQ933" s="6">
        <v>2.59</v>
      </c>
    </row>
    <row r="934" spans="1:43" x14ac:dyDescent="0.3">
      <c r="A934" t="s">
        <v>98</v>
      </c>
      <c r="B934" t="s">
        <v>224</v>
      </c>
      <c r="C934" t="s">
        <v>46</v>
      </c>
      <c r="D934" s="3">
        <v>75105</v>
      </c>
      <c r="E934" t="s">
        <v>100</v>
      </c>
      <c r="F934" t="s">
        <v>48</v>
      </c>
      <c r="G934" t="s">
        <v>49</v>
      </c>
      <c r="H934" t="s">
        <v>50</v>
      </c>
      <c r="I934" t="s">
        <v>51</v>
      </c>
      <c r="J934" t="s">
        <v>102</v>
      </c>
      <c r="K934" t="s">
        <v>102</v>
      </c>
      <c r="L934" t="s">
        <v>103</v>
      </c>
      <c r="M934" t="s">
        <v>52</v>
      </c>
      <c r="N934" t="s">
        <v>1204</v>
      </c>
      <c r="O934" t="s">
        <v>105</v>
      </c>
      <c r="Q934" s="3"/>
      <c r="U934" s="3"/>
      <c r="W934" t="s">
        <v>43</v>
      </c>
      <c r="X934" t="s">
        <v>43</v>
      </c>
      <c r="Y934" s="3">
        <v>595</v>
      </c>
      <c r="Z934" t="s">
        <v>1200</v>
      </c>
      <c r="AA934" t="s">
        <v>1205</v>
      </c>
      <c r="AB934" t="s">
        <v>1202</v>
      </c>
      <c r="AC934" t="s">
        <v>1029</v>
      </c>
      <c r="AD934" t="s">
        <v>1203</v>
      </c>
      <c r="AE934" t="s">
        <v>60</v>
      </c>
      <c r="AH934" s="3"/>
      <c r="AI934" s="3">
        <v>2024</v>
      </c>
      <c r="AJ934" s="4">
        <v>45473</v>
      </c>
      <c r="AK934" s="5">
        <v>45469</v>
      </c>
      <c r="AL934" t="s">
        <v>43</v>
      </c>
      <c r="AM934" t="s">
        <v>61</v>
      </c>
      <c r="AN934">
        <v>-2.59</v>
      </c>
      <c r="AP934">
        <v>2.59</v>
      </c>
      <c r="AQ934" s="6">
        <v>-2.59</v>
      </c>
    </row>
    <row r="935" spans="1:43" x14ac:dyDescent="0.3">
      <c r="A935" t="s">
        <v>98</v>
      </c>
      <c r="B935" t="s">
        <v>247</v>
      </c>
      <c r="C935" t="s">
        <v>46</v>
      </c>
      <c r="D935" s="3">
        <v>75105</v>
      </c>
      <c r="E935" t="s">
        <v>100</v>
      </c>
      <c r="F935" t="s">
        <v>48</v>
      </c>
      <c r="G935" t="s">
        <v>49</v>
      </c>
      <c r="H935" t="s">
        <v>50</v>
      </c>
      <c r="I935" t="s">
        <v>51</v>
      </c>
      <c r="J935" t="s">
        <v>102</v>
      </c>
      <c r="K935" t="s">
        <v>102</v>
      </c>
      <c r="L935" t="s">
        <v>103</v>
      </c>
      <c r="M935" t="s">
        <v>52</v>
      </c>
      <c r="N935" t="s">
        <v>1206</v>
      </c>
      <c r="O935" t="s">
        <v>105</v>
      </c>
      <c r="Q935" s="3"/>
      <c r="U935" s="3"/>
      <c r="W935" t="s">
        <v>43</v>
      </c>
      <c r="X935" t="s">
        <v>43</v>
      </c>
      <c r="Y935" s="3">
        <v>603</v>
      </c>
      <c r="Z935" t="s">
        <v>1207</v>
      </c>
      <c r="AA935" t="s">
        <v>1208</v>
      </c>
      <c r="AB935" t="s">
        <v>1209</v>
      </c>
      <c r="AC935" t="s">
        <v>1210</v>
      </c>
      <c r="AD935" t="s">
        <v>110</v>
      </c>
      <c r="AE935" t="s">
        <v>60</v>
      </c>
      <c r="AH935" s="3"/>
      <c r="AI935" s="3">
        <v>2023</v>
      </c>
      <c r="AJ935" s="4">
        <v>45230</v>
      </c>
      <c r="AK935" s="5">
        <v>45272</v>
      </c>
      <c r="AL935" t="s">
        <v>43</v>
      </c>
      <c r="AM935" t="s">
        <v>61</v>
      </c>
      <c r="AN935">
        <v>3.12</v>
      </c>
      <c r="AO935">
        <v>3.12</v>
      </c>
      <c r="AQ935" s="6">
        <v>3.12</v>
      </c>
    </row>
    <row r="936" spans="1:43" x14ac:dyDescent="0.3">
      <c r="A936" t="s">
        <v>98</v>
      </c>
      <c r="B936" t="s">
        <v>85</v>
      </c>
      <c r="C936" t="s">
        <v>46</v>
      </c>
      <c r="D936" s="3">
        <v>75105</v>
      </c>
      <c r="E936" t="s">
        <v>100</v>
      </c>
      <c r="F936" t="s">
        <v>48</v>
      </c>
      <c r="G936" t="s">
        <v>49</v>
      </c>
      <c r="H936" t="s">
        <v>50</v>
      </c>
      <c r="I936" t="s">
        <v>51</v>
      </c>
      <c r="J936" t="s">
        <v>102</v>
      </c>
      <c r="K936" t="s">
        <v>102</v>
      </c>
      <c r="L936" t="s">
        <v>103</v>
      </c>
      <c r="M936" t="s">
        <v>52</v>
      </c>
      <c r="N936" t="s">
        <v>1211</v>
      </c>
      <c r="O936" t="s">
        <v>105</v>
      </c>
      <c r="Q936" s="3"/>
      <c r="U936" s="3"/>
      <c r="W936" t="s">
        <v>43</v>
      </c>
      <c r="X936" t="s">
        <v>43</v>
      </c>
      <c r="Y936" s="3">
        <v>669</v>
      </c>
      <c r="Z936" t="s">
        <v>1212</v>
      </c>
      <c r="AA936" t="s">
        <v>1213</v>
      </c>
      <c r="AB936" t="s">
        <v>1214</v>
      </c>
      <c r="AC936" t="s">
        <v>1089</v>
      </c>
      <c r="AD936" t="s">
        <v>110</v>
      </c>
      <c r="AE936" t="s">
        <v>60</v>
      </c>
      <c r="AH936" s="3"/>
      <c r="AI936" s="3">
        <v>2023</v>
      </c>
      <c r="AJ936" s="4">
        <v>45261</v>
      </c>
      <c r="AK936" s="5">
        <v>45291</v>
      </c>
      <c r="AL936" t="s">
        <v>43</v>
      </c>
      <c r="AM936" t="s">
        <v>61</v>
      </c>
      <c r="AN936">
        <v>492.87</v>
      </c>
      <c r="AO936">
        <v>492.87</v>
      </c>
      <c r="AQ936" s="6">
        <v>492.87</v>
      </c>
    </row>
    <row r="937" spans="1:43" x14ac:dyDescent="0.3">
      <c r="A937" t="s">
        <v>98</v>
      </c>
      <c r="B937" t="s">
        <v>130</v>
      </c>
      <c r="C937" t="s">
        <v>46</v>
      </c>
      <c r="D937" s="3">
        <v>75105</v>
      </c>
      <c r="E937" t="s">
        <v>100</v>
      </c>
      <c r="F937" t="s">
        <v>48</v>
      </c>
      <c r="G937" t="s">
        <v>49</v>
      </c>
      <c r="H937" t="s">
        <v>50</v>
      </c>
      <c r="I937" t="s">
        <v>51</v>
      </c>
      <c r="J937" t="s">
        <v>102</v>
      </c>
      <c r="K937" t="s">
        <v>102</v>
      </c>
      <c r="L937" t="s">
        <v>103</v>
      </c>
      <c r="M937" t="s">
        <v>52</v>
      </c>
      <c r="N937" t="s">
        <v>1215</v>
      </c>
      <c r="O937" t="s">
        <v>105</v>
      </c>
      <c r="Q937" s="3"/>
      <c r="U937" s="3"/>
      <c r="W937" t="s">
        <v>43</v>
      </c>
      <c r="X937" t="s">
        <v>43</v>
      </c>
      <c r="Y937" s="3">
        <v>711</v>
      </c>
      <c r="Z937" t="s">
        <v>1216</v>
      </c>
      <c r="AA937" t="s">
        <v>1217</v>
      </c>
      <c r="AB937" t="s">
        <v>1218</v>
      </c>
      <c r="AC937" t="s">
        <v>674</v>
      </c>
      <c r="AD937" t="s">
        <v>110</v>
      </c>
      <c r="AE937" t="s">
        <v>60</v>
      </c>
      <c r="AH937" s="3"/>
      <c r="AI937" s="3">
        <v>2024</v>
      </c>
      <c r="AJ937" s="4">
        <v>45597</v>
      </c>
      <c r="AK937" s="5">
        <v>45637</v>
      </c>
      <c r="AL937" t="s">
        <v>43</v>
      </c>
      <c r="AM937" t="s">
        <v>61</v>
      </c>
      <c r="AN937">
        <v>1008.77</v>
      </c>
      <c r="AO937">
        <v>1008.77</v>
      </c>
      <c r="AQ937" s="6">
        <v>1008.77</v>
      </c>
    </row>
    <row r="938" spans="1:43" x14ac:dyDescent="0.3">
      <c r="A938" t="s">
        <v>98</v>
      </c>
      <c r="B938" t="s">
        <v>117</v>
      </c>
      <c r="C938" t="s">
        <v>46</v>
      </c>
      <c r="D938" s="3">
        <v>75105</v>
      </c>
      <c r="E938" t="s">
        <v>100</v>
      </c>
      <c r="F938" t="s">
        <v>48</v>
      </c>
      <c r="G938" t="s">
        <v>49</v>
      </c>
      <c r="H938" t="s">
        <v>50</v>
      </c>
      <c r="I938" t="s">
        <v>51</v>
      </c>
      <c r="J938" t="s">
        <v>102</v>
      </c>
      <c r="K938" t="s">
        <v>102</v>
      </c>
      <c r="L938" t="s">
        <v>103</v>
      </c>
      <c r="M938" t="s">
        <v>52</v>
      </c>
      <c r="N938" t="s">
        <v>1219</v>
      </c>
      <c r="O938" t="s">
        <v>105</v>
      </c>
      <c r="Q938" s="3"/>
      <c r="U938" s="3"/>
      <c r="W938" t="s">
        <v>43</v>
      </c>
      <c r="X938" t="s">
        <v>43</v>
      </c>
      <c r="Y938" s="3">
        <v>718</v>
      </c>
      <c r="Z938" t="s">
        <v>1220</v>
      </c>
      <c r="AA938" t="s">
        <v>1221</v>
      </c>
      <c r="AB938" t="s">
        <v>1222</v>
      </c>
      <c r="AC938" t="s">
        <v>206</v>
      </c>
      <c r="AD938" t="s">
        <v>110</v>
      </c>
      <c r="AE938" t="s">
        <v>60</v>
      </c>
      <c r="AH938" s="3"/>
      <c r="AI938" s="3">
        <v>2023</v>
      </c>
      <c r="AJ938" s="4">
        <v>45231</v>
      </c>
      <c r="AK938" s="5">
        <v>45268</v>
      </c>
      <c r="AL938" t="s">
        <v>43</v>
      </c>
      <c r="AM938" t="s">
        <v>61</v>
      </c>
      <c r="AN938">
        <v>491.82</v>
      </c>
      <c r="AO938">
        <v>491.82</v>
      </c>
      <c r="AQ938" s="6">
        <v>491.82</v>
      </c>
    </row>
    <row r="939" spans="1:43" x14ac:dyDescent="0.3">
      <c r="A939" t="s">
        <v>98</v>
      </c>
      <c r="B939" t="s">
        <v>137</v>
      </c>
      <c r="C939" t="s">
        <v>46</v>
      </c>
      <c r="D939" s="3">
        <v>75105</v>
      </c>
      <c r="E939" t="s">
        <v>100</v>
      </c>
      <c r="F939" t="s">
        <v>48</v>
      </c>
      <c r="G939" t="s">
        <v>49</v>
      </c>
      <c r="H939" t="s">
        <v>50</v>
      </c>
      <c r="I939" t="s">
        <v>51</v>
      </c>
      <c r="J939" t="s">
        <v>102</v>
      </c>
      <c r="K939" t="s">
        <v>102</v>
      </c>
      <c r="L939" t="s">
        <v>103</v>
      </c>
      <c r="M939" t="s">
        <v>52</v>
      </c>
      <c r="N939" t="s">
        <v>1223</v>
      </c>
      <c r="O939" t="s">
        <v>105</v>
      </c>
      <c r="Q939" s="3"/>
      <c r="U939" s="3"/>
      <c r="W939" t="s">
        <v>43</v>
      </c>
      <c r="X939" t="s">
        <v>43</v>
      </c>
      <c r="Y939" s="3">
        <v>759</v>
      </c>
      <c r="Z939" t="s">
        <v>1224</v>
      </c>
      <c r="AA939" t="s">
        <v>1225</v>
      </c>
      <c r="AB939" t="s">
        <v>1226</v>
      </c>
      <c r="AC939" t="s">
        <v>946</v>
      </c>
      <c r="AD939" t="s">
        <v>110</v>
      </c>
      <c r="AE939" t="s">
        <v>60</v>
      </c>
      <c r="AH939" s="3"/>
      <c r="AI939" s="3">
        <v>2025</v>
      </c>
      <c r="AJ939" s="4">
        <v>45716</v>
      </c>
      <c r="AK939" s="5">
        <v>45716</v>
      </c>
      <c r="AL939" t="s">
        <v>43</v>
      </c>
      <c r="AM939" t="s">
        <v>61</v>
      </c>
      <c r="AN939">
        <v>3.12</v>
      </c>
      <c r="AO939">
        <v>3.12</v>
      </c>
      <c r="AQ939" s="6">
        <v>3.12</v>
      </c>
    </row>
    <row r="940" spans="1:43" x14ac:dyDescent="0.3">
      <c r="A940" t="s">
        <v>98</v>
      </c>
      <c r="B940" t="s">
        <v>822</v>
      </c>
      <c r="C940" t="s">
        <v>46</v>
      </c>
      <c r="D940" s="3">
        <v>75105</v>
      </c>
      <c r="E940" t="s">
        <v>100</v>
      </c>
      <c r="F940" t="s">
        <v>48</v>
      </c>
      <c r="G940" t="s">
        <v>49</v>
      </c>
      <c r="H940" t="s">
        <v>50</v>
      </c>
      <c r="I940" t="s">
        <v>51</v>
      </c>
      <c r="J940" t="s">
        <v>102</v>
      </c>
      <c r="K940" t="s">
        <v>102</v>
      </c>
      <c r="L940" t="s">
        <v>103</v>
      </c>
      <c r="M940" t="s">
        <v>52</v>
      </c>
      <c r="N940" t="s">
        <v>1237</v>
      </c>
      <c r="O940" t="s">
        <v>105</v>
      </c>
      <c r="Q940" s="3"/>
      <c r="U940" s="3"/>
      <c r="W940" t="s">
        <v>43</v>
      </c>
      <c r="X940" t="s">
        <v>43</v>
      </c>
      <c r="Y940" s="3">
        <v>819</v>
      </c>
      <c r="Z940" t="s">
        <v>362</v>
      </c>
      <c r="AA940" t="s">
        <v>1238</v>
      </c>
      <c r="AB940" t="s">
        <v>1239</v>
      </c>
      <c r="AC940" t="s">
        <v>826</v>
      </c>
      <c r="AD940" t="s">
        <v>110</v>
      </c>
      <c r="AE940" t="s">
        <v>60</v>
      </c>
      <c r="AH940" s="3"/>
      <c r="AI940" s="3">
        <v>2023</v>
      </c>
      <c r="AJ940" s="4">
        <v>44927</v>
      </c>
      <c r="AK940" s="5">
        <v>45030</v>
      </c>
      <c r="AL940" t="s">
        <v>43</v>
      </c>
      <c r="AM940" t="s">
        <v>61</v>
      </c>
      <c r="AN940">
        <v>304.45999999999998</v>
      </c>
      <c r="AO940">
        <v>304.45999999999998</v>
      </c>
      <c r="AQ940" s="6">
        <v>304.45999999999998</v>
      </c>
    </row>
    <row r="941" spans="1:43" x14ac:dyDescent="0.3">
      <c r="A941" t="s">
        <v>98</v>
      </c>
      <c r="B941" t="s">
        <v>224</v>
      </c>
      <c r="C941" t="s">
        <v>46</v>
      </c>
      <c r="D941" s="3">
        <v>75105</v>
      </c>
      <c r="E941" t="s">
        <v>100</v>
      </c>
      <c r="F941" t="s">
        <v>48</v>
      </c>
      <c r="G941" t="s">
        <v>49</v>
      </c>
      <c r="H941" t="s">
        <v>50</v>
      </c>
      <c r="I941" t="s">
        <v>51</v>
      </c>
      <c r="J941" t="s">
        <v>102</v>
      </c>
      <c r="K941" t="s">
        <v>102</v>
      </c>
      <c r="L941" t="s">
        <v>103</v>
      </c>
      <c r="M941" t="s">
        <v>52</v>
      </c>
      <c r="N941" t="s">
        <v>1240</v>
      </c>
      <c r="O941" t="s">
        <v>105</v>
      </c>
      <c r="Q941" s="3"/>
      <c r="U941" s="3"/>
      <c r="W941" t="s">
        <v>43</v>
      </c>
      <c r="X941" t="s">
        <v>43</v>
      </c>
      <c r="Y941" s="3">
        <v>827</v>
      </c>
      <c r="Z941" t="s">
        <v>1241</v>
      </c>
      <c r="AA941" t="s">
        <v>1242</v>
      </c>
      <c r="AB941" t="s">
        <v>1243</v>
      </c>
      <c r="AC941" t="s">
        <v>1244</v>
      </c>
      <c r="AD941" t="s">
        <v>110</v>
      </c>
      <c r="AE941" t="s">
        <v>60</v>
      </c>
      <c r="AH941" s="3"/>
      <c r="AI941" s="3">
        <v>2024</v>
      </c>
      <c r="AJ941" s="4">
        <v>45444</v>
      </c>
      <c r="AK941" s="5">
        <v>45480</v>
      </c>
      <c r="AL941" t="s">
        <v>43</v>
      </c>
      <c r="AM941" t="s">
        <v>61</v>
      </c>
      <c r="AN941">
        <v>583.9</v>
      </c>
      <c r="AO941">
        <v>583.9</v>
      </c>
      <c r="AQ941" s="6">
        <v>583.9</v>
      </c>
    </row>
    <row r="942" spans="1:43" x14ac:dyDescent="0.3">
      <c r="A942" t="s">
        <v>98</v>
      </c>
      <c r="B942" t="s">
        <v>85</v>
      </c>
      <c r="C942" t="s">
        <v>46</v>
      </c>
      <c r="D942" s="3">
        <v>75105</v>
      </c>
      <c r="E942" t="s">
        <v>100</v>
      </c>
      <c r="F942" t="s">
        <v>48</v>
      </c>
      <c r="G942" t="s">
        <v>49</v>
      </c>
      <c r="H942" t="s">
        <v>50</v>
      </c>
      <c r="I942" t="s">
        <v>51</v>
      </c>
      <c r="J942" t="s">
        <v>102</v>
      </c>
      <c r="K942" t="s">
        <v>102</v>
      </c>
      <c r="L942" t="s">
        <v>103</v>
      </c>
      <c r="M942" t="s">
        <v>52</v>
      </c>
      <c r="N942" t="s">
        <v>1245</v>
      </c>
      <c r="O942" t="s">
        <v>105</v>
      </c>
      <c r="Q942" s="3"/>
      <c r="U942" s="3"/>
      <c r="W942" t="s">
        <v>43</v>
      </c>
      <c r="X942" t="s">
        <v>43</v>
      </c>
      <c r="Y942" s="3">
        <v>889</v>
      </c>
      <c r="Z942" t="s">
        <v>1246</v>
      </c>
      <c r="AA942" t="s">
        <v>1247</v>
      </c>
      <c r="AB942" t="s">
        <v>1248</v>
      </c>
      <c r="AC942" t="s">
        <v>932</v>
      </c>
      <c r="AD942" t="s">
        <v>110</v>
      </c>
      <c r="AE942" t="s">
        <v>60</v>
      </c>
      <c r="AH942" s="3"/>
      <c r="AI942" s="3">
        <v>2023</v>
      </c>
      <c r="AJ942" s="4">
        <v>45291</v>
      </c>
      <c r="AK942" s="5">
        <v>45291</v>
      </c>
      <c r="AL942" t="s">
        <v>43</v>
      </c>
      <c r="AM942" t="s">
        <v>61</v>
      </c>
      <c r="AN942">
        <v>2.59</v>
      </c>
      <c r="AO942">
        <v>2.59</v>
      </c>
      <c r="AQ942" s="6">
        <v>2.59</v>
      </c>
    </row>
    <row r="943" spans="1:43" x14ac:dyDescent="0.3">
      <c r="A943" t="s">
        <v>98</v>
      </c>
      <c r="B943" t="s">
        <v>446</v>
      </c>
      <c r="C943" t="s">
        <v>46</v>
      </c>
      <c r="D943" s="3">
        <v>75105</v>
      </c>
      <c r="E943" t="s">
        <v>100</v>
      </c>
      <c r="F943" t="s">
        <v>48</v>
      </c>
      <c r="G943" t="s">
        <v>49</v>
      </c>
      <c r="H943" t="s">
        <v>50</v>
      </c>
      <c r="I943" t="s">
        <v>51</v>
      </c>
      <c r="J943" t="s">
        <v>102</v>
      </c>
      <c r="K943" t="s">
        <v>102</v>
      </c>
      <c r="L943" t="s">
        <v>103</v>
      </c>
      <c r="M943" t="s">
        <v>52</v>
      </c>
      <c r="N943" t="s">
        <v>1249</v>
      </c>
      <c r="O943" t="s">
        <v>105</v>
      </c>
      <c r="Q943" s="3"/>
      <c r="U943" s="3"/>
      <c r="W943" t="s">
        <v>43</v>
      </c>
      <c r="X943" t="s">
        <v>43</v>
      </c>
      <c r="Y943" s="3">
        <v>897</v>
      </c>
      <c r="Z943" t="s">
        <v>1250</v>
      </c>
      <c r="AA943" t="s">
        <v>1251</v>
      </c>
      <c r="AB943" t="s">
        <v>1252</v>
      </c>
      <c r="AC943" t="s">
        <v>469</v>
      </c>
      <c r="AD943" t="s">
        <v>110</v>
      </c>
      <c r="AE943" t="s">
        <v>60</v>
      </c>
      <c r="AH943" s="3"/>
      <c r="AI943" s="3">
        <v>2023</v>
      </c>
      <c r="AJ943" s="4">
        <v>45169</v>
      </c>
      <c r="AK943" s="5">
        <v>45197</v>
      </c>
      <c r="AL943" t="s">
        <v>43</v>
      </c>
      <c r="AM943" t="s">
        <v>61</v>
      </c>
      <c r="AN943">
        <v>3.12</v>
      </c>
      <c r="AO943">
        <v>3.12</v>
      </c>
      <c r="AQ943" s="6">
        <v>3.12</v>
      </c>
    </row>
    <row r="944" spans="1:43" x14ac:dyDescent="0.3">
      <c r="A944" t="s">
        <v>98</v>
      </c>
      <c r="B944" t="s">
        <v>289</v>
      </c>
      <c r="C944" t="s">
        <v>46</v>
      </c>
      <c r="D944" s="3">
        <v>75105</v>
      </c>
      <c r="E944" t="s">
        <v>100</v>
      </c>
      <c r="F944" t="s">
        <v>48</v>
      </c>
      <c r="G944" t="s">
        <v>49</v>
      </c>
      <c r="H944" t="s">
        <v>50</v>
      </c>
      <c r="I944" t="s">
        <v>51</v>
      </c>
      <c r="J944" t="s">
        <v>102</v>
      </c>
      <c r="K944" t="s">
        <v>102</v>
      </c>
      <c r="L944" t="s">
        <v>103</v>
      </c>
      <c r="M944" t="s">
        <v>52</v>
      </c>
      <c r="N944" t="s">
        <v>1253</v>
      </c>
      <c r="O944" t="s">
        <v>105</v>
      </c>
      <c r="Q944" s="3"/>
      <c r="U944" s="3"/>
      <c r="W944" t="s">
        <v>43</v>
      </c>
      <c r="X944" t="s">
        <v>43</v>
      </c>
      <c r="Y944" s="3">
        <v>934</v>
      </c>
      <c r="Z944" t="s">
        <v>1254</v>
      </c>
      <c r="AA944" t="s">
        <v>1255</v>
      </c>
      <c r="AB944" t="s">
        <v>1256</v>
      </c>
      <c r="AC944" t="s">
        <v>1109</v>
      </c>
      <c r="AD944" t="s">
        <v>110</v>
      </c>
      <c r="AE944" t="s">
        <v>60</v>
      </c>
      <c r="AH944" s="3"/>
      <c r="AI944" s="3">
        <v>2023</v>
      </c>
      <c r="AJ944" s="4">
        <v>45170</v>
      </c>
      <c r="AK944" s="5">
        <v>45202</v>
      </c>
      <c r="AL944" t="s">
        <v>43</v>
      </c>
      <c r="AM944" t="s">
        <v>61</v>
      </c>
      <c r="AN944">
        <v>837.81000000000006</v>
      </c>
      <c r="AO944">
        <v>837.81000000000006</v>
      </c>
      <c r="AQ944" s="6">
        <v>837.81000000000006</v>
      </c>
    </row>
    <row r="945" spans="1:43" x14ac:dyDescent="0.3">
      <c r="A945" t="s">
        <v>98</v>
      </c>
      <c r="B945" t="s">
        <v>162</v>
      </c>
      <c r="C945" t="s">
        <v>46</v>
      </c>
      <c r="D945" s="3">
        <v>75105</v>
      </c>
      <c r="E945" t="s">
        <v>100</v>
      </c>
      <c r="F945" t="s">
        <v>48</v>
      </c>
      <c r="G945" t="s">
        <v>49</v>
      </c>
      <c r="H945" t="s">
        <v>50</v>
      </c>
      <c r="I945" t="s">
        <v>51</v>
      </c>
      <c r="J945" t="s">
        <v>102</v>
      </c>
      <c r="K945" t="s">
        <v>102</v>
      </c>
      <c r="L945" t="s">
        <v>103</v>
      </c>
      <c r="M945" t="s">
        <v>52</v>
      </c>
      <c r="N945" t="s">
        <v>1257</v>
      </c>
      <c r="O945" t="s">
        <v>105</v>
      </c>
      <c r="Q945" s="3"/>
      <c r="U945" s="3"/>
      <c r="W945" t="s">
        <v>43</v>
      </c>
      <c r="X945" t="s">
        <v>43</v>
      </c>
      <c r="Y945" s="3">
        <v>951</v>
      </c>
      <c r="Z945" t="s">
        <v>1258</v>
      </c>
      <c r="AA945" t="s">
        <v>1259</v>
      </c>
      <c r="AB945" t="s">
        <v>1260</v>
      </c>
      <c r="AC945" t="s">
        <v>997</v>
      </c>
      <c r="AD945" t="s">
        <v>110</v>
      </c>
      <c r="AE945" t="s">
        <v>60</v>
      </c>
      <c r="AH945" s="3"/>
      <c r="AI945" s="3">
        <v>2023</v>
      </c>
      <c r="AJ945" s="4">
        <v>45047</v>
      </c>
      <c r="AK945" s="5">
        <v>45174</v>
      </c>
      <c r="AL945" t="s">
        <v>43</v>
      </c>
      <c r="AM945" t="s">
        <v>61</v>
      </c>
      <c r="AN945">
        <v>771.66</v>
      </c>
      <c r="AO945">
        <v>771.66</v>
      </c>
      <c r="AQ945" s="6">
        <v>771.66</v>
      </c>
    </row>
    <row r="946" spans="1:43" x14ac:dyDescent="0.3">
      <c r="A946" t="s">
        <v>98</v>
      </c>
      <c r="B946" t="s">
        <v>71</v>
      </c>
      <c r="C946" t="s">
        <v>46</v>
      </c>
      <c r="D946" s="3">
        <v>75105</v>
      </c>
      <c r="E946" t="s">
        <v>100</v>
      </c>
      <c r="F946" t="s">
        <v>48</v>
      </c>
      <c r="G946" t="s">
        <v>49</v>
      </c>
      <c r="H946" t="s">
        <v>50</v>
      </c>
      <c r="I946" t="s">
        <v>51</v>
      </c>
      <c r="J946" t="s">
        <v>102</v>
      </c>
      <c r="K946" t="s">
        <v>102</v>
      </c>
      <c r="L946" t="s">
        <v>103</v>
      </c>
      <c r="M946" t="s">
        <v>52</v>
      </c>
      <c r="N946" t="s">
        <v>1261</v>
      </c>
      <c r="O946" t="s">
        <v>105</v>
      </c>
      <c r="Q946" s="3"/>
      <c r="U946" s="3"/>
      <c r="W946" t="s">
        <v>43</v>
      </c>
      <c r="X946" t="s">
        <v>43</v>
      </c>
      <c r="Y946" s="3">
        <v>955</v>
      </c>
      <c r="Z946" t="s">
        <v>1262</v>
      </c>
      <c r="AA946" t="s">
        <v>1263</v>
      </c>
      <c r="AB946" t="s">
        <v>1264</v>
      </c>
      <c r="AC946" t="s">
        <v>546</v>
      </c>
      <c r="AD946" t="s">
        <v>110</v>
      </c>
      <c r="AE946" t="s">
        <v>60</v>
      </c>
      <c r="AH946" s="3"/>
      <c r="AI946" s="3">
        <v>2024</v>
      </c>
      <c r="AJ946" s="4">
        <v>45657</v>
      </c>
      <c r="AK946" s="5">
        <v>45657</v>
      </c>
      <c r="AL946" t="s">
        <v>43</v>
      </c>
      <c r="AM946" t="s">
        <v>61</v>
      </c>
      <c r="AN946">
        <v>3.11</v>
      </c>
      <c r="AO946">
        <v>3.11</v>
      </c>
      <c r="AQ946" s="6">
        <v>3.11</v>
      </c>
    </row>
    <row r="947" spans="1:43" x14ac:dyDescent="0.3">
      <c r="A947" t="s">
        <v>98</v>
      </c>
      <c r="B947" t="s">
        <v>190</v>
      </c>
      <c r="C947" t="s">
        <v>46</v>
      </c>
      <c r="D947" s="3">
        <v>75105</v>
      </c>
      <c r="E947" t="s">
        <v>100</v>
      </c>
      <c r="F947" t="s">
        <v>48</v>
      </c>
      <c r="G947" t="s">
        <v>49</v>
      </c>
      <c r="H947" t="s">
        <v>50</v>
      </c>
      <c r="I947" t="s">
        <v>51</v>
      </c>
      <c r="J947" t="s">
        <v>102</v>
      </c>
      <c r="K947" t="s">
        <v>102</v>
      </c>
      <c r="L947" t="s">
        <v>103</v>
      </c>
      <c r="M947" t="s">
        <v>52</v>
      </c>
      <c r="N947" t="s">
        <v>1265</v>
      </c>
      <c r="O947" t="s">
        <v>105</v>
      </c>
      <c r="Q947" s="3"/>
      <c r="U947" s="3"/>
      <c r="W947" t="s">
        <v>43</v>
      </c>
      <c r="X947" t="s">
        <v>43</v>
      </c>
      <c r="Y947" s="3">
        <v>957</v>
      </c>
      <c r="Z947" t="s">
        <v>1266</v>
      </c>
      <c r="AA947" t="s">
        <v>1267</v>
      </c>
      <c r="AB947" t="s">
        <v>1268</v>
      </c>
      <c r="AC947" t="s">
        <v>1073</v>
      </c>
      <c r="AD947" t="s">
        <v>110</v>
      </c>
      <c r="AE947" t="s">
        <v>60</v>
      </c>
      <c r="AH947" s="3"/>
      <c r="AI947" s="3">
        <v>2025</v>
      </c>
      <c r="AJ947" s="4">
        <v>45688</v>
      </c>
      <c r="AK947" s="5">
        <v>45688</v>
      </c>
      <c r="AL947" t="s">
        <v>43</v>
      </c>
      <c r="AM947" t="s">
        <v>61</v>
      </c>
      <c r="AN947">
        <v>3.12</v>
      </c>
      <c r="AO947">
        <v>3.12</v>
      </c>
      <c r="AQ947" s="6">
        <v>3.12</v>
      </c>
    </row>
    <row r="948" spans="1:43" x14ac:dyDescent="0.3">
      <c r="A948" t="s">
        <v>98</v>
      </c>
      <c r="B948" t="s">
        <v>156</v>
      </c>
      <c r="C948" t="s">
        <v>46</v>
      </c>
      <c r="D948" s="3">
        <v>75105</v>
      </c>
      <c r="E948" t="s">
        <v>100</v>
      </c>
      <c r="F948" t="s">
        <v>48</v>
      </c>
      <c r="G948" t="s">
        <v>49</v>
      </c>
      <c r="H948" t="s">
        <v>50</v>
      </c>
      <c r="I948" t="s">
        <v>51</v>
      </c>
      <c r="J948" t="s">
        <v>102</v>
      </c>
      <c r="K948" t="s">
        <v>102</v>
      </c>
      <c r="L948" t="s">
        <v>103</v>
      </c>
      <c r="M948" t="s">
        <v>52</v>
      </c>
      <c r="N948" t="s">
        <v>1269</v>
      </c>
      <c r="O948" t="s">
        <v>105</v>
      </c>
      <c r="Q948" s="3"/>
      <c r="U948" s="3"/>
      <c r="W948" t="s">
        <v>43</v>
      </c>
      <c r="X948" t="s">
        <v>43</v>
      </c>
      <c r="Y948" s="3">
        <v>958</v>
      </c>
      <c r="Z948" t="s">
        <v>1270</v>
      </c>
      <c r="AA948" t="s">
        <v>1271</v>
      </c>
      <c r="AB948" t="s">
        <v>1272</v>
      </c>
      <c r="AC948" t="s">
        <v>360</v>
      </c>
      <c r="AD948" t="s">
        <v>110</v>
      </c>
      <c r="AE948" t="s">
        <v>60</v>
      </c>
      <c r="AH948" s="3"/>
      <c r="AI948" s="3">
        <v>2023</v>
      </c>
      <c r="AJ948" s="4">
        <v>44986</v>
      </c>
      <c r="AK948" s="5">
        <v>45170</v>
      </c>
      <c r="AL948" t="s">
        <v>43</v>
      </c>
      <c r="AM948" t="s">
        <v>61</v>
      </c>
      <c r="AN948">
        <v>926.25</v>
      </c>
      <c r="AO948">
        <v>926.25</v>
      </c>
      <c r="AQ948" s="6">
        <v>926.25</v>
      </c>
    </row>
    <row r="949" spans="1:43" x14ac:dyDescent="0.3">
      <c r="A949" t="s">
        <v>98</v>
      </c>
      <c r="B949" t="s">
        <v>915</v>
      </c>
      <c r="C949" t="s">
        <v>46</v>
      </c>
      <c r="D949" s="3">
        <v>75105</v>
      </c>
      <c r="E949" t="s">
        <v>100</v>
      </c>
      <c r="F949" t="s">
        <v>48</v>
      </c>
      <c r="G949" t="s">
        <v>49</v>
      </c>
      <c r="H949" t="s">
        <v>50</v>
      </c>
      <c r="I949" t="s">
        <v>51</v>
      </c>
      <c r="J949" t="s">
        <v>102</v>
      </c>
      <c r="K949" t="s">
        <v>102</v>
      </c>
      <c r="L949" t="s">
        <v>103</v>
      </c>
      <c r="M949" t="s">
        <v>52</v>
      </c>
      <c r="N949" t="s">
        <v>1273</v>
      </c>
      <c r="O949" t="s">
        <v>105</v>
      </c>
      <c r="Q949" s="3"/>
      <c r="U949" s="3"/>
      <c r="W949" t="s">
        <v>43</v>
      </c>
      <c r="X949" t="s">
        <v>43</v>
      </c>
      <c r="Y949" s="3">
        <v>958</v>
      </c>
      <c r="Z949" t="s">
        <v>1274</v>
      </c>
      <c r="AA949" t="s">
        <v>1275</v>
      </c>
      <c r="AB949" t="s">
        <v>1276</v>
      </c>
      <c r="AC949" t="s">
        <v>1277</v>
      </c>
      <c r="AD949" t="s">
        <v>110</v>
      </c>
      <c r="AE949" t="s">
        <v>60</v>
      </c>
      <c r="AH949" s="3"/>
      <c r="AI949" s="3">
        <v>2024</v>
      </c>
      <c r="AJ949" s="4">
        <v>45413</v>
      </c>
      <c r="AK949" s="5">
        <v>45450</v>
      </c>
      <c r="AL949" t="s">
        <v>43</v>
      </c>
      <c r="AM949" t="s">
        <v>61</v>
      </c>
      <c r="AN949">
        <v>583.95000000000005</v>
      </c>
      <c r="AO949">
        <v>583.95000000000005</v>
      </c>
      <c r="AQ949" s="6">
        <v>583.95000000000005</v>
      </c>
    </row>
    <row r="950" spans="1:43" x14ac:dyDescent="0.3">
      <c r="A950" t="s">
        <v>98</v>
      </c>
      <c r="B950" t="s">
        <v>190</v>
      </c>
      <c r="C950" t="s">
        <v>46</v>
      </c>
      <c r="D950" s="3">
        <v>75105</v>
      </c>
      <c r="E950" t="s">
        <v>100</v>
      </c>
      <c r="F950" t="s">
        <v>48</v>
      </c>
      <c r="G950" t="s">
        <v>49</v>
      </c>
      <c r="H950" t="s">
        <v>50</v>
      </c>
      <c r="I950" t="s">
        <v>51</v>
      </c>
      <c r="J950" t="s">
        <v>102</v>
      </c>
      <c r="K950" t="s">
        <v>102</v>
      </c>
      <c r="L950" t="s">
        <v>103</v>
      </c>
      <c r="M950" t="s">
        <v>52</v>
      </c>
      <c r="N950" t="s">
        <v>1278</v>
      </c>
      <c r="O950" t="s">
        <v>105</v>
      </c>
      <c r="Q950" s="3"/>
      <c r="U950" s="3"/>
      <c r="W950" t="s">
        <v>43</v>
      </c>
      <c r="X950" t="s">
        <v>43</v>
      </c>
      <c r="Y950" s="3">
        <v>958</v>
      </c>
      <c r="Z950" t="s">
        <v>1266</v>
      </c>
      <c r="AA950" t="s">
        <v>1279</v>
      </c>
      <c r="AB950" t="s">
        <v>1268</v>
      </c>
      <c r="AC950" t="s">
        <v>1073</v>
      </c>
      <c r="AD950" t="s">
        <v>110</v>
      </c>
      <c r="AE950" t="s">
        <v>60</v>
      </c>
      <c r="AH950" s="3"/>
      <c r="AI950" s="3">
        <v>2025</v>
      </c>
      <c r="AJ950" s="4">
        <v>45688</v>
      </c>
      <c r="AK950" s="5">
        <v>45688</v>
      </c>
      <c r="AL950" t="s">
        <v>43</v>
      </c>
      <c r="AM950" t="s">
        <v>61</v>
      </c>
      <c r="AN950">
        <v>19.13</v>
      </c>
      <c r="AO950">
        <v>19.13</v>
      </c>
      <c r="AQ950" s="6">
        <v>19.13</v>
      </c>
    </row>
    <row r="951" spans="1:43" x14ac:dyDescent="0.3">
      <c r="A951" t="s">
        <v>98</v>
      </c>
      <c r="B951" t="s">
        <v>71</v>
      </c>
      <c r="C951" t="s">
        <v>46</v>
      </c>
      <c r="D951" s="3">
        <v>75105</v>
      </c>
      <c r="E951" t="s">
        <v>100</v>
      </c>
      <c r="F951" t="s">
        <v>48</v>
      </c>
      <c r="G951" t="s">
        <v>49</v>
      </c>
      <c r="H951" t="s">
        <v>50</v>
      </c>
      <c r="I951" t="s">
        <v>51</v>
      </c>
      <c r="J951" t="s">
        <v>102</v>
      </c>
      <c r="K951" t="s">
        <v>102</v>
      </c>
      <c r="L951" t="s">
        <v>103</v>
      </c>
      <c r="M951" t="s">
        <v>52</v>
      </c>
      <c r="N951" t="s">
        <v>1280</v>
      </c>
      <c r="O951" t="s">
        <v>105</v>
      </c>
      <c r="Q951" s="3"/>
      <c r="U951" s="3"/>
      <c r="W951" t="s">
        <v>43</v>
      </c>
      <c r="X951" t="s">
        <v>43</v>
      </c>
      <c r="Y951" s="3">
        <v>983</v>
      </c>
      <c r="Z951" t="s">
        <v>1281</v>
      </c>
      <c r="AA951" t="s">
        <v>1282</v>
      </c>
      <c r="AB951" t="s">
        <v>1283</v>
      </c>
      <c r="AC951" t="s">
        <v>546</v>
      </c>
      <c r="AD951" t="s">
        <v>110</v>
      </c>
      <c r="AE951" t="s">
        <v>60</v>
      </c>
      <c r="AH951" s="3"/>
      <c r="AI951" s="3">
        <v>2024</v>
      </c>
      <c r="AJ951" s="4">
        <v>45657</v>
      </c>
      <c r="AK951" s="5">
        <v>45657</v>
      </c>
      <c r="AL951" t="s">
        <v>43</v>
      </c>
      <c r="AM951" t="s">
        <v>61</v>
      </c>
      <c r="AN951">
        <v>33.5</v>
      </c>
      <c r="AO951">
        <v>33.5</v>
      </c>
      <c r="AQ951" s="6">
        <v>33.5</v>
      </c>
    </row>
    <row r="952" spans="1:43" x14ac:dyDescent="0.3">
      <c r="A952" t="s">
        <v>98</v>
      </c>
      <c r="B952" t="s">
        <v>207</v>
      </c>
      <c r="C952" t="s">
        <v>46</v>
      </c>
      <c r="D952" s="3">
        <v>75105</v>
      </c>
      <c r="E952" t="s">
        <v>100</v>
      </c>
      <c r="F952" t="s">
        <v>48</v>
      </c>
      <c r="G952" t="s">
        <v>49</v>
      </c>
      <c r="H952" t="s">
        <v>50</v>
      </c>
      <c r="I952" t="s">
        <v>51</v>
      </c>
      <c r="J952" t="s">
        <v>102</v>
      </c>
      <c r="K952" t="s">
        <v>102</v>
      </c>
      <c r="L952" t="s">
        <v>103</v>
      </c>
      <c r="M952" t="s">
        <v>52</v>
      </c>
      <c r="N952" t="s">
        <v>1286</v>
      </c>
      <c r="O952" t="s">
        <v>105</v>
      </c>
      <c r="Q952" s="3"/>
      <c r="U952" s="3"/>
      <c r="W952" t="s">
        <v>43</v>
      </c>
      <c r="X952" t="s">
        <v>43</v>
      </c>
      <c r="Y952" s="3">
        <v>996</v>
      </c>
      <c r="Z952" t="s">
        <v>1287</v>
      </c>
      <c r="AA952" t="s">
        <v>1288</v>
      </c>
      <c r="AB952" t="s">
        <v>1289</v>
      </c>
      <c r="AC952" t="s">
        <v>313</v>
      </c>
      <c r="AD952" t="s">
        <v>110</v>
      </c>
      <c r="AE952" t="s">
        <v>60</v>
      </c>
      <c r="AH952" s="3"/>
      <c r="AI952" s="3">
        <v>2024</v>
      </c>
      <c r="AJ952" s="4">
        <v>45474</v>
      </c>
      <c r="AK952" s="5">
        <v>45515</v>
      </c>
      <c r="AL952" t="s">
        <v>43</v>
      </c>
      <c r="AM952" t="s">
        <v>61</v>
      </c>
      <c r="AN952">
        <v>1276.68</v>
      </c>
      <c r="AO952">
        <v>1276.68</v>
      </c>
      <c r="AQ952" s="6">
        <v>1276.68</v>
      </c>
    </row>
    <row r="953" spans="1:43" x14ac:dyDescent="0.3">
      <c r="A953" t="s">
        <v>98</v>
      </c>
      <c r="B953" t="s">
        <v>517</v>
      </c>
      <c r="C953" t="s">
        <v>46</v>
      </c>
      <c r="D953" s="3">
        <v>75105</v>
      </c>
      <c r="E953" t="s">
        <v>100</v>
      </c>
      <c r="F953" t="s">
        <v>48</v>
      </c>
      <c r="G953" t="s">
        <v>49</v>
      </c>
      <c r="H953" t="s">
        <v>50</v>
      </c>
      <c r="I953" t="s">
        <v>51</v>
      </c>
      <c r="J953" t="s">
        <v>102</v>
      </c>
      <c r="K953" t="s">
        <v>102</v>
      </c>
      <c r="L953" t="s">
        <v>103</v>
      </c>
      <c r="M953" t="s">
        <v>52</v>
      </c>
      <c r="N953" t="s">
        <v>1290</v>
      </c>
      <c r="O953" t="s">
        <v>105</v>
      </c>
      <c r="Q953" s="3"/>
      <c r="U953" s="3"/>
      <c r="W953" t="s">
        <v>43</v>
      </c>
      <c r="X953" t="s">
        <v>43</v>
      </c>
      <c r="Y953" s="3">
        <v>1023</v>
      </c>
      <c r="Z953" t="s">
        <v>1291</v>
      </c>
      <c r="AA953" t="s">
        <v>1292</v>
      </c>
      <c r="AB953" t="s">
        <v>1293</v>
      </c>
      <c r="AC953" t="s">
        <v>522</v>
      </c>
      <c r="AD953" t="s">
        <v>110</v>
      </c>
      <c r="AE953" t="s">
        <v>60</v>
      </c>
      <c r="AH953" s="3"/>
      <c r="AI953" s="3">
        <v>2024</v>
      </c>
      <c r="AJ953" s="4">
        <v>45352</v>
      </c>
      <c r="AK953" s="5">
        <v>45380</v>
      </c>
      <c r="AL953" t="s">
        <v>43</v>
      </c>
      <c r="AM953" t="s">
        <v>61</v>
      </c>
      <c r="AN953">
        <v>525.34</v>
      </c>
      <c r="AO953">
        <v>525.34</v>
      </c>
      <c r="AQ953" s="6">
        <v>525.34</v>
      </c>
    </row>
    <row r="954" spans="1:43" x14ac:dyDescent="0.3">
      <c r="A954" t="s">
        <v>98</v>
      </c>
      <c r="B954" t="s">
        <v>440</v>
      </c>
      <c r="C954" t="s">
        <v>46</v>
      </c>
      <c r="D954" s="3">
        <v>75105</v>
      </c>
      <c r="E954" t="s">
        <v>100</v>
      </c>
      <c r="F954" t="s">
        <v>48</v>
      </c>
      <c r="G954" t="s">
        <v>49</v>
      </c>
      <c r="H954" t="s">
        <v>50</v>
      </c>
      <c r="I954" t="s">
        <v>51</v>
      </c>
      <c r="J954" t="s">
        <v>102</v>
      </c>
      <c r="K954" t="s">
        <v>102</v>
      </c>
      <c r="L954" t="s">
        <v>103</v>
      </c>
      <c r="M954" t="s">
        <v>52</v>
      </c>
      <c r="N954" t="s">
        <v>1294</v>
      </c>
      <c r="O954" t="s">
        <v>105</v>
      </c>
      <c r="Q954" s="3"/>
      <c r="U954" s="3"/>
      <c r="W954" t="s">
        <v>43</v>
      </c>
      <c r="X954" t="s">
        <v>43</v>
      </c>
      <c r="Y954" s="3">
        <v>1026</v>
      </c>
      <c r="Z954" t="s">
        <v>1295</v>
      </c>
      <c r="AA954" t="s">
        <v>1296</v>
      </c>
      <c r="AB954" t="s">
        <v>1297</v>
      </c>
      <c r="AC954" t="s">
        <v>531</v>
      </c>
      <c r="AD954" t="s">
        <v>110</v>
      </c>
      <c r="AE954" t="s">
        <v>60</v>
      </c>
      <c r="AH954" s="3"/>
      <c r="AI954" s="3">
        <v>2024</v>
      </c>
      <c r="AJ954" s="4">
        <v>45383</v>
      </c>
      <c r="AK954" s="5">
        <v>45440</v>
      </c>
      <c r="AL954" t="s">
        <v>43</v>
      </c>
      <c r="AM954" t="s">
        <v>61</v>
      </c>
      <c r="AN954">
        <v>572.74</v>
      </c>
      <c r="AO954">
        <v>572.74</v>
      </c>
      <c r="AQ954" s="6">
        <v>572.74</v>
      </c>
    </row>
    <row r="955" spans="1:43" x14ac:dyDescent="0.3">
      <c r="A955" t="s">
        <v>98</v>
      </c>
      <c r="B955" t="s">
        <v>733</v>
      </c>
      <c r="C955" t="s">
        <v>46</v>
      </c>
      <c r="D955" s="3">
        <v>75105</v>
      </c>
      <c r="E955" t="s">
        <v>100</v>
      </c>
      <c r="F955" t="s">
        <v>48</v>
      </c>
      <c r="G955" t="s">
        <v>49</v>
      </c>
      <c r="H955" t="s">
        <v>50</v>
      </c>
      <c r="I955" t="s">
        <v>51</v>
      </c>
      <c r="J955" t="s">
        <v>102</v>
      </c>
      <c r="K955" t="s">
        <v>102</v>
      </c>
      <c r="L955" t="s">
        <v>103</v>
      </c>
      <c r="M955" t="s">
        <v>52</v>
      </c>
      <c r="N955" t="s">
        <v>1298</v>
      </c>
      <c r="O955" t="s">
        <v>105</v>
      </c>
      <c r="Q955" s="3"/>
      <c r="U955" s="3"/>
      <c r="W955" t="s">
        <v>43</v>
      </c>
      <c r="X955" t="s">
        <v>43</v>
      </c>
      <c r="Y955" s="3">
        <v>1060</v>
      </c>
      <c r="Z955" t="s">
        <v>1299</v>
      </c>
      <c r="AA955" t="s">
        <v>1300</v>
      </c>
      <c r="AB955" t="s">
        <v>1301</v>
      </c>
      <c r="AC955" t="s">
        <v>1302</v>
      </c>
      <c r="AD955" t="s">
        <v>110</v>
      </c>
      <c r="AE955" t="s">
        <v>60</v>
      </c>
      <c r="AH955" s="3"/>
      <c r="AI955" s="3">
        <v>2024</v>
      </c>
      <c r="AJ955" s="4">
        <v>45505</v>
      </c>
      <c r="AK955" s="5">
        <v>45547</v>
      </c>
      <c r="AL955" t="s">
        <v>43</v>
      </c>
      <c r="AM955" t="s">
        <v>61</v>
      </c>
      <c r="AN955">
        <v>997.12</v>
      </c>
      <c r="AO955">
        <v>997.12</v>
      </c>
      <c r="AQ955" s="6">
        <v>997.12</v>
      </c>
    </row>
    <row r="956" spans="1:43" x14ac:dyDescent="0.3">
      <c r="A956" t="s">
        <v>98</v>
      </c>
      <c r="B956" t="s">
        <v>144</v>
      </c>
      <c r="C956" t="s">
        <v>46</v>
      </c>
      <c r="D956" s="3">
        <v>75105</v>
      </c>
      <c r="E956" t="s">
        <v>100</v>
      </c>
      <c r="F956" t="s">
        <v>48</v>
      </c>
      <c r="G956" t="s">
        <v>49</v>
      </c>
      <c r="H956" t="s">
        <v>50</v>
      </c>
      <c r="I956" t="s">
        <v>51</v>
      </c>
      <c r="J956" t="s">
        <v>102</v>
      </c>
      <c r="K956" t="s">
        <v>102</v>
      </c>
      <c r="L956" t="s">
        <v>103</v>
      </c>
      <c r="M956" t="s">
        <v>52</v>
      </c>
      <c r="N956" t="s">
        <v>1303</v>
      </c>
      <c r="O956" t="s">
        <v>105</v>
      </c>
      <c r="Q956" s="3"/>
      <c r="U956" s="3"/>
      <c r="W956" t="s">
        <v>43</v>
      </c>
      <c r="X956" t="s">
        <v>43</v>
      </c>
      <c r="Y956" s="3">
        <v>1078</v>
      </c>
      <c r="Z956" t="s">
        <v>1304</v>
      </c>
      <c r="AA956" t="s">
        <v>1305</v>
      </c>
      <c r="AB956" t="s">
        <v>1306</v>
      </c>
      <c r="AC956" t="s">
        <v>149</v>
      </c>
      <c r="AD956" t="s">
        <v>110</v>
      </c>
      <c r="AE956" t="s">
        <v>60</v>
      </c>
      <c r="AH956" s="3"/>
      <c r="AI956" s="3">
        <v>2023</v>
      </c>
      <c r="AJ956" s="4">
        <v>44958</v>
      </c>
      <c r="AK956" s="5">
        <v>45118</v>
      </c>
      <c r="AL956" t="s">
        <v>43</v>
      </c>
      <c r="AM956" t="s">
        <v>61</v>
      </c>
      <c r="AN956">
        <v>671.64</v>
      </c>
      <c r="AO956">
        <v>671.64</v>
      </c>
      <c r="AQ956" s="6">
        <v>671.64</v>
      </c>
    </row>
    <row r="957" spans="1:43" x14ac:dyDescent="0.3">
      <c r="A957" t="s">
        <v>98</v>
      </c>
      <c r="B957" t="s">
        <v>71</v>
      </c>
      <c r="C957" t="s">
        <v>46</v>
      </c>
      <c r="D957" s="3">
        <v>75105</v>
      </c>
      <c r="E957" t="s">
        <v>100</v>
      </c>
      <c r="F957" t="s">
        <v>48</v>
      </c>
      <c r="G957" t="s">
        <v>49</v>
      </c>
      <c r="H957" t="s">
        <v>50</v>
      </c>
      <c r="I957" t="s">
        <v>51</v>
      </c>
      <c r="J957" t="s">
        <v>102</v>
      </c>
      <c r="K957" t="s">
        <v>102</v>
      </c>
      <c r="L957" t="s">
        <v>103</v>
      </c>
      <c r="M957" t="s">
        <v>52</v>
      </c>
      <c r="N957" t="s">
        <v>1307</v>
      </c>
      <c r="O957" t="s">
        <v>105</v>
      </c>
      <c r="Q957" s="3"/>
      <c r="U957" s="3"/>
      <c r="W957" t="s">
        <v>43</v>
      </c>
      <c r="X957" t="s">
        <v>43</v>
      </c>
      <c r="Y957" s="3">
        <v>1105</v>
      </c>
      <c r="Z957" t="s">
        <v>186</v>
      </c>
      <c r="AA957" t="s">
        <v>1308</v>
      </c>
      <c r="AB957" t="s">
        <v>188</v>
      </c>
      <c r="AC957" t="s">
        <v>1309</v>
      </c>
      <c r="AD957" t="s">
        <v>110</v>
      </c>
      <c r="AE957" t="s">
        <v>60</v>
      </c>
      <c r="AH957" s="3"/>
      <c r="AI957" s="3">
        <v>2024</v>
      </c>
      <c r="AJ957" s="4">
        <v>45627</v>
      </c>
      <c r="AK957" s="5">
        <v>45666</v>
      </c>
      <c r="AL957" t="s">
        <v>43</v>
      </c>
      <c r="AM957" t="s">
        <v>61</v>
      </c>
      <c r="AN957">
        <v>1009.0600000000001</v>
      </c>
      <c r="AO957">
        <v>1009.0600000000001</v>
      </c>
      <c r="AQ957" s="6">
        <v>1009.0600000000001</v>
      </c>
    </row>
    <row r="958" spans="1:43" x14ac:dyDescent="0.3">
      <c r="A958" t="s">
        <v>98</v>
      </c>
      <c r="B958" t="s">
        <v>190</v>
      </c>
      <c r="C958" t="s">
        <v>46</v>
      </c>
      <c r="D958" s="3">
        <v>75105</v>
      </c>
      <c r="E958" t="s">
        <v>100</v>
      </c>
      <c r="F958" t="s">
        <v>48</v>
      </c>
      <c r="G958" t="s">
        <v>49</v>
      </c>
      <c r="H958" t="s">
        <v>50</v>
      </c>
      <c r="I958" t="s">
        <v>51</v>
      </c>
      <c r="J958" t="s">
        <v>102</v>
      </c>
      <c r="K958" t="s">
        <v>102</v>
      </c>
      <c r="L958" t="s">
        <v>103</v>
      </c>
      <c r="M958" t="s">
        <v>52</v>
      </c>
      <c r="N958" t="s">
        <v>1310</v>
      </c>
      <c r="O958" t="s">
        <v>105</v>
      </c>
      <c r="Q958" s="3"/>
      <c r="U958" s="3"/>
      <c r="W958" t="s">
        <v>43</v>
      </c>
      <c r="X958" t="s">
        <v>43</v>
      </c>
      <c r="Y958" s="3">
        <v>1119</v>
      </c>
      <c r="Z958" t="s">
        <v>1311</v>
      </c>
      <c r="AA958" t="s">
        <v>1312</v>
      </c>
      <c r="AB958" t="s">
        <v>1313</v>
      </c>
      <c r="AC958" t="s">
        <v>1314</v>
      </c>
      <c r="AD958" t="s">
        <v>110</v>
      </c>
      <c r="AE958" t="s">
        <v>60</v>
      </c>
      <c r="AH958" s="3"/>
      <c r="AI958" s="3">
        <v>2025</v>
      </c>
      <c r="AJ958" s="4">
        <v>45658</v>
      </c>
      <c r="AK958" s="5">
        <v>45704</v>
      </c>
      <c r="AL958" t="s">
        <v>43</v>
      </c>
      <c r="AM958" t="s">
        <v>61</v>
      </c>
      <c r="AN958">
        <v>894.93000000000006</v>
      </c>
      <c r="AO958">
        <v>894.93000000000006</v>
      </c>
      <c r="AQ958" s="6">
        <v>894.93000000000006</v>
      </c>
    </row>
    <row r="959" spans="1:43" x14ac:dyDescent="0.3">
      <c r="A959" t="s">
        <v>98</v>
      </c>
      <c r="B959" t="s">
        <v>179</v>
      </c>
      <c r="C959" t="s">
        <v>46</v>
      </c>
      <c r="D959" s="3">
        <v>75105</v>
      </c>
      <c r="E959" t="s">
        <v>100</v>
      </c>
      <c r="F959" t="s">
        <v>48</v>
      </c>
      <c r="G959" t="s">
        <v>49</v>
      </c>
      <c r="H959" t="s">
        <v>50</v>
      </c>
      <c r="I959" t="s">
        <v>51</v>
      </c>
      <c r="J959" t="s">
        <v>102</v>
      </c>
      <c r="K959" t="s">
        <v>102</v>
      </c>
      <c r="L959" t="s">
        <v>103</v>
      </c>
      <c r="M959" t="s">
        <v>52</v>
      </c>
      <c r="N959" t="s">
        <v>1315</v>
      </c>
      <c r="O959" t="s">
        <v>105</v>
      </c>
      <c r="Q959" s="3"/>
      <c r="U959" s="3"/>
      <c r="W959" t="s">
        <v>43</v>
      </c>
      <c r="X959" t="s">
        <v>43</v>
      </c>
      <c r="Y959" s="3">
        <v>1137</v>
      </c>
      <c r="Z959" t="s">
        <v>589</v>
      </c>
      <c r="AA959" t="s">
        <v>1316</v>
      </c>
      <c r="AB959" t="s">
        <v>1317</v>
      </c>
      <c r="AC959" t="s">
        <v>567</v>
      </c>
      <c r="AD959" t="s">
        <v>110</v>
      </c>
      <c r="AE959" t="s">
        <v>60</v>
      </c>
      <c r="AH959" s="3"/>
      <c r="AI959" s="3">
        <v>2024</v>
      </c>
      <c r="AJ959" s="4">
        <v>45536</v>
      </c>
      <c r="AK959" s="5">
        <v>45576</v>
      </c>
      <c r="AL959" t="s">
        <v>43</v>
      </c>
      <c r="AM959" t="s">
        <v>61</v>
      </c>
      <c r="AN959">
        <v>997.03</v>
      </c>
      <c r="AO959">
        <v>997.03</v>
      </c>
      <c r="AQ959" s="6">
        <v>997.03</v>
      </c>
    </row>
    <row r="960" spans="1:43" x14ac:dyDescent="0.3">
      <c r="A960" t="s">
        <v>98</v>
      </c>
      <c r="B960" t="s">
        <v>124</v>
      </c>
      <c r="C960" t="s">
        <v>46</v>
      </c>
      <c r="D960" s="3">
        <v>75105</v>
      </c>
      <c r="E960" t="s">
        <v>100</v>
      </c>
      <c r="F960" t="s">
        <v>48</v>
      </c>
      <c r="G960" t="s">
        <v>49</v>
      </c>
      <c r="H960" t="s">
        <v>50</v>
      </c>
      <c r="I960" t="s">
        <v>51</v>
      </c>
      <c r="J960" t="s">
        <v>102</v>
      </c>
      <c r="K960" t="s">
        <v>102</v>
      </c>
      <c r="L960" t="s">
        <v>103</v>
      </c>
      <c r="M960" t="s">
        <v>52</v>
      </c>
      <c r="N960" t="s">
        <v>1318</v>
      </c>
      <c r="O960" t="s">
        <v>105</v>
      </c>
      <c r="Q960" s="3"/>
      <c r="U960" s="3"/>
      <c r="W960" t="s">
        <v>43</v>
      </c>
      <c r="X960" t="s">
        <v>43</v>
      </c>
      <c r="Y960" s="3">
        <v>1160</v>
      </c>
      <c r="Z960" t="s">
        <v>1319</v>
      </c>
      <c r="AA960" t="s">
        <v>1320</v>
      </c>
      <c r="AB960" t="s">
        <v>1321</v>
      </c>
      <c r="AC960" t="s">
        <v>651</v>
      </c>
      <c r="AD960" t="s">
        <v>110</v>
      </c>
      <c r="AE960" t="s">
        <v>60</v>
      </c>
      <c r="AH960" s="3"/>
      <c r="AI960" s="3">
        <v>2024</v>
      </c>
      <c r="AJ960" s="4">
        <v>45566</v>
      </c>
      <c r="AK960" s="5">
        <v>45608</v>
      </c>
      <c r="AL960" t="s">
        <v>43</v>
      </c>
      <c r="AM960" t="s">
        <v>61</v>
      </c>
      <c r="AN960">
        <v>998.29000000000008</v>
      </c>
      <c r="AO960">
        <v>998.29000000000008</v>
      </c>
      <c r="AQ960" s="6">
        <v>998.29000000000008</v>
      </c>
    </row>
    <row r="961" spans="1:43" x14ac:dyDescent="0.3">
      <c r="A961" t="s">
        <v>98</v>
      </c>
      <c r="B961" t="s">
        <v>207</v>
      </c>
      <c r="C961" t="s">
        <v>46</v>
      </c>
      <c r="D961" s="3">
        <v>75105</v>
      </c>
      <c r="E961" t="s">
        <v>100</v>
      </c>
      <c r="F961" t="s">
        <v>48</v>
      </c>
      <c r="G961" t="s">
        <v>49</v>
      </c>
      <c r="H961" t="s">
        <v>50</v>
      </c>
      <c r="I961" t="s">
        <v>51</v>
      </c>
      <c r="J961" t="s">
        <v>102</v>
      </c>
      <c r="K961" t="s">
        <v>102</v>
      </c>
      <c r="L961" t="s">
        <v>103</v>
      </c>
      <c r="M961" t="s">
        <v>52</v>
      </c>
      <c r="N961" t="s">
        <v>1322</v>
      </c>
      <c r="O961" t="s">
        <v>105</v>
      </c>
      <c r="Q961" s="3"/>
      <c r="U961" s="3"/>
      <c r="W961" t="s">
        <v>43</v>
      </c>
      <c r="X961" t="s">
        <v>43</v>
      </c>
      <c r="Y961" s="3">
        <v>1231</v>
      </c>
      <c r="Z961" t="s">
        <v>1323</v>
      </c>
      <c r="AA961" t="s">
        <v>1324</v>
      </c>
      <c r="AB961" t="s">
        <v>1325</v>
      </c>
      <c r="AC961" t="s">
        <v>937</v>
      </c>
      <c r="AD961" t="s">
        <v>110</v>
      </c>
      <c r="AE961" t="s">
        <v>60</v>
      </c>
      <c r="AH961" s="3"/>
      <c r="AI961" s="3">
        <v>2024</v>
      </c>
      <c r="AJ961" s="4">
        <v>45504</v>
      </c>
      <c r="AK961" s="5">
        <v>45504</v>
      </c>
      <c r="AL961" t="s">
        <v>43</v>
      </c>
      <c r="AM961" t="s">
        <v>61</v>
      </c>
      <c r="AN961">
        <v>3.12</v>
      </c>
      <c r="AO961">
        <v>3.12</v>
      </c>
      <c r="AQ961" s="6">
        <v>3.12</v>
      </c>
    </row>
    <row r="962" spans="1:43" x14ac:dyDescent="0.3">
      <c r="A962" t="s">
        <v>98</v>
      </c>
      <c r="B962" t="s">
        <v>241</v>
      </c>
      <c r="C962" t="s">
        <v>46</v>
      </c>
      <c r="D962" s="3">
        <v>75105</v>
      </c>
      <c r="E962" t="s">
        <v>100</v>
      </c>
      <c r="F962" t="s">
        <v>48</v>
      </c>
      <c r="G962" t="s">
        <v>49</v>
      </c>
      <c r="H962" t="s">
        <v>50</v>
      </c>
      <c r="I962" t="s">
        <v>51</v>
      </c>
      <c r="J962" t="s">
        <v>102</v>
      </c>
      <c r="K962" t="s">
        <v>102</v>
      </c>
      <c r="L962" t="s">
        <v>103</v>
      </c>
      <c r="M962" t="s">
        <v>52</v>
      </c>
      <c r="N962" t="s">
        <v>1326</v>
      </c>
      <c r="O962" t="s">
        <v>105</v>
      </c>
      <c r="Q962" s="3"/>
      <c r="U962" s="3"/>
      <c r="W962" t="s">
        <v>43</v>
      </c>
      <c r="X962" t="s">
        <v>43</v>
      </c>
      <c r="Y962" s="3">
        <v>1260</v>
      </c>
      <c r="Z962" t="s">
        <v>1327</v>
      </c>
      <c r="AA962" t="s">
        <v>1328</v>
      </c>
      <c r="AB962" t="s">
        <v>1329</v>
      </c>
      <c r="AC962" t="s">
        <v>1330</v>
      </c>
      <c r="AD962" t="s">
        <v>110</v>
      </c>
      <c r="AE962" t="s">
        <v>60</v>
      </c>
      <c r="AH962" s="3"/>
      <c r="AI962" s="3">
        <v>2025</v>
      </c>
      <c r="AJ962" s="4">
        <v>45747</v>
      </c>
      <c r="AK962" s="5">
        <v>45747</v>
      </c>
      <c r="AL962" t="s">
        <v>43</v>
      </c>
      <c r="AM962" t="s">
        <v>61</v>
      </c>
      <c r="AN962">
        <v>3.12</v>
      </c>
      <c r="AO962">
        <v>3.12</v>
      </c>
      <c r="AQ962" s="6">
        <v>3.12</v>
      </c>
    </row>
    <row r="963" spans="1:43" x14ac:dyDescent="0.3">
      <c r="A963" t="s">
        <v>98</v>
      </c>
      <c r="B963" t="s">
        <v>241</v>
      </c>
      <c r="C963" t="s">
        <v>46</v>
      </c>
      <c r="D963" s="3">
        <v>75105</v>
      </c>
      <c r="E963" t="s">
        <v>100</v>
      </c>
      <c r="F963" t="s">
        <v>48</v>
      </c>
      <c r="G963" t="s">
        <v>49</v>
      </c>
      <c r="H963" t="s">
        <v>50</v>
      </c>
      <c r="I963" t="s">
        <v>51</v>
      </c>
      <c r="J963" t="s">
        <v>102</v>
      </c>
      <c r="K963" t="s">
        <v>102</v>
      </c>
      <c r="L963" t="s">
        <v>103</v>
      </c>
      <c r="M963" t="s">
        <v>52</v>
      </c>
      <c r="N963" t="s">
        <v>1331</v>
      </c>
      <c r="O963" t="s">
        <v>105</v>
      </c>
      <c r="Q963" s="3"/>
      <c r="U963" s="3"/>
      <c r="W963" t="s">
        <v>43</v>
      </c>
      <c r="X963" t="s">
        <v>43</v>
      </c>
      <c r="Y963" s="3">
        <v>1261</v>
      </c>
      <c r="Z963" t="s">
        <v>1327</v>
      </c>
      <c r="AA963" t="s">
        <v>1332</v>
      </c>
      <c r="AB963" t="s">
        <v>1329</v>
      </c>
      <c r="AC963" t="s">
        <v>1330</v>
      </c>
      <c r="AD963" t="s">
        <v>110</v>
      </c>
      <c r="AE963" t="s">
        <v>60</v>
      </c>
      <c r="AH963" s="3"/>
      <c r="AI963" s="3">
        <v>2025</v>
      </c>
      <c r="AJ963" s="4">
        <v>45747</v>
      </c>
      <c r="AK963" s="5">
        <v>45747</v>
      </c>
      <c r="AL963" t="s">
        <v>43</v>
      </c>
      <c r="AM963" t="s">
        <v>61</v>
      </c>
      <c r="AN963">
        <v>19.13</v>
      </c>
      <c r="AO963">
        <v>19.13</v>
      </c>
      <c r="AQ963" s="6">
        <v>19.13</v>
      </c>
    </row>
    <row r="964" spans="1:43" x14ac:dyDescent="0.3">
      <c r="A964" t="s">
        <v>98</v>
      </c>
      <c r="B964" t="s">
        <v>179</v>
      </c>
      <c r="C964" t="s">
        <v>46</v>
      </c>
      <c r="D964" s="3">
        <v>75105</v>
      </c>
      <c r="E964" t="s">
        <v>100</v>
      </c>
      <c r="F964" t="s">
        <v>48</v>
      </c>
      <c r="G964" t="s">
        <v>49</v>
      </c>
      <c r="H964" t="s">
        <v>50</v>
      </c>
      <c r="I964" t="s">
        <v>51</v>
      </c>
      <c r="J964" t="s">
        <v>102</v>
      </c>
      <c r="K964" t="s">
        <v>102</v>
      </c>
      <c r="L964" t="s">
        <v>103</v>
      </c>
      <c r="M964" t="s">
        <v>52</v>
      </c>
      <c r="N964" t="s">
        <v>1333</v>
      </c>
      <c r="O964" t="s">
        <v>105</v>
      </c>
      <c r="Q964" s="3"/>
      <c r="U964" s="3"/>
      <c r="W964" t="s">
        <v>43</v>
      </c>
      <c r="X964" t="s">
        <v>43</v>
      </c>
      <c r="Y964" s="3">
        <v>1276</v>
      </c>
      <c r="Z964" t="s">
        <v>1334</v>
      </c>
      <c r="AA964" t="s">
        <v>1335</v>
      </c>
      <c r="AB964" t="s">
        <v>1336</v>
      </c>
      <c r="AC964" t="s">
        <v>1337</v>
      </c>
      <c r="AD964" t="s">
        <v>110</v>
      </c>
      <c r="AE964" t="s">
        <v>60</v>
      </c>
      <c r="AH964" s="3"/>
      <c r="AI964" s="3">
        <v>2024</v>
      </c>
      <c r="AJ964" s="4">
        <v>45565</v>
      </c>
      <c r="AK964" s="5">
        <v>45565</v>
      </c>
      <c r="AL964" t="s">
        <v>43</v>
      </c>
      <c r="AM964" t="s">
        <v>61</v>
      </c>
      <c r="AN964">
        <v>3.12</v>
      </c>
      <c r="AO964">
        <v>3.12</v>
      </c>
      <c r="AQ964" s="6">
        <v>3.12</v>
      </c>
    </row>
    <row r="965" spans="1:43" x14ac:dyDescent="0.3">
      <c r="A965" t="s">
        <v>98</v>
      </c>
      <c r="B965" t="s">
        <v>137</v>
      </c>
      <c r="C965" t="s">
        <v>46</v>
      </c>
      <c r="D965" s="3">
        <v>75105</v>
      </c>
      <c r="E965" t="s">
        <v>100</v>
      </c>
      <c r="F965" t="s">
        <v>48</v>
      </c>
      <c r="G965" t="s">
        <v>49</v>
      </c>
      <c r="H965" t="s">
        <v>50</v>
      </c>
      <c r="I965" t="s">
        <v>51</v>
      </c>
      <c r="J965" t="s">
        <v>102</v>
      </c>
      <c r="K965" t="s">
        <v>102</v>
      </c>
      <c r="L965" t="s">
        <v>103</v>
      </c>
      <c r="M965" t="s">
        <v>52</v>
      </c>
      <c r="N965" t="s">
        <v>1340</v>
      </c>
      <c r="O965" t="s">
        <v>105</v>
      </c>
      <c r="Q965" s="3"/>
      <c r="U965" s="3"/>
      <c r="W965" t="s">
        <v>43</v>
      </c>
      <c r="X965" t="s">
        <v>43</v>
      </c>
      <c r="Y965" s="3">
        <v>1277</v>
      </c>
      <c r="Z965" t="s">
        <v>1341</v>
      </c>
      <c r="AA965" t="s">
        <v>1342</v>
      </c>
      <c r="AB965" t="s">
        <v>1343</v>
      </c>
      <c r="AC965" t="s">
        <v>1344</v>
      </c>
      <c r="AD965" t="s">
        <v>110</v>
      </c>
      <c r="AE965" t="s">
        <v>60</v>
      </c>
      <c r="AH965" s="3"/>
      <c r="AI965" s="3">
        <v>2025</v>
      </c>
      <c r="AJ965" s="4">
        <v>45689</v>
      </c>
      <c r="AK965" s="5">
        <v>45732</v>
      </c>
      <c r="AL965" t="s">
        <v>43</v>
      </c>
      <c r="AM965" t="s">
        <v>61</v>
      </c>
      <c r="AN965">
        <v>906.14</v>
      </c>
      <c r="AO965">
        <v>906.14</v>
      </c>
      <c r="AQ965" s="6">
        <v>906.14</v>
      </c>
    </row>
    <row r="966" spans="1:43" x14ac:dyDescent="0.3">
      <c r="A966" t="s">
        <v>98</v>
      </c>
      <c r="B966" t="s">
        <v>85</v>
      </c>
      <c r="C966" t="s">
        <v>46</v>
      </c>
      <c r="D966" s="3">
        <v>75105</v>
      </c>
      <c r="E966" t="s">
        <v>100</v>
      </c>
      <c r="F966" t="s">
        <v>48</v>
      </c>
      <c r="G966" t="s">
        <v>49</v>
      </c>
      <c r="H966" t="s">
        <v>50</v>
      </c>
      <c r="I966" t="s">
        <v>51</v>
      </c>
      <c r="J966" t="s">
        <v>102</v>
      </c>
      <c r="K966" t="s">
        <v>102</v>
      </c>
      <c r="L966" t="s">
        <v>103</v>
      </c>
      <c r="M966" t="s">
        <v>52</v>
      </c>
      <c r="N966" t="s">
        <v>1347</v>
      </c>
      <c r="O966" t="s">
        <v>105</v>
      </c>
      <c r="Q966" s="3"/>
      <c r="U966" s="3"/>
      <c r="W966" t="s">
        <v>43</v>
      </c>
      <c r="X966" t="s">
        <v>43</v>
      </c>
      <c r="Y966" s="3">
        <v>1279</v>
      </c>
      <c r="Z966" t="s">
        <v>1348</v>
      </c>
      <c r="AA966" t="s">
        <v>1349</v>
      </c>
      <c r="AB966" t="s">
        <v>1350</v>
      </c>
      <c r="AC966" t="s">
        <v>932</v>
      </c>
      <c r="AD966" t="s">
        <v>110</v>
      </c>
      <c r="AE966" t="s">
        <v>60</v>
      </c>
      <c r="AH966" s="3"/>
      <c r="AI966" s="3">
        <v>2023</v>
      </c>
      <c r="AJ966" s="4">
        <v>45291</v>
      </c>
      <c r="AK966" s="5">
        <v>45291</v>
      </c>
      <c r="AL966" t="s">
        <v>43</v>
      </c>
      <c r="AM966" t="s">
        <v>61</v>
      </c>
      <c r="AN966">
        <v>3.11</v>
      </c>
      <c r="AO966">
        <v>3.11</v>
      </c>
      <c r="AQ966" s="6">
        <v>3.11</v>
      </c>
    </row>
    <row r="967" spans="1:43" x14ac:dyDescent="0.3">
      <c r="A967" t="s">
        <v>98</v>
      </c>
      <c r="B967" t="s">
        <v>124</v>
      </c>
      <c r="C967" t="s">
        <v>46</v>
      </c>
      <c r="D967" s="3">
        <v>75105</v>
      </c>
      <c r="E967" t="s">
        <v>100</v>
      </c>
      <c r="F967" t="s">
        <v>48</v>
      </c>
      <c r="G967" t="s">
        <v>49</v>
      </c>
      <c r="H967" t="s">
        <v>50</v>
      </c>
      <c r="I967" t="s">
        <v>51</v>
      </c>
      <c r="J967" t="s">
        <v>102</v>
      </c>
      <c r="K967" t="s">
        <v>102</v>
      </c>
      <c r="L967" t="s">
        <v>103</v>
      </c>
      <c r="M967" t="s">
        <v>52</v>
      </c>
      <c r="N967" t="s">
        <v>1353</v>
      </c>
      <c r="O967" t="s">
        <v>105</v>
      </c>
      <c r="Q967" s="3"/>
      <c r="U967" s="3"/>
      <c r="W967" t="s">
        <v>43</v>
      </c>
      <c r="X967" t="s">
        <v>43</v>
      </c>
      <c r="Y967" s="3">
        <v>1290</v>
      </c>
      <c r="Z967" t="s">
        <v>1354</v>
      </c>
      <c r="AA967" t="s">
        <v>1355</v>
      </c>
      <c r="AB967" t="s">
        <v>1356</v>
      </c>
      <c r="AC967" t="s">
        <v>587</v>
      </c>
      <c r="AD967" t="s">
        <v>110</v>
      </c>
      <c r="AE967" t="s">
        <v>60</v>
      </c>
      <c r="AH967" s="3"/>
      <c r="AI967" s="3">
        <v>2024</v>
      </c>
      <c r="AJ967" s="4">
        <v>45596</v>
      </c>
      <c r="AK967" s="5">
        <v>45596</v>
      </c>
      <c r="AL967" t="s">
        <v>43</v>
      </c>
      <c r="AM967" t="s">
        <v>61</v>
      </c>
      <c r="AN967">
        <v>3.12</v>
      </c>
      <c r="AO967">
        <v>3.12</v>
      </c>
      <c r="AQ967" s="6">
        <v>3.12</v>
      </c>
    </row>
    <row r="968" spans="1:43" x14ac:dyDescent="0.3">
      <c r="A968" t="s">
        <v>98</v>
      </c>
      <c r="B968" t="s">
        <v>130</v>
      </c>
      <c r="C968" t="s">
        <v>46</v>
      </c>
      <c r="D968" s="3">
        <v>75105</v>
      </c>
      <c r="E968" t="s">
        <v>100</v>
      </c>
      <c r="F968" t="s">
        <v>48</v>
      </c>
      <c r="G968" t="s">
        <v>49</v>
      </c>
      <c r="H968" t="s">
        <v>50</v>
      </c>
      <c r="I968" t="s">
        <v>51</v>
      </c>
      <c r="J968" t="s">
        <v>102</v>
      </c>
      <c r="K968" t="s">
        <v>102</v>
      </c>
      <c r="L968" t="s">
        <v>103</v>
      </c>
      <c r="M968" t="s">
        <v>52</v>
      </c>
      <c r="N968" t="s">
        <v>1357</v>
      </c>
      <c r="O968" t="s">
        <v>105</v>
      </c>
      <c r="Q968" s="3"/>
      <c r="U968" s="3"/>
      <c r="W968" t="s">
        <v>43</v>
      </c>
      <c r="X968" t="s">
        <v>43</v>
      </c>
      <c r="Y968" s="3">
        <v>1308</v>
      </c>
      <c r="Z968" t="s">
        <v>1358</v>
      </c>
      <c r="AA968" t="s">
        <v>1359</v>
      </c>
      <c r="AB968" t="s">
        <v>1360</v>
      </c>
      <c r="AC968" t="s">
        <v>1361</v>
      </c>
      <c r="AD968" t="s">
        <v>110</v>
      </c>
      <c r="AE968" t="s">
        <v>60</v>
      </c>
      <c r="AH968" s="3"/>
      <c r="AI968" s="3">
        <v>2024</v>
      </c>
      <c r="AJ968" s="4">
        <v>45626</v>
      </c>
      <c r="AK968" s="5">
        <v>45626</v>
      </c>
      <c r="AL968" t="s">
        <v>43</v>
      </c>
      <c r="AM968" t="s">
        <v>61</v>
      </c>
      <c r="AN968">
        <v>3.12</v>
      </c>
      <c r="AO968">
        <v>3.12</v>
      </c>
      <c r="AQ968" s="6">
        <v>3.12</v>
      </c>
    </row>
    <row r="969" spans="1:43" x14ac:dyDescent="0.3">
      <c r="A969" t="s">
        <v>98</v>
      </c>
      <c r="B969" t="s">
        <v>915</v>
      </c>
      <c r="C969" t="s">
        <v>46</v>
      </c>
      <c r="D969" s="3">
        <v>75105</v>
      </c>
      <c r="E969" t="s">
        <v>100</v>
      </c>
      <c r="F969" t="s">
        <v>48</v>
      </c>
      <c r="G969" t="s">
        <v>49</v>
      </c>
      <c r="H969" t="s">
        <v>50</v>
      </c>
      <c r="I969" t="s">
        <v>51</v>
      </c>
      <c r="J969" t="s">
        <v>102</v>
      </c>
      <c r="K969" t="s">
        <v>102</v>
      </c>
      <c r="L969" t="s">
        <v>103</v>
      </c>
      <c r="M969" t="s">
        <v>52</v>
      </c>
      <c r="N969" t="s">
        <v>1362</v>
      </c>
      <c r="O969" t="s">
        <v>105</v>
      </c>
      <c r="Q969" s="3"/>
      <c r="U969" s="3"/>
      <c r="W969" t="s">
        <v>43</v>
      </c>
      <c r="X969" t="s">
        <v>43</v>
      </c>
      <c r="Y969" s="3">
        <v>1347</v>
      </c>
      <c r="Z969" t="s">
        <v>1363</v>
      </c>
      <c r="AA969" t="s">
        <v>1364</v>
      </c>
      <c r="AB969" t="s">
        <v>1365</v>
      </c>
      <c r="AC969" t="s">
        <v>1366</v>
      </c>
      <c r="AD969" t="s">
        <v>110</v>
      </c>
      <c r="AE969" t="s">
        <v>60</v>
      </c>
      <c r="AH969" s="3"/>
      <c r="AI969" s="3">
        <v>2024</v>
      </c>
      <c r="AJ969" s="4">
        <v>45443</v>
      </c>
      <c r="AK969" s="5">
        <v>45443</v>
      </c>
      <c r="AL969" t="s">
        <v>43</v>
      </c>
      <c r="AM969" t="s">
        <v>61</v>
      </c>
      <c r="AN969">
        <v>3.12</v>
      </c>
      <c r="AO969">
        <v>3.12</v>
      </c>
      <c r="AQ969" s="6">
        <v>3.12</v>
      </c>
    </row>
    <row r="970" spans="1:43" x14ac:dyDescent="0.3">
      <c r="A970" t="s">
        <v>2239</v>
      </c>
      <c r="B970" t="s">
        <v>156</v>
      </c>
      <c r="C970" t="s">
        <v>46</v>
      </c>
      <c r="D970" s="3">
        <v>76105</v>
      </c>
      <c r="E970" t="s">
        <v>3384</v>
      </c>
      <c r="F970" t="s">
        <v>48</v>
      </c>
      <c r="G970" t="s">
        <v>49</v>
      </c>
      <c r="H970" t="s">
        <v>50</v>
      </c>
      <c r="I970" t="s">
        <v>51</v>
      </c>
      <c r="J970" t="s">
        <v>102</v>
      </c>
      <c r="K970" t="s">
        <v>102</v>
      </c>
      <c r="L970" t="s">
        <v>103</v>
      </c>
      <c r="M970" t="s">
        <v>52</v>
      </c>
      <c r="N970" t="s">
        <v>2260</v>
      </c>
      <c r="O970" t="s">
        <v>2241</v>
      </c>
      <c r="P970" t="s">
        <v>2261</v>
      </c>
      <c r="Q970" s="3">
        <v>300000798271075</v>
      </c>
      <c r="R970" t="s">
        <v>2243</v>
      </c>
      <c r="S970">
        <v>207658</v>
      </c>
      <c r="T970">
        <v>207658</v>
      </c>
      <c r="U970" s="3">
        <v>1</v>
      </c>
      <c r="V970" t="s">
        <v>2262</v>
      </c>
      <c r="W970" t="s">
        <v>2245</v>
      </c>
      <c r="X970" t="s">
        <v>2246</v>
      </c>
      <c r="Y970" s="3">
        <v>2921</v>
      </c>
      <c r="Z970" t="s">
        <v>2263</v>
      </c>
      <c r="AA970" t="s">
        <v>2264</v>
      </c>
      <c r="AB970" t="s">
        <v>2265</v>
      </c>
      <c r="AC970" t="s">
        <v>2266</v>
      </c>
      <c r="AD970" t="s">
        <v>110</v>
      </c>
      <c r="AE970" t="s">
        <v>60</v>
      </c>
      <c r="AF970" t="s">
        <v>2247</v>
      </c>
      <c r="AH970" s="3">
        <v>0</v>
      </c>
      <c r="AI970" s="3">
        <v>2023</v>
      </c>
      <c r="AJ970" s="4">
        <v>44992</v>
      </c>
      <c r="AK970" s="5">
        <v>44992</v>
      </c>
      <c r="AL970" t="s">
        <v>43</v>
      </c>
      <c r="AM970" t="s">
        <v>116</v>
      </c>
      <c r="AN970">
        <v>0</v>
      </c>
      <c r="AO970">
        <v>4</v>
      </c>
      <c r="AQ970" s="6">
        <v>4</v>
      </c>
    </row>
    <row r="971" spans="1:43" x14ac:dyDescent="0.3">
      <c r="A971" t="s">
        <v>2239</v>
      </c>
      <c r="B971" t="s">
        <v>196</v>
      </c>
      <c r="C971" t="s">
        <v>46</v>
      </c>
      <c r="D971" s="3">
        <v>76105</v>
      </c>
      <c r="E971" t="s">
        <v>3384</v>
      </c>
      <c r="F971" t="s">
        <v>48</v>
      </c>
      <c r="G971" t="s">
        <v>49</v>
      </c>
      <c r="H971" t="s">
        <v>50</v>
      </c>
      <c r="I971" t="s">
        <v>51</v>
      </c>
      <c r="J971" t="s">
        <v>102</v>
      </c>
      <c r="K971" t="s">
        <v>102</v>
      </c>
      <c r="L971" t="s">
        <v>103</v>
      </c>
      <c r="M971" t="s">
        <v>52</v>
      </c>
      <c r="N971" t="s">
        <v>2300</v>
      </c>
      <c r="O971" t="s">
        <v>2241</v>
      </c>
      <c r="P971" t="s">
        <v>2301</v>
      </c>
      <c r="Q971" s="3">
        <v>300000920069928</v>
      </c>
      <c r="R971" t="s">
        <v>2243</v>
      </c>
      <c r="S971">
        <v>1423125</v>
      </c>
      <c r="T971">
        <v>218625</v>
      </c>
      <c r="U971" s="3">
        <v>6</v>
      </c>
      <c r="V971" t="s">
        <v>2302</v>
      </c>
      <c r="W971" t="s">
        <v>2303</v>
      </c>
      <c r="X971" t="s">
        <v>2304</v>
      </c>
      <c r="Y971" s="3">
        <v>4224</v>
      </c>
      <c r="Z971" t="s">
        <v>2305</v>
      </c>
      <c r="AA971" t="s">
        <v>2306</v>
      </c>
      <c r="AB971" t="s">
        <v>2307</v>
      </c>
      <c r="AC971" t="s">
        <v>2308</v>
      </c>
      <c r="AD971" t="s">
        <v>110</v>
      </c>
      <c r="AE971" t="s">
        <v>60</v>
      </c>
      <c r="AF971" t="s">
        <v>2309</v>
      </c>
      <c r="AG971" t="s">
        <v>2310</v>
      </c>
      <c r="AH971" s="3">
        <v>6</v>
      </c>
      <c r="AI971" s="3">
        <v>2023</v>
      </c>
      <c r="AJ971" s="4">
        <v>45044</v>
      </c>
      <c r="AK971" s="5">
        <v>45047</v>
      </c>
      <c r="AL971" t="s">
        <v>43</v>
      </c>
      <c r="AM971" t="s">
        <v>116</v>
      </c>
      <c r="AN971">
        <v>0</v>
      </c>
      <c r="AO971">
        <v>0.93</v>
      </c>
      <c r="AQ971" s="6">
        <v>0.93</v>
      </c>
    </row>
    <row r="972" spans="1:43" x14ac:dyDescent="0.3">
      <c r="A972" t="s">
        <v>2239</v>
      </c>
      <c r="B972" t="s">
        <v>162</v>
      </c>
      <c r="C972" t="s">
        <v>46</v>
      </c>
      <c r="D972" s="3">
        <v>76105</v>
      </c>
      <c r="E972" t="s">
        <v>3384</v>
      </c>
      <c r="F972" t="s">
        <v>48</v>
      </c>
      <c r="G972" t="s">
        <v>49</v>
      </c>
      <c r="H972" t="s">
        <v>50</v>
      </c>
      <c r="I972" t="s">
        <v>51</v>
      </c>
      <c r="J972" t="s">
        <v>102</v>
      </c>
      <c r="K972" t="s">
        <v>102</v>
      </c>
      <c r="L972" t="s">
        <v>103</v>
      </c>
      <c r="M972" t="s">
        <v>52</v>
      </c>
      <c r="N972" t="s">
        <v>2318</v>
      </c>
      <c r="O972" t="s">
        <v>2241</v>
      </c>
      <c r="P972" t="s">
        <v>2319</v>
      </c>
      <c r="Q972" s="3">
        <v>300000961530064</v>
      </c>
      <c r="R972" t="s">
        <v>2243</v>
      </c>
      <c r="S972">
        <v>103217.2</v>
      </c>
      <c r="T972">
        <v>103217.2</v>
      </c>
      <c r="U972" s="3">
        <v>1</v>
      </c>
      <c r="V972" t="s">
        <v>2320</v>
      </c>
      <c r="W972" t="s">
        <v>2321</v>
      </c>
      <c r="X972" t="s">
        <v>2322</v>
      </c>
      <c r="Y972" s="3">
        <v>3834</v>
      </c>
      <c r="Z972" t="s">
        <v>2315</v>
      </c>
      <c r="AA972" t="s">
        <v>2323</v>
      </c>
      <c r="AB972" t="s">
        <v>2316</v>
      </c>
      <c r="AC972" t="s">
        <v>2317</v>
      </c>
      <c r="AD972" t="s">
        <v>110</v>
      </c>
      <c r="AE972" t="s">
        <v>60</v>
      </c>
      <c r="AF972" t="s">
        <v>2324</v>
      </c>
      <c r="AG972" t="s">
        <v>2325</v>
      </c>
      <c r="AH972" s="3">
        <v>1</v>
      </c>
      <c r="AI972" s="3">
        <v>2023</v>
      </c>
      <c r="AJ972" s="4">
        <v>45057</v>
      </c>
      <c r="AK972" s="5">
        <v>45061</v>
      </c>
      <c r="AL972" t="s">
        <v>43</v>
      </c>
      <c r="AM972" t="s">
        <v>116</v>
      </c>
      <c r="AN972">
        <v>0</v>
      </c>
      <c r="AO972">
        <v>0.31</v>
      </c>
      <c r="AQ972" s="6">
        <v>0.31</v>
      </c>
    </row>
    <row r="973" spans="1:43" x14ac:dyDescent="0.3">
      <c r="A973" t="s">
        <v>2239</v>
      </c>
      <c r="B973" t="s">
        <v>45</v>
      </c>
      <c r="C973" t="s">
        <v>46</v>
      </c>
      <c r="D973" s="3">
        <v>76105</v>
      </c>
      <c r="E973" t="s">
        <v>3384</v>
      </c>
      <c r="F973" t="s">
        <v>48</v>
      </c>
      <c r="G973" t="s">
        <v>49</v>
      </c>
      <c r="H973" t="s">
        <v>50</v>
      </c>
      <c r="I973" t="s">
        <v>51</v>
      </c>
      <c r="J973" t="s">
        <v>102</v>
      </c>
      <c r="K973" t="s">
        <v>102</v>
      </c>
      <c r="L973" t="s">
        <v>103</v>
      </c>
      <c r="M973" t="s">
        <v>52</v>
      </c>
      <c r="N973" t="s">
        <v>2372</v>
      </c>
      <c r="O973" t="s">
        <v>2241</v>
      </c>
      <c r="P973" t="s">
        <v>2373</v>
      </c>
      <c r="Q973" s="3">
        <v>300001015715057</v>
      </c>
      <c r="R973" t="s">
        <v>2243</v>
      </c>
      <c r="S973">
        <v>913333.37</v>
      </c>
      <c r="T973">
        <v>913333.37</v>
      </c>
      <c r="U973" s="3">
        <v>1</v>
      </c>
      <c r="V973" t="s">
        <v>2374</v>
      </c>
      <c r="W973" t="s">
        <v>2375</v>
      </c>
      <c r="X973" t="s">
        <v>2376</v>
      </c>
      <c r="Y973" s="3">
        <v>1117</v>
      </c>
      <c r="Z973" t="s">
        <v>2377</v>
      </c>
      <c r="AA973" t="s">
        <v>2378</v>
      </c>
      <c r="AB973" t="s">
        <v>2379</v>
      </c>
      <c r="AC973" t="s">
        <v>2380</v>
      </c>
      <c r="AD973" t="s">
        <v>110</v>
      </c>
      <c r="AE973" t="s">
        <v>60</v>
      </c>
      <c r="AF973" t="s">
        <v>2381</v>
      </c>
      <c r="AG973" t="s">
        <v>2382</v>
      </c>
      <c r="AH973" s="3">
        <v>1</v>
      </c>
      <c r="AI973" s="3">
        <v>2023</v>
      </c>
      <c r="AJ973" s="4">
        <v>45085</v>
      </c>
      <c r="AK973" s="5">
        <v>45085</v>
      </c>
      <c r="AL973" t="s">
        <v>43</v>
      </c>
      <c r="AM973" t="s">
        <v>116</v>
      </c>
      <c r="AN973">
        <v>0</v>
      </c>
      <c r="AO973">
        <v>386.19</v>
      </c>
      <c r="AQ973" s="6">
        <v>386.19</v>
      </c>
    </row>
    <row r="974" spans="1:43" x14ac:dyDescent="0.3">
      <c r="A974" t="s">
        <v>2239</v>
      </c>
      <c r="B974" t="s">
        <v>230</v>
      </c>
      <c r="C974" t="s">
        <v>46</v>
      </c>
      <c r="D974" s="3">
        <v>76125</v>
      </c>
      <c r="E974" t="s">
        <v>3385</v>
      </c>
      <c r="F974" t="s">
        <v>48</v>
      </c>
      <c r="G974" t="s">
        <v>49</v>
      </c>
      <c r="H974" t="s">
        <v>50</v>
      </c>
      <c r="I974" t="s">
        <v>51</v>
      </c>
      <c r="J974" t="s">
        <v>102</v>
      </c>
      <c r="K974" t="s">
        <v>102</v>
      </c>
      <c r="L974" t="s">
        <v>103</v>
      </c>
      <c r="M974" t="s">
        <v>52</v>
      </c>
      <c r="N974" t="s">
        <v>2419</v>
      </c>
      <c r="O974" t="s">
        <v>2241</v>
      </c>
      <c r="P974" t="s">
        <v>2415</v>
      </c>
      <c r="Q974" s="3">
        <v>300001023990678</v>
      </c>
      <c r="R974" t="s">
        <v>2243</v>
      </c>
      <c r="S974">
        <v>372486.40000000002</v>
      </c>
      <c r="T974">
        <v>200569.60000000001</v>
      </c>
      <c r="U974" s="3">
        <v>2</v>
      </c>
      <c r="V974" t="s">
        <v>2416</v>
      </c>
      <c r="W974" t="s">
        <v>2417</v>
      </c>
      <c r="X974" t="s">
        <v>2418</v>
      </c>
      <c r="Y974" s="3">
        <v>1993</v>
      </c>
      <c r="Z974" t="s">
        <v>2420</v>
      </c>
      <c r="AA974" t="s">
        <v>2421</v>
      </c>
      <c r="AB974" t="s">
        <v>2422</v>
      </c>
      <c r="AC974" t="s">
        <v>2423</v>
      </c>
      <c r="AD974" t="s">
        <v>110</v>
      </c>
      <c r="AE974" t="s">
        <v>60</v>
      </c>
      <c r="AF974" t="s">
        <v>2247</v>
      </c>
      <c r="AH974" s="3">
        <v>0</v>
      </c>
      <c r="AI974" s="3">
        <v>2023</v>
      </c>
      <c r="AJ974" s="4">
        <v>45134</v>
      </c>
      <c r="AK974" s="5">
        <v>45134</v>
      </c>
      <c r="AL974" t="s">
        <v>43</v>
      </c>
      <c r="AM974" t="s">
        <v>116</v>
      </c>
      <c r="AN974">
        <v>0</v>
      </c>
      <c r="AO974">
        <v>43.730000000000004</v>
      </c>
      <c r="AQ974" s="6">
        <v>43.730000000000004</v>
      </c>
    </row>
    <row r="975" spans="1:43" x14ac:dyDescent="0.3">
      <c r="A975" t="s">
        <v>2239</v>
      </c>
      <c r="B975" t="s">
        <v>446</v>
      </c>
      <c r="C975" t="s">
        <v>46</v>
      </c>
      <c r="D975" s="3">
        <v>76125</v>
      </c>
      <c r="E975" t="s">
        <v>3385</v>
      </c>
      <c r="F975" t="s">
        <v>48</v>
      </c>
      <c r="G975" t="s">
        <v>49</v>
      </c>
      <c r="H975" t="s">
        <v>50</v>
      </c>
      <c r="I975" t="s">
        <v>51</v>
      </c>
      <c r="J975" t="s">
        <v>102</v>
      </c>
      <c r="K975" t="s">
        <v>102</v>
      </c>
      <c r="L975" t="s">
        <v>103</v>
      </c>
      <c r="M975" t="s">
        <v>52</v>
      </c>
      <c r="N975" t="s">
        <v>2445</v>
      </c>
      <c r="O975" t="s">
        <v>2241</v>
      </c>
      <c r="P975" t="s">
        <v>2446</v>
      </c>
      <c r="Q975" s="3">
        <v>300001103251334</v>
      </c>
      <c r="R975" t="s">
        <v>2243</v>
      </c>
      <c r="S975">
        <v>63000</v>
      </c>
      <c r="T975">
        <v>63000</v>
      </c>
      <c r="U975" s="3">
        <v>1</v>
      </c>
      <c r="V975" t="s">
        <v>2447</v>
      </c>
      <c r="W975" t="s">
        <v>2448</v>
      </c>
      <c r="X975" t="s">
        <v>2449</v>
      </c>
      <c r="Y975" s="3">
        <v>4659</v>
      </c>
      <c r="Z975" t="s">
        <v>2450</v>
      </c>
      <c r="AA975" t="s">
        <v>2451</v>
      </c>
      <c r="AB975" t="s">
        <v>2452</v>
      </c>
      <c r="AC975" t="s">
        <v>2453</v>
      </c>
      <c r="AD975" t="s">
        <v>110</v>
      </c>
      <c r="AE975" t="s">
        <v>60</v>
      </c>
      <c r="AF975" t="s">
        <v>2247</v>
      </c>
      <c r="AH975" s="3">
        <v>0</v>
      </c>
      <c r="AI975" s="3">
        <v>2023</v>
      </c>
      <c r="AJ975" s="4">
        <v>45168</v>
      </c>
      <c r="AK975" s="5">
        <v>45168</v>
      </c>
      <c r="AL975" t="s">
        <v>43</v>
      </c>
      <c r="AM975" t="s">
        <v>116</v>
      </c>
      <c r="AN975">
        <v>0</v>
      </c>
      <c r="AO975">
        <v>5.53</v>
      </c>
      <c r="AQ975" s="6">
        <v>5.53</v>
      </c>
    </row>
    <row r="976" spans="1:43" x14ac:dyDescent="0.3">
      <c r="A976" t="s">
        <v>2239</v>
      </c>
      <c r="B976" t="s">
        <v>446</v>
      </c>
      <c r="C976" t="s">
        <v>46</v>
      </c>
      <c r="D976" s="3">
        <v>76125</v>
      </c>
      <c r="E976" t="s">
        <v>3385</v>
      </c>
      <c r="F976" t="s">
        <v>48</v>
      </c>
      <c r="G976" t="s">
        <v>49</v>
      </c>
      <c r="H976" t="s">
        <v>50</v>
      </c>
      <c r="I976" t="s">
        <v>51</v>
      </c>
      <c r="J976" t="s">
        <v>102</v>
      </c>
      <c r="K976" t="s">
        <v>102</v>
      </c>
      <c r="L976" t="s">
        <v>103</v>
      </c>
      <c r="M976" t="s">
        <v>52</v>
      </c>
      <c r="N976" t="s">
        <v>2486</v>
      </c>
      <c r="O976" t="s">
        <v>2241</v>
      </c>
      <c r="P976" t="s">
        <v>2487</v>
      </c>
      <c r="Q976" s="3">
        <v>300001142440419</v>
      </c>
      <c r="R976" t="s">
        <v>2243</v>
      </c>
      <c r="S976">
        <v>182085.84</v>
      </c>
      <c r="T976">
        <v>182085.84</v>
      </c>
      <c r="U976" s="3">
        <v>1</v>
      </c>
      <c r="V976" t="s">
        <v>2488</v>
      </c>
      <c r="W976" t="s">
        <v>2489</v>
      </c>
      <c r="X976" t="s">
        <v>2490</v>
      </c>
      <c r="Y976" s="3">
        <v>4994</v>
      </c>
      <c r="Z976" t="s">
        <v>2479</v>
      </c>
      <c r="AA976" t="s">
        <v>2491</v>
      </c>
      <c r="AB976" t="s">
        <v>2481</v>
      </c>
      <c r="AC976" t="s">
        <v>2482</v>
      </c>
      <c r="AD976" t="s">
        <v>2483</v>
      </c>
      <c r="AE976" t="s">
        <v>60</v>
      </c>
      <c r="AF976" t="s">
        <v>2247</v>
      </c>
      <c r="AH976" s="3">
        <v>0</v>
      </c>
      <c r="AI976" s="3">
        <v>2023</v>
      </c>
      <c r="AJ976" s="4">
        <v>45146</v>
      </c>
      <c r="AK976" s="5">
        <v>45146</v>
      </c>
      <c r="AL976" t="s">
        <v>43</v>
      </c>
      <c r="AM976" t="s">
        <v>116</v>
      </c>
      <c r="AN976">
        <v>0</v>
      </c>
      <c r="AO976">
        <v>17.580000000000002</v>
      </c>
      <c r="AQ976" s="6">
        <v>17.580000000000002</v>
      </c>
    </row>
    <row r="977" spans="1:43" x14ac:dyDescent="0.3">
      <c r="A977" t="s">
        <v>2239</v>
      </c>
      <c r="B977" t="s">
        <v>446</v>
      </c>
      <c r="C977" t="s">
        <v>46</v>
      </c>
      <c r="D977" s="3">
        <v>76125</v>
      </c>
      <c r="E977" t="s">
        <v>3385</v>
      </c>
      <c r="F977" t="s">
        <v>48</v>
      </c>
      <c r="G977" t="s">
        <v>49</v>
      </c>
      <c r="H977" t="s">
        <v>50</v>
      </c>
      <c r="I977" t="s">
        <v>51</v>
      </c>
      <c r="J977" t="s">
        <v>102</v>
      </c>
      <c r="K977" t="s">
        <v>102</v>
      </c>
      <c r="L977" t="s">
        <v>103</v>
      </c>
      <c r="M977" t="s">
        <v>52</v>
      </c>
      <c r="N977" t="s">
        <v>2501</v>
      </c>
      <c r="O977" t="s">
        <v>2241</v>
      </c>
      <c r="P977" t="s">
        <v>2502</v>
      </c>
      <c r="Q977" s="3">
        <v>300001163225380</v>
      </c>
      <c r="R977" t="s">
        <v>2243</v>
      </c>
      <c r="S977">
        <v>2900</v>
      </c>
      <c r="T977">
        <v>2900</v>
      </c>
      <c r="U977" s="3">
        <v>1</v>
      </c>
      <c r="V977" t="s">
        <v>2503</v>
      </c>
      <c r="W977" t="s">
        <v>2504</v>
      </c>
      <c r="X977" t="s">
        <v>2505</v>
      </c>
      <c r="Y977" s="3">
        <v>2871</v>
      </c>
      <c r="Z977" t="s">
        <v>2506</v>
      </c>
      <c r="AA977" t="s">
        <v>2507</v>
      </c>
      <c r="AB977" t="s">
        <v>2508</v>
      </c>
      <c r="AC977" t="s">
        <v>2509</v>
      </c>
      <c r="AD977" t="s">
        <v>110</v>
      </c>
      <c r="AE977" t="s">
        <v>60</v>
      </c>
      <c r="AF977" t="s">
        <v>2247</v>
      </c>
      <c r="AH977" s="3">
        <v>0</v>
      </c>
      <c r="AI977" s="3">
        <v>2023</v>
      </c>
      <c r="AJ977" s="4">
        <v>45153</v>
      </c>
      <c r="AK977" s="5">
        <v>45153</v>
      </c>
      <c r="AL977" t="s">
        <v>43</v>
      </c>
      <c r="AM977" t="s">
        <v>116</v>
      </c>
      <c r="AN977">
        <v>0</v>
      </c>
      <c r="AO977">
        <v>0.09</v>
      </c>
      <c r="AQ977" s="6">
        <v>0.09</v>
      </c>
    </row>
    <row r="978" spans="1:43" x14ac:dyDescent="0.3">
      <c r="A978" t="s">
        <v>2239</v>
      </c>
      <c r="B978" t="s">
        <v>446</v>
      </c>
      <c r="C978" t="s">
        <v>46</v>
      </c>
      <c r="D978" s="3">
        <v>76125</v>
      </c>
      <c r="E978" t="s">
        <v>3385</v>
      </c>
      <c r="F978" t="s">
        <v>48</v>
      </c>
      <c r="G978" t="s">
        <v>49</v>
      </c>
      <c r="H978" t="s">
        <v>50</v>
      </c>
      <c r="I978" t="s">
        <v>51</v>
      </c>
      <c r="J978" t="s">
        <v>102</v>
      </c>
      <c r="K978" t="s">
        <v>102</v>
      </c>
      <c r="L978" t="s">
        <v>103</v>
      </c>
      <c r="M978" t="s">
        <v>52</v>
      </c>
      <c r="N978" t="s">
        <v>2521</v>
      </c>
      <c r="O978" t="s">
        <v>2241</v>
      </c>
      <c r="P978" t="s">
        <v>2522</v>
      </c>
      <c r="Q978" s="3">
        <v>300001185184422</v>
      </c>
      <c r="R978" t="s">
        <v>2243</v>
      </c>
      <c r="S978">
        <v>91640</v>
      </c>
      <c r="T978">
        <v>91640</v>
      </c>
      <c r="U978" s="3">
        <v>1</v>
      </c>
      <c r="V978" t="s">
        <v>2523</v>
      </c>
      <c r="W978" t="s">
        <v>2245</v>
      </c>
      <c r="X978" t="s">
        <v>2246</v>
      </c>
      <c r="Y978" s="3">
        <v>3793</v>
      </c>
      <c r="Z978" t="s">
        <v>2524</v>
      </c>
      <c r="AA978" t="s">
        <v>2525</v>
      </c>
      <c r="AB978" t="s">
        <v>2526</v>
      </c>
      <c r="AC978" t="s">
        <v>2527</v>
      </c>
      <c r="AD978" t="s">
        <v>110</v>
      </c>
      <c r="AE978" t="s">
        <v>60</v>
      </c>
      <c r="AF978" t="s">
        <v>2247</v>
      </c>
      <c r="AH978" s="3">
        <v>0</v>
      </c>
      <c r="AI978" s="3">
        <v>2023</v>
      </c>
      <c r="AJ978" s="4">
        <v>45159</v>
      </c>
      <c r="AK978" s="5">
        <v>45159</v>
      </c>
      <c r="AL978" t="s">
        <v>43</v>
      </c>
      <c r="AM978" t="s">
        <v>116</v>
      </c>
      <c r="AN978">
        <v>0</v>
      </c>
      <c r="AO978">
        <v>7.13</v>
      </c>
      <c r="AQ978" s="6">
        <v>7.13</v>
      </c>
    </row>
    <row r="979" spans="1:43" x14ac:dyDescent="0.3">
      <c r="A979" t="s">
        <v>2239</v>
      </c>
      <c r="B979" t="s">
        <v>289</v>
      </c>
      <c r="C979" t="s">
        <v>46</v>
      </c>
      <c r="D979" s="3">
        <v>76125</v>
      </c>
      <c r="E979" t="s">
        <v>3385</v>
      </c>
      <c r="F979" t="s">
        <v>48</v>
      </c>
      <c r="G979" t="s">
        <v>49</v>
      </c>
      <c r="H979" t="s">
        <v>50</v>
      </c>
      <c r="I979" t="s">
        <v>51</v>
      </c>
      <c r="J979" t="s">
        <v>102</v>
      </c>
      <c r="K979" t="s">
        <v>102</v>
      </c>
      <c r="L979" t="s">
        <v>103</v>
      </c>
      <c r="M979" t="s">
        <v>52</v>
      </c>
      <c r="N979" t="s">
        <v>2547</v>
      </c>
      <c r="O979" t="s">
        <v>2241</v>
      </c>
      <c r="P979" t="s">
        <v>2548</v>
      </c>
      <c r="Q979" s="3">
        <v>300001264948360</v>
      </c>
      <c r="R979" t="s">
        <v>2243</v>
      </c>
      <c r="S979">
        <v>137000</v>
      </c>
      <c r="T979">
        <v>137000</v>
      </c>
      <c r="U979" s="3">
        <v>1</v>
      </c>
      <c r="V979" t="s">
        <v>2549</v>
      </c>
      <c r="W979" t="s">
        <v>2321</v>
      </c>
      <c r="X979" t="s">
        <v>2322</v>
      </c>
      <c r="Y979" s="3">
        <v>2143</v>
      </c>
      <c r="Z979" t="s">
        <v>2544</v>
      </c>
      <c r="AA979" t="s">
        <v>2550</v>
      </c>
      <c r="AB979" t="s">
        <v>2545</v>
      </c>
      <c r="AC979" t="s">
        <v>2546</v>
      </c>
      <c r="AD979" t="s">
        <v>110</v>
      </c>
      <c r="AE979" t="s">
        <v>60</v>
      </c>
      <c r="AF979" t="s">
        <v>2551</v>
      </c>
      <c r="AG979" t="s">
        <v>2552</v>
      </c>
      <c r="AH979" s="3">
        <v>1</v>
      </c>
      <c r="AI979" s="3">
        <v>2023</v>
      </c>
      <c r="AJ979" s="4">
        <v>45191</v>
      </c>
      <c r="AK979" s="5">
        <v>45191</v>
      </c>
      <c r="AL979" t="s">
        <v>43</v>
      </c>
      <c r="AM979" t="s">
        <v>116</v>
      </c>
      <c r="AN979">
        <v>0</v>
      </c>
      <c r="AO979">
        <v>8.49</v>
      </c>
      <c r="AQ979" s="6">
        <v>8.49</v>
      </c>
    </row>
    <row r="980" spans="1:43" x14ac:dyDescent="0.3">
      <c r="A980" t="s">
        <v>2239</v>
      </c>
      <c r="B980" t="s">
        <v>247</v>
      </c>
      <c r="C980" t="s">
        <v>46</v>
      </c>
      <c r="D980" s="3">
        <v>76125</v>
      </c>
      <c r="E980" t="s">
        <v>3385</v>
      </c>
      <c r="F980" t="s">
        <v>48</v>
      </c>
      <c r="G980" t="s">
        <v>49</v>
      </c>
      <c r="H980" t="s">
        <v>50</v>
      </c>
      <c r="I980" t="s">
        <v>51</v>
      </c>
      <c r="J980" t="s">
        <v>102</v>
      </c>
      <c r="K980" t="s">
        <v>102</v>
      </c>
      <c r="L980" t="s">
        <v>103</v>
      </c>
      <c r="M980" t="s">
        <v>52</v>
      </c>
      <c r="N980" t="s">
        <v>2612</v>
      </c>
      <c r="O980" t="s">
        <v>2241</v>
      </c>
      <c r="P980" t="s">
        <v>2613</v>
      </c>
      <c r="Q980" s="3">
        <v>300001305088507</v>
      </c>
      <c r="R980" t="s">
        <v>2243</v>
      </c>
      <c r="S980">
        <v>24467.62</v>
      </c>
      <c r="T980">
        <v>24467.62</v>
      </c>
      <c r="U980" s="3">
        <v>1</v>
      </c>
      <c r="V980" t="s">
        <v>2614</v>
      </c>
      <c r="W980" t="s">
        <v>2280</v>
      </c>
      <c r="X980" t="s">
        <v>2281</v>
      </c>
      <c r="Y980" s="3">
        <v>2156</v>
      </c>
      <c r="Z980" t="s">
        <v>2604</v>
      </c>
      <c r="AA980" t="s">
        <v>2615</v>
      </c>
      <c r="AB980" t="s">
        <v>2606</v>
      </c>
      <c r="AC980" t="s">
        <v>2607</v>
      </c>
      <c r="AD980" t="s">
        <v>110</v>
      </c>
      <c r="AE980" t="s">
        <v>60</v>
      </c>
      <c r="AF980" t="s">
        <v>2247</v>
      </c>
      <c r="AH980" s="3">
        <v>0</v>
      </c>
      <c r="AI980" s="3">
        <v>2023</v>
      </c>
      <c r="AJ980" s="4">
        <v>45216</v>
      </c>
      <c r="AK980" s="5">
        <v>45216</v>
      </c>
      <c r="AL980" t="s">
        <v>43</v>
      </c>
      <c r="AM980" t="s">
        <v>116</v>
      </c>
      <c r="AN980">
        <v>0</v>
      </c>
      <c r="AO980">
        <v>2.27</v>
      </c>
      <c r="AQ980" s="6">
        <v>2.27</v>
      </c>
    </row>
    <row r="981" spans="1:43" x14ac:dyDescent="0.3">
      <c r="A981" t="s">
        <v>2239</v>
      </c>
      <c r="B981" t="s">
        <v>117</v>
      </c>
      <c r="C981" t="s">
        <v>46</v>
      </c>
      <c r="D981" s="3">
        <v>76125</v>
      </c>
      <c r="E981" t="s">
        <v>3385</v>
      </c>
      <c r="F981" t="s">
        <v>48</v>
      </c>
      <c r="G981" t="s">
        <v>49</v>
      </c>
      <c r="H981" t="s">
        <v>50</v>
      </c>
      <c r="I981" t="s">
        <v>51</v>
      </c>
      <c r="J981" t="s">
        <v>102</v>
      </c>
      <c r="K981" t="s">
        <v>102</v>
      </c>
      <c r="L981" t="s">
        <v>103</v>
      </c>
      <c r="M981" t="s">
        <v>52</v>
      </c>
      <c r="N981" t="s">
        <v>2649</v>
      </c>
      <c r="O981" t="s">
        <v>2241</v>
      </c>
      <c r="P981" t="s">
        <v>2650</v>
      </c>
      <c r="Q981" s="3">
        <v>300001337821499</v>
      </c>
      <c r="R981" t="s">
        <v>2243</v>
      </c>
      <c r="S981">
        <v>22262.5</v>
      </c>
      <c r="T981">
        <v>22262.5</v>
      </c>
      <c r="U981" s="3">
        <v>1</v>
      </c>
      <c r="V981" t="s">
        <v>2651</v>
      </c>
      <c r="W981" t="s">
        <v>2652</v>
      </c>
      <c r="X981" t="s">
        <v>2653</v>
      </c>
      <c r="Y981" s="3">
        <v>923</v>
      </c>
      <c r="Z981" t="s">
        <v>2654</v>
      </c>
      <c r="AA981" t="s">
        <v>2655</v>
      </c>
      <c r="AB981" t="s">
        <v>2656</v>
      </c>
      <c r="AC981" t="s">
        <v>2657</v>
      </c>
      <c r="AD981" t="s">
        <v>110</v>
      </c>
      <c r="AE981" t="s">
        <v>60</v>
      </c>
      <c r="AF981" t="s">
        <v>2658</v>
      </c>
      <c r="AG981" t="s">
        <v>2659</v>
      </c>
      <c r="AH981" s="3">
        <v>1</v>
      </c>
      <c r="AI981" s="3">
        <v>2023</v>
      </c>
      <c r="AJ981" s="4">
        <v>45240</v>
      </c>
      <c r="AK981" s="5">
        <v>45240</v>
      </c>
      <c r="AL981" t="s">
        <v>43</v>
      </c>
      <c r="AM981" t="s">
        <v>116</v>
      </c>
      <c r="AN981">
        <v>0</v>
      </c>
      <c r="AO981">
        <v>0.03</v>
      </c>
      <c r="AQ981" s="6">
        <v>0.03</v>
      </c>
    </row>
    <row r="982" spans="1:43" x14ac:dyDescent="0.3">
      <c r="A982" t="s">
        <v>2239</v>
      </c>
      <c r="B982" t="s">
        <v>117</v>
      </c>
      <c r="C982" t="s">
        <v>46</v>
      </c>
      <c r="D982" s="3">
        <v>76125</v>
      </c>
      <c r="E982" t="s">
        <v>3385</v>
      </c>
      <c r="F982" t="s">
        <v>48</v>
      </c>
      <c r="G982" t="s">
        <v>49</v>
      </c>
      <c r="H982" t="s">
        <v>50</v>
      </c>
      <c r="I982" t="s">
        <v>51</v>
      </c>
      <c r="J982" t="s">
        <v>102</v>
      </c>
      <c r="K982" t="s">
        <v>102</v>
      </c>
      <c r="L982" t="s">
        <v>103</v>
      </c>
      <c r="M982" t="s">
        <v>52</v>
      </c>
      <c r="N982" t="s">
        <v>2660</v>
      </c>
      <c r="O982" t="s">
        <v>2241</v>
      </c>
      <c r="P982" t="s">
        <v>2650</v>
      </c>
      <c r="Q982" s="3">
        <v>300001337821633</v>
      </c>
      <c r="R982" t="s">
        <v>2243</v>
      </c>
      <c r="S982">
        <v>19320</v>
      </c>
      <c r="T982">
        <v>19320</v>
      </c>
      <c r="U982" s="3">
        <v>1</v>
      </c>
      <c r="V982" t="s">
        <v>2661</v>
      </c>
      <c r="W982" t="s">
        <v>2662</v>
      </c>
      <c r="X982" t="s">
        <v>2663</v>
      </c>
      <c r="Y982" s="3">
        <v>854</v>
      </c>
      <c r="Z982" t="s">
        <v>2664</v>
      </c>
      <c r="AA982" t="s">
        <v>2665</v>
      </c>
      <c r="AB982" t="s">
        <v>2666</v>
      </c>
      <c r="AC982" t="s">
        <v>2667</v>
      </c>
      <c r="AD982" t="s">
        <v>110</v>
      </c>
      <c r="AE982" t="s">
        <v>60</v>
      </c>
      <c r="AF982" t="s">
        <v>2658</v>
      </c>
      <c r="AG982" t="s">
        <v>2668</v>
      </c>
      <c r="AH982" s="3">
        <v>1</v>
      </c>
      <c r="AI982" s="3">
        <v>2023</v>
      </c>
      <c r="AJ982" s="4">
        <v>45245</v>
      </c>
      <c r="AK982" s="5">
        <v>45245</v>
      </c>
      <c r="AL982" t="s">
        <v>43</v>
      </c>
      <c r="AM982" t="s">
        <v>116</v>
      </c>
      <c r="AN982">
        <v>0</v>
      </c>
      <c r="AO982">
        <v>0.06</v>
      </c>
      <c r="AQ982" s="6">
        <v>0.06</v>
      </c>
    </row>
    <row r="983" spans="1:43" x14ac:dyDescent="0.3">
      <c r="A983" t="s">
        <v>2239</v>
      </c>
      <c r="B983" t="s">
        <v>117</v>
      </c>
      <c r="C983" t="s">
        <v>46</v>
      </c>
      <c r="D983" s="3">
        <v>76125</v>
      </c>
      <c r="E983" t="s">
        <v>3385</v>
      </c>
      <c r="F983" t="s">
        <v>48</v>
      </c>
      <c r="G983" t="s">
        <v>49</v>
      </c>
      <c r="H983" t="s">
        <v>50</v>
      </c>
      <c r="I983" t="s">
        <v>51</v>
      </c>
      <c r="J983" t="s">
        <v>102</v>
      </c>
      <c r="K983" t="s">
        <v>102</v>
      </c>
      <c r="L983" t="s">
        <v>103</v>
      </c>
      <c r="M983" t="s">
        <v>52</v>
      </c>
      <c r="N983" t="s">
        <v>2676</v>
      </c>
      <c r="O983" t="s">
        <v>2241</v>
      </c>
      <c r="P983" t="s">
        <v>2677</v>
      </c>
      <c r="Q983" s="3">
        <v>300001373816148</v>
      </c>
      <c r="R983" t="s">
        <v>2243</v>
      </c>
      <c r="S983">
        <v>10400</v>
      </c>
      <c r="T983">
        <v>10400</v>
      </c>
      <c r="U983" s="3">
        <v>1</v>
      </c>
      <c r="V983" t="s">
        <v>2678</v>
      </c>
      <c r="W983" t="s">
        <v>2679</v>
      </c>
      <c r="X983" t="s">
        <v>2680</v>
      </c>
      <c r="Y983" s="3">
        <v>1005</v>
      </c>
      <c r="Z983" t="s">
        <v>2681</v>
      </c>
      <c r="AA983" t="s">
        <v>2682</v>
      </c>
      <c r="AB983" t="s">
        <v>2683</v>
      </c>
      <c r="AC983" t="s">
        <v>2684</v>
      </c>
      <c r="AD983" t="s">
        <v>110</v>
      </c>
      <c r="AE983" t="s">
        <v>60</v>
      </c>
      <c r="AF983" t="s">
        <v>2247</v>
      </c>
      <c r="AH983" s="3">
        <v>0</v>
      </c>
      <c r="AI983" s="3">
        <v>2023</v>
      </c>
      <c r="AJ983" s="4">
        <v>45254</v>
      </c>
      <c r="AK983" s="5">
        <v>45254</v>
      </c>
      <c r="AL983" t="s">
        <v>43</v>
      </c>
      <c r="AM983" t="s">
        <v>116</v>
      </c>
      <c r="AN983">
        <v>0</v>
      </c>
      <c r="AO983">
        <v>0.42</v>
      </c>
      <c r="AQ983" s="6">
        <v>0.42</v>
      </c>
    </row>
    <row r="984" spans="1:43" x14ac:dyDescent="0.3">
      <c r="A984" t="s">
        <v>2239</v>
      </c>
      <c r="B984" t="s">
        <v>85</v>
      </c>
      <c r="C984" t="s">
        <v>46</v>
      </c>
      <c r="D984" s="3">
        <v>76125</v>
      </c>
      <c r="E984" t="s">
        <v>3385</v>
      </c>
      <c r="F984" t="s">
        <v>48</v>
      </c>
      <c r="G984" t="s">
        <v>49</v>
      </c>
      <c r="H984" t="s">
        <v>50</v>
      </c>
      <c r="I984" t="s">
        <v>51</v>
      </c>
      <c r="J984" t="s">
        <v>102</v>
      </c>
      <c r="K984" t="s">
        <v>102</v>
      </c>
      <c r="L984" t="s">
        <v>103</v>
      </c>
      <c r="M984" t="s">
        <v>52</v>
      </c>
      <c r="N984" t="s">
        <v>2708</v>
      </c>
      <c r="O984" t="s">
        <v>2241</v>
      </c>
      <c r="P984" t="s">
        <v>2709</v>
      </c>
      <c r="Q984" s="3">
        <v>300001427996482</v>
      </c>
      <c r="R984" t="s">
        <v>2243</v>
      </c>
      <c r="S984">
        <v>103675</v>
      </c>
      <c r="T984">
        <v>103675</v>
      </c>
      <c r="U984" s="3">
        <v>1</v>
      </c>
      <c r="V984" t="s">
        <v>2710</v>
      </c>
      <c r="W984" t="s">
        <v>2711</v>
      </c>
      <c r="X984" t="s">
        <v>2712</v>
      </c>
      <c r="Y984" s="3">
        <v>1058</v>
      </c>
      <c r="Z984" t="s">
        <v>2713</v>
      </c>
      <c r="AA984" t="s">
        <v>2714</v>
      </c>
      <c r="AB984" t="s">
        <v>2715</v>
      </c>
      <c r="AC984" t="s">
        <v>2716</v>
      </c>
      <c r="AD984" t="s">
        <v>110</v>
      </c>
      <c r="AE984" t="s">
        <v>60</v>
      </c>
      <c r="AF984" t="s">
        <v>2247</v>
      </c>
      <c r="AH984" s="3">
        <v>0</v>
      </c>
      <c r="AI984" s="3">
        <v>2023</v>
      </c>
      <c r="AJ984" s="4">
        <v>45275</v>
      </c>
      <c r="AK984" s="5">
        <v>45275</v>
      </c>
      <c r="AL984" t="s">
        <v>43</v>
      </c>
      <c r="AM984" t="s">
        <v>116</v>
      </c>
      <c r="AN984">
        <v>0</v>
      </c>
      <c r="AO984">
        <v>20.900000000000002</v>
      </c>
      <c r="AQ984" s="6">
        <v>20.900000000000002</v>
      </c>
    </row>
    <row r="985" spans="1:43" x14ac:dyDescent="0.3">
      <c r="A985" t="s">
        <v>2239</v>
      </c>
      <c r="B985" t="s">
        <v>551</v>
      </c>
      <c r="C985" t="s">
        <v>46</v>
      </c>
      <c r="D985" s="3">
        <v>76125</v>
      </c>
      <c r="E985" t="s">
        <v>3385</v>
      </c>
      <c r="F985" t="s">
        <v>48</v>
      </c>
      <c r="G985" t="s">
        <v>49</v>
      </c>
      <c r="H985" t="s">
        <v>50</v>
      </c>
      <c r="I985" t="s">
        <v>51</v>
      </c>
      <c r="J985" t="s">
        <v>102</v>
      </c>
      <c r="K985" t="s">
        <v>102</v>
      </c>
      <c r="L985" t="s">
        <v>103</v>
      </c>
      <c r="M985" t="s">
        <v>52</v>
      </c>
      <c r="N985" t="s">
        <v>2717</v>
      </c>
      <c r="O985" t="s">
        <v>2241</v>
      </c>
      <c r="P985" t="s">
        <v>2718</v>
      </c>
      <c r="Q985" s="3">
        <v>300001443646470</v>
      </c>
      <c r="R985" t="s">
        <v>2243</v>
      </c>
      <c r="S985">
        <v>991900</v>
      </c>
      <c r="T985">
        <v>991900</v>
      </c>
      <c r="U985" s="3">
        <v>2</v>
      </c>
      <c r="V985" t="s">
        <v>2719</v>
      </c>
      <c r="W985" t="s">
        <v>2720</v>
      </c>
      <c r="X985" t="s">
        <v>2721</v>
      </c>
      <c r="Y985" s="3">
        <v>925</v>
      </c>
      <c r="Z985" t="s">
        <v>2722</v>
      </c>
      <c r="AA985" t="s">
        <v>2723</v>
      </c>
      <c r="AB985" t="s">
        <v>2724</v>
      </c>
      <c r="AC985" t="s">
        <v>2725</v>
      </c>
      <c r="AD985" t="s">
        <v>110</v>
      </c>
      <c r="AE985" t="s">
        <v>60</v>
      </c>
      <c r="AF985" t="s">
        <v>2726</v>
      </c>
      <c r="AG985" t="s">
        <v>2727</v>
      </c>
      <c r="AH985" s="3">
        <v>1</v>
      </c>
      <c r="AI985" s="3">
        <v>2024</v>
      </c>
      <c r="AJ985" s="4">
        <v>45301</v>
      </c>
      <c r="AK985" s="5">
        <v>45301</v>
      </c>
      <c r="AL985" t="s">
        <v>43</v>
      </c>
      <c r="AM985" t="s">
        <v>116</v>
      </c>
      <c r="AN985">
        <v>0</v>
      </c>
      <c r="AO985">
        <v>57.72</v>
      </c>
      <c r="AQ985" s="6">
        <v>57.72</v>
      </c>
    </row>
    <row r="986" spans="1:43" x14ac:dyDescent="0.3">
      <c r="A986" t="s">
        <v>2239</v>
      </c>
      <c r="B986" t="s">
        <v>150</v>
      </c>
      <c r="C986" t="s">
        <v>46</v>
      </c>
      <c r="D986" s="3">
        <v>76125</v>
      </c>
      <c r="E986" t="s">
        <v>3385</v>
      </c>
      <c r="F986" t="s">
        <v>48</v>
      </c>
      <c r="G986" t="s">
        <v>49</v>
      </c>
      <c r="H986" t="s">
        <v>50</v>
      </c>
      <c r="I986" t="s">
        <v>51</v>
      </c>
      <c r="J986" t="s">
        <v>102</v>
      </c>
      <c r="K986" t="s">
        <v>102</v>
      </c>
      <c r="L986" t="s">
        <v>103</v>
      </c>
      <c r="M986" t="s">
        <v>52</v>
      </c>
      <c r="N986" t="s">
        <v>2731</v>
      </c>
      <c r="O986" t="s">
        <v>2241</v>
      </c>
      <c r="P986" t="s">
        <v>2732</v>
      </c>
      <c r="Q986" s="3">
        <v>300001461753601</v>
      </c>
      <c r="R986" t="s">
        <v>2243</v>
      </c>
      <c r="S986">
        <v>45110</v>
      </c>
      <c r="T986">
        <v>1828.78</v>
      </c>
      <c r="U986" s="3">
        <v>7</v>
      </c>
      <c r="V986" t="s">
        <v>2733</v>
      </c>
      <c r="W986" t="s">
        <v>2575</v>
      </c>
      <c r="X986" t="s">
        <v>2576</v>
      </c>
      <c r="Y986" s="3">
        <v>372</v>
      </c>
      <c r="Z986" t="s">
        <v>2734</v>
      </c>
      <c r="AA986" t="s">
        <v>2735</v>
      </c>
      <c r="AB986" t="s">
        <v>2736</v>
      </c>
      <c r="AC986" t="s">
        <v>2737</v>
      </c>
      <c r="AD986" t="s">
        <v>110</v>
      </c>
      <c r="AE986" t="s">
        <v>60</v>
      </c>
      <c r="AF986" t="s">
        <v>2247</v>
      </c>
      <c r="AH986" s="3">
        <v>0</v>
      </c>
      <c r="AI986" s="3">
        <v>2024</v>
      </c>
      <c r="AJ986" s="4">
        <v>45324</v>
      </c>
      <c r="AK986" s="5">
        <v>45324</v>
      </c>
      <c r="AL986" t="s">
        <v>43</v>
      </c>
      <c r="AM986" t="s">
        <v>116</v>
      </c>
      <c r="AN986">
        <v>0</v>
      </c>
      <c r="AO986">
        <v>0.06</v>
      </c>
      <c r="AQ986" s="6">
        <v>0.06</v>
      </c>
    </row>
    <row r="987" spans="1:43" x14ac:dyDescent="0.3">
      <c r="A987" t="s">
        <v>2239</v>
      </c>
      <c r="B987" t="s">
        <v>207</v>
      </c>
      <c r="C987" t="s">
        <v>46</v>
      </c>
      <c r="D987" s="3">
        <v>76125</v>
      </c>
      <c r="E987" t="s">
        <v>3385</v>
      </c>
      <c r="F987" t="s">
        <v>48</v>
      </c>
      <c r="G987" t="s">
        <v>49</v>
      </c>
      <c r="H987" t="s">
        <v>50</v>
      </c>
      <c r="I987" t="s">
        <v>51</v>
      </c>
      <c r="J987" t="s">
        <v>102</v>
      </c>
      <c r="K987" t="s">
        <v>102</v>
      </c>
      <c r="L987" t="s">
        <v>103</v>
      </c>
      <c r="M987" t="s">
        <v>52</v>
      </c>
      <c r="N987" t="s">
        <v>2851</v>
      </c>
      <c r="O987" t="s">
        <v>2241</v>
      </c>
      <c r="P987" t="s">
        <v>2852</v>
      </c>
      <c r="Q987" s="3">
        <v>300001880451935</v>
      </c>
      <c r="R987" t="s">
        <v>2243</v>
      </c>
      <c r="S987">
        <v>153872</v>
      </c>
      <c r="T987">
        <v>153872</v>
      </c>
      <c r="U987" s="3">
        <v>1</v>
      </c>
      <c r="V987" t="s">
        <v>2853</v>
      </c>
      <c r="W987" t="s">
        <v>2854</v>
      </c>
      <c r="X987" t="s">
        <v>2855</v>
      </c>
      <c r="Y987" s="3">
        <v>621</v>
      </c>
      <c r="Z987" t="s">
        <v>2856</v>
      </c>
      <c r="AA987" t="s">
        <v>2857</v>
      </c>
      <c r="AB987" t="s">
        <v>2858</v>
      </c>
      <c r="AC987" t="s">
        <v>2859</v>
      </c>
      <c r="AD987" t="s">
        <v>110</v>
      </c>
      <c r="AE987" t="s">
        <v>60</v>
      </c>
      <c r="AF987" t="s">
        <v>2247</v>
      </c>
      <c r="AH987" s="3">
        <v>0</v>
      </c>
      <c r="AI987" s="3">
        <v>2024</v>
      </c>
      <c r="AJ987" s="4">
        <v>45497</v>
      </c>
      <c r="AK987" s="5">
        <v>45497</v>
      </c>
      <c r="AL987" t="s">
        <v>43</v>
      </c>
      <c r="AM987" t="s">
        <v>116</v>
      </c>
      <c r="AN987">
        <v>0</v>
      </c>
      <c r="AO987">
        <v>5.82</v>
      </c>
      <c r="AQ987" s="6">
        <v>5.82</v>
      </c>
    </row>
    <row r="988" spans="1:43" x14ac:dyDescent="0.3">
      <c r="A988" t="s">
        <v>2239</v>
      </c>
      <c r="B988" t="s">
        <v>207</v>
      </c>
      <c r="C988" t="s">
        <v>46</v>
      </c>
      <c r="D988" s="3">
        <v>76125</v>
      </c>
      <c r="E988" t="s">
        <v>3385</v>
      </c>
      <c r="F988" t="s">
        <v>48</v>
      </c>
      <c r="G988" t="s">
        <v>49</v>
      </c>
      <c r="H988" t="s">
        <v>50</v>
      </c>
      <c r="I988" t="s">
        <v>51</v>
      </c>
      <c r="J988" t="s">
        <v>102</v>
      </c>
      <c r="K988" t="s">
        <v>102</v>
      </c>
      <c r="L988" t="s">
        <v>103</v>
      </c>
      <c r="M988" t="s">
        <v>52</v>
      </c>
      <c r="N988" t="s">
        <v>2860</v>
      </c>
      <c r="O988" t="s">
        <v>2241</v>
      </c>
      <c r="P988" t="s">
        <v>2861</v>
      </c>
      <c r="Q988" s="3">
        <v>300001884455926</v>
      </c>
      <c r="R988" t="s">
        <v>2243</v>
      </c>
      <c r="S988">
        <v>83530</v>
      </c>
      <c r="T988">
        <v>83530</v>
      </c>
      <c r="U988" s="3">
        <v>1</v>
      </c>
      <c r="V988" t="s">
        <v>2862</v>
      </c>
      <c r="W988" t="s">
        <v>2818</v>
      </c>
      <c r="X988" t="s">
        <v>2819</v>
      </c>
      <c r="Y988" s="3">
        <v>322</v>
      </c>
      <c r="Z988" t="s">
        <v>2829</v>
      </c>
      <c r="AA988" t="s">
        <v>2863</v>
      </c>
      <c r="AB988" t="s">
        <v>2831</v>
      </c>
      <c r="AC988" t="s">
        <v>2832</v>
      </c>
      <c r="AD988" t="s">
        <v>110</v>
      </c>
      <c r="AE988" t="s">
        <v>60</v>
      </c>
      <c r="AF988" t="s">
        <v>2247</v>
      </c>
      <c r="AH988" s="3">
        <v>0</v>
      </c>
      <c r="AI988" s="3">
        <v>2024</v>
      </c>
      <c r="AJ988" s="4">
        <v>45492</v>
      </c>
      <c r="AK988" s="5">
        <v>45492</v>
      </c>
      <c r="AL988" t="s">
        <v>43</v>
      </c>
      <c r="AM988" t="s">
        <v>116</v>
      </c>
      <c r="AN988">
        <v>0</v>
      </c>
      <c r="AO988">
        <v>2.21</v>
      </c>
      <c r="AQ988" s="6">
        <v>2.21</v>
      </c>
    </row>
    <row r="989" spans="1:43" x14ac:dyDescent="0.3">
      <c r="A989" t="s">
        <v>2239</v>
      </c>
      <c r="B989" t="s">
        <v>733</v>
      </c>
      <c r="C989" t="s">
        <v>46</v>
      </c>
      <c r="D989" s="3">
        <v>76125</v>
      </c>
      <c r="E989" t="s">
        <v>3385</v>
      </c>
      <c r="F989" t="s">
        <v>48</v>
      </c>
      <c r="G989" t="s">
        <v>49</v>
      </c>
      <c r="H989" t="s">
        <v>50</v>
      </c>
      <c r="I989" t="s">
        <v>51</v>
      </c>
      <c r="J989" t="s">
        <v>102</v>
      </c>
      <c r="K989" t="s">
        <v>102</v>
      </c>
      <c r="L989" t="s">
        <v>103</v>
      </c>
      <c r="M989" t="s">
        <v>52</v>
      </c>
      <c r="N989" t="s">
        <v>2864</v>
      </c>
      <c r="O989" t="s">
        <v>2241</v>
      </c>
      <c r="P989" t="s">
        <v>2865</v>
      </c>
      <c r="Q989" s="3">
        <v>300001889068632</v>
      </c>
      <c r="R989" t="s">
        <v>2243</v>
      </c>
      <c r="S989">
        <v>49000</v>
      </c>
      <c r="T989">
        <v>49000</v>
      </c>
      <c r="U989" s="3">
        <v>1</v>
      </c>
      <c r="V989" t="s">
        <v>2866</v>
      </c>
      <c r="W989" t="s">
        <v>2280</v>
      </c>
      <c r="X989" t="s">
        <v>2281</v>
      </c>
      <c r="Y989" s="3">
        <v>311</v>
      </c>
      <c r="Z989" t="s">
        <v>2867</v>
      </c>
      <c r="AA989" t="s">
        <v>2868</v>
      </c>
      <c r="AB989" t="s">
        <v>2869</v>
      </c>
      <c r="AC989" t="s">
        <v>2870</v>
      </c>
      <c r="AD989" t="s">
        <v>110</v>
      </c>
      <c r="AE989" t="s">
        <v>60</v>
      </c>
      <c r="AF989" t="s">
        <v>2247</v>
      </c>
      <c r="AH989" s="3">
        <v>0</v>
      </c>
      <c r="AI989" s="3">
        <v>2024</v>
      </c>
      <c r="AJ989" s="4">
        <v>45506</v>
      </c>
      <c r="AK989" s="5">
        <v>45506</v>
      </c>
      <c r="AL989" t="s">
        <v>43</v>
      </c>
      <c r="AM989" t="s">
        <v>116</v>
      </c>
      <c r="AN989">
        <v>0</v>
      </c>
      <c r="AO989">
        <v>1.72</v>
      </c>
      <c r="AQ989" s="6">
        <v>1.72</v>
      </c>
    </row>
    <row r="990" spans="1:43" x14ac:dyDescent="0.3">
      <c r="A990" t="s">
        <v>2239</v>
      </c>
      <c r="B990" t="s">
        <v>733</v>
      </c>
      <c r="C990" t="s">
        <v>46</v>
      </c>
      <c r="D990" s="3">
        <v>76125</v>
      </c>
      <c r="E990" t="s">
        <v>3385</v>
      </c>
      <c r="F990" t="s">
        <v>48</v>
      </c>
      <c r="G990" t="s">
        <v>49</v>
      </c>
      <c r="H990" t="s">
        <v>50</v>
      </c>
      <c r="I990" t="s">
        <v>51</v>
      </c>
      <c r="J990" t="s">
        <v>102</v>
      </c>
      <c r="K990" t="s">
        <v>102</v>
      </c>
      <c r="L990" t="s">
        <v>103</v>
      </c>
      <c r="M990" t="s">
        <v>52</v>
      </c>
      <c r="N990" t="s">
        <v>2873</v>
      </c>
      <c r="O990" t="s">
        <v>2241</v>
      </c>
      <c r="P990" t="s">
        <v>2874</v>
      </c>
      <c r="Q990" s="3">
        <v>300001922209375</v>
      </c>
      <c r="R990" t="s">
        <v>2243</v>
      </c>
      <c r="S990">
        <v>6500</v>
      </c>
      <c r="T990">
        <v>6500</v>
      </c>
      <c r="U990" s="3">
        <v>1</v>
      </c>
      <c r="V990" t="s">
        <v>2875</v>
      </c>
      <c r="W990" t="s">
        <v>2280</v>
      </c>
      <c r="X990" t="s">
        <v>2281</v>
      </c>
      <c r="Y990" s="3">
        <v>310</v>
      </c>
      <c r="Z990" t="s">
        <v>2867</v>
      </c>
      <c r="AA990" t="s">
        <v>2876</v>
      </c>
      <c r="AB990" t="s">
        <v>2869</v>
      </c>
      <c r="AC990" t="s">
        <v>2870</v>
      </c>
      <c r="AD990" t="s">
        <v>110</v>
      </c>
      <c r="AE990" t="s">
        <v>60</v>
      </c>
      <c r="AF990" t="s">
        <v>2247</v>
      </c>
      <c r="AH990" s="3">
        <v>0</v>
      </c>
      <c r="AI990" s="3">
        <v>2024</v>
      </c>
      <c r="AJ990" s="4">
        <v>45506</v>
      </c>
      <c r="AK990" s="5">
        <v>45506</v>
      </c>
      <c r="AL990" t="s">
        <v>43</v>
      </c>
      <c r="AM990" t="s">
        <v>116</v>
      </c>
      <c r="AN990">
        <v>0</v>
      </c>
      <c r="AO990">
        <v>0.06</v>
      </c>
      <c r="AQ990" s="6">
        <v>0.06</v>
      </c>
    </row>
    <row r="991" spans="1:43" x14ac:dyDescent="0.3">
      <c r="A991" t="s">
        <v>2239</v>
      </c>
      <c r="B991" t="s">
        <v>124</v>
      </c>
      <c r="C991" t="s">
        <v>46</v>
      </c>
      <c r="D991" s="3">
        <v>76125</v>
      </c>
      <c r="E991" t="s">
        <v>3385</v>
      </c>
      <c r="F991" t="s">
        <v>48</v>
      </c>
      <c r="G991" t="s">
        <v>49</v>
      </c>
      <c r="H991" t="s">
        <v>50</v>
      </c>
      <c r="I991" t="s">
        <v>51</v>
      </c>
      <c r="J991" t="s">
        <v>102</v>
      </c>
      <c r="K991" t="s">
        <v>102</v>
      </c>
      <c r="L991" t="s">
        <v>103</v>
      </c>
      <c r="M991" t="s">
        <v>52</v>
      </c>
      <c r="N991" t="s">
        <v>2924</v>
      </c>
      <c r="O991" t="s">
        <v>2241</v>
      </c>
      <c r="Q991" s="3">
        <v>300002089756005</v>
      </c>
      <c r="R991" t="s">
        <v>2243</v>
      </c>
      <c r="S991">
        <v>7338589.9800000004</v>
      </c>
      <c r="T991">
        <v>1033200</v>
      </c>
      <c r="U991" s="3">
        <v>2</v>
      </c>
      <c r="V991" t="s">
        <v>2925</v>
      </c>
      <c r="W991" t="s">
        <v>2582</v>
      </c>
      <c r="X991" t="s">
        <v>2583</v>
      </c>
      <c r="Y991" s="3">
        <v>567</v>
      </c>
      <c r="Z991" t="s">
        <v>2918</v>
      </c>
      <c r="AA991" t="s">
        <v>2926</v>
      </c>
      <c r="AB991" t="s">
        <v>2920</v>
      </c>
      <c r="AC991" t="s">
        <v>2921</v>
      </c>
      <c r="AD991" t="s">
        <v>110</v>
      </c>
      <c r="AE991" t="s">
        <v>60</v>
      </c>
      <c r="AF991" t="s">
        <v>2927</v>
      </c>
      <c r="AG991" t="s">
        <v>2928</v>
      </c>
      <c r="AH991" s="3">
        <v>2</v>
      </c>
      <c r="AI991" s="3">
        <v>2024</v>
      </c>
      <c r="AJ991" s="4">
        <v>45581</v>
      </c>
      <c r="AK991" s="5">
        <v>45581</v>
      </c>
      <c r="AL991" t="s">
        <v>43</v>
      </c>
      <c r="AM991" t="s">
        <v>116</v>
      </c>
      <c r="AN991">
        <v>0</v>
      </c>
      <c r="AO991">
        <v>0.89</v>
      </c>
      <c r="AQ991" s="6">
        <v>0.89</v>
      </c>
    </row>
    <row r="992" spans="1:43" x14ac:dyDescent="0.3">
      <c r="A992" t="s">
        <v>2239</v>
      </c>
      <c r="B992" t="s">
        <v>130</v>
      </c>
      <c r="C992" t="s">
        <v>46</v>
      </c>
      <c r="D992" s="3">
        <v>76125</v>
      </c>
      <c r="E992" t="s">
        <v>3385</v>
      </c>
      <c r="F992" t="s">
        <v>48</v>
      </c>
      <c r="G992" t="s">
        <v>49</v>
      </c>
      <c r="H992" t="s">
        <v>50</v>
      </c>
      <c r="I992" t="s">
        <v>51</v>
      </c>
      <c r="J992" t="s">
        <v>102</v>
      </c>
      <c r="K992" t="s">
        <v>102</v>
      </c>
      <c r="L992" t="s">
        <v>103</v>
      </c>
      <c r="M992" t="s">
        <v>52</v>
      </c>
      <c r="N992" t="s">
        <v>2965</v>
      </c>
      <c r="O992" t="s">
        <v>2241</v>
      </c>
      <c r="P992" t="s">
        <v>2966</v>
      </c>
      <c r="Q992" s="3">
        <v>300002140133647</v>
      </c>
      <c r="R992" t="s">
        <v>2243</v>
      </c>
      <c r="S992">
        <v>60515</v>
      </c>
      <c r="T992">
        <v>60515</v>
      </c>
      <c r="U992" s="3">
        <v>1</v>
      </c>
      <c r="V992" t="s">
        <v>2967</v>
      </c>
      <c r="W992" t="s">
        <v>2968</v>
      </c>
      <c r="X992" t="s">
        <v>2969</v>
      </c>
      <c r="Y992" s="3">
        <v>654</v>
      </c>
      <c r="Z992" t="s">
        <v>2970</v>
      </c>
      <c r="AA992" t="s">
        <v>2971</v>
      </c>
      <c r="AB992" t="s">
        <v>2972</v>
      </c>
      <c r="AC992" t="s">
        <v>2973</v>
      </c>
      <c r="AD992" t="s">
        <v>110</v>
      </c>
      <c r="AE992" t="s">
        <v>60</v>
      </c>
      <c r="AF992" t="s">
        <v>2247</v>
      </c>
      <c r="AH992" s="3">
        <v>0</v>
      </c>
      <c r="AI992" s="3">
        <v>2024</v>
      </c>
      <c r="AJ992" s="4">
        <v>45609</v>
      </c>
      <c r="AK992" s="5">
        <v>45609</v>
      </c>
      <c r="AL992" t="s">
        <v>43</v>
      </c>
      <c r="AM992" t="s">
        <v>116</v>
      </c>
      <c r="AN992">
        <v>0</v>
      </c>
      <c r="AO992">
        <v>1.19</v>
      </c>
      <c r="AQ992" s="6">
        <v>1.19</v>
      </c>
    </row>
    <row r="993" spans="1:43" x14ac:dyDescent="0.3">
      <c r="A993" t="s">
        <v>2239</v>
      </c>
      <c r="B993" t="s">
        <v>71</v>
      </c>
      <c r="C993" t="s">
        <v>46</v>
      </c>
      <c r="D993" s="3">
        <v>76125</v>
      </c>
      <c r="E993" t="s">
        <v>3385</v>
      </c>
      <c r="F993" t="s">
        <v>48</v>
      </c>
      <c r="G993" t="s">
        <v>49</v>
      </c>
      <c r="H993" t="s">
        <v>50</v>
      </c>
      <c r="I993" t="s">
        <v>51</v>
      </c>
      <c r="J993" t="s">
        <v>102</v>
      </c>
      <c r="K993" t="s">
        <v>102</v>
      </c>
      <c r="L993" t="s">
        <v>103</v>
      </c>
      <c r="M993" t="s">
        <v>52</v>
      </c>
      <c r="N993" t="s">
        <v>3027</v>
      </c>
      <c r="O993" t="s">
        <v>2241</v>
      </c>
      <c r="P993" t="s">
        <v>3028</v>
      </c>
      <c r="Q993" s="3">
        <v>300002248331318</v>
      </c>
      <c r="R993" t="s">
        <v>2243</v>
      </c>
      <c r="S993">
        <v>3406000</v>
      </c>
      <c r="T993">
        <v>28956.52</v>
      </c>
      <c r="U993" s="3">
        <v>15</v>
      </c>
      <c r="V993" t="s">
        <v>3029</v>
      </c>
      <c r="W993" t="s">
        <v>2245</v>
      </c>
      <c r="X993" t="s">
        <v>2246</v>
      </c>
      <c r="Y993" s="3">
        <v>2416</v>
      </c>
      <c r="Z993" t="s">
        <v>3013</v>
      </c>
      <c r="AA993" t="s">
        <v>3030</v>
      </c>
      <c r="AB993" t="s">
        <v>3015</v>
      </c>
      <c r="AC993" t="s">
        <v>3016</v>
      </c>
      <c r="AD993" t="s">
        <v>110</v>
      </c>
      <c r="AE993" t="s">
        <v>60</v>
      </c>
      <c r="AF993" t="s">
        <v>3031</v>
      </c>
      <c r="AG993" t="s">
        <v>3032</v>
      </c>
      <c r="AH993" s="3">
        <v>5</v>
      </c>
      <c r="AI993" s="3">
        <v>2024</v>
      </c>
      <c r="AJ993" s="4">
        <v>45644</v>
      </c>
      <c r="AK993" s="5">
        <v>45644</v>
      </c>
      <c r="AL993" t="s">
        <v>43</v>
      </c>
      <c r="AM993" t="s">
        <v>116</v>
      </c>
      <c r="AN993">
        <v>0</v>
      </c>
      <c r="AO993">
        <v>0.47</v>
      </c>
      <c r="AQ993" s="6">
        <v>0.47</v>
      </c>
    </row>
    <row r="994" spans="1:43" x14ac:dyDescent="0.3">
      <c r="A994" t="s">
        <v>2239</v>
      </c>
      <c r="B994" t="s">
        <v>190</v>
      </c>
      <c r="C994" t="s">
        <v>46</v>
      </c>
      <c r="D994" s="3">
        <v>76125</v>
      </c>
      <c r="E994" t="s">
        <v>3385</v>
      </c>
      <c r="F994" t="s">
        <v>48</v>
      </c>
      <c r="G994" t="s">
        <v>49</v>
      </c>
      <c r="H994" t="s">
        <v>50</v>
      </c>
      <c r="I994" t="s">
        <v>51</v>
      </c>
      <c r="J994" t="s">
        <v>102</v>
      </c>
      <c r="K994" t="s">
        <v>102</v>
      </c>
      <c r="L994" t="s">
        <v>103</v>
      </c>
      <c r="M994" t="s">
        <v>52</v>
      </c>
      <c r="N994" t="s">
        <v>3067</v>
      </c>
      <c r="O994" t="s">
        <v>2241</v>
      </c>
      <c r="P994" t="s">
        <v>3068</v>
      </c>
      <c r="Q994" s="3">
        <v>300002315362515</v>
      </c>
      <c r="R994" t="s">
        <v>2243</v>
      </c>
      <c r="S994">
        <v>61100</v>
      </c>
      <c r="T994">
        <v>61100</v>
      </c>
      <c r="U994" s="3">
        <v>1</v>
      </c>
      <c r="V994" t="s">
        <v>3069</v>
      </c>
      <c r="W994" t="s">
        <v>2321</v>
      </c>
      <c r="X994" t="s">
        <v>2322</v>
      </c>
      <c r="Y994" s="3">
        <v>209</v>
      </c>
      <c r="Z994" t="s">
        <v>3070</v>
      </c>
      <c r="AA994" t="s">
        <v>3071</v>
      </c>
      <c r="AB994" t="s">
        <v>3072</v>
      </c>
      <c r="AC994" t="s">
        <v>3073</v>
      </c>
      <c r="AD994" t="s">
        <v>110</v>
      </c>
      <c r="AE994" t="s">
        <v>60</v>
      </c>
      <c r="AF994" t="s">
        <v>3074</v>
      </c>
      <c r="AG994" t="s">
        <v>3075</v>
      </c>
      <c r="AH994" s="3">
        <v>1</v>
      </c>
      <c r="AI994" s="3">
        <v>2025</v>
      </c>
      <c r="AJ994" s="4">
        <v>45674</v>
      </c>
      <c r="AK994" s="5">
        <v>45674</v>
      </c>
      <c r="AL994" t="s">
        <v>43</v>
      </c>
      <c r="AM994" t="s">
        <v>116</v>
      </c>
      <c r="AN994">
        <v>0</v>
      </c>
      <c r="AO994">
        <v>1.37</v>
      </c>
      <c r="AQ994" s="6">
        <v>1.37</v>
      </c>
    </row>
    <row r="995" spans="1:43" x14ac:dyDescent="0.3">
      <c r="A995" t="s">
        <v>2239</v>
      </c>
      <c r="B995" t="s">
        <v>137</v>
      </c>
      <c r="C995" t="s">
        <v>46</v>
      </c>
      <c r="D995" s="3">
        <v>76125</v>
      </c>
      <c r="E995" t="s">
        <v>3385</v>
      </c>
      <c r="F995" t="s">
        <v>48</v>
      </c>
      <c r="G995" t="s">
        <v>49</v>
      </c>
      <c r="H995" t="s">
        <v>50</v>
      </c>
      <c r="I995" t="s">
        <v>51</v>
      </c>
      <c r="J995" t="s">
        <v>102</v>
      </c>
      <c r="K995" t="s">
        <v>102</v>
      </c>
      <c r="L995" t="s">
        <v>103</v>
      </c>
      <c r="M995" t="s">
        <v>52</v>
      </c>
      <c r="N995" t="s">
        <v>3106</v>
      </c>
      <c r="O995" t="s">
        <v>2241</v>
      </c>
      <c r="P995" t="s">
        <v>3107</v>
      </c>
      <c r="Q995" s="3">
        <v>300002437231486</v>
      </c>
      <c r="R995" t="s">
        <v>2243</v>
      </c>
      <c r="S995">
        <v>471965</v>
      </c>
      <c r="T995">
        <v>23896.98</v>
      </c>
      <c r="U995" s="3">
        <v>8</v>
      </c>
      <c r="V995" t="s">
        <v>3108</v>
      </c>
      <c r="W995" t="s">
        <v>2245</v>
      </c>
      <c r="X995" t="s">
        <v>2246</v>
      </c>
      <c r="Y995" s="3">
        <v>553</v>
      </c>
      <c r="Z995" t="s">
        <v>3099</v>
      </c>
      <c r="AA995" t="s">
        <v>3109</v>
      </c>
      <c r="AB995" t="s">
        <v>3100</v>
      </c>
      <c r="AC995" t="s">
        <v>3101</v>
      </c>
      <c r="AD995" t="s">
        <v>110</v>
      </c>
      <c r="AE995" t="s">
        <v>60</v>
      </c>
      <c r="AF995" t="s">
        <v>2247</v>
      </c>
      <c r="AH995" s="3">
        <v>0</v>
      </c>
      <c r="AI995" s="3">
        <v>2025</v>
      </c>
      <c r="AJ995" s="4">
        <v>45715</v>
      </c>
      <c r="AK995" s="5">
        <v>45715</v>
      </c>
      <c r="AL995" t="s">
        <v>43</v>
      </c>
      <c r="AM995" t="s">
        <v>116</v>
      </c>
      <c r="AN995">
        <v>0</v>
      </c>
      <c r="AO995">
        <v>0.53</v>
      </c>
      <c r="AQ995" s="6">
        <v>0.53</v>
      </c>
    </row>
    <row r="996" spans="1:43" x14ac:dyDescent="0.3">
      <c r="A996" t="s">
        <v>2239</v>
      </c>
      <c r="B996" t="s">
        <v>241</v>
      </c>
      <c r="C996" t="s">
        <v>46</v>
      </c>
      <c r="D996" s="3">
        <v>76125</v>
      </c>
      <c r="E996" t="s">
        <v>3385</v>
      </c>
      <c r="F996" t="s">
        <v>48</v>
      </c>
      <c r="G996" t="s">
        <v>49</v>
      </c>
      <c r="H996" t="s">
        <v>50</v>
      </c>
      <c r="I996" t="s">
        <v>51</v>
      </c>
      <c r="J996" t="s">
        <v>102</v>
      </c>
      <c r="K996" t="s">
        <v>102</v>
      </c>
      <c r="L996" t="s">
        <v>103</v>
      </c>
      <c r="M996" t="s">
        <v>52</v>
      </c>
      <c r="N996" t="s">
        <v>3127</v>
      </c>
      <c r="O996" t="s">
        <v>2241</v>
      </c>
      <c r="P996" t="s">
        <v>3128</v>
      </c>
      <c r="Q996" s="3">
        <v>300002491253329</v>
      </c>
      <c r="R996" t="s">
        <v>2243</v>
      </c>
      <c r="S996">
        <v>26730</v>
      </c>
      <c r="T996">
        <v>26730</v>
      </c>
      <c r="U996" s="3">
        <v>1</v>
      </c>
      <c r="V996" t="s">
        <v>3129</v>
      </c>
      <c r="W996" t="s">
        <v>3130</v>
      </c>
      <c r="X996" t="s">
        <v>3131</v>
      </c>
      <c r="Y996" s="3">
        <v>251</v>
      </c>
      <c r="Z996" t="s">
        <v>3132</v>
      </c>
      <c r="AA996" t="s">
        <v>3133</v>
      </c>
      <c r="AB996" t="s">
        <v>3134</v>
      </c>
      <c r="AC996" t="s">
        <v>3135</v>
      </c>
      <c r="AD996" t="s">
        <v>110</v>
      </c>
      <c r="AE996" t="s">
        <v>60</v>
      </c>
      <c r="AF996" t="s">
        <v>2247</v>
      </c>
      <c r="AH996" s="3">
        <v>0</v>
      </c>
      <c r="AI996" s="3">
        <v>2025</v>
      </c>
      <c r="AJ996" s="4">
        <v>45741</v>
      </c>
      <c r="AK996" s="5">
        <v>45741</v>
      </c>
      <c r="AL996" t="s">
        <v>43</v>
      </c>
      <c r="AM996" t="s">
        <v>116</v>
      </c>
      <c r="AN996">
        <v>0</v>
      </c>
      <c r="AO996">
        <v>0.03</v>
      </c>
      <c r="AQ996" s="6">
        <v>0.03</v>
      </c>
    </row>
    <row r="997" spans="1:43" x14ac:dyDescent="0.3">
      <c r="A997" t="s">
        <v>2239</v>
      </c>
      <c r="B997" t="s">
        <v>517</v>
      </c>
      <c r="C997" t="s">
        <v>46</v>
      </c>
      <c r="D997" s="3">
        <v>76135</v>
      </c>
      <c r="E997" t="s">
        <v>80</v>
      </c>
      <c r="F997" t="s">
        <v>48</v>
      </c>
      <c r="G997" t="s">
        <v>49</v>
      </c>
      <c r="H997" t="s">
        <v>50</v>
      </c>
      <c r="I997" t="s">
        <v>51</v>
      </c>
      <c r="J997" t="s">
        <v>102</v>
      </c>
      <c r="K997" t="s">
        <v>102</v>
      </c>
      <c r="L997" t="s">
        <v>103</v>
      </c>
      <c r="M997" t="s">
        <v>52</v>
      </c>
      <c r="N997" t="s">
        <v>2738</v>
      </c>
      <c r="O997" t="s">
        <v>2241</v>
      </c>
      <c r="P997" t="s">
        <v>2739</v>
      </c>
      <c r="Q997" s="3">
        <v>300001600850722</v>
      </c>
      <c r="R997" t="s">
        <v>2243</v>
      </c>
      <c r="S997">
        <v>66360</v>
      </c>
      <c r="T997">
        <v>66360</v>
      </c>
      <c r="U997" s="3">
        <v>1</v>
      </c>
      <c r="V997" t="s">
        <v>2740</v>
      </c>
      <c r="W997" t="s">
        <v>2245</v>
      </c>
      <c r="X997" t="s">
        <v>2246</v>
      </c>
      <c r="Y997" s="3">
        <v>1125</v>
      </c>
      <c r="Z997" t="s">
        <v>2741</v>
      </c>
      <c r="AA997" t="s">
        <v>2742</v>
      </c>
      <c r="AB997" t="s">
        <v>2743</v>
      </c>
      <c r="AC997" t="s">
        <v>2744</v>
      </c>
      <c r="AD997" t="s">
        <v>110</v>
      </c>
      <c r="AE997" t="s">
        <v>60</v>
      </c>
      <c r="AF997" t="s">
        <v>2247</v>
      </c>
      <c r="AH997" s="3">
        <v>0</v>
      </c>
      <c r="AI997" s="3">
        <v>2024</v>
      </c>
      <c r="AJ997" s="4">
        <v>45373</v>
      </c>
      <c r="AK997" s="5">
        <v>45373</v>
      </c>
      <c r="AL997" t="s">
        <v>43</v>
      </c>
      <c r="AM997" t="s">
        <v>116</v>
      </c>
      <c r="AN997">
        <v>0</v>
      </c>
      <c r="AP997">
        <v>2.06</v>
      </c>
      <c r="AQ997" s="6">
        <v>-2.06</v>
      </c>
    </row>
    <row r="998" spans="1:43" x14ac:dyDescent="0.3">
      <c r="A998" t="s">
        <v>2239</v>
      </c>
      <c r="B998" t="s">
        <v>517</v>
      </c>
      <c r="C998" t="s">
        <v>46</v>
      </c>
      <c r="D998" s="3">
        <v>76135</v>
      </c>
      <c r="E998" t="s">
        <v>80</v>
      </c>
      <c r="F998" t="s">
        <v>48</v>
      </c>
      <c r="G998" t="s">
        <v>49</v>
      </c>
      <c r="H998" t="s">
        <v>50</v>
      </c>
      <c r="I998" t="s">
        <v>51</v>
      </c>
      <c r="J998" t="s">
        <v>102</v>
      </c>
      <c r="K998" t="s">
        <v>102</v>
      </c>
      <c r="L998" t="s">
        <v>103</v>
      </c>
      <c r="M998" t="s">
        <v>52</v>
      </c>
      <c r="N998" t="s">
        <v>2745</v>
      </c>
      <c r="O998" t="s">
        <v>2241</v>
      </c>
      <c r="P998" t="s">
        <v>2746</v>
      </c>
      <c r="Q998" s="3">
        <v>300001600850795</v>
      </c>
      <c r="R998" t="s">
        <v>2243</v>
      </c>
      <c r="S998">
        <v>278664.73</v>
      </c>
      <c r="T998">
        <v>278664.73</v>
      </c>
      <c r="U998" s="3">
        <v>1</v>
      </c>
      <c r="V998" t="s">
        <v>2747</v>
      </c>
      <c r="W998" t="s">
        <v>2495</v>
      </c>
      <c r="X998" t="s">
        <v>2496</v>
      </c>
      <c r="Y998" s="3">
        <v>1127</v>
      </c>
      <c r="Z998" t="s">
        <v>2741</v>
      </c>
      <c r="AA998" t="s">
        <v>2748</v>
      </c>
      <c r="AB998" t="s">
        <v>2743</v>
      </c>
      <c r="AC998" t="s">
        <v>2744</v>
      </c>
      <c r="AD998" t="s">
        <v>110</v>
      </c>
      <c r="AE998" t="s">
        <v>60</v>
      </c>
      <c r="AF998" t="s">
        <v>2247</v>
      </c>
      <c r="AH998" s="3">
        <v>0</v>
      </c>
      <c r="AI998" s="3">
        <v>2024</v>
      </c>
      <c r="AJ998" s="4">
        <v>45373</v>
      </c>
      <c r="AK998" s="5">
        <v>45373</v>
      </c>
      <c r="AL998" t="s">
        <v>43</v>
      </c>
      <c r="AM998" t="s">
        <v>116</v>
      </c>
      <c r="AN998">
        <v>0</v>
      </c>
      <c r="AP998">
        <v>13.43</v>
      </c>
      <c r="AQ998" s="6">
        <v>-13.43</v>
      </c>
    </row>
    <row r="999" spans="1:43" x14ac:dyDescent="0.3">
      <c r="A999" t="s">
        <v>2239</v>
      </c>
      <c r="B999" t="s">
        <v>517</v>
      </c>
      <c r="C999" t="s">
        <v>46</v>
      </c>
      <c r="D999" s="3">
        <v>76135</v>
      </c>
      <c r="E999" t="s">
        <v>80</v>
      </c>
      <c r="F999" t="s">
        <v>48</v>
      </c>
      <c r="G999" t="s">
        <v>49</v>
      </c>
      <c r="H999" t="s">
        <v>50</v>
      </c>
      <c r="I999" t="s">
        <v>51</v>
      </c>
      <c r="J999" t="s">
        <v>102</v>
      </c>
      <c r="K999" t="s">
        <v>102</v>
      </c>
      <c r="L999" t="s">
        <v>103</v>
      </c>
      <c r="M999" t="s">
        <v>52</v>
      </c>
      <c r="N999" t="s">
        <v>2753</v>
      </c>
      <c r="O999" t="s">
        <v>2241</v>
      </c>
      <c r="P999" t="s">
        <v>2754</v>
      </c>
      <c r="Q999" s="3">
        <v>300001603023466</v>
      </c>
      <c r="R999" t="s">
        <v>2243</v>
      </c>
      <c r="S999">
        <v>19000</v>
      </c>
      <c r="T999">
        <v>19000</v>
      </c>
      <c r="U999" s="3">
        <v>1</v>
      </c>
      <c r="V999" t="s">
        <v>2755</v>
      </c>
      <c r="W999" t="s">
        <v>2756</v>
      </c>
      <c r="X999" t="s">
        <v>2757</v>
      </c>
      <c r="Y999" s="3">
        <v>1124</v>
      </c>
      <c r="Z999" t="s">
        <v>2741</v>
      </c>
      <c r="AA999" t="s">
        <v>2758</v>
      </c>
      <c r="AB999" t="s">
        <v>2743</v>
      </c>
      <c r="AC999" t="s">
        <v>2744</v>
      </c>
      <c r="AD999" t="s">
        <v>110</v>
      </c>
      <c r="AE999" t="s">
        <v>60</v>
      </c>
      <c r="AF999" t="s">
        <v>2247</v>
      </c>
      <c r="AH999" s="3">
        <v>0</v>
      </c>
      <c r="AI999" s="3">
        <v>2024</v>
      </c>
      <c r="AJ999" s="4">
        <v>45373</v>
      </c>
      <c r="AK999" s="5">
        <v>45373</v>
      </c>
      <c r="AL999" t="s">
        <v>43</v>
      </c>
      <c r="AM999" t="s">
        <v>116</v>
      </c>
      <c r="AN999">
        <v>0</v>
      </c>
      <c r="AP999">
        <v>0.92</v>
      </c>
      <c r="AQ999" s="6">
        <v>-0.92</v>
      </c>
    </row>
    <row r="1000" spans="1:43" x14ac:dyDescent="0.3">
      <c r="A1000" t="s">
        <v>2239</v>
      </c>
      <c r="B1000" t="s">
        <v>440</v>
      </c>
      <c r="C1000" t="s">
        <v>46</v>
      </c>
      <c r="D1000" s="3">
        <v>76135</v>
      </c>
      <c r="E1000" t="s">
        <v>80</v>
      </c>
      <c r="F1000" t="s">
        <v>48</v>
      </c>
      <c r="G1000" t="s">
        <v>49</v>
      </c>
      <c r="H1000" t="s">
        <v>50</v>
      </c>
      <c r="I1000" t="s">
        <v>51</v>
      </c>
      <c r="J1000" t="s">
        <v>102</v>
      </c>
      <c r="K1000" t="s">
        <v>102</v>
      </c>
      <c r="L1000" t="s">
        <v>103</v>
      </c>
      <c r="M1000" t="s">
        <v>52</v>
      </c>
      <c r="N1000" t="s">
        <v>2766</v>
      </c>
      <c r="O1000" t="s">
        <v>2241</v>
      </c>
      <c r="P1000" t="s">
        <v>2767</v>
      </c>
      <c r="Q1000" s="3">
        <v>300001702512112</v>
      </c>
      <c r="R1000" t="s">
        <v>2243</v>
      </c>
      <c r="S1000">
        <v>223984.5</v>
      </c>
      <c r="T1000">
        <v>223984.5</v>
      </c>
      <c r="U1000" s="3">
        <v>1</v>
      </c>
      <c r="V1000" t="s">
        <v>2768</v>
      </c>
      <c r="W1000" t="s">
        <v>2489</v>
      </c>
      <c r="X1000" t="s">
        <v>2490</v>
      </c>
      <c r="Y1000" s="3">
        <v>336</v>
      </c>
      <c r="Z1000" t="s">
        <v>2769</v>
      </c>
      <c r="AA1000" t="s">
        <v>2770</v>
      </c>
      <c r="AB1000" t="s">
        <v>2771</v>
      </c>
      <c r="AC1000" t="s">
        <v>2772</v>
      </c>
      <c r="AD1000" t="s">
        <v>110</v>
      </c>
      <c r="AE1000" t="s">
        <v>60</v>
      </c>
      <c r="AF1000" t="s">
        <v>2247</v>
      </c>
      <c r="AH1000" s="3">
        <v>0</v>
      </c>
      <c r="AI1000" s="3">
        <v>2024</v>
      </c>
      <c r="AJ1000" s="4">
        <v>45408</v>
      </c>
      <c r="AK1000" s="5">
        <v>45408</v>
      </c>
      <c r="AL1000" t="s">
        <v>43</v>
      </c>
      <c r="AM1000" t="s">
        <v>116</v>
      </c>
      <c r="AN1000">
        <v>0</v>
      </c>
      <c r="AP1000">
        <v>4.1100000000000003</v>
      </c>
      <c r="AQ1000" s="6">
        <v>-4.1100000000000003</v>
      </c>
    </row>
    <row r="1001" spans="1:43" x14ac:dyDescent="0.3">
      <c r="A1001" t="s">
        <v>2239</v>
      </c>
      <c r="B1001" t="s">
        <v>224</v>
      </c>
      <c r="C1001" t="s">
        <v>46</v>
      </c>
      <c r="D1001" s="3">
        <v>76135</v>
      </c>
      <c r="E1001" t="s">
        <v>80</v>
      </c>
      <c r="F1001" t="s">
        <v>48</v>
      </c>
      <c r="G1001" t="s">
        <v>49</v>
      </c>
      <c r="H1001" t="s">
        <v>50</v>
      </c>
      <c r="I1001" t="s">
        <v>51</v>
      </c>
      <c r="J1001" t="s">
        <v>102</v>
      </c>
      <c r="K1001" t="s">
        <v>102</v>
      </c>
      <c r="L1001" t="s">
        <v>103</v>
      </c>
      <c r="M1001" t="s">
        <v>52</v>
      </c>
      <c r="N1001" t="s">
        <v>2788</v>
      </c>
      <c r="O1001" t="s">
        <v>2241</v>
      </c>
      <c r="P1001" t="s">
        <v>2789</v>
      </c>
      <c r="Q1001" s="3">
        <v>300001743312055</v>
      </c>
      <c r="R1001" t="s">
        <v>2243</v>
      </c>
      <c r="S1001">
        <v>215090</v>
      </c>
      <c r="T1001">
        <v>215090</v>
      </c>
      <c r="U1001" s="3">
        <v>1</v>
      </c>
      <c r="V1001" t="s">
        <v>2790</v>
      </c>
      <c r="W1001" t="s">
        <v>2711</v>
      </c>
      <c r="X1001" t="s">
        <v>2712</v>
      </c>
      <c r="Y1001" s="3">
        <v>343</v>
      </c>
      <c r="Z1001" t="s">
        <v>2791</v>
      </c>
      <c r="AA1001" t="s">
        <v>2792</v>
      </c>
      <c r="AB1001" t="s">
        <v>2793</v>
      </c>
      <c r="AC1001" t="s">
        <v>2794</v>
      </c>
      <c r="AD1001" t="s">
        <v>110</v>
      </c>
      <c r="AE1001" t="s">
        <v>60</v>
      </c>
      <c r="AF1001" t="s">
        <v>2247</v>
      </c>
      <c r="AH1001" s="3">
        <v>0</v>
      </c>
      <c r="AI1001" s="3">
        <v>2024</v>
      </c>
      <c r="AJ1001" s="4">
        <v>45448</v>
      </c>
      <c r="AK1001" s="5">
        <v>45448</v>
      </c>
      <c r="AL1001" t="s">
        <v>43</v>
      </c>
      <c r="AM1001" t="s">
        <v>116</v>
      </c>
      <c r="AN1001">
        <v>0</v>
      </c>
      <c r="AP1001">
        <v>1.71</v>
      </c>
      <c r="AQ1001" s="6">
        <v>-1.71</v>
      </c>
    </row>
    <row r="1002" spans="1:43" x14ac:dyDescent="0.3">
      <c r="A1002" t="s">
        <v>2239</v>
      </c>
      <c r="B1002" t="s">
        <v>137</v>
      </c>
      <c r="C1002" t="s">
        <v>46</v>
      </c>
      <c r="D1002" s="3">
        <v>76135</v>
      </c>
      <c r="E1002" t="s">
        <v>80</v>
      </c>
      <c r="F1002" t="s">
        <v>48</v>
      </c>
      <c r="G1002" t="s">
        <v>49</v>
      </c>
      <c r="H1002" t="s">
        <v>50</v>
      </c>
      <c r="I1002" t="s">
        <v>51</v>
      </c>
      <c r="J1002" t="s">
        <v>102</v>
      </c>
      <c r="K1002" t="s">
        <v>102</v>
      </c>
      <c r="L1002" t="s">
        <v>103</v>
      </c>
      <c r="M1002" t="s">
        <v>52</v>
      </c>
      <c r="N1002" t="s">
        <v>3102</v>
      </c>
      <c r="O1002" t="s">
        <v>2241</v>
      </c>
      <c r="P1002" t="s">
        <v>3103</v>
      </c>
      <c r="Q1002" s="3">
        <v>300002437231469</v>
      </c>
      <c r="R1002" t="s">
        <v>2243</v>
      </c>
      <c r="S1002">
        <v>472500</v>
      </c>
      <c r="T1002">
        <v>23924.06</v>
      </c>
      <c r="U1002" s="3">
        <v>8</v>
      </c>
      <c r="V1002" t="s">
        <v>3104</v>
      </c>
      <c r="W1002" t="s">
        <v>2280</v>
      </c>
      <c r="X1002" t="s">
        <v>2281</v>
      </c>
      <c r="Y1002" s="3">
        <v>581</v>
      </c>
      <c r="Z1002" t="s">
        <v>3099</v>
      </c>
      <c r="AA1002" t="s">
        <v>3105</v>
      </c>
      <c r="AB1002" t="s">
        <v>3100</v>
      </c>
      <c r="AC1002" t="s">
        <v>3101</v>
      </c>
      <c r="AD1002" t="s">
        <v>110</v>
      </c>
      <c r="AE1002" t="s">
        <v>60</v>
      </c>
      <c r="AF1002" t="s">
        <v>2247</v>
      </c>
      <c r="AH1002" s="3">
        <v>0</v>
      </c>
      <c r="AI1002" s="3">
        <v>2025</v>
      </c>
      <c r="AJ1002" s="4">
        <v>45715</v>
      </c>
      <c r="AK1002" s="5">
        <v>45715</v>
      </c>
      <c r="AL1002" t="s">
        <v>43</v>
      </c>
      <c r="AM1002" t="s">
        <v>116</v>
      </c>
      <c r="AN1002">
        <v>0</v>
      </c>
      <c r="AP1002">
        <v>0.13</v>
      </c>
      <c r="AQ1002" s="6">
        <v>-0.13</v>
      </c>
    </row>
    <row r="1003" spans="1:43" x14ac:dyDescent="0.3">
      <c r="A1003" t="s">
        <v>2239</v>
      </c>
      <c r="B1003" t="s">
        <v>241</v>
      </c>
      <c r="C1003" t="s">
        <v>46</v>
      </c>
      <c r="D1003" s="3">
        <v>76135</v>
      </c>
      <c r="E1003" t="s">
        <v>80</v>
      </c>
      <c r="F1003" t="s">
        <v>48</v>
      </c>
      <c r="G1003" t="s">
        <v>49</v>
      </c>
      <c r="H1003" t="s">
        <v>50</v>
      </c>
      <c r="I1003" t="s">
        <v>51</v>
      </c>
      <c r="J1003" t="s">
        <v>102</v>
      </c>
      <c r="K1003" t="s">
        <v>102</v>
      </c>
      <c r="L1003" t="s">
        <v>103</v>
      </c>
      <c r="M1003" t="s">
        <v>52</v>
      </c>
      <c r="N1003" t="s">
        <v>3110</v>
      </c>
      <c r="O1003" t="s">
        <v>2241</v>
      </c>
      <c r="P1003" t="s">
        <v>3111</v>
      </c>
      <c r="Q1003" s="3">
        <v>300002443851023</v>
      </c>
      <c r="R1003" t="s">
        <v>2243</v>
      </c>
      <c r="S1003">
        <v>4500000</v>
      </c>
      <c r="T1003">
        <v>304431.28000000003</v>
      </c>
      <c r="U1003" s="3">
        <v>11</v>
      </c>
      <c r="V1003" t="s">
        <v>3112</v>
      </c>
      <c r="W1003" t="s">
        <v>2245</v>
      </c>
      <c r="X1003" t="s">
        <v>2246</v>
      </c>
      <c r="Y1003" s="3">
        <v>207</v>
      </c>
      <c r="Z1003" t="s">
        <v>3113</v>
      </c>
      <c r="AA1003" t="s">
        <v>3114</v>
      </c>
      <c r="AB1003" t="s">
        <v>3115</v>
      </c>
      <c r="AC1003" t="s">
        <v>3116</v>
      </c>
      <c r="AD1003" t="s">
        <v>110</v>
      </c>
      <c r="AE1003" t="s">
        <v>60</v>
      </c>
      <c r="AF1003" t="s">
        <v>3117</v>
      </c>
      <c r="AG1003" t="s">
        <v>3118</v>
      </c>
      <c r="AH1003" s="3">
        <v>12</v>
      </c>
      <c r="AI1003" s="3">
        <v>2025</v>
      </c>
      <c r="AJ1003" s="4">
        <v>45722</v>
      </c>
      <c r="AK1003" s="5">
        <v>45722</v>
      </c>
      <c r="AL1003" t="s">
        <v>43</v>
      </c>
      <c r="AM1003" t="s">
        <v>116</v>
      </c>
      <c r="AN1003">
        <v>0</v>
      </c>
      <c r="AP1003">
        <v>6.28</v>
      </c>
      <c r="AQ1003" s="6">
        <v>-6.28</v>
      </c>
    </row>
    <row r="1004" spans="1:43" x14ac:dyDescent="0.3">
      <c r="A1004" t="s">
        <v>2239</v>
      </c>
      <c r="B1004" t="s">
        <v>241</v>
      </c>
      <c r="C1004" t="s">
        <v>46</v>
      </c>
      <c r="D1004" s="3">
        <v>76135</v>
      </c>
      <c r="E1004" t="s">
        <v>80</v>
      </c>
      <c r="F1004" t="s">
        <v>48</v>
      </c>
      <c r="G1004" t="s">
        <v>49</v>
      </c>
      <c r="H1004" t="s">
        <v>50</v>
      </c>
      <c r="I1004" t="s">
        <v>51</v>
      </c>
      <c r="J1004" t="s">
        <v>102</v>
      </c>
      <c r="K1004" t="s">
        <v>102</v>
      </c>
      <c r="L1004" t="s">
        <v>103</v>
      </c>
      <c r="M1004" t="s">
        <v>52</v>
      </c>
      <c r="N1004" t="s">
        <v>3123</v>
      </c>
      <c r="O1004" t="s">
        <v>2241</v>
      </c>
      <c r="P1004" t="s">
        <v>3124</v>
      </c>
      <c r="Q1004" s="3">
        <v>300002450556077</v>
      </c>
      <c r="R1004" t="s">
        <v>2243</v>
      </c>
      <c r="S1004">
        <v>64464</v>
      </c>
      <c r="T1004">
        <v>64464</v>
      </c>
      <c r="U1004" s="3">
        <v>1</v>
      </c>
      <c r="V1004" t="s">
        <v>3125</v>
      </c>
      <c r="W1004" t="s">
        <v>2245</v>
      </c>
      <c r="X1004" t="s">
        <v>2246</v>
      </c>
      <c r="Y1004" s="3">
        <v>206</v>
      </c>
      <c r="Z1004" t="s">
        <v>3113</v>
      </c>
      <c r="AA1004" t="s">
        <v>3126</v>
      </c>
      <c r="AB1004" t="s">
        <v>3115</v>
      </c>
      <c r="AC1004" t="s">
        <v>3116</v>
      </c>
      <c r="AD1004" t="s">
        <v>110</v>
      </c>
      <c r="AE1004" t="s">
        <v>60</v>
      </c>
      <c r="AF1004" t="s">
        <v>2247</v>
      </c>
      <c r="AH1004" s="3">
        <v>0</v>
      </c>
      <c r="AI1004" s="3">
        <v>2025</v>
      </c>
      <c r="AJ1004" s="4">
        <v>45722</v>
      </c>
      <c r="AK1004" s="5">
        <v>45722</v>
      </c>
      <c r="AL1004" t="s">
        <v>43</v>
      </c>
      <c r="AM1004" t="s">
        <v>116</v>
      </c>
      <c r="AN1004">
        <v>0</v>
      </c>
      <c r="AP1004">
        <v>1.67</v>
      </c>
      <c r="AQ1004" s="6">
        <v>-1.67</v>
      </c>
    </row>
    <row r="1005" spans="1:43" x14ac:dyDescent="0.3">
      <c r="A1005" t="s">
        <v>2239</v>
      </c>
      <c r="B1005" t="s">
        <v>241</v>
      </c>
      <c r="C1005" t="s">
        <v>46</v>
      </c>
      <c r="D1005" s="3">
        <v>76135</v>
      </c>
      <c r="E1005" t="s">
        <v>80</v>
      </c>
      <c r="F1005" t="s">
        <v>48</v>
      </c>
      <c r="G1005" t="s">
        <v>49</v>
      </c>
      <c r="H1005" t="s">
        <v>50</v>
      </c>
      <c r="I1005" t="s">
        <v>51</v>
      </c>
      <c r="J1005" t="s">
        <v>102</v>
      </c>
      <c r="K1005" t="s">
        <v>102</v>
      </c>
      <c r="L1005" t="s">
        <v>103</v>
      </c>
      <c r="M1005" t="s">
        <v>52</v>
      </c>
      <c r="N1005" t="s">
        <v>3140</v>
      </c>
      <c r="O1005" t="s">
        <v>2241</v>
      </c>
      <c r="P1005" t="s">
        <v>3141</v>
      </c>
      <c r="Q1005" s="3">
        <v>300002491516341</v>
      </c>
      <c r="R1005" t="s">
        <v>2243</v>
      </c>
      <c r="S1005">
        <v>6750</v>
      </c>
      <c r="T1005">
        <v>6750</v>
      </c>
      <c r="U1005" s="3">
        <v>1</v>
      </c>
      <c r="V1005" t="s">
        <v>3142</v>
      </c>
      <c r="W1005" t="s">
        <v>2495</v>
      </c>
      <c r="X1005" t="s">
        <v>2496</v>
      </c>
      <c r="Y1005" s="3">
        <v>511</v>
      </c>
      <c r="Z1005" t="s">
        <v>3089</v>
      </c>
      <c r="AA1005" t="s">
        <v>3143</v>
      </c>
      <c r="AB1005" t="s">
        <v>3091</v>
      </c>
      <c r="AC1005" t="s">
        <v>3092</v>
      </c>
      <c r="AD1005" t="s">
        <v>110</v>
      </c>
      <c r="AE1005" t="s">
        <v>60</v>
      </c>
      <c r="AF1005" t="s">
        <v>3144</v>
      </c>
      <c r="AG1005" t="s">
        <v>3145</v>
      </c>
      <c r="AH1005" s="3">
        <v>1</v>
      </c>
      <c r="AI1005" s="3">
        <v>2025</v>
      </c>
      <c r="AJ1005" s="4">
        <v>45734</v>
      </c>
      <c r="AK1005" s="5">
        <v>45734</v>
      </c>
      <c r="AL1005" t="s">
        <v>43</v>
      </c>
      <c r="AM1005" t="s">
        <v>116</v>
      </c>
      <c r="AN1005">
        <v>0</v>
      </c>
      <c r="AP1005">
        <v>0.14000000000000001</v>
      </c>
      <c r="AQ1005" s="6">
        <v>-0.14000000000000001</v>
      </c>
    </row>
    <row r="1006" spans="1:43" x14ac:dyDescent="0.3">
      <c r="A1006" t="s">
        <v>3497</v>
      </c>
      <c r="B1006" t="s">
        <v>156</v>
      </c>
      <c r="C1006" t="s">
        <v>46</v>
      </c>
      <c r="D1006" s="3">
        <v>72410</v>
      </c>
      <c r="E1006" t="s">
        <v>47</v>
      </c>
      <c r="F1006" t="s">
        <v>48</v>
      </c>
      <c r="G1006" t="s">
        <v>49</v>
      </c>
      <c r="H1006" t="s">
        <v>50</v>
      </c>
      <c r="I1006" t="s">
        <v>51</v>
      </c>
      <c r="J1006" t="s">
        <v>102</v>
      </c>
      <c r="K1006" t="s">
        <v>1227</v>
      </c>
      <c r="L1006" t="s">
        <v>1228</v>
      </c>
      <c r="M1006" t="s">
        <v>52</v>
      </c>
      <c r="N1006" t="s">
        <v>3224</v>
      </c>
      <c r="O1006" t="s">
        <v>3498</v>
      </c>
      <c r="P1006" t="s">
        <v>3223</v>
      </c>
      <c r="Q1006" s="3">
        <v>300000802525620</v>
      </c>
      <c r="R1006" t="s">
        <v>2243</v>
      </c>
      <c r="S1006">
        <v>6945</v>
      </c>
      <c r="T1006">
        <v>375</v>
      </c>
      <c r="U1006" s="3">
        <v>2</v>
      </c>
      <c r="V1006" t="s">
        <v>3224</v>
      </c>
      <c r="W1006" t="s">
        <v>2711</v>
      </c>
      <c r="X1006" t="s">
        <v>2712</v>
      </c>
      <c r="Y1006" s="3">
        <v>5</v>
      </c>
      <c r="Z1006" t="s">
        <v>4346</v>
      </c>
      <c r="AA1006" t="s">
        <v>4347</v>
      </c>
      <c r="AB1006" t="s">
        <v>4348</v>
      </c>
      <c r="AC1006" t="s">
        <v>3551</v>
      </c>
      <c r="AD1006" t="s">
        <v>110</v>
      </c>
      <c r="AE1006" t="s">
        <v>60</v>
      </c>
      <c r="AF1006" t="s">
        <v>3225</v>
      </c>
      <c r="AG1006" t="s">
        <v>3226</v>
      </c>
      <c r="AH1006" s="3">
        <v>2</v>
      </c>
      <c r="AI1006" s="3">
        <v>2023</v>
      </c>
      <c r="AJ1006" s="4">
        <v>44991</v>
      </c>
      <c r="AK1006" s="5">
        <v>45013</v>
      </c>
      <c r="AL1006" t="s">
        <v>3580</v>
      </c>
      <c r="AM1006" t="s">
        <v>61</v>
      </c>
      <c r="AN1006">
        <v>375</v>
      </c>
      <c r="AO1006">
        <v>375</v>
      </c>
      <c r="AQ1006" s="6">
        <v>375</v>
      </c>
    </row>
    <row r="1007" spans="1:43" x14ac:dyDescent="0.3">
      <c r="A1007" t="s">
        <v>3497</v>
      </c>
      <c r="B1007" t="s">
        <v>156</v>
      </c>
      <c r="C1007" t="s">
        <v>46</v>
      </c>
      <c r="D1007" s="3">
        <v>72410</v>
      </c>
      <c r="E1007" t="s">
        <v>47</v>
      </c>
      <c r="F1007" t="s">
        <v>48</v>
      </c>
      <c r="G1007" t="s">
        <v>49</v>
      </c>
      <c r="H1007" t="s">
        <v>50</v>
      </c>
      <c r="I1007" t="s">
        <v>51</v>
      </c>
      <c r="J1007" t="s">
        <v>102</v>
      </c>
      <c r="K1007" t="s">
        <v>1227</v>
      </c>
      <c r="L1007" t="s">
        <v>1228</v>
      </c>
      <c r="M1007" t="s">
        <v>52</v>
      </c>
      <c r="N1007" t="s">
        <v>3224</v>
      </c>
      <c r="O1007" t="s">
        <v>3498</v>
      </c>
      <c r="P1007" t="s">
        <v>3223</v>
      </c>
      <c r="Q1007" s="3">
        <v>300000802525620</v>
      </c>
      <c r="R1007" t="s">
        <v>2243</v>
      </c>
      <c r="S1007">
        <v>6945</v>
      </c>
      <c r="T1007">
        <v>790</v>
      </c>
      <c r="U1007" s="3">
        <v>3</v>
      </c>
      <c r="V1007" t="s">
        <v>3224</v>
      </c>
      <c r="W1007" t="s">
        <v>2711</v>
      </c>
      <c r="X1007" t="s">
        <v>2712</v>
      </c>
      <c r="Y1007" s="3">
        <v>6</v>
      </c>
      <c r="Z1007" t="s">
        <v>4346</v>
      </c>
      <c r="AA1007" t="s">
        <v>4349</v>
      </c>
      <c r="AB1007" t="s">
        <v>4348</v>
      </c>
      <c r="AC1007" t="s">
        <v>3551</v>
      </c>
      <c r="AD1007" t="s">
        <v>110</v>
      </c>
      <c r="AE1007" t="s">
        <v>60</v>
      </c>
      <c r="AF1007" t="s">
        <v>3225</v>
      </c>
      <c r="AG1007" t="s">
        <v>3226</v>
      </c>
      <c r="AH1007" s="3">
        <v>3</v>
      </c>
      <c r="AI1007" s="3">
        <v>2023</v>
      </c>
      <c r="AJ1007" s="4">
        <v>44991</v>
      </c>
      <c r="AK1007" s="5">
        <v>45013</v>
      </c>
      <c r="AL1007" t="s">
        <v>4048</v>
      </c>
      <c r="AM1007" t="s">
        <v>61</v>
      </c>
      <c r="AN1007">
        <v>790</v>
      </c>
      <c r="AO1007">
        <v>790</v>
      </c>
      <c r="AQ1007" s="6">
        <v>790</v>
      </c>
    </row>
    <row r="1008" spans="1:43" x14ac:dyDescent="0.3">
      <c r="A1008" t="s">
        <v>3497</v>
      </c>
      <c r="B1008" t="s">
        <v>156</v>
      </c>
      <c r="C1008" t="s">
        <v>46</v>
      </c>
      <c r="D1008" s="3">
        <v>72410</v>
      </c>
      <c r="E1008" t="s">
        <v>47</v>
      </c>
      <c r="F1008" t="s">
        <v>48</v>
      </c>
      <c r="G1008" t="s">
        <v>49</v>
      </c>
      <c r="H1008" t="s">
        <v>50</v>
      </c>
      <c r="I1008" t="s">
        <v>51</v>
      </c>
      <c r="J1008" t="s">
        <v>102</v>
      </c>
      <c r="K1008" t="s">
        <v>1227</v>
      </c>
      <c r="L1008" t="s">
        <v>1228</v>
      </c>
      <c r="M1008" t="s">
        <v>52</v>
      </c>
      <c r="N1008" t="s">
        <v>3224</v>
      </c>
      <c r="O1008" t="s">
        <v>3498</v>
      </c>
      <c r="P1008" t="s">
        <v>3223</v>
      </c>
      <c r="Q1008" s="3">
        <v>300000802525620</v>
      </c>
      <c r="R1008" t="s">
        <v>2243</v>
      </c>
      <c r="S1008">
        <v>6945</v>
      </c>
      <c r="T1008">
        <v>5780</v>
      </c>
      <c r="U1008" s="3">
        <v>1</v>
      </c>
      <c r="V1008" t="s">
        <v>3224</v>
      </c>
      <c r="W1008" t="s">
        <v>2711</v>
      </c>
      <c r="X1008" t="s">
        <v>2712</v>
      </c>
      <c r="Y1008" s="3">
        <v>7</v>
      </c>
      <c r="Z1008" t="s">
        <v>4346</v>
      </c>
      <c r="AA1008" t="s">
        <v>4350</v>
      </c>
      <c r="AB1008" t="s">
        <v>4348</v>
      </c>
      <c r="AC1008" t="s">
        <v>3551</v>
      </c>
      <c r="AD1008" t="s">
        <v>110</v>
      </c>
      <c r="AE1008" t="s">
        <v>60</v>
      </c>
      <c r="AF1008" t="s">
        <v>3225</v>
      </c>
      <c r="AG1008" t="s">
        <v>3226</v>
      </c>
      <c r="AH1008" s="3">
        <v>1</v>
      </c>
      <c r="AI1008" s="3">
        <v>2023</v>
      </c>
      <c r="AJ1008" s="4">
        <v>44991</v>
      </c>
      <c r="AK1008" s="5">
        <v>45013</v>
      </c>
      <c r="AL1008" t="s">
        <v>3508</v>
      </c>
      <c r="AM1008" t="s">
        <v>61</v>
      </c>
      <c r="AN1008">
        <v>5780</v>
      </c>
      <c r="AO1008">
        <v>5780</v>
      </c>
      <c r="AQ1008" s="6">
        <v>5780</v>
      </c>
    </row>
    <row r="1009" spans="1:43" x14ac:dyDescent="0.3">
      <c r="A1009" t="s">
        <v>98</v>
      </c>
      <c r="B1009" t="s">
        <v>156</v>
      </c>
      <c r="C1009" t="s">
        <v>46</v>
      </c>
      <c r="D1009" s="3">
        <v>75105</v>
      </c>
      <c r="E1009" t="s">
        <v>100</v>
      </c>
      <c r="F1009" t="s">
        <v>48</v>
      </c>
      <c r="G1009" t="s">
        <v>49</v>
      </c>
      <c r="H1009" t="s">
        <v>50</v>
      </c>
      <c r="I1009" t="s">
        <v>51</v>
      </c>
      <c r="J1009" t="s">
        <v>1227</v>
      </c>
      <c r="K1009" t="s">
        <v>1227</v>
      </c>
      <c r="L1009" t="s">
        <v>1228</v>
      </c>
      <c r="M1009" t="s">
        <v>52</v>
      </c>
      <c r="N1009" t="s">
        <v>1229</v>
      </c>
      <c r="O1009" t="s">
        <v>105</v>
      </c>
      <c r="Q1009" s="3"/>
      <c r="U1009" s="3"/>
      <c r="W1009" t="s">
        <v>43</v>
      </c>
      <c r="X1009" t="s">
        <v>43</v>
      </c>
      <c r="Y1009" s="3">
        <v>796</v>
      </c>
      <c r="Z1009" t="s">
        <v>1230</v>
      </c>
      <c r="AA1009" t="s">
        <v>1231</v>
      </c>
      <c r="AB1009" t="s">
        <v>1232</v>
      </c>
      <c r="AC1009" t="s">
        <v>365</v>
      </c>
      <c r="AD1009" t="s">
        <v>110</v>
      </c>
      <c r="AE1009" t="s">
        <v>60</v>
      </c>
      <c r="AH1009" s="3"/>
      <c r="AI1009" s="3">
        <v>2023</v>
      </c>
      <c r="AJ1009" s="4">
        <v>45016</v>
      </c>
      <c r="AK1009" s="5">
        <v>45195</v>
      </c>
      <c r="AL1009" t="s">
        <v>43</v>
      </c>
      <c r="AM1009" t="s">
        <v>61</v>
      </c>
      <c r="AN1009">
        <v>26.25</v>
      </c>
      <c r="AO1009">
        <v>26.25</v>
      </c>
      <c r="AQ1009" s="6">
        <v>26.25</v>
      </c>
    </row>
    <row r="1010" spans="1:43" x14ac:dyDescent="0.3">
      <c r="A1010" t="s">
        <v>98</v>
      </c>
      <c r="B1010" t="s">
        <v>156</v>
      </c>
      <c r="C1010" t="s">
        <v>46</v>
      </c>
      <c r="D1010" s="3">
        <v>75105</v>
      </c>
      <c r="E1010" t="s">
        <v>100</v>
      </c>
      <c r="F1010" t="s">
        <v>48</v>
      </c>
      <c r="G1010" t="s">
        <v>49</v>
      </c>
      <c r="H1010" t="s">
        <v>50</v>
      </c>
      <c r="I1010" t="s">
        <v>51</v>
      </c>
      <c r="J1010" t="s">
        <v>1227</v>
      </c>
      <c r="K1010" t="s">
        <v>1227</v>
      </c>
      <c r="L1010" t="s">
        <v>1228</v>
      </c>
      <c r="M1010" t="s">
        <v>52</v>
      </c>
      <c r="N1010" t="s">
        <v>1233</v>
      </c>
      <c r="O1010" t="s">
        <v>105</v>
      </c>
      <c r="Q1010" s="3"/>
      <c r="U1010" s="3"/>
      <c r="W1010" t="s">
        <v>43</v>
      </c>
      <c r="X1010" t="s">
        <v>43</v>
      </c>
      <c r="Y1010" s="3">
        <v>797</v>
      </c>
      <c r="Z1010" t="s">
        <v>1230</v>
      </c>
      <c r="AA1010" t="s">
        <v>1234</v>
      </c>
      <c r="AB1010" t="s">
        <v>1232</v>
      </c>
      <c r="AC1010" t="s">
        <v>365</v>
      </c>
      <c r="AD1010" t="s">
        <v>110</v>
      </c>
      <c r="AE1010" t="s">
        <v>60</v>
      </c>
      <c r="AH1010" s="3"/>
      <c r="AI1010" s="3">
        <v>2023</v>
      </c>
      <c r="AJ1010" s="4">
        <v>45016</v>
      </c>
      <c r="AK1010" s="5">
        <v>45195</v>
      </c>
      <c r="AL1010" t="s">
        <v>43</v>
      </c>
      <c r="AM1010" t="s">
        <v>61</v>
      </c>
      <c r="AN1010">
        <v>55.300000000000004</v>
      </c>
      <c r="AO1010">
        <v>55.300000000000004</v>
      </c>
      <c r="AQ1010" s="6">
        <v>55.300000000000004</v>
      </c>
    </row>
    <row r="1011" spans="1:43" x14ac:dyDescent="0.3">
      <c r="A1011" t="s">
        <v>98</v>
      </c>
      <c r="B1011" t="s">
        <v>156</v>
      </c>
      <c r="C1011" t="s">
        <v>46</v>
      </c>
      <c r="D1011" s="3">
        <v>75105</v>
      </c>
      <c r="E1011" t="s">
        <v>100</v>
      </c>
      <c r="F1011" t="s">
        <v>48</v>
      </c>
      <c r="G1011" t="s">
        <v>49</v>
      </c>
      <c r="H1011" t="s">
        <v>50</v>
      </c>
      <c r="I1011" t="s">
        <v>51</v>
      </c>
      <c r="J1011" t="s">
        <v>1227</v>
      </c>
      <c r="K1011" t="s">
        <v>1227</v>
      </c>
      <c r="L1011" t="s">
        <v>1228</v>
      </c>
      <c r="M1011" t="s">
        <v>52</v>
      </c>
      <c r="N1011" t="s">
        <v>1235</v>
      </c>
      <c r="O1011" t="s">
        <v>105</v>
      </c>
      <c r="Q1011" s="3"/>
      <c r="U1011" s="3"/>
      <c r="W1011" t="s">
        <v>43</v>
      </c>
      <c r="X1011" t="s">
        <v>43</v>
      </c>
      <c r="Y1011" s="3">
        <v>798</v>
      </c>
      <c r="Z1011" t="s">
        <v>1230</v>
      </c>
      <c r="AA1011" t="s">
        <v>1236</v>
      </c>
      <c r="AB1011" t="s">
        <v>1232</v>
      </c>
      <c r="AC1011" t="s">
        <v>365</v>
      </c>
      <c r="AD1011" t="s">
        <v>110</v>
      </c>
      <c r="AE1011" t="s">
        <v>60</v>
      </c>
      <c r="AH1011" s="3"/>
      <c r="AI1011" s="3">
        <v>2023</v>
      </c>
      <c r="AJ1011" s="4">
        <v>45016</v>
      </c>
      <c r="AK1011" s="5">
        <v>45195</v>
      </c>
      <c r="AL1011" t="s">
        <v>43</v>
      </c>
      <c r="AM1011" t="s">
        <v>61</v>
      </c>
      <c r="AN1011">
        <v>404.6</v>
      </c>
      <c r="AO1011">
        <v>404.6</v>
      </c>
      <c r="AQ1011" s="6">
        <v>404.6</v>
      </c>
    </row>
    <row r="1012" spans="1:43" x14ac:dyDescent="0.3">
      <c r="A1012" t="s">
        <v>3497</v>
      </c>
      <c r="B1012" t="s">
        <v>130</v>
      </c>
      <c r="C1012" t="s">
        <v>46</v>
      </c>
      <c r="D1012" s="3">
        <v>71305</v>
      </c>
      <c r="E1012" t="s">
        <v>1378</v>
      </c>
      <c r="F1012" t="s">
        <v>48</v>
      </c>
      <c r="G1012" t="s">
        <v>49</v>
      </c>
      <c r="H1012" t="s">
        <v>50</v>
      </c>
      <c r="I1012" t="s">
        <v>51</v>
      </c>
      <c r="J1012" t="s">
        <v>102</v>
      </c>
      <c r="K1012" t="s">
        <v>102</v>
      </c>
      <c r="L1012" t="s">
        <v>131</v>
      </c>
      <c r="M1012" t="s">
        <v>52</v>
      </c>
      <c r="N1012" t="s">
        <v>3332</v>
      </c>
      <c r="O1012" t="s">
        <v>3498</v>
      </c>
      <c r="P1012" t="s">
        <v>3331</v>
      </c>
      <c r="Q1012" s="3">
        <v>300002194726532</v>
      </c>
      <c r="R1012" t="s">
        <v>2243</v>
      </c>
      <c r="S1012">
        <v>1500</v>
      </c>
      <c r="T1012">
        <v>1500</v>
      </c>
      <c r="U1012" s="3">
        <v>1</v>
      </c>
      <c r="V1012" t="s">
        <v>3332</v>
      </c>
      <c r="W1012" t="s">
        <v>3333</v>
      </c>
      <c r="X1012" t="s">
        <v>3334</v>
      </c>
      <c r="Y1012" s="3">
        <v>38</v>
      </c>
      <c r="Z1012" t="s">
        <v>4539</v>
      </c>
      <c r="AA1012" t="s">
        <v>4540</v>
      </c>
      <c r="AB1012" t="s">
        <v>4541</v>
      </c>
      <c r="AC1012" t="s">
        <v>4542</v>
      </c>
      <c r="AD1012" t="s">
        <v>110</v>
      </c>
      <c r="AE1012" t="s">
        <v>60</v>
      </c>
      <c r="AF1012" t="s">
        <v>3336</v>
      </c>
      <c r="AG1012" t="s">
        <v>3337</v>
      </c>
      <c r="AH1012" s="3">
        <v>1</v>
      </c>
      <c r="AI1012" s="3">
        <v>2024</v>
      </c>
      <c r="AJ1012" s="4">
        <v>45617</v>
      </c>
      <c r="AK1012" s="5">
        <v>45619</v>
      </c>
      <c r="AL1012" t="s">
        <v>3508</v>
      </c>
      <c r="AM1012" t="s">
        <v>61</v>
      </c>
      <c r="AN1012">
        <v>1500</v>
      </c>
      <c r="AO1012">
        <v>1500</v>
      </c>
      <c r="AQ1012" s="6">
        <v>1500</v>
      </c>
    </row>
    <row r="1013" spans="1:43" x14ac:dyDescent="0.3">
      <c r="A1013" t="s">
        <v>3497</v>
      </c>
      <c r="B1013" t="s">
        <v>71</v>
      </c>
      <c r="C1013" t="s">
        <v>46</v>
      </c>
      <c r="D1013" s="3">
        <v>71305</v>
      </c>
      <c r="E1013" t="s">
        <v>1378</v>
      </c>
      <c r="F1013" t="s">
        <v>48</v>
      </c>
      <c r="G1013" t="s">
        <v>49</v>
      </c>
      <c r="H1013" t="s">
        <v>50</v>
      </c>
      <c r="I1013" t="s">
        <v>51</v>
      </c>
      <c r="J1013" t="s">
        <v>102</v>
      </c>
      <c r="K1013" t="s">
        <v>102</v>
      </c>
      <c r="L1013" t="s">
        <v>131</v>
      </c>
      <c r="M1013" t="s">
        <v>52</v>
      </c>
      <c r="N1013" t="s">
        <v>3345</v>
      </c>
      <c r="O1013" t="s">
        <v>3498</v>
      </c>
      <c r="P1013" t="s">
        <v>3344</v>
      </c>
      <c r="Q1013" s="3">
        <v>300002253724823</v>
      </c>
      <c r="R1013" t="s">
        <v>2243</v>
      </c>
      <c r="S1013">
        <v>12000</v>
      </c>
      <c r="T1013">
        <v>12000</v>
      </c>
      <c r="U1013" s="3">
        <v>1</v>
      </c>
      <c r="V1013" t="s">
        <v>3345</v>
      </c>
      <c r="W1013" t="s">
        <v>3346</v>
      </c>
      <c r="X1013" t="s">
        <v>3347</v>
      </c>
      <c r="Y1013" s="3">
        <v>35</v>
      </c>
      <c r="Z1013" t="s">
        <v>4159</v>
      </c>
      <c r="AA1013" t="s">
        <v>4555</v>
      </c>
      <c r="AB1013" t="s">
        <v>4163</v>
      </c>
      <c r="AC1013" t="s">
        <v>4150</v>
      </c>
      <c r="AD1013" t="s">
        <v>110</v>
      </c>
      <c r="AE1013" t="s">
        <v>60</v>
      </c>
      <c r="AF1013" t="s">
        <v>3348</v>
      </c>
      <c r="AG1013" t="s">
        <v>3349</v>
      </c>
      <c r="AH1013" s="3">
        <v>1</v>
      </c>
      <c r="AI1013" s="3">
        <v>2024</v>
      </c>
      <c r="AJ1013" s="4">
        <v>45638</v>
      </c>
      <c r="AK1013" s="5">
        <v>45640</v>
      </c>
      <c r="AL1013" t="s">
        <v>3508</v>
      </c>
      <c r="AM1013" t="s">
        <v>61</v>
      </c>
      <c r="AN1013">
        <v>12000</v>
      </c>
      <c r="AO1013">
        <v>12000</v>
      </c>
      <c r="AQ1013" s="6">
        <v>12000</v>
      </c>
    </row>
    <row r="1014" spans="1:43" x14ac:dyDescent="0.3">
      <c r="A1014" t="s">
        <v>3497</v>
      </c>
      <c r="B1014" t="s">
        <v>190</v>
      </c>
      <c r="C1014" t="s">
        <v>46</v>
      </c>
      <c r="D1014" s="3">
        <v>71605</v>
      </c>
      <c r="E1014" t="s">
        <v>4670</v>
      </c>
      <c r="F1014" t="s">
        <v>48</v>
      </c>
      <c r="G1014" t="s">
        <v>49</v>
      </c>
      <c r="H1014" t="s">
        <v>50</v>
      </c>
      <c r="I1014" t="s">
        <v>51</v>
      </c>
      <c r="J1014" t="s">
        <v>102</v>
      </c>
      <c r="K1014" t="s">
        <v>102</v>
      </c>
      <c r="L1014" t="s">
        <v>131</v>
      </c>
      <c r="M1014" t="s">
        <v>52</v>
      </c>
      <c r="N1014" t="s">
        <v>3355</v>
      </c>
      <c r="O1014" t="s">
        <v>3498</v>
      </c>
      <c r="P1014" t="s">
        <v>3354</v>
      </c>
      <c r="Q1014" s="3">
        <v>300002377670308</v>
      </c>
      <c r="R1014" t="s">
        <v>2243</v>
      </c>
      <c r="S1014">
        <v>183.20000000000002</v>
      </c>
      <c r="T1014">
        <v>183.20000000000002</v>
      </c>
      <c r="U1014" s="3">
        <v>1</v>
      </c>
      <c r="V1014" t="s">
        <v>3355</v>
      </c>
      <c r="W1014" t="s">
        <v>3208</v>
      </c>
      <c r="X1014" t="s">
        <v>3209</v>
      </c>
      <c r="Y1014" s="3">
        <v>89</v>
      </c>
      <c r="Z1014" t="s">
        <v>4565</v>
      </c>
      <c r="AA1014" t="s">
        <v>4566</v>
      </c>
      <c r="AB1014" t="s">
        <v>4567</v>
      </c>
      <c r="AC1014" t="s">
        <v>4568</v>
      </c>
      <c r="AD1014" t="s">
        <v>110</v>
      </c>
      <c r="AE1014" t="s">
        <v>60</v>
      </c>
      <c r="AF1014" t="s">
        <v>3356</v>
      </c>
      <c r="AG1014" t="s">
        <v>3357</v>
      </c>
      <c r="AH1014" s="3">
        <v>1</v>
      </c>
      <c r="AI1014" s="3">
        <v>2025</v>
      </c>
      <c r="AJ1014" s="4">
        <v>45688</v>
      </c>
      <c r="AK1014" s="5">
        <v>45689</v>
      </c>
      <c r="AL1014" t="s">
        <v>3508</v>
      </c>
      <c r="AM1014" t="s">
        <v>61</v>
      </c>
      <c r="AN1014">
        <v>183.20000000000002</v>
      </c>
      <c r="AO1014">
        <v>183.20000000000002</v>
      </c>
      <c r="AQ1014" s="6">
        <v>183.20000000000002</v>
      </c>
    </row>
    <row r="1015" spans="1:43" x14ac:dyDescent="0.3">
      <c r="A1015" t="s">
        <v>3497</v>
      </c>
      <c r="B1015" t="s">
        <v>124</v>
      </c>
      <c r="C1015" t="s">
        <v>46</v>
      </c>
      <c r="D1015" s="3">
        <v>71610</v>
      </c>
      <c r="E1015" t="s">
        <v>4671</v>
      </c>
      <c r="F1015" t="s">
        <v>48</v>
      </c>
      <c r="G1015" t="s">
        <v>49</v>
      </c>
      <c r="H1015" t="s">
        <v>50</v>
      </c>
      <c r="I1015" t="s">
        <v>51</v>
      </c>
      <c r="J1015" t="s">
        <v>102</v>
      </c>
      <c r="K1015" t="s">
        <v>102</v>
      </c>
      <c r="L1015" t="s">
        <v>131</v>
      </c>
      <c r="M1015" t="s">
        <v>52</v>
      </c>
      <c r="N1015" t="s">
        <v>3207</v>
      </c>
      <c r="O1015" t="s">
        <v>3498</v>
      </c>
      <c r="P1015" t="s">
        <v>3206</v>
      </c>
      <c r="Q1015" s="3">
        <v>2996638</v>
      </c>
      <c r="R1015" t="s">
        <v>2243</v>
      </c>
      <c r="S1015">
        <v>284</v>
      </c>
      <c r="T1015">
        <v>284</v>
      </c>
      <c r="U1015" s="3">
        <v>1</v>
      </c>
      <c r="V1015" t="s">
        <v>3207</v>
      </c>
      <c r="W1015" t="s">
        <v>3208</v>
      </c>
      <c r="X1015" t="s">
        <v>3209</v>
      </c>
      <c r="Y1015" s="3">
        <v>6</v>
      </c>
      <c r="Z1015" t="s">
        <v>4334</v>
      </c>
      <c r="AA1015" t="s">
        <v>4335</v>
      </c>
      <c r="AB1015" t="s">
        <v>4336</v>
      </c>
      <c r="AC1015" t="s">
        <v>4006</v>
      </c>
      <c r="AD1015" t="s">
        <v>110</v>
      </c>
      <c r="AE1015" t="s">
        <v>60</v>
      </c>
      <c r="AF1015" t="s">
        <v>3210</v>
      </c>
      <c r="AG1015" t="s">
        <v>3211</v>
      </c>
      <c r="AH1015" s="3">
        <v>1</v>
      </c>
      <c r="AI1015" s="3">
        <v>2024</v>
      </c>
      <c r="AJ1015" s="4">
        <v>45566</v>
      </c>
      <c r="AK1015" s="5">
        <v>45603</v>
      </c>
      <c r="AL1015" t="s">
        <v>3508</v>
      </c>
      <c r="AM1015" t="s">
        <v>61</v>
      </c>
      <c r="AN1015">
        <v>284</v>
      </c>
      <c r="AO1015">
        <v>284</v>
      </c>
      <c r="AQ1015" s="6">
        <v>284</v>
      </c>
    </row>
    <row r="1016" spans="1:43" x14ac:dyDescent="0.3">
      <c r="A1016" t="s">
        <v>3497</v>
      </c>
      <c r="B1016" t="s">
        <v>124</v>
      </c>
      <c r="C1016" t="s">
        <v>46</v>
      </c>
      <c r="D1016" s="3">
        <v>71610</v>
      </c>
      <c r="E1016" t="s">
        <v>4671</v>
      </c>
      <c r="F1016" t="s">
        <v>48</v>
      </c>
      <c r="G1016" t="s">
        <v>49</v>
      </c>
      <c r="H1016" t="s">
        <v>50</v>
      </c>
      <c r="I1016" t="s">
        <v>51</v>
      </c>
      <c r="J1016" t="s">
        <v>102</v>
      </c>
      <c r="K1016" t="s">
        <v>102</v>
      </c>
      <c r="L1016" t="s">
        <v>131</v>
      </c>
      <c r="M1016" t="s">
        <v>52</v>
      </c>
      <c r="N1016" t="s">
        <v>3213</v>
      </c>
      <c r="O1016" t="s">
        <v>3498</v>
      </c>
      <c r="P1016" t="s">
        <v>3212</v>
      </c>
      <c r="Q1016" s="3">
        <v>2996639</v>
      </c>
      <c r="R1016" t="s">
        <v>2243</v>
      </c>
      <c r="S1016">
        <v>284</v>
      </c>
      <c r="T1016">
        <v>284</v>
      </c>
      <c r="U1016" s="3">
        <v>1</v>
      </c>
      <c r="V1016" t="s">
        <v>3213</v>
      </c>
      <c r="W1016" t="s">
        <v>3208</v>
      </c>
      <c r="X1016" t="s">
        <v>3209</v>
      </c>
      <c r="Y1016" s="3">
        <v>7</v>
      </c>
      <c r="Z1016" t="s">
        <v>4334</v>
      </c>
      <c r="AA1016" t="s">
        <v>4337</v>
      </c>
      <c r="AB1016" t="s">
        <v>4336</v>
      </c>
      <c r="AC1016" t="s">
        <v>4006</v>
      </c>
      <c r="AD1016" t="s">
        <v>110</v>
      </c>
      <c r="AE1016" t="s">
        <v>60</v>
      </c>
      <c r="AF1016" t="s">
        <v>3210</v>
      </c>
      <c r="AG1016" t="s">
        <v>3214</v>
      </c>
      <c r="AH1016" s="3">
        <v>1</v>
      </c>
      <c r="AI1016" s="3">
        <v>2024</v>
      </c>
      <c r="AJ1016" s="4">
        <v>45566</v>
      </c>
      <c r="AK1016" s="5">
        <v>45603</v>
      </c>
      <c r="AL1016" t="s">
        <v>3508</v>
      </c>
      <c r="AM1016" t="s">
        <v>61</v>
      </c>
      <c r="AN1016">
        <v>284</v>
      </c>
      <c r="AO1016">
        <v>284</v>
      </c>
      <c r="AQ1016" s="6">
        <v>284</v>
      </c>
    </row>
    <row r="1017" spans="1:43" x14ac:dyDescent="0.3">
      <c r="A1017" t="s">
        <v>3497</v>
      </c>
      <c r="B1017" t="s">
        <v>130</v>
      </c>
      <c r="C1017" t="s">
        <v>46</v>
      </c>
      <c r="D1017" s="3">
        <v>71610</v>
      </c>
      <c r="E1017" t="s">
        <v>4671</v>
      </c>
      <c r="F1017" t="s">
        <v>48</v>
      </c>
      <c r="G1017" t="s">
        <v>49</v>
      </c>
      <c r="H1017" t="s">
        <v>50</v>
      </c>
      <c r="I1017" t="s">
        <v>51</v>
      </c>
      <c r="J1017" t="s">
        <v>102</v>
      </c>
      <c r="K1017" t="s">
        <v>102</v>
      </c>
      <c r="L1017" t="s">
        <v>131</v>
      </c>
      <c r="M1017" t="s">
        <v>52</v>
      </c>
      <c r="N1017" t="s">
        <v>3216</v>
      </c>
      <c r="O1017" t="s">
        <v>3498</v>
      </c>
      <c r="P1017" t="s">
        <v>3215</v>
      </c>
      <c r="Q1017" s="3">
        <v>3020617</v>
      </c>
      <c r="R1017" t="s">
        <v>2243</v>
      </c>
      <c r="S1017">
        <v>284</v>
      </c>
      <c r="T1017">
        <v>284</v>
      </c>
      <c r="U1017" s="3">
        <v>1</v>
      </c>
      <c r="V1017" t="s">
        <v>3216</v>
      </c>
      <c r="W1017" t="s">
        <v>3208</v>
      </c>
      <c r="X1017" t="s">
        <v>3209</v>
      </c>
      <c r="Y1017" s="3">
        <v>86</v>
      </c>
      <c r="Z1017" t="s">
        <v>4338</v>
      </c>
      <c r="AA1017" t="s">
        <v>4339</v>
      </c>
      <c r="AB1017" t="s">
        <v>4340</v>
      </c>
      <c r="AC1017" t="s">
        <v>4341</v>
      </c>
      <c r="AD1017" t="s">
        <v>110</v>
      </c>
      <c r="AE1017" t="s">
        <v>60</v>
      </c>
      <c r="AF1017" t="s">
        <v>3040</v>
      </c>
      <c r="AG1017" t="s">
        <v>3217</v>
      </c>
      <c r="AH1017" s="3">
        <v>1</v>
      </c>
      <c r="AI1017" s="3">
        <v>2024</v>
      </c>
      <c r="AJ1017" s="4">
        <v>45601</v>
      </c>
      <c r="AK1017" s="5">
        <v>45608</v>
      </c>
      <c r="AL1017" t="s">
        <v>3508</v>
      </c>
      <c r="AM1017" t="s">
        <v>61</v>
      </c>
      <c r="AN1017">
        <v>284</v>
      </c>
      <c r="AO1017">
        <v>284</v>
      </c>
      <c r="AQ1017" s="6">
        <v>284</v>
      </c>
    </row>
    <row r="1018" spans="1:43" x14ac:dyDescent="0.3">
      <c r="A1018" t="s">
        <v>3497</v>
      </c>
      <c r="B1018" t="s">
        <v>190</v>
      </c>
      <c r="C1018" t="s">
        <v>46</v>
      </c>
      <c r="D1018" s="3">
        <v>71615</v>
      </c>
      <c r="E1018" t="s">
        <v>4642</v>
      </c>
      <c r="F1018" t="s">
        <v>48</v>
      </c>
      <c r="G1018" t="s">
        <v>49</v>
      </c>
      <c r="H1018" t="s">
        <v>50</v>
      </c>
      <c r="I1018" t="s">
        <v>51</v>
      </c>
      <c r="J1018" t="s">
        <v>102</v>
      </c>
      <c r="K1018" t="s">
        <v>102</v>
      </c>
      <c r="L1018" t="s">
        <v>131</v>
      </c>
      <c r="M1018" t="s">
        <v>52</v>
      </c>
      <c r="N1018" t="s">
        <v>4559</v>
      </c>
      <c r="O1018" t="s">
        <v>3498</v>
      </c>
      <c r="P1018" t="s">
        <v>4560</v>
      </c>
      <c r="Q1018" s="3">
        <v>300002374456906</v>
      </c>
      <c r="R1018" t="s">
        <v>2243</v>
      </c>
      <c r="S1018">
        <v>713.6</v>
      </c>
      <c r="T1018">
        <v>713.6</v>
      </c>
      <c r="U1018" s="3">
        <v>1</v>
      </c>
      <c r="V1018" t="s">
        <v>4559</v>
      </c>
      <c r="W1018" t="s">
        <v>3323</v>
      </c>
      <c r="X1018" t="s">
        <v>3324</v>
      </c>
      <c r="Y1018" s="3">
        <v>278</v>
      </c>
      <c r="Z1018" t="s">
        <v>4561</v>
      </c>
      <c r="AA1018" t="s">
        <v>4562</v>
      </c>
      <c r="AB1018" t="s">
        <v>4563</v>
      </c>
      <c r="AC1018" t="s">
        <v>4564</v>
      </c>
      <c r="AD1018" t="s">
        <v>110</v>
      </c>
      <c r="AE1018" t="s">
        <v>60</v>
      </c>
      <c r="AF1018" t="s">
        <v>2247</v>
      </c>
      <c r="AH1018" s="3">
        <v>0</v>
      </c>
      <c r="AI1018" s="3">
        <v>2025</v>
      </c>
      <c r="AJ1018" s="4">
        <v>45687</v>
      </c>
      <c r="AK1018" s="5">
        <v>45688</v>
      </c>
      <c r="AL1018" t="s">
        <v>3508</v>
      </c>
      <c r="AM1018" t="s">
        <v>61</v>
      </c>
      <c r="AN1018">
        <v>713.6</v>
      </c>
      <c r="AO1018">
        <v>713.6</v>
      </c>
      <c r="AQ1018" s="6">
        <v>713.6</v>
      </c>
    </row>
    <row r="1019" spans="1:43" x14ac:dyDescent="0.3">
      <c r="A1019" t="s">
        <v>3497</v>
      </c>
      <c r="B1019" t="s">
        <v>241</v>
      </c>
      <c r="C1019" t="s">
        <v>46</v>
      </c>
      <c r="D1019" s="3">
        <v>71620</v>
      </c>
      <c r="E1019" t="s">
        <v>4643</v>
      </c>
      <c r="F1019" t="s">
        <v>48</v>
      </c>
      <c r="G1019" t="s">
        <v>49</v>
      </c>
      <c r="H1019" t="s">
        <v>50</v>
      </c>
      <c r="I1019" t="s">
        <v>51</v>
      </c>
      <c r="J1019" t="s">
        <v>102</v>
      </c>
      <c r="K1019" t="s">
        <v>102</v>
      </c>
      <c r="L1019" t="s">
        <v>131</v>
      </c>
      <c r="M1019" t="s">
        <v>52</v>
      </c>
      <c r="N1019" t="s">
        <v>4137</v>
      </c>
      <c r="O1019" t="s">
        <v>3498</v>
      </c>
      <c r="P1019" t="s">
        <v>4138</v>
      </c>
      <c r="Q1019" s="3">
        <v>300002243937348</v>
      </c>
      <c r="R1019" t="s">
        <v>2243</v>
      </c>
      <c r="S1019">
        <v>0</v>
      </c>
      <c r="T1019">
        <v>0</v>
      </c>
      <c r="U1019" s="3">
        <v>1</v>
      </c>
      <c r="V1019" t="s">
        <v>4137</v>
      </c>
      <c r="W1019" t="s">
        <v>3352</v>
      </c>
      <c r="X1019" t="s">
        <v>3353</v>
      </c>
      <c r="Y1019" s="3">
        <v>85</v>
      </c>
      <c r="Z1019" t="s">
        <v>4139</v>
      </c>
      <c r="AA1019" t="s">
        <v>4140</v>
      </c>
      <c r="AB1019" t="s">
        <v>4141</v>
      </c>
      <c r="AC1019" t="s">
        <v>4142</v>
      </c>
      <c r="AD1019" t="s">
        <v>110</v>
      </c>
      <c r="AE1019" t="s">
        <v>60</v>
      </c>
      <c r="AF1019" t="s">
        <v>2247</v>
      </c>
      <c r="AH1019" s="3">
        <v>0</v>
      </c>
      <c r="AI1019" s="3">
        <v>2025</v>
      </c>
      <c r="AJ1019" s="4">
        <v>45717</v>
      </c>
      <c r="AK1019" s="5">
        <v>45748</v>
      </c>
      <c r="AL1019" t="s">
        <v>3508</v>
      </c>
      <c r="AM1019" t="s">
        <v>116</v>
      </c>
      <c r="AN1019">
        <v>-63500</v>
      </c>
      <c r="AP1019">
        <v>484.99</v>
      </c>
      <c r="AQ1019" s="6">
        <v>-484.99</v>
      </c>
    </row>
    <row r="1020" spans="1:43" x14ac:dyDescent="0.3">
      <c r="A1020" t="s">
        <v>3497</v>
      </c>
      <c r="B1020" t="s">
        <v>71</v>
      </c>
      <c r="C1020" t="s">
        <v>46</v>
      </c>
      <c r="D1020" s="3">
        <v>71620</v>
      </c>
      <c r="E1020" t="s">
        <v>4643</v>
      </c>
      <c r="F1020" t="s">
        <v>48</v>
      </c>
      <c r="G1020" t="s">
        <v>49</v>
      </c>
      <c r="H1020" t="s">
        <v>50</v>
      </c>
      <c r="I1020" t="s">
        <v>51</v>
      </c>
      <c r="J1020" t="s">
        <v>102</v>
      </c>
      <c r="K1020" t="s">
        <v>102</v>
      </c>
      <c r="L1020" t="s">
        <v>131</v>
      </c>
      <c r="M1020" t="s">
        <v>52</v>
      </c>
      <c r="N1020" t="s">
        <v>4137</v>
      </c>
      <c r="O1020" t="s">
        <v>3498</v>
      </c>
      <c r="P1020" t="s">
        <v>4138</v>
      </c>
      <c r="Q1020" s="3">
        <v>300002243937348</v>
      </c>
      <c r="R1020" t="s">
        <v>2243</v>
      </c>
      <c r="S1020">
        <v>0</v>
      </c>
      <c r="T1020">
        <v>0</v>
      </c>
      <c r="U1020" s="3">
        <v>1</v>
      </c>
      <c r="V1020" t="s">
        <v>4137</v>
      </c>
      <c r="W1020" t="s">
        <v>3352</v>
      </c>
      <c r="X1020" t="s">
        <v>3353</v>
      </c>
      <c r="Y1020" s="3">
        <v>1164</v>
      </c>
      <c r="Z1020" t="s">
        <v>4143</v>
      </c>
      <c r="AA1020" t="s">
        <v>4140</v>
      </c>
      <c r="AB1020" t="s">
        <v>4144</v>
      </c>
      <c r="AC1020" t="s">
        <v>4145</v>
      </c>
      <c r="AD1020" t="s">
        <v>110</v>
      </c>
      <c r="AE1020" t="s">
        <v>60</v>
      </c>
      <c r="AF1020" t="s">
        <v>2247</v>
      </c>
      <c r="AH1020" s="3">
        <v>0</v>
      </c>
      <c r="AI1020" s="3">
        <v>2024</v>
      </c>
      <c r="AJ1020" s="4">
        <v>45637</v>
      </c>
      <c r="AK1020" s="5">
        <v>45637</v>
      </c>
      <c r="AL1020" t="s">
        <v>3508</v>
      </c>
      <c r="AM1020" t="s">
        <v>116</v>
      </c>
      <c r="AN1020">
        <v>63500</v>
      </c>
      <c r="AO1020">
        <v>484.99</v>
      </c>
      <c r="AQ1020" s="6">
        <v>484.99</v>
      </c>
    </row>
    <row r="1021" spans="1:43" x14ac:dyDescent="0.3">
      <c r="A1021" t="s">
        <v>3497</v>
      </c>
      <c r="B1021" t="s">
        <v>241</v>
      </c>
      <c r="C1021" t="s">
        <v>46</v>
      </c>
      <c r="D1021" s="3">
        <v>71620</v>
      </c>
      <c r="E1021" t="s">
        <v>4643</v>
      </c>
      <c r="F1021" t="s">
        <v>48</v>
      </c>
      <c r="G1021" t="s">
        <v>49</v>
      </c>
      <c r="H1021" t="s">
        <v>50</v>
      </c>
      <c r="I1021" t="s">
        <v>51</v>
      </c>
      <c r="J1021" t="s">
        <v>102</v>
      </c>
      <c r="K1021" t="s">
        <v>102</v>
      </c>
      <c r="L1021" t="s">
        <v>131</v>
      </c>
      <c r="M1021" t="s">
        <v>52</v>
      </c>
      <c r="N1021" t="s">
        <v>4276</v>
      </c>
      <c r="O1021" t="s">
        <v>3498</v>
      </c>
      <c r="P1021" t="s">
        <v>4277</v>
      </c>
      <c r="Q1021" s="3">
        <v>300002491253317</v>
      </c>
      <c r="R1021" t="s">
        <v>2243</v>
      </c>
      <c r="S1021">
        <v>35500</v>
      </c>
      <c r="T1021">
        <v>35500</v>
      </c>
      <c r="U1021" s="3">
        <v>1</v>
      </c>
      <c r="V1021" t="s">
        <v>4276</v>
      </c>
      <c r="W1021" t="s">
        <v>3352</v>
      </c>
      <c r="X1021" t="s">
        <v>3353</v>
      </c>
      <c r="Y1021" s="3">
        <v>40</v>
      </c>
      <c r="Z1021" t="s">
        <v>4278</v>
      </c>
      <c r="AA1021" t="s">
        <v>4279</v>
      </c>
      <c r="AB1021" t="s">
        <v>4280</v>
      </c>
      <c r="AC1021" t="s">
        <v>4281</v>
      </c>
      <c r="AD1021" t="s">
        <v>110</v>
      </c>
      <c r="AE1021" t="s">
        <v>60</v>
      </c>
      <c r="AF1021" t="s">
        <v>2247</v>
      </c>
      <c r="AH1021" s="3">
        <v>0</v>
      </c>
      <c r="AI1021" s="3">
        <v>2025</v>
      </c>
      <c r="AJ1021" s="4">
        <v>45727</v>
      </c>
      <c r="AK1021" s="5">
        <v>45730</v>
      </c>
      <c r="AL1021" t="s">
        <v>3508</v>
      </c>
      <c r="AM1021" t="s">
        <v>116</v>
      </c>
      <c r="AN1021">
        <v>35500</v>
      </c>
      <c r="AO1021">
        <v>271.78000000000003</v>
      </c>
      <c r="AQ1021" s="6">
        <v>271.78000000000003</v>
      </c>
    </row>
    <row r="1022" spans="1:43" x14ac:dyDescent="0.3">
      <c r="A1022" t="s">
        <v>3497</v>
      </c>
      <c r="B1022" t="s">
        <v>130</v>
      </c>
      <c r="C1022" t="s">
        <v>46</v>
      </c>
      <c r="D1022" s="3">
        <v>71620</v>
      </c>
      <c r="E1022" t="s">
        <v>4643</v>
      </c>
      <c r="F1022" t="s">
        <v>48</v>
      </c>
      <c r="G1022" t="s">
        <v>49</v>
      </c>
      <c r="H1022" t="s">
        <v>50</v>
      </c>
      <c r="I1022" t="s">
        <v>51</v>
      </c>
      <c r="J1022" t="s">
        <v>102</v>
      </c>
      <c r="K1022" t="s">
        <v>102</v>
      </c>
      <c r="L1022" t="s">
        <v>131</v>
      </c>
      <c r="M1022" t="s">
        <v>52</v>
      </c>
      <c r="N1022" t="s">
        <v>3321</v>
      </c>
      <c r="O1022" t="s">
        <v>3498</v>
      </c>
      <c r="P1022" t="s">
        <v>3257</v>
      </c>
      <c r="Q1022" s="3">
        <v>300002147666260</v>
      </c>
      <c r="R1022" t="s">
        <v>2243</v>
      </c>
      <c r="S1022">
        <v>713.6</v>
      </c>
      <c r="T1022">
        <v>713.6</v>
      </c>
      <c r="U1022" s="3">
        <v>1</v>
      </c>
      <c r="V1022" t="s">
        <v>3321</v>
      </c>
      <c r="W1022" t="s">
        <v>3263</v>
      </c>
      <c r="X1022" t="s">
        <v>3264</v>
      </c>
      <c r="Y1022" s="3">
        <v>36</v>
      </c>
      <c r="Z1022" t="s">
        <v>4525</v>
      </c>
      <c r="AA1022" t="s">
        <v>4526</v>
      </c>
      <c r="AB1022" t="s">
        <v>4527</v>
      </c>
      <c r="AC1022" t="s">
        <v>4113</v>
      </c>
      <c r="AD1022" t="s">
        <v>110</v>
      </c>
      <c r="AE1022" t="s">
        <v>60</v>
      </c>
      <c r="AF1022" t="s">
        <v>2247</v>
      </c>
      <c r="AH1022" s="3">
        <v>0</v>
      </c>
      <c r="AI1022" s="3">
        <v>2024</v>
      </c>
      <c r="AJ1022" s="4">
        <v>45600</v>
      </c>
      <c r="AK1022" s="5">
        <v>45602</v>
      </c>
      <c r="AL1022" t="s">
        <v>3508</v>
      </c>
      <c r="AM1022" t="s">
        <v>61</v>
      </c>
      <c r="AN1022">
        <v>713.6</v>
      </c>
      <c r="AO1022">
        <v>713.6</v>
      </c>
      <c r="AQ1022" s="6">
        <v>713.6</v>
      </c>
    </row>
    <row r="1023" spans="1:43" x14ac:dyDescent="0.3">
      <c r="A1023" t="s">
        <v>3497</v>
      </c>
      <c r="B1023" t="s">
        <v>130</v>
      </c>
      <c r="C1023" t="s">
        <v>46</v>
      </c>
      <c r="D1023" s="3">
        <v>71620</v>
      </c>
      <c r="E1023" t="s">
        <v>4643</v>
      </c>
      <c r="F1023" t="s">
        <v>48</v>
      </c>
      <c r="G1023" t="s">
        <v>49</v>
      </c>
      <c r="H1023" t="s">
        <v>50</v>
      </c>
      <c r="I1023" t="s">
        <v>51</v>
      </c>
      <c r="J1023" t="s">
        <v>102</v>
      </c>
      <c r="K1023" t="s">
        <v>102</v>
      </c>
      <c r="L1023" t="s">
        <v>131</v>
      </c>
      <c r="M1023" t="s">
        <v>52</v>
      </c>
      <c r="N1023" t="s">
        <v>3322</v>
      </c>
      <c r="O1023" t="s">
        <v>3498</v>
      </c>
      <c r="P1023" t="s">
        <v>3257</v>
      </c>
      <c r="Q1023" s="3">
        <v>300002149845852</v>
      </c>
      <c r="R1023" t="s">
        <v>2243</v>
      </c>
      <c r="S1023">
        <v>713.6</v>
      </c>
      <c r="T1023">
        <v>713.6</v>
      </c>
      <c r="U1023" s="3">
        <v>1</v>
      </c>
      <c r="V1023" t="s">
        <v>3322</v>
      </c>
      <c r="W1023" t="s">
        <v>3323</v>
      </c>
      <c r="X1023" t="s">
        <v>3324</v>
      </c>
      <c r="Y1023" s="3">
        <v>89</v>
      </c>
      <c r="Z1023" t="s">
        <v>4525</v>
      </c>
      <c r="AA1023" t="s">
        <v>4528</v>
      </c>
      <c r="AB1023" t="s">
        <v>4527</v>
      </c>
      <c r="AC1023" t="s">
        <v>4341</v>
      </c>
      <c r="AD1023" t="s">
        <v>110</v>
      </c>
      <c r="AE1023" t="s">
        <v>60</v>
      </c>
      <c r="AF1023" t="s">
        <v>2247</v>
      </c>
      <c r="AH1023" s="3">
        <v>0</v>
      </c>
      <c r="AI1023" s="3">
        <v>2024</v>
      </c>
      <c r="AJ1023" s="4">
        <v>45601</v>
      </c>
      <c r="AK1023" s="5">
        <v>45602</v>
      </c>
      <c r="AL1023" t="s">
        <v>3508</v>
      </c>
      <c r="AM1023" t="s">
        <v>61</v>
      </c>
      <c r="AN1023">
        <v>713.6</v>
      </c>
      <c r="AO1023">
        <v>713.6</v>
      </c>
      <c r="AQ1023" s="6">
        <v>713.6</v>
      </c>
    </row>
    <row r="1024" spans="1:43" x14ac:dyDescent="0.3">
      <c r="A1024" t="s">
        <v>3497</v>
      </c>
      <c r="B1024" t="s">
        <v>130</v>
      </c>
      <c r="C1024" t="s">
        <v>46</v>
      </c>
      <c r="D1024" s="3">
        <v>71620</v>
      </c>
      <c r="E1024" t="s">
        <v>4643</v>
      </c>
      <c r="F1024" t="s">
        <v>48</v>
      </c>
      <c r="G1024" t="s">
        <v>49</v>
      </c>
      <c r="H1024" t="s">
        <v>50</v>
      </c>
      <c r="I1024" t="s">
        <v>51</v>
      </c>
      <c r="J1024" t="s">
        <v>102</v>
      </c>
      <c r="K1024" t="s">
        <v>102</v>
      </c>
      <c r="L1024" t="s">
        <v>131</v>
      </c>
      <c r="M1024" t="s">
        <v>52</v>
      </c>
      <c r="N1024" t="s">
        <v>3338</v>
      </c>
      <c r="O1024" t="s">
        <v>3498</v>
      </c>
      <c r="Q1024" s="3">
        <v>300002199977018</v>
      </c>
      <c r="R1024" t="s">
        <v>2243</v>
      </c>
      <c r="S1024">
        <v>178.4</v>
      </c>
      <c r="T1024">
        <v>178.4</v>
      </c>
      <c r="U1024" s="3">
        <v>1</v>
      </c>
      <c r="V1024" t="s">
        <v>3338</v>
      </c>
      <c r="W1024" t="s">
        <v>3263</v>
      </c>
      <c r="X1024" t="s">
        <v>3264</v>
      </c>
      <c r="Y1024" s="3">
        <v>640</v>
      </c>
      <c r="Z1024" t="s">
        <v>4543</v>
      </c>
      <c r="AA1024" t="s">
        <v>4544</v>
      </c>
      <c r="AB1024" t="s">
        <v>4545</v>
      </c>
      <c r="AC1024" t="s">
        <v>4546</v>
      </c>
      <c r="AD1024" t="s">
        <v>110</v>
      </c>
      <c r="AE1024" t="s">
        <v>60</v>
      </c>
      <c r="AF1024" t="s">
        <v>2247</v>
      </c>
      <c r="AH1024" s="3">
        <v>0</v>
      </c>
      <c r="AI1024" s="3">
        <v>2024</v>
      </c>
      <c r="AJ1024" s="4">
        <v>45621</v>
      </c>
      <c r="AK1024" s="5">
        <v>45622</v>
      </c>
      <c r="AL1024" t="s">
        <v>3508</v>
      </c>
      <c r="AM1024" t="s">
        <v>61</v>
      </c>
      <c r="AN1024">
        <v>178.4</v>
      </c>
      <c r="AO1024">
        <v>178.4</v>
      </c>
      <c r="AQ1024" s="6">
        <v>178.4</v>
      </c>
    </row>
    <row r="1025" spans="1:43" x14ac:dyDescent="0.3">
      <c r="A1025" t="s">
        <v>3497</v>
      </c>
      <c r="B1025" t="s">
        <v>130</v>
      </c>
      <c r="C1025" t="s">
        <v>46</v>
      </c>
      <c r="D1025" s="3">
        <v>71620</v>
      </c>
      <c r="E1025" t="s">
        <v>4643</v>
      </c>
      <c r="F1025" t="s">
        <v>48</v>
      </c>
      <c r="G1025" t="s">
        <v>49</v>
      </c>
      <c r="H1025" t="s">
        <v>50</v>
      </c>
      <c r="I1025" t="s">
        <v>51</v>
      </c>
      <c r="J1025" t="s">
        <v>102</v>
      </c>
      <c r="K1025" t="s">
        <v>102</v>
      </c>
      <c r="L1025" t="s">
        <v>131</v>
      </c>
      <c r="M1025" t="s">
        <v>52</v>
      </c>
      <c r="N1025" t="s">
        <v>3339</v>
      </c>
      <c r="O1025" t="s">
        <v>3498</v>
      </c>
      <c r="Q1025" s="3">
        <v>300002205308941</v>
      </c>
      <c r="R1025" t="s">
        <v>2243</v>
      </c>
      <c r="S1025">
        <v>401.40000000000003</v>
      </c>
      <c r="T1025">
        <v>401.40000000000003</v>
      </c>
      <c r="U1025" s="3">
        <v>1</v>
      </c>
      <c r="V1025" t="s">
        <v>3339</v>
      </c>
      <c r="W1025" t="s">
        <v>3323</v>
      </c>
      <c r="X1025" t="s">
        <v>3324</v>
      </c>
      <c r="Y1025" s="3">
        <v>767</v>
      </c>
      <c r="Z1025" t="s">
        <v>4547</v>
      </c>
      <c r="AA1025" t="s">
        <v>4548</v>
      </c>
      <c r="AB1025" t="s">
        <v>4549</v>
      </c>
      <c r="AC1025" t="s">
        <v>4550</v>
      </c>
      <c r="AD1025" t="s">
        <v>110</v>
      </c>
      <c r="AE1025" t="s">
        <v>60</v>
      </c>
      <c r="AF1025" t="s">
        <v>2247</v>
      </c>
      <c r="AH1025" s="3">
        <v>0</v>
      </c>
      <c r="AI1025" s="3">
        <v>2024</v>
      </c>
      <c r="AJ1025" s="4">
        <v>45623</v>
      </c>
      <c r="AK1025" s="5">
        <v>45624</v>
      </c>
      <c r="AL1025" t="s">
        <v>3508</v>
      </c>
      <c r="AM1025" t="s">
        <v>61</v>
      </c>
      <c r="AN1025">
        <v>401.40000000000003</v>
      </c>
      <c r="AO1025">
        <v>401.40000000000003</v>
      </c>
      <c r="AQ1025" s="6">
        <v>401.40000000000003</v>
      </c>
    </row>
    <row r="1026" spans="1:43" x14ac:dyDescent="0.3">
      <c r="A1026" t="s">
        <v>3497</v>
      </c>
      <c r="B1026" t="s">
        <v>71</v>
      </c>
      <c r="C1026" t="s">
        <v>46</v>
      </c>
      <c r="D1026" s="3">
        <v>71620</v>
      </c>
      <c r="E1026" t="s">
        <v>4643</v>
      </c>
      <c r="F1026" t="s">
        <v>48</v>
      </c>
      <c r="G1026" t="s">
        <v>49</v>
      </c>
      <c r="H1026" t="s">
        <v>50</v>
      </c>
      <c r="I1026" t="s">
        <v>51</v>
      </c>
      <c r="J1026" t="s">
        <v>102</v>
      </c>
      <c r="K1026" t="s">
        <v>102</v>
      </c>
      <c r="L1026" t="s">
        <v>131</v>
      </c>
      <c r="M1026" t="s">
        <v>52</v>
      </c>
      <c r="N1026" t="s">
        <v>3351</v>
      </c>
      <c r="O1026" t="s">
        <v>3498</v>
      </c>
      <c r="P1026" t="s">
        <v>3350</v>
      </c>
      <c r="Q1026" s="3">
        <v>300002265508703</v>
      </c>
      <c r="R1026" t="s">
        <v>2243</v>
      </c>
      <c r="S1026">
        <v>480</v>
      </c>
      <c r="T1026">
        <v>480</v>
      </c>
      <c r="U1026" s="3">
        <v>1</v>
      </c>
      <c r="V1026" t="s">
        <v>3351</v>
      </c>
      <c r="W1026" t="s">
        <v>3352</v>
      </c>
      <c r="X1026" t="s">
        <v>3353</v>
      </c>
      <c r="Y1026" s="3">
        <v>22</v>
      </c>
      <c r="Z1026" t="s">
        <v>4556</v>
      </c>
      <c r="AA1026" t="s">
        <v>4557</v>
      </c>
      <c r="AB1026" t="s">
        <v>4558</v>
      </c>
      <c r="AC1026" t="s">
        <v>4147</v>
      </c>
      <c r="AD1026" t="s">
        <v>110</v>
      </c>
      <c r="AE1026" t="s">
        <v>60</v>
      </c>
      <c r="AF1026" t="s">
        <v>2247</v>
      </c>
      <c r="AH1026" s="3">
        <v>0</v>
      </c>
      <c r="AI1026" s="3">
        <v>2024</v>
      </c>
      <c r="AJ1026" s="4">
        <v>45635</v>
      </c>
      <c r="AK1026" s="5">
        <v>45644</v>
      </c>
      <c r="AL1026" t="s">
        <v>3508</v>
      </c>
      <c r="AM1026" t="s">
        <v>61</v>
      </c>
      <c r="AN1026">
        <v>480</v>
      </c>
      <c r="AO1026">
        <v>480</v>
      </c>
      <c r="AQ1026" s="6">
        <v>480</v>
      </c>
    </row>
    <row r="1027" spans="1:43" x14ac:dyDescent="0.3">
      <c r="A1027" t="s">
        <v>3497</v>
      </c>
      <c r="B1027" t="s">
        <v>551</v>
      </c>
      <c r="C1027" t="s">
        <v>46</v>
      </c>
      <c r="D1027" s="3">
        <v>72135</v>
      </c>
      <c r="E1027" t="s">
        <v>1385</v>
      </c>
      <c r="F1027" t="s">
        <v>48</v>
      </c>
      <c r="G1027" t="s">
        <v>1370</v>
      </c>
      <c r="H1027" t="s">
        <v>50</v>
      </c>
      <c r="I1027" t="s">
        <v>51</v>
      </c>
      <c r="J1027" t="s">
        <v>102</v>
      </c>
      <c r="K1027" t="s">
        <v>102</v>
      </c>
      <c r="L1027" t="s">
        <v>131</v>
      </c>
      <c r="M1027" t="s">
        <v>52</v>
      </c>
      <c r="N1027" t="s">
        <v>1372</v>
      </c>
      <c r="O1027" t="s">
        <v>3498</v>
      </c>
      <c r="P1027" t="s">
        <v>3503</v>
      </c>
      <c r="Q1027" s="3">
        <v>300001496901273</v>
      </c>
      <c r="R1027" t="s">
        <v>2243</v>
      </c>
      <c r="S1027">
        <v>0</v>
      </c>
      <c r="T1027">
        <v>0</v>
      </c>
      <c r="U1027" s="3">
        <v>1</v>
      </c>
      <c r="V1027" t="s">
        <v>1372</v>
      </c>
      <c r="W1027" t="s">
        <v>2245</v>
      </c>
      <c r="X1027" t="s">
        <v>2246</v>
      </c>
      <c r="Y1027" s="3">
        <v>30</v>
      </c>
      <c r="Z1027" t="s">
        <v>3504</v>
      </c>
      <c r="AA1027" t="s">
        <v>3505</v>
      </c>
      <c r="AB1027" t="s">
        <v>3506</v>
      </c>
      <c r="AC1027" t="s">
        <v>3507</v>
      </c>
      <c r="AD1027" t="s">
        <v>110</v>
      </c>
      <c r="AE1027" t="s">
        <v>60</v>
      </c>
      <c r="AF1027" t="s">
        <v>2247</v>
      </c>
      <c r="AH1027" s="3">
        <v>0</v>
      </c>
      <c r="AI1027" s="3">
        <v>2024</v>
      </c>
      <c r="AJ1027" s="4">
        <v>45301</v>
      </c>
      <c r="AK1027" s="5">
        <v>45308</v>
      </c>
      <c r="AL1027" t="s">
        <v>3508</v>
      </c>
      <c r="AM1027" t="s">
        <v>116</v>
      </c>
      <c r="AN1027">
        <v>66360</v>
      </c>
      <c r="AO1027">
        <v>500.53000000000003</v>
      </c>
      <c r="AQ1027" s="6">
        <v>500.53000000000003</v>
      </c>
    </row>
    <row r="1028" spans="1:43" x14ac:dyDescent="0.3">
      <c r="A1028" t="s">
        <v>3497</v>
      </c>
      <c r="B1028" t="s">
        <v>551</v>
      </c>
      <c r="C1028" t="s">
        <v>46</v>
      </c>
      <c r="D1028" s="3">
        <v>72135</v>
      </c>
      <c r="E1028" t="s">
        <v>1385</v>
      </c>
      <c r="F1028" t="s">
        <v>48</v>
      </c>
      <c r="G1028" t="s">
        <v>1370</v>
      </c>
      <c r="H1028" t="s">
        <v>50</v>
      </c>
      <c r="I1028" t="s">
        <v>51</v>
      </c>
      <c r="J1028" t="s">
        <v>102</v>
      </c>
      <c r="K1028" t="s">
        <v>102</v>
      </c>
      <c r="L1028" t="s">
        <v>131</v>
      </c>
      <c r="M1028" t="s">
        <v>52</v>
      </c>
      <c r="N1028" t="s">
        <v>1372</v>
      </c>
      <c r="O1028" t="s">
        <v>3498</v>
      </c>
      <c r="P1028" t="s">
        <v>3503</v>
      </c>
      <c r="Q1028" s="3">
        <v>300001496901273</v>
      </c>
      <c r="R1028" t="s">
        <v>2243</v>
      </c>
      <c r="S1028">
        <v>0</v>
      </c>
      <c r="T1028">
        <v>0</v>
      </c>
      <c r="U1028" s="3">
        <v>1</v>
      </c>
      <c r="V1028" t="s">
        <v>1372</v>
      </c>
      <c r="W1028" t="s">
        <v>2245</v>
      </c>
      <c r="X1028" t="s">
        <v>2246</v>
      </c>
      <c r="Y1028" s="3">
        <v>31</v>
      </c>
      <c r="Z1028" t="s">
        <v>3504</v>
      </c>
      <c r="AA1028" t="s">
        <v>3505</v>
      </c>
      <c r="AB1028" t="s">
        <v>3506</v>
      </c>
      <c r="AC1028" t="s">
        <v>3507</v>
      </c>
      <c r="AD1028" t="s">
        <v>110</v>
      </c>
      <c r="AE1028" t="s">
        <v>60</v>
      </c>
      <c r="AF1028" t="s">
        <v>2247</v>
      </c>
      <c r="AH1028" s="3">
        <v>0</v>
      </c>
      <c r="AI1028" s="3">
        <v>2024</v>
      </c>
      <c r="AJ1028" s="4">
        <v>45301</v>
      </c>
      <c r="AK1028" s="5">
        <v>45308</v>
      </c>
      <c r="AL1028" t="s">
        <v>3508</v>
      </c>
      <c r="AM1028" t="s">
        <v>116</v>
      </c>
      <c r="AN1028">
        <v>-66360</v>
      </c>
      <c r="AP1028">
        <v>500.53000000000003</v>
      </c>
      <c r="AQ1028" s="6">
        <v>-500.53000000000003</v>
      </c>
    </row>
    <row r="1029" spans="1:43" x14ac:dyDescent="0.3">
      <c r="A1029" t="s">
        <v>3497</v>
      </c>
      <c r="B1029" t="s">
        <v>551</v>
      </c>
      <c r="C1029" t="s">
        <v>46</v>
      </c>
      <c r="D1029" s="3">
        <v>72135</v>
      </c>
      <c r="E1029" t="s">
        <v>1385</v>
      </c>
      <c r="F1029" t="s">
        <v>48</v>
      </c>
      <c r="G1029" t="s">
        <v>1370</v>
      </c>
      <c r="H1029" t="s">
        <v>50</v>
      </c>
      <c r="I1029" t="s">
        <v>51</v>
      </c>
      <c r="J1029" t="s">
        <v>102</v>
      </c>
      <c r="K1029" t="s">
        <v>102</v>
      </c>
      <c r="L1029" t="s">
        <v>131</v>
      </c>
      <c r="M1029" t="s">
        <v>52</v>
      </c>
      <c r="N1029" t="s">
        <v>1372</v>
      </c>
      <c r="O1029" t="s">
        <v>3498</v>
      </c>
      <c r="P1029" t="s">
        <v>3503</v>
      </c>
      <c r="Q1029" s="3">
        <v>300001496901273</v>
      </c>
      <c r="R1029" t="s">
        <v>2243</v>
      </c>
      <c r="S1029">
        <v>0</v>
      </c>
      <c r="T1029">
        <v>0</v>
      </c>
      <c r="U1029" s="3">
        <v>1</v>
      </c>
      <c r="V1029" t="s">
        <v>1372</v>
      </c>
      <c r="W1029" t="s">
        <v>2245</v>
      </c>
      <c r="X1029" t="s">
        <v>2246</v>
      </c>
      <c r="Y1029" s="3">
        <v>32</v>
      </c>
      <c r="Z1029" t="s">
        <v>3504</v>
      </c>
      <c r="AA1029" t="s">
        <v>3505</v>
      </c>
      <c r="AB1029" t="s">
        <v>3506</v>
      </c>
      <c r="AC1029" t="s">
        <v>3507</v>
      </c>
      <c r="AD1029" t="s">
        <v>110</v>
      </c>
      <c r="AE1029" t="s">
        <v>60</v>
      </c>
      <c r="AF1029" t="s">
        <v>2247</v>
      </c>
      <c r="AH1029" s="3">
        <v>0</v>
      </c>
      <c r="AI1029" s="3">
        <v>2024</v>
      </c>
      <c r="AJ1029" s="4">
        <v>45301</v>
      </c>
      <c r="AK1029" s="5">
        <v>45308</v>
      </c>
      <c r="AL1029" t="s">
        <v>3508</v>
      </c>
      <c r="AM1029" t="s">
        <v>116</v>
      </c>
      <c r="AN1029">
        <v>-66360</v>
      </c>
      <c r="AP1029">
        <v>500.53000000000003</v>
      </c>
      <c r="AQ1029" s="6">
        <v>-500.53000000000003</v>
      </c>
    </row>
    <row r="1030" spans="1:43" x14ac:dyDescent="0.3">
      <c r="A1030" t="s">
        <v>3497</v>
      </c>
      <c r="B1030" t="s">
        <v>85</v>
      </c>
      <c r="C1030" t="s">
        <v>46</v>
      </c>
      <c r="D1030" s="3">
        <v>72135</v>
      </c>
      <c r="E1030" t="s">
        <v>1385</v>
      </c>
      <c r="F1030" t="s">
        <v>48</v>
      </c>
      <c r="G1030" t="s">
        <v>1370</v>
      </c>
      <c r="H1030" t="s">
        <v>50</v>
      </c>
      <c r="I1030" t="s">
        <v>51</v>
      </c>
      <c r="J1030" t="s">
        <v>102</v>
      </c>
      <c r="K1030" t="s">
        <v>102</v>
      </c>
      <c r="L1030" t="s">
        <v>131</v>
      </c>
      <c r="M1030" t="s">
        <v>52</v>
      </c>
      <c r="N1030" t="s">
        <v>1372</v>
      </c>
      <c r="O1030" t="s">
        <v>3498</v>
      </c>
      <c r="P1030" t="s">
        <v>3503</v>
      </c>
      <c r="Q1030" s="3">
        <v>300001496901273</v>
      </c>
      <c r="R1030" t="s">
        <v>2243</v>
      </c>
      <c r="S1030">
        <v>0</v>
      </c>
      <c r="T1030">
        <v>0</v>
      </c>
      <c r="U1030" s="3">
        <v>1</v>
      </c>
      <c r="V1030" t="s">
        <v>1372</v>
      </c>
      <c r="W1030" t="s">
        <v>2245</v>
      </c>
      <c r="X1030" t="s">
        <v>2246</v>
      </c>
      <c r="Y1030" s="3">
        <v>335</v>
      </c>
      <c r="Z1030" t="s">
        <v>3504</v>
      </c>
      <c r="AA1030" t="s">
        <v>3505</v>
      </c>
      <c r="AB1030" t="s">
        <v>3509</v>
      </c>
      <c r="AC1030" t="s">
        <v>3510</v>
      </c>
      <c r="AD1030" t="s">
        <v>110</v>
      </c>
      <c r="AE1030" t="s">
        <v>60</v>
      </c>
      <c r="AF1030" t="s">
        <v>2247</v>
      </c>
      <c r="AH1030" s="3">
        <v>0</v>
      </c>
      <c r="AI1030" s="3">
        <v>2023</v>
      </c>
      <c r="AJ1030" s="4">
        <v>45291</v>
      </c>
      <c r="AK1030" s="5">
        <v>45308</v>
      </c>
      <c r="AL1030" t="s">
        <v>3508</v>
      </c>
      <c r="AM1030" t="s">
        <v>116</v>
      </c>
      <c r="AN1030">
        <v>66360</v>
      </c>
      <c r="AO1030">
        <v>500.53000000000003</v>
      </c>
      <c r="AQ1030" s="6">
        <v>500.53000000000003</v>
      </c>
    </row>
    <row r="1031" spans="1:43" x14ac:dyDescent="0.3">
      <c r="A1031" t="s">
        <v>3497</v>
      </c>
      <c r="B1031" t="s">
        <v>224</v>
      </c>
      <c r="C1031" t="s">
        <v>46</v>
      </c>
      <c r="D1031" s="3">
        <v>72220</v>
      </c>
      <c r="E1031" t="s">
        <v>4645</v>
      </c>
      <c r="F1031" t="s">
        <v>48</v>
      </c>
      <c r="G1031" t="s">
        <v>49</v>
      </c>
      <c r="H1031" t="s">
        <v>50</v>
      </c>
      <c r="I1031" t="s">
        <v>51</v>
      </c>
      <c r="J1031" t="s">
        <v>102</v>
      </c>
      <c r="K1031" t="s">
        <v>102</v>
      </c>
      <c r="L1031" t="s">
        <v>131</v>
      </c>
      <c r="M1031" t="s">
        <v>52</v>
      </c>
      <c r="N1031" t="s">
        <v>2817</v>
      </c>
      <c r="O1031" t="s">
        <v>3498</v>
      </c>
      <c r="P1031" t="s">
        <v>2816</v>
      </c>
      <c r="Q1031" s="3">
        <v>300001851140829</v>
      </c>
      <c r="R1031" t="s">
        <v>2243</v>
      </c>
      <c r="S1031">
        <v>24000</v>
      </c>
      <c r="T1031">
        <v>24000</v>
      </c>
      <c r="U1031" s="3">
        <v>1</v>
      </c>
      <c r="V1031" t="s">
        <v>2817</v>
      </c>
      <c r="W1031" t="s">
        <v>2818</v>
      </c>
      <c r="X1031" t="s">
        <v>2819</v>
      </c>
      <c r="Y1031" s="3">
        <v>32</v>
      </c>
      <c r="Z1031" t="s">
        <v>3949</v>
      </c>
      <c r="AA1031" t="s">
        <v>3950</v>
      </c>
      <c r="AB1031" t="s">
        <v>3951</v>
      </c>
      <c r="AC1031" t="s">
        <v>3952</v>
      </c>
      <c r="AD1031" t="s">
        <v>110</v>
      </c>
      <c r="AE1031" t="s">
        <v>60</v>
      </c>
      <c r="AF1031" t="s">
        <v>2824</v>
      </c>
      <c r="AG1031" t="s">
        <v>2825</v>
      </c>
      <c r="AH1031" s="3">
        <v>1</v>
      </c>
      <c r="AI1031" s="3">
        <v>2024</v>
      </c>
      <c r="AJ1031" s="4">
        <v>45463</v>
      </c>
      <c r="AK1031" s="5">
        <v>45470</v>
      </c>
      <c r="AL1031" t="s">
        <v>3508</v>
      </c>
      <c r="AM1031" t="s">
        <v>116</v>
      </c>
      <c r="AN1031">
        <v>24000</v>
      </c>
      <c r="AO1031">
        <v>181.21</v>
      </c>
      <c r="AQ1031" s="6">
        <v>181.21</v>
      </c>
    </row>
    <row r="1032" spans="1:43" x14ac:dyDescent="0.3">
      <c r="A1032" t="s">
        <v>3497</v>
      </c>
      <c r="B1032" t="s">
        <v>71</v>
      </c>
      <c r="C1032" t="s">
        <v>46</v>
      </c>
      <c r="D1032" s="3">
        <v>72220</v>
      </c>
      <c r="E1032" t="s">
        <v>4645</v>
      </c>
      <c r="F1032" t="s">
        <v>48</v>
      </c>
      <c r="G1032" t="s">
        <v>49</v>
      </c>
      <c r="H1032" t="s">
        <v>50</v>
      </c>
      <c r="I1032" t="s">
        <v>51</v>
      </c>
      <c r="J1032" t="s">
        <v>102</v>
      </c>
      <c r="K1032" t="s">
        <v>102</v>
      </c>
      <c r="L1032" t="s">
        <v>131</v>
      </c>
      <c r="M1032" t="s">
        <v>52</v>
      </c>
      <c r="N1032" t="s">
        <v>3044</v>
      </c>
      <c r="O1032" t="s">
        <v>3498</v>
      </c>
      <c r="P1032" t="s">
        <v>3043</v>
      </c>
      <c r="Q1032" s="3">
        <v>300002252073592</v>
      </c>
      <c r="R1032" t="s">
        <v>2243</v>
      </c>
      <c r="S1032">
        <v>166456.58000000002</v>
      </c>
      <c r="T1032">
        <v>166456.58000000002</v>
      </c>
      <c r="U1032" s="3">
        <v>1</v>
      </c>
      <c r="V1032" t="s">
        <v>3044</v>
      </c>
      <c r="W1032" t="s">
        <v>2495</v>
      </c>
      <c r="X1032" t="s">
        <v>2496</v>
      </c>
      <c r="Y1032" s="3">
        <v>26</v>
      </c>
      <c r="Z1032" t="s">
        <v>4155</v>
      </c>
      <c r="AA1032" t="s">
        <v>4156</v>
      </c>
      <c r="AB1032" t="s">
        <v>4157</v>
      </c>
      <c r="AC1032" t="s">
        <v>4158</v>
      </c>
      <c r="AD1032" t="s">
        <v>110</v>
      </c>
      <c r="AE1032" t="s">
        <v>60</v>
      </c>
      <c r="AF1032" t="s">
        <v>2247</v>
      </c>
      <c r="AH1032" s="3">
        <v>0</v>
      </c>
      <c r="AI1032" s="3">
        <v>2024</v>
      </c>
      <c r="AJ1032" s="4">
        <v>45636</v>
      </c>
      <c r="AK1032" s="5">
        <v>45640</v>
      </c>
      <c r="AL1032" t="s">
        <v>3508</v>
      </c>
      <c r="AM1032" t="s">
        <v>116</v>
      </c>
      <c r="AN1032">
        <v>166456.58000000002</v>
      </c>
      <c r="AO1032">
        <v>1271.3399999999999</v>
      </c>
      <c r="AQ1032" s="6">
        <v>1271.3399999999999</v>
      </c>
    </row>
    <row r="1033" spans="1:43" x14ac:dyDescent="0.3">
      <c r="A1033" t="s">
        <v>3497</v>
      </c>
      <c r="B1033" t="s">
        <v>130</v>
      </c>
      <c r="C1033" t="s">
        <v>46</v>
      </c>
      <c r="D1033" s="3">
        <v>72505</v>
      </c>
      <c r="E1033" t="s">
        <v>3465</v>
      </c>
      <c r="F1033" t="s">
        <v>48</v>
      </c>
      <c r="G1033" t="s">
        <v>49</v>
      </c>
      <c r="H1033" t="s">
        <v>50</v>
      </c>
      <c r="I1033" t="s">
        <v>51</v>
      </c>
      <c r="J1033" t="s">
        <v>102</v>
      </c>
      <c r="K1033" t="s">
        <v>102</v>
      </c>
      <c r="L1033" t="s">
        <v>131</v>
      </c>
      <c r="M1033" t="s">
        <v>52</v>
      </c>
      <c r="N1033" t="s">
        <v>3012</v>
      </c>
      <c r="O1033" t="s">
        <v>3498</v>
      </c>
      <c r="P1033" t="s">
        <v>3011</v>
      </c>
      <c r="Q1033" s="3">
        <v>300002216483280</v>
      </c>
      <c r="R1033" t="s">
        <v>2243</v>
      </c>
      <c r="S1033">
        <v>1249995</v>
      </c>
      <c r="T1033">
        <v>416665</v>
      </c>
      <c r="U1033" s="3">
        <v>2</v>
      </c>
      <c r="V1033" t="s">
        <v>3012</v>
      </c>
      <c r="W1033" t="s">
        <v>2818</v>
      </c>
      <c r="X1033" t="s">
        <v>2819</v>
      </c>
      <c r="Y1033" s="3">
        <v>8</v>
      </c>
      <c r="Z1033" t="s">
        <v>4130</v>
      </c>
      <c r="AA1033" t="s">
        <v>4135</v>
      </c>
      <c r="AB1033" t="s">
        <v>4132</v>
      </c>
      <c r="AC1033" t="s">
        <v>4133</v>
      </c>
      <c r="AD1033" t="s">
        <v>110</v>
      </c>
      <c r="AE1033" t="s">
        <v>60</v>
      </c>
      <c r="AF1033" t="s">
        <v>3017</v>
      </c>
      <c r="AG1033" t="s">
        <v>3018</v>
      </c>
      <c r="AH1033" s="3">
        <v>2</v>
      </c>
      <c r="AI1033" s="3">
        <v>2024</v>
      </c>
      <c r="AJ1033" s="4">
        <v>45622</v>
      </c>
      <c r="AK1033" s="5">
        <v>45629</v>
      </c>
      <c r="AL1033" t="s">
        <v>3580</v>
      </c>
      <c r="AM1033" t="s">
        <v>116</v>
      </c>
      <c r="AN1033">
        <v>0</v>
      </c>
      <c r="AO1033">
        <v>1.21</v>
      </c>
      <c r="AQ1033" s="6">
        <v>1.21</v>
      </c>
    </row>
    <row r="1034" spans="1:43" x14ac:dyDescent="0.3">
      <c r="A1034" t="s">
        <v>3497</v>
      </c>
      <c r="B1034" t="s">
        <v>130</v>
      </c>
      <c r="C1034" t="s">
        <v>46</v>
      </c>
      <c r="D1034" s="3">
        <v>72505</v>
      </c>
      <c r="E1034" t="s">
        <v>3465</v>
      </c>
      <c r="F1034" t="s">
        <v>48</v>
      </c>
      <c r="G1034" t="s">
        <v>49</v>
      </c>
      <c r="H1034" t="s">
        <v>50</v>
      </c>
      <c r="I1034" t="s">
        <v>51</v>
      </c>
      <c r="J1034" t="s">
        <v>102</v>
      </c>
      <c r="K1034" t="s">
        <v>102</v>
      </c>
      <c r="L1034" t="s">
        <v>131</v>
      </c>
      <c r="M1034" t="s">
        <v>52</v>
      </c>
      <c r="N1034" t="s">
        <v>3012</v>
      </c>
      <c r="O1034" t="s">
        <v>3498</v>
      </c>
      <c r="P1034" t="s">
        <v>3011</v>
      </c>
      <c r="Q1034" s="3">
        <v>300002216483280</v>
      </c>
      <c r="R1034" t="s">
        <v>2243</v>
      </c>
      <c r="S1034">
        <v>1249995</v>
      </c>
      <c r="T1034">
        <v>416665</v>
      </c>
      <c r="U1034" s="3">
        <v>2</v>
      </c>
      <c r="V1034" t="s">
        <v>3012</v>
      </c>
      <c r="W1034" t="s">
        <v>2818</v>
      </c>
      <c r="X1034" t="s">
        <v>2819</v>
      </c>
      <c r="Y1034" s="3">
        <v>28</v>
      </c>
      <c r="Z1034" t="s">
        <v>4130</v>
      </c>
      <c r="AA1034" t="s">
        <v>4135</v>
      </c>
      <c r="AB1034" t="s">
        <v>4134</v>
      </c>
      <c r="AC1034" t="s">
        <v>4133</v>
      </c>
      <c r="AD1034" t="s">
        <v>110</v>
      </c>
      <c r="AE1034" t="s">
        <v>60</v>
      </c>
      <c r="AF1034" t="s">
        <v>3017</v>
      </c>
      <c r="AG1034" t="s">
        <v>3018</v>
      </c>
      <c r="AH1034" s="3">
        <v>2</v>
      </c>
      <c r="AI1034" s="3">
        <v>2024</v>
      </c>
      <c r="AJ1034" s="4">
        <v>45622</v>
      </c>
      <c r="AK1034" s="5">
        <v>45629</v>
      </c>
      <c r="AL1034" t="s">
        <v>3580</v>
      </c>
      <c r="AM1034" t="s">
        <v>116</v>
      </c>
      <c r="AN1034">
        <v>416665</v>
      </c>
      <c r="AO1034">
        <v>3177.5</v>
      </c>
      <c r="AQ1034" s="6">
        <v>3177.5</v>
      </c>
    </row>
    <row r="1035" spans="1:43" x14ac:dyDescent="0.3">
      <c r="A1035" t="s">
        <v>3497</v>
      </c>
      <c r="B1035" t="s">
        <v>71</v>
      </c>
      <c r="C1035" t="s">
        <v>46</v>
      </c>
      <c r="D1035" s="3">
        <v>72505</v>
      </c>
      <c r="E1035" t="s">
        <v>3465</v>
      </c>
      <c r="F1035" t="s">
        <v>48</v>
      </c>
      <c r="G1035" t="s">
        <v>49</v>
      </c>
      <c r="H1035" t="s">
        <v>50</v>
      </c>
      <c r="I1035" t="s">
        <v>51</v>
      </c>
      <c r="J1035" t="s">
        <v>102</v>
      </c>
      <c r="K1035" t="s">
        <v>102</v>
      </c>
      <c r="L1035" t="s">
        <v>131</v>
      </c>
      <c r="M1035" t="s">
        <v>52</v>
      </c>
      <c r="N1035" t="s">
        <v>4164</v>
      </c>
      <c r="O1035" t="s">
        <v>3498</v>
      </c>
      <c r="P1035" t="s">
        <v>4165</v>
      </c>
      <c r="Q1035" s="3">
        <v>300002258511869</v>
      </c>
      <c r="R1035" t="s">
        <v>2243</v>
      </c>
      <c r="S1035">
        <v>0</v>
      </c>
      <c r="T1035">
        <v>0</v>
      </c>
      <c r="U1035" s="3">
        <v>1</v>
      </c>
      <c r="V1035" t="s">
        <v>4164</v>
      </c>
      <c r="W1035" t="s">
        <v>2495</v>
      </c>
      <c r="X1035" t="s">
        <v>2496</v>
      </c>
      <c r="Y1035" s="3">
        <v>110</v>
      </c>
      <c r="Z1035" t="s">
        <v>4166</v>
      </c>
      <c r="AA1035" t="s">
        <v>4167</v>
      </c>
      <c r="AB1035" t="s">
        <v>4168</v>
      </c>
      <c r="AC1035" t="s">
        <v>4169</v>
      </c>
      <c r="AD1035" t="s">
        <v>110</v>
      </c>
      <c r="AE1035" t="s">
        <v>60</v>
      </c>
      <c r="AF1035" t="s">
        <v>2247</v>
      </c>
      <c r="AH1035" s="3">
        <v>0</v>
      </c>
      <c r="AI1035" s="3">
        <v>2024</v>
      </c>
      <c r="AJ1035" s="4">
        <v>45632</v>
      </c>
      <c r="AK1035" s="5">
        <v>45645</v>
      </c>
      <c r="AL1035" t="s">
        <v>3508</v>
      </c>
      <c r="AM1035" t="s">
        <v>116</v>
      </c>
      <c r="AN1035">
        <v>38219.980000000003</v>
      </c>
      <c r="AO1035">
        <v>291.91000000000003</v>
      </c>
      <c r="AQ1035" s="6">
        <v>291.91000000000003</v>
      </c>
    </row>
    <row r="1036" spans="1:43" x14ac:dyDescent="0.3">
      <c r="A1036" t="s">
        <v>3497</v>
      </c>
      <c r="B1036" t="s">
        <v>71</v>
      </c>
      <c r="C1036" t="s">
        <v>46</v>
      </c>
      <c r="D1036" s="3">
        <v>72505</v>
      </c>
      <c r="E1036" t="s">
        <v>3465</v>
      </c>
      <c r="F1036" t="s">
        <v>48</v>
      </c>
      <c r="G1036" t="s">
        <v>49</v>
      </c>
      <c r="H1036" t="s">
        <v>50</v>
      </c>
      <c r="I1036" t="s">
        <v>51</v>
      </c>
      <c r="J1036" t="s">
        <v>102</v>
      </c>
      <c r="K1036" t="s">
        <v>102</v>
      </c>
      <c r="L1036" t="s">
        <v>131</v>
      </c>
      <c r="M1036" t="s">
        <v>52</v>
      </c>
      <c r="N1036" t="s">
        <v>4164</v>
      </c>
      <c r="O1036" t="s">
        <v>3498</v>
      </c>
      <c r="P1036" t="s">
        <v>4165</v>
      </c>
      <c r="Q1036" s="3">
        <v>300002258511869</v>
      </c>
      <c r="R1036" t="s">
        <v>2243</v>
      </c>
      <c r="S1036">
        <v>0</v>
      </c>
      <c r="T1036">
        <v>0</v>
      </c>
      <c r="U1036" s="3">
        <v>1</v>
      </c>
      <c r="V1036" t="s">
        <v>4164</v>
      </c>
      <c r="W1036" t="s">
        <v>2495</v>
      </c>
      <c r="X1036" t="s">
        <v>2496</v>
      </c>
      <c r="Y1036" s="3">
        <v>111</v>
      </c>
      <c r="Z1036" t="s">
        <v>4166</v>
      </c>
      <c r="AA1036" t="s">
        <v>4167</v>
      </c>
      <c r="AB1036" t="s">
        <v>4168</v>
      </c>
      <c r="AC1036" t="s">
        <v>4169</v>
      </c>
      <c r="AD1036" t="s">
        <v>110</v>
      </c>
      <c r="AE1036" t="s">
        <v>60</v>
      </c>
      <c r="AF1036" t="s">
        <v>2247</v>
      </c>
      <c r="AH1036" s="3">
        <v>0</v>
      </c>
      <c r="AI1036" s="3">
        <v>2024</v>
      </c>
      <c r="AJ1036" s="4">
        <v>45632</v>
      </c>
      <c r="AK1036" s="5">
        <v>45645</v>
      </c>
      <c r="AL1036" t="s">
        <v>3508</v>
      </c>
      <c r="AM1036" t="s">
        <v>116</v>
      </c>
      <c r="AN1036">
        <v>-38219.980000000003</v>
      </c>
      <c r="AP1036">
        <v>291.91000000000003</v>
      </c>
      <c r="AQ1036" s="6">
        <v>-291.91000000000003</v>
      </c>
    </row>
    <row r="1037" spans="1:43" x14ac:dyDescent="0.3">
      <c r="A1037" t="s">
        <v>3497</v>
      </c>
      <c r="B1037" t="s">
        <v>71</v>
      </c>
      <c r="C1037" t="s">
        <v>46</v>
      </c>
      <c r="D1037" s="3">
        <v>72505</v>
      </c>
      <c r="E1037" t="s">
        <v>3465</v>
      </c>
      <c r="F1037" t="s">
        <v>48</v>
      </c>
      <c r="G1037" t="s">
        <v>49</v>
      </c>
      <c r="H1037" t="s">
        <v>50</v>
      </c>
      <c r="I1037" t="s">
        <v>51</v>
      </c>
      <c r="J1037" t="s">
        <v>102</v>
      </c>
      <c r="K1037" t="s">
        <v>102</v>
      </c>
      <c r="L1037" t="s">
        <v>131</v>
      </c>
      <c r="M1037" t="s">
        <v>52</v>
      </c>
      <c r="N1037" t="s">
        <v>4174</v>
      </c>
      <c r="O1037" t="s">
        <v>3498</v>
      </c>
      <c r="P1037" t="s">
        <v>4175</v>
      </c>
      <c r="Q1037" s="3">
        <v>300002268873562</v>
      </c>
      <c r="R1037" t="s">
        <v>2243</v>
      </c>
      <c r="S1037">
        <v>0</v>
      </c>
      <c r="T1037">
        <v>0</v>
      </c>
      <c r="U1037" s="3">
        <v>1</v>
      </c>
      <c r="V1037" t="s">
        <v>4174</v>
      </c>
      <c r="W1037" t="s">
        <v>2495</v>
      </c>
      <c r="X1037" t="s">
        <v>2496</v>
      </c>
      <c r="Y1037" s="3">
        <v>13</v>
      </c>
      <c r="Z1037" t="s">
        <v>4176</v>
      </c>
      <c r="AA1037" t="s">
        <v>4177</v>
      </c>
      <c r="AB1037" t="s">
        <v>4178</v>
      </c>
      <c r="AC1037" t="s">
        <v>4169</v>
      </c>
      <c r="AD1037" t="s">
        <v>110</v>
      </c>
      <c r="AE1037" t="s">
        <v>60</v>
      </c>
      <c r="AF1037" t="s">
        <v>2247</v>
      </c>
      <c r="AH1037" s="3">
        <v>0</v>
      </c>
      <c r="AI1037" s="3">
        <v>2024</v>
      </c>
      <c r="AJ1037" s="4">
        <v>45632</v>
      </c>
      <c r="AK1037" s="5">
        <v>45672</v>
      </c>
      <c r="AL1037" t="s">
        <v>3508</v>
      </c>
      <c r="AM1037" t="s">
        <v>116</v>
      </c>
      <c r="AN1037">
        <v>37219.980000000003</v>
      </c>
      <c r="AO1037">
        <v>284.27</v>
      </c>
      <c r="AQ1037" s="6">
        <v>284.27</v>
      </c>
    </row>
    <row r="1038" spans="1:43" x14ac:dyDescent="0.3">
      <c r="A1038" t="s">
        <v>3497</v>
      </c>
      <c r="B1038" t="s">
        <v>71</v>
      </c>
      <c r="C1038" t="s">
        <v>46</v>
      </c>
      <c r="D1038" s="3">
        <v>72505</v>
      </c>
      <c r="E1038" t="s">
        <v>3465</v>
      </c>
      <c r="F1038" t="s">
        <v>48</v>
      </c>
      <c r="G1038" t="s">
        <v>49</v>
      </c>
      <c r="H1038" t="s">
        <v>50</v>
      </c>
      <c r="I1038" t="s">
        <v>51</v>
      </c>
      <c r="J1038" t="s">
        <v>102</v>
      </c>
      <c r="K1038" t="s">
        <v>102</v>
      </c>
      <c r="L1038" t="s">
        <v>131</v>
      </c>
      <c r="M1038" t="s">
        <v>52</v>
      </c>
      <c r="N1038" t="s">
        <v>4174</v>
      </c>
      <c r="O1038" t="s">
        <v>3498</v>
      </c>
      <c r="P1038" t="s">
        <v>4175</v>
      </c>
      <c r="Q1038" s="3">
        <v>300002268873562</v>
      </c>
      <c r="R1038" t="s">
        <v>2243</v>
      </c>
      <c r="S1038">
        <v>0</v>
      </c>
      <c r="T1038">
        <v>0</v>
      </c>
      <c r="U1038" s="3">
        <v>1</v>
      </c>
      <c r="V1038" t="s">
        <v>4174</v>
      </c>
      <c r="W1038" t="s">
        <v>2495</v>
      </c>
      <c r="X1038" t="s">
        <v>2496</v>
      </c>
      <c r="Y1038" s="3">
        <v>14</v>
      </c>
      <c r="Z1038" t="s">
        <v>4176</v>
      </c>
      <c r="AA1038" t="s">
        <v>4177</v>
      </c>
      <c r="AB1038" t="s">
        <v>4178</v>
      </c>
      <c r="AC1038" t="s">
        <v>4169</v>
      </c>
      <c r="AD1038" t="s">
        <v>110</v>
      </c>
      <c r="AE1038" t="s">
        <v>60</v>
      </c>
      <c r="AF1038" t="s">
        <v>2247</v>
      </c>
      <c r="AH1038" s="3">
        <v>0</v>
      </c>
      <c r="AI1038" s="3">
        <v>2024</v>
      </c>
      <c r="AJ1038" s="4">
        <v>45632</v>
      </c>
      <c r="AK1038" s="5">
        <v>45672</v>
      </c>
      <c r="AL1038" t="s">
        <v>3508</v>
      </c>
      <c r="AM1038" t="s">
        <v>116</v>
      </c>
      <c r="AN1038">
        <v>-37219.980000000003</v>
      </c>
      <c r="AP1038">
        <v>284.27</v>
      </c>
      <c r="AQ1038" s="6">
        <v>-284.27</v>
      </c>
    </row>
    <row r="1039" spans="1:43" x14ac:dyDescent="0.3">
      <c r="A1039" t="s">
        <v>3497</v>
      </c>
      <c r="B1039" t="s">
        <v>190</v>
      </c>
      <c r="C1039" t="s">
        <v>46</v>
      </c>
      <c r="D1039" s="3">
        <v>72505</v>
      </c>
      <c r="E1039" t="s">
        <v>3465</v>
      </c>
      <c r="F1039" t="s">
        <v>48</v>
      </c>
      <c r="G1039" t="s">
        <v>49</v>
      </c>
      <c r="H1039" t="s">
        <v>50</v>
      </c>
      <c r="I1039" t="s">
        <v>51</v>
      </c>
      <c r="J1039" t="s">
        <v>102</v>
      </c>
      <c r="K1039" t="s">
        <v>102</v>
      </c>
      <c r="L1039" t="s">
        <v>131</v>
      </c>
      <c r="M1039" t="s">
        <v>52</v>
      </c>
      <c r="N1039" t="s">
        <v>3078</v>
      </c>
      <c r="O1039" t="s">
        <v>3498</v>
      </c>
      <c r="P1039" t="s">
        <v>3077</v>
      </c>
      <c r="Q1039" s="3">
        <v>300002393811044</v>
      </c>
      <c r="R1039" t="s">
        <v>2243</v>
      </c>
      <c r="S1039">
        <v>37219.980000000003</v>
      </c>
      <c r="T1039">
        <v>37219.980000000003</v>
      </c>
      <c r="U1039" s="3">
        <v>1</v>
      </c>
      <c r="V1039" t="s">
        <v>3078</v>
      </c>
      <c r="W1039" t="s">
        <v>2495</v>
      </c>
      <c r="X1039" t="s">
        <v>2496</v>
      </c>
      <c r="Y1039" s="3">
        <v>3</v>
      </c>
      <c r="Z1039" t="s">
        <v>4213</v>
      </c>
      <c r="AA1039" t="s">
        <v>4214</v>
      </c>
      <c r="AB1039" t="s">
        <v>4215</v>
      </c>
      <c r="AC1039" t="s">
        <v>4216</v>
      </c>
      <c r="AD1039" t="s">
        <v>110</v>
      </c>
      <c r="AE1039" t="s">
        <v>60</v>
      </c>
      <c r="AF1039" t="s">
        <v>2247</v>
      </c>
      <c r="AH1039" s="3">
        <v>0</v>
      </c>
      <c r="AI1039" s="3">
        <v>2025</v>
      </c>
      <c r="AJ1039" s="4">
        <v>45674</v>
      </c>
      <c r="AK1039" s="5">
        <v>45695</v>
      </c>
      <c r="AL1039" t="s">
        <v>3508</v>
      </c>
      <c r="AM1039" t="s">
        <v>116</v>
      </c>
      <c r="AN1039">
        <v>37219.980000000003</v>
      </c>
      <c r="AO1039">
        <v>285.70999999999998</v>
      </c>
      <c r="AQ1039" s="6">
        <v>285.70999999999998</v>
      </c>
    </row>
    <row r="1040" spans="1:43" x14ac:dyDescent="0.3">
      <c r="A1040" t="s">
        <v>3497</v>
      </c>
      <c r="B1040" t="s">
        <v>224</v>
      </c>
      <c r="C1040" t="s">
        <v>46</v>
      </c>
      <c r="D1040" s="3">
        <v>74210</v>
      </c>
      <c r="E1040" t="s">
        <v>1384</v>
      </c>
      <c r="F1040" t="s">
        <v>48</v>
      </c>
      <c r="G1040" t="s">
        <v>49</v>
      </c>
      <c r="H1040" t="s">
        <v>50</v>
      </c>
      <c r="I1040" t="s">
        <v>51</v>
      </c>
      <c r="J1040" t="s">
        <v>102</v>
      </c>
      <c r="K1040" t="s">
        <v>102</v>
      </c>
      <c r="L1040" t="s">
        <v>131</v>
      </c>
      <c r="M1040" t="s">
        <v>52</v>
      </c>
      <c r="N1040" t="s">
        <v>2797</v>
      </c>
      <c r="O1040" t="s">
        <v>3498</v>
      </c>
      <c r="P1040" t="s">
        <v>2796</v>
      </c>
      <c r="Q1040" s="3">
        <v>300001811707570</v>
      </c>
      <c r="R1040" t="s">
        <v>2243</v>
      </c>
      <c r="S1040">
        <v>205850</v>
      </c>
      <c r="T1040">
        <v>205850</v>
      </c>
      <c r="U1040" s="3">
        <v>1</v>
      </c>
      <c r="V1040" t="s">
        <v>2797</v>
      </c>
      <c r="W1040" t="s">
        <v>2448</v>
      </c>
      <c r="X1040" t="s">
        <v>2449</v>
      </c>
      <c r="Y1040" s="3">
        <v>2</v>
      </c>
      <c r="Z1040" t="s">
        <v>3929</v>
      </c>
      <c r="AA1040" t="s">
        <v>3930</v>
      </c>
      <c r="AB1040" t="s">
        <v>3931</v>
      </c>
      <c r="AC1040" t="s">
        <v>3932</v>
      </c>
      <c r="AD1040" t="s">
        <v>110</v>
      </c>
      <c r="AE1040" t="s">
        <v>60</v>
      </c>
      <c r="AF1040" t="s">
        <v>2802</v>
      </c>
      <c r="AG1040" t="s">
        <v>2803</v>
      </c>
      <c r="AH1040" s="3">
        <v>1</v>
      </c>
      <c r="AI1040" s="3">
        <v>2024</v>
      </c>
      <c r="AJ1040" s="4">
        <v>45448</v>
      </c>
      <c r="AK1040" s="5">
        <v>45451</v>
      </c>
      <c r="AL1040" t="s">
        <v>3508</v>
      </c>
      <c r="AM1040" t="s">
        <v>116</v>
      </c>
      <c r="AN1040">
        <v>0</v>
      </c>
      <c r="AP1040">
        <v>5.39</v>
      </c>
      <c r="AQ1040" s="6">
        <v>-5.39</v>
      </c>
    </row>
    <row r="1041" spans="1:43" x14ac:dyDescent="0.3">
      <c r="A1041" t="s">
        <v>3497</v>
      </c>
      <c r="B1041" t="s">
        <v>224</v>
      </c>
      <c r="C1041" t="s">
        <v>46</v>
      </c>
      <c r="D1041" s="3">
        <v>74210</v>
      </c>
      <c r="E1041" t="s">
        <v>1384</v>
      </c>
      <c r="F1041" t="s">
        <v>48</v>
      </c>
      <c r="G1041" t="s">
        <v>49</v>
      </c>
      <c r="H1041" t="s">
        <v>50</v>
      </c>
      <c r="I1041" t="s">
        <v>51</v>
      </c>
      <c r="J1041" t="s">
        <v>102</v>
      </c>
      <c r="K1041" t="s">
        <v>102</v>
      </c>
      <c r="L1041" t="s">
        <v>131</v>
      </c>
      <c r="M1041" t="s">
        <v>52</v>
      </c>
      <c r="N1041" t="s">
        <v>2797</v>
      </c>
      <c r="O1041" t="s">
        <v>3498</v>
      </c>
      <c r="P1041" t="s">
        <v>2796</v>
      </c>
      <c r="Q1041" s="3">
        <v>300001811707570</v>
      </c>
      <c r="R1041" t="s">
        <v>2243</v>
      </c>
      <c r="S1041">
        <v>205850</v>
      </c>
      <c r="T1041">
        <v>205850</v>
      </c>
      <c r="U1041" s="3">
        <v>1</v>
      </c>
      <c r="V1041" t="s">
        <v>2797</v>
      </c>
      <c r="W1041" t="s">
        <v>2448</v>
      </c>
      <c r="X1041" t="s">
        <v>2449</v>
      </c>
      <c r="Y1041" s="3">
        <v>89</v>
      </c>
      <c r="Z1041" t="s">
        <v>3929</v>
      </c>
      <c r="AA1041" t="s">
        <v>3930</v>
      </c>
      <c r="AB1041" t="s">
        <v>3933</v>
      </c>
      <c r="AC1041" t="s">
        <v>3932</v>
      </c>
      <c r="AD1041" t="s">
        <v>110</v>
      </c>
      <c r="AE1041" t="s">
        <v>60</v>
      </c>
      <c r="AF1041" t="s">
        <v>2802</v>
      </c>
      <c r="AG1041" t="s">
        <v>2803</v>
      </c>
      <c r="AH1041" s="3">
        <v>1</v>
      </c>
      <c r="AI1041" s="3">
        <v>2024</v>
      </c>
      <c r="AJ1041" s="4">
        <v>45448</v>
      </c>
      <c r="AK1041" s="5">
        <v>45451</v>
      </c>
      <c r="AL1041" t="s">
        <v>3508</v>
      </c>
      <c r="AM1041" t="s">
        <v>116</v>
      </c>
      <c r="AN1041">
        <v>205850</v>
      </c>
      <c r="AO1041">
        <v>1555.47</v>
      </c>
      <c r="AQ1041" s="6">
        <v>1555.47</v>
      </c>
    </row>
    <row r="1042" spans="1:43" x14ac:dyDescent="0.3">
      <c r="A1042" t="s">
        <v>3497</v>
      </c>
      <c r="B1042" t="s">
        <v>224</v>
      </c>
      <c r="C1042" t="s">
        <v>46</v>
      </c>
      <c r="D1042" s="3">
        <v>74210</v>
      </c>
      <c r="E1042" t="s">
        <v>1384</v>
      </c>
      <c r="F1042" t="s">
        <v>48</v>
      </c>
      <c r="G1042" t="s">
        <v>49</v>
      </c>
      <c r="H1042" t="s">
        <v>50</v>
      </c>
      <c r="I1042" t="s">
        <v>51</v>
      </c>
      <c r="J1042" t="s">
        <v>102</v>
      </c>
      <c r="K1042" t="s">
        <v>102</v>
      </c>
      <c r="L1042" t="s">
        <v>131</v>
      </c>
      <c r="M1042" t="s">
        <v>52</v>
      </c>
      <c r="N1042" t="s">
        <v>2806</v>
      </c>
      <c r="O1042" t="s">
        <v>3498</v>
      </c>
      <c r="P1042" t="s">
        <v>2805</v>
      </c>
      <c r="Q1042" s="3">
        <v>300001816270018</v>
      </c>
      <c r="R1042" t="s">
        <v>2243</v>
      </c>
      <c r="S1042">
        <v>196000</v>
      </c>
      <c r="T1042">
        <v>196000</v>
      </c>
      <c r="U1042" s="3">
        <v>1</v>
      </c>
      <c r="V1042" t="s">
        <v>2806</v>
      </c>
      <c r="W1042" t="s">
        <v>2448</v>
      </c>
      <c r="X1042" t="s">
        <v>2449</v>
      </c>
      <c r="Y1042" s="3">
        <v>40</v>
      </c>
      <c r="Z1042" t="s">
        <v>3934</v>
      </c>
      <c r="AA1042" t="s">
        <v>3935</v>
      </c>
      <c r="AB1042" t="s">
        <v>3936</v>
      </c>
      <c r="AC1042" t="s">
        <v>3932</v>
      </c>
      <c r="AD1042" t="s">
        <v>110</v>
      </c>
      <c r="AE1042" t="s">
        <v>60</v>
      </c>
      <c r="AF1042" t="s">
        <v>2811</v>
      </c>
      <c r="AG1042" t="s">
        <v>2812</v>
      </c>
      <c r="AH1042" s="3">
        <v>1</v>
      </c>
      <c r="AI1042" s="3">
        <v>2024</v>
      </c>
      <c r="AJ1042" s="4">
        <v>45448</v>
      </c>
      <c r="AK1042" s="5">
        <v>45453</v>
      </c>
      <c r="AL1042" t="s">
        <v>3508</v>
      </c>
      <c r="AM1042" t="s">
        <v>116</v>
      </c>
      <c r="AN1042">
        <v>0</v>
      </c>
      <c r="AP1042">
        <v>5.13</v>
      </c>
      <c r="AQ1042" s="6">
        <v>-5.13</v>
      </c>
    </row>
    <row r="1043" spans="1:43" x14ac:dyDescent="0.3">
      <c r="A1043" t="s">
        <v>3497</v>
      </c>
      <c r="B1043" t="s">
        <v>224</v>
      </c>
      <c r="C1043" t="s">
        <v>46</v>
      </c>
      <c r="D1043" s="3">
        <v>74210</v>
      </c>
      <c r="E1043" t="s">
        <v>1384</v>
      </c>
      <c r="F1043" t="s">
        <v>48</v>
      </c>
      <c r="G1043" t="s">
        <v>49</v>
      </c>
      <c r="H1043" t="s">
        <v>50</v>
      </c>
      <c r="I1043" t="s">
        <v>51</v>
      </c>
      <c r="J1043" t="s">
        <v>102</v>
      </c>
      <c r="K1043" t="s">
        <v>102</v>
      </c>
      <c r="L1043" t="s">
        <v>131</v>
      </c>
      <c r="M1043" t="s">
        <v>52</v>
      </c>
      <c r="N1043" t="s">
        <v>2806</v>
      </c>
      <c r="O1043" t="s">
        <v>3498</v>
      </c>
      <c r="P1043" t="s">
        <v>2805</v>
      </c>
      <c r="Q1043" s="3">
        <v>300001816270018</v>
      </c>
      <c r="R1043" t="s">
        <v>2243</v>
      </c>
      <c r="S1043">
        <v>196000</v>
      </c>
      <c r="T1043">
        <v>196000</v>
      </c>
      <c r="U1043" s="3">
        <v>1</v>
      </c>
      <c r="V1043" t="s">
        <v>2806</v>
      </c>
      <c r="W1043" t="s">
        <v>2448</v>
      </c>
      <c r="X1043" t="s">
        <v>2449</v>
      </c>
      <c r="Y1043" s="3">
        <v>146</v>
      </c>
      <c r="Z1043" t="s">
        <v>3934</v>
      </c>
      <c r="AA1043" t="s">
        <v>3935</v>
      </c>
      <c r="AB1043" t="s">
        <v>3937</v>
      </c>
      <c r="AC1043" t="s">
        <v>3932</v>
      </c>
      <c r="AD1043" t="s">
        <v>110</v>
      </c>
      <c r="AE1043" t="s">
        <v>60</v>
      </c>
      <c r="AF1043" t="s">
        <v>2811</v>
      </c>
      <c r="AG1043" t="s">
        <v>2812</v>
      </c>
      <c r="AH1043" s="3">
        <v>1</v>
      </c>
      <c r="AI1043" s="3">
        <v>2024</v>
      </c>
      <c r="AJ1043" s="4">
        <v>45448</v>
      </c>
      <c r="AK1043" s="5">
        <v>45453</v>
      </c>
      <c r="AL1043" t="s">
        <v>3508</v>
      </c>
      <c r="AM1043" t="s">
        <v>116</v>
      </c>
      <c r="AN1043">
        <v>196000</v>
      </c>
      <c r="AO1043">
        <v>1481.03</v>
      </c>
      <c r="AQ1043" s="6">
        <v>1481.03</v>
      </c>
    </row>
    <row r="1044" spans="1:43" x14ac:dyDescent="0.3">
      <c r="A1044" t="s">
        <v>3497</v>
      </c>
      <c r="B1044" t="s">
        <v>224</v>
      </c>
      <c r="C1044" t="s">
        <v>46</v>
      </c>
      <c r="D1044" s="3">
        <v>74210</v>
      </c>
      <c r="E1044" t="s">
        <v>1384</v>
      </c>
      <c r="F1044" t="s">
        <v>48</v>
      </c>
      <c r="G1044" t="s">
        <v>49</v>
      </c>
      <c r="H1044" t="s">
        <v>50</v>
      </c>
      <c r="I1044" t="s">
        <v>51</v>
      </c>
      <c r="J1044" t="s">
        <v>102</v>
      </c>
      <c r="K1044" t="s">
        <v>102</v>
      </c>
      <c r="L1044" t="s">
        <v>131</v>
      </c>
      <c r="M1044" t="s">
        <v>52</v>
      </c>
      <c r="N1044" t="s">
        <v>3942</v>
      </c>
      <c r="O1044" t="s">
        <v>3498</v>
      </c>
      <c r="P1044" t="s">
        <v>3943</v>
      </c>
      <c r="Q1044" s="3">
        <v>300001846601873</v>
      </c>
      <c r="R1044" t="s">
        <v>2243</v>
      </c>
      <c r="S1044">
        <v>0</v>
      </c>
      <c r="T1044">
        <v>0</v>
      </c>
      <c r="U1044" s="3">
        <v>2</v>
      </c>
      <c r="V1044" t="s">
        <v>3942</v>
      </c>
      <c r="W1044" t="s">
        <v>2448</v>
      </c>
      <c r="X1044" t="s">
        <v>2449</v>
      </c>
      <c r="Y1044" s="3">
        <v>12</v>
      </c>
      <c r="Z1044" t="s">
        <v>3944</v>
      </c>
      <c r="AA1044" t="s">
        <v>3948</v>
      </c>
      <c r="AB1044" t="s">
        <v>3946</v>
      </c>
      <c r="AC1044" t="s">
        <v>3947</v>
      </c>
      <c r="AD1044" t="s">
        <v>110</v>
      </c>
      <c r="AE1044" t="s">
        <v>60</v>
      </c>
      <c r="AF1044" t="s">
        <v>2849</v>
      </c>
      <c r="AG1044" t="s">
        <v>2850</v>
      </c>
      <c r="AH1044" s="3">
        <v>1</v>
      </c>
      <c r="AI1044" s="3">
        <v>2024</v>
      </c>
      <c r="AJ1044" s="4">
        <v>45462</v>
      </c>
      <c r="AK1044" s="5">
        <v>45483</v>
      </c>
      <c r="AL1044" t="s">
        <v>3580</v>
      </c>
      <c r="AM1044" t="s">
        <v>116</v>
      </c>
      <c r="AN1044">
        <v>134400</v>
      </c>
      <c r="AO1044">
        <v>1014.8000000000001</v>
      </c>
      <c r="AQ1044" s="6">
        <v>1014.8000000000001</v>
      </c>
    </row>
    <row r="1045" spans="1:43" x14ac:dyDescent="0.3">
      <c r="A1045" t="s">
        <v>3497</v>
      </c>
      <c r="B1045" t="s">
        <v>224</v>
      </c>
      <c r="C1045" t="s">
        <v>46</v>
      </c>
      <c r="D1045" s="3">
        <v>74210</v>
      </c>
      <c r="E1045" t="s">
        <v>1384</v>
      </c>
      <c r="F1045" t="s">
        <v>48</v>
      </c>
      <c r="G1045" t="s">
        <v>49</v>
      </c>
      <c r="H1045" t="s">
        <v>50</v>
      </c>
      <c r="I1045" t="s">
        <v>51</v>
      </c>
      <c r="J1045" t="s">
        <v>102</v>
      </c>
      <c r="K1045" t="s">
        <v>102</v>
      </c>
      <c r="L1045" t="s">
        <v>131</v>
      </c>
      <c r="M1045" t="s">
        <v>52</v>
      </c>
      <c r="N1045" t="s">
        <v>3942</v>
      </c>
      <c r="O1045" t="s">
        <v>3498</v>
      </c>
      <c r="P1045" t="s">
        <v>3943</v>
      </c>
      <c r="Q1045" s="3">
        <v>300001846601873</v>
      </c>
      <c r="R1045" t="s">
        <v>2243</v>
      </c>
      <c r="S1045">
        <v>0</v>
      </c>
      <c r="T1045">
        <v>0</v>
      </c>
      <c r="U1045" s="3">
        <v>2</v>
      </c>
      <c r="V1045" t="s">
        <v>3942</v>
      </c>
      <c r="W1045" t="s">
        <v>2448</v>
      </c>
      <c r="X1045" t="s">
        <v>2449</v>
      </c>
      <c r="Y1045" s="3">
        <v>14</v>
      </c>
      <c r="Z1045" t="s">
        <v>3944</v>
      </c>
      <c r="AA1045" t="s">
        <v>3948</v>
      </c>
      <c r="AB1045" t="s">
        <v>3946</v>
      </c>
      <c r="AC1045" t="s">
        <v>3947</v>
      </c>
      <c r="AD1045" t="s">
        <v>110</v>
      </c>
      <c r="AE1045" t="s">
        <v>60</v>
      </c>
      <c r="AF1045" t="s">
        <v>2849</v>
      </c>
      <c r="AG1045" t="s">
        <v>2850</v>
      </c>
      <c r="AH1045" s="3">
        <v>1</v>
      </c>
      <c r="AI1045" s="3">
        <v>2024</v>
      </c>
      <c r="AJ1045" s="4">
        <v>45462</v>
      </c>
      <c r="AK1045" s="5">
        <v>45483</v>
      </c>
      <c r="AL1045" t="s">
        <v>3580</v>
      </c>
      <c r="AM1045" t="s">
        <v>116</v>
      </c>
      <c r="AN1045">
        <v>-134400</v>
      </c>
      <c r="AP1045">
        <v>1014.8000000000001</v>
      </c>
      <c r="AQ1045" s="6">
        <v>-1014.8000000000001</v>
      </c>
    </row>
    <row r="1046" spans="1:43" x14ac:dyDescent="0.3">
      <c r="A1046" t="s">
        <v>3497</v>
      </c>
      <c r="B1046" t="s">
        <v>224</v>
      </c>
      <c r="C1046" t="s">
        <v>46</v>
      </c>
      <c r="D1046" s="3">
        <v>74210</v>
      </c>
      <c r="E1046" t="s">
        <v>1384</v>
      </c>
      <c r="F1046" t="s">
        <v>48</v>
      </c>
      <c r="G1046" t="s">
        <v>49</v>
      </c>
      <c r="H1046" t="s">
        <v>50</v>
      </c>
      <c r="I1046" t="s">
        <v>51</v>
      </c>
      <c r="J1046" t="s">
        <v>102</v>
      </c>
      <c r="K1046" t="s">
        <v>102</v>
      </c>
      <c r="L1046" t="s">
        <v>131</v>
      </c>
      <c r="M1046" t="s">
        <v>52</v>
      </c>
      <c r="N1046" t="s">
        <v>2844</v>
      </c>
      <c r="O1046" t="s">
        <v>3498</v>
      </c>
      <c r="P1046" t="s">
        <v>2843</v>
      </c>
      <c r="Q1046" s="3">
        <v>300001877756873</v>
      </c>
      <c r="R1046" t="s">
        <v>2243</v>
      </c>
      <c r="S1046">
        <v>134400</v>
      </c>
      <c r="T1046">
        <v>134400</v>
      </c>
      <c r="U1046" s="3">
        <v>1</v>
      </c>
      <c r="V1046" t="s">
        <v>2844</v>
      </c>
      <c r="W1046" t="s">
        <v>2448</v>
      </c>
      <c r="X1046" t="s">
        <v>2449</v>
      </c>
      <c r="Y1046" s="3">
        <v>13</v>
      </c>
      <c r="Z1046" t="s">
        <v>3944</v>
      </c>
      <c r="AA1046" t="s">
        <v>3960</v>
      </c>
      <c r="AB1046" t="s">
        <v>3946</v>
      </c>
      <c r="AC1046" t="s">
        <v>3947</v>
      </c>
      <c r="AD1046" t="s">
        <v>110</v>
      </c>
      <c r="AE1046" t="s">
        <v>60</v>
      </c>
      <c r="AF1046" t="s">
        <v>2849</v>
      </c>
      <c r="AG1046" t="s">
        <v>2850</v>
      </c>
      <c r="AH1046" s="3">
        <v>1</v>
      </c>
      <c r="AI1046" s="3">
        <v>2024</v>
      </c>
      <c r="AJ1046" s="4">
        <v>45462</v>
      </c>
      <c r="AK1046" s="5">
        <v>45483</v>
      </c>
      <c r="AL1046" t="s">
        <v>3508</v>
      </c>
      <c r="AM1046" t="s">
        <v>116</v>
      </c>
      <c r="AN1046">
        <v>134400</v>
      </c>
      <c r="AO1046">
        <v>1014.8000000000001</v>
      </c>
      <c r="AQ1046" s="6">
        <v>1014.8000000000001</v>
      </c>
    </row>
    <row r="1047" spans="1:43" x14ac:dyDescent="0.3">
      <c r="A1047" t="s">
        <v>3497</v>
      </c>
      <c r="B1047" t="s">
        <v>179</v>
      </c>
      <c r="C1047" t="s">
        <v>46</v>
      </c>
      <c r="D1047" s="3">
        <v>74210</v>
      </c>
      <c r="E1047" t="s">
        <v>1384</v>
      </c>
      <c r="F1047" t="s">
        <v>48</v>
      </c>
      <c r="G1047" t="s">
        <v>49</v>
      </c>
      <c r="H1047" t="s">
        <v>50</v>
      </c>
      <c r="I1047" t="s">
        <v>51</v>
      </c>
      <c r="J1047" t="s">
        <v>102</v>
      </c>
      <c r="K1047" t="s">
        <v>102</v>
      </c>
      <c r="L1047" t="s">
        <v>131</v>
      </c>
      <c r="M1047" t="s">
        <v>52</v>
      </c>
      <c r="N1047" t="s">
        <v>4010</v>
      </c>
      <c r="O1047" t="s">
        <v>3498</v>
      </c>
      <c r="P1047" t="s">
        <v>4011</v>
      </c>
      <c r="Q1047" s="3">
        <v>300002001946637</v>
      </c>
      <c r="R1047" t="s">
        <v>2243</v>
      </c>
      <c r="S1047">
        <v>0</v>
      </c>
      <c r="T1047">
        <v>0</v>
      </c>
      <c r="U1047" s="3">
        <v>1</v>
      </c>
      <c r="V1047" t="s">
        <v>4010</v>
      </c>
      <c r="W1047" t="s">
        <v>2448</v>
      </c>
      <c r="X1047" t="s">
        <v>2449</v>
      </c>
      <c r="Y1047" s="3">
        <v>2</v>
      </c>
      <c r="Z1047" t="s">
        <v>4012</v>
      </c>
      <c r="AA1047" t="s">
        <v>4013</v>
      </c>
      <c r="AB1047" t="s">
        <v>4016</v>
      </c>
      <c r="AC1047" t="s">
        <v>4015</v>
      </c>
      <c r="AD1047" t="s">
        <v>110</v>
      </c>
      <c r="AE1047" t="s">
        <v>60</v>
      </c>
      <c r="AF1047" t="s">
        <v>2922</v>
      </c>
      <c r="AG1047" t="s">
        <v>2923</v>
      </c>
      <c r="AH1047" s="3">
        <v>1</v>
      </c>
      <c r="AI1047" s="3">
        <v>2024</v>
      </c>
      <c r="AJ1047" s="4">
        <v>45539</v>
      </c>
      <c r="AK1047" s="5">
        <v>45574</v>
      </c>
      <c r="AL1047" t="s">
        <v>3508</v>
      </c>
      <c r="AM1047" t="s">
        <v>116</v>
      </c>
      <c r="AN1047">
        <v>-417250</v>
      </c>
      <c r="AP1047">
        <v>3173.9700000000003</v>
      </c>
      <c r="AQ1047" s="6">
        <v>-3173.9700000000003</v>
      </c>
    </row>
    <row r="1048" spans="1:43" x14ac:dyDescent="0.3">
      <c r="A1048" t="s">
        <v>3497</v>
      </c>
      <c r="B1048" t="s">
        <v>179</v>
      </c>
      <c r="C1048" t="s">
        <v>46</v>
      </c>
      <c r="D1048" s="3">
        <v>74210</v>
      </c>
      <c r="E1048" t="s">
        <v>1384</v>
      </c>
      <c r="F1048" t="s">
        <v>48</v>
      </c>
      <c r="G1048" t="s">
        <v>49</v>
      </c>
      <c r="H1048" t="s">
        <v>50</v>
      </c>
      <c r="I1048" t="s">
        <v>51</v>
      </c>
      <c r="J1048" t="s">
        <v>102</v>
      </c>
      <c r="K1048" t="s">
        <v>102</v>
      </c>
      <c r="L1048" t="s">
        <v>131</v>
      </c>
      <c r="M1048" t="s">
        <v>52</v>
      </c>
      <c r="N1048" t="s">
        <v>4010</v>
      </c>
      <c r="O1048" t="s">
        <v>3498</v>
      </c>
      <c r="P1048" t="s">
        <v>4011</v>
      </c>
      <c r="Q1048" s="3">
        <v>300002001946637</v>
      </c>
      <c r="R1048" t="s">
        <v>2243</v>
      </c>
      <c r="S1048">
        <v>0</v>
      </c>
      <c r="T1048">
        <v>0</v>
      </c>
      <c r="U1048" s="3">
        <v>1</v>
      </c>
      <c r="V1048" t="s">
        <v>4010</v>
      </c>
      <c r="W1048" t="s">
        <v>2448</v>
      </c>
      <c r="X1048" t="s">
        <v>2449</v>
      </c>
      <c r="Y1048" s="3">
        <v>2</v>
      </c>
      <c r="Z1048" t="s">
        <v>4012</v>
      </c>
      <c r="AA1048" t="s">
        <v>4013</v>
      </c>
      <c r="AB1048" t="s">
        <v>4014</v>
      </c>
      <c r="AC1048" t="s">
        <v>4015</v>
      </c>
      <c r="AD1048" t="s">
        <v>110</v>
      </c>
      <c r="AE1048" t="s">
        <v>60</v>
      </c>
      <c r="AF1048" t="s">
        <v>2922</v>
      </c>
      <c r="AG1048" t="s">
        <v>2923</v>
      </c>
      <c r="AH1048" s="3">
        <v>1</v>
      </c>
      <c r="AI1048" s="3">
        <v>2024</v>
      </c>
      <c r="AJ1048" s="4">
        <v>45539</v>
      </c>
      <c r="AK1048" s="5">
        <v>45574</v>
      </c>
      <c r="AL1048" t="s">
        <v>3508</v>
      </c>
      <c r="AM1048" t="s">
        <v>116</v>
      </c>
      <c r="AN1048">
        <v>0</v>
      </c>
      <c r="AO1048">
        <v>2.9</v>
      </c>
      <c r="AQ1048" s="6">
        <v>2.9</v>
      </c>
    </row>
    <row r="1049" spans="1:43" x14ac:dyDescent="0.3">
      <c r="A1049" t="s">
        <v>3497</v>
      </c>
      <c r="B1049" t="s">
        <v>179</v>
      </c>
      <c r="C1049" t="s">
        <v>46</v>
      </c>
      <c r="D1049" s="3">
        <v>74210</v>
      </c>
      <c r="E1049" t="s">
        <v>1384</v>
      </c>
      <c r="F1049" t="s">
        <v>48</v>
      </c>
      <c r="G1049" t="s">
        <v>49</v>
      </c>
      <c r="H1049" t="s">
        <v>50</v>
      </c>
      <c r="I1049" t="s">
        <v>51</v>
      </c>
      <c r="J1049" t="s">
        <v>102</v>
      </c>
      <c r="K1049" t="s">
        <v>102</v>
      </c>
      <c r="L1049" t="s">
        <v>131</v>
      </c>
      <c r="M1049" t="s">
        <v>52</v>
      </c>
      <c r="N1049" t="s">
        <v>4010</v>
      </c>
      <c r="O1049" t="s">
        <v>3498</v>
      </c>
      <c r="P1049" t="s">
        <v>4011</v>
      </c>
      <c r="Q1049" s="3">
        <v>300002001946637</v>
      </c>
      <c r="R1049" t="s">
        <v>2243</v>
      </c>
      <c r="S1049">
        <v>0</v>
      </c>
      <c r="T1049">
        <v>0</v>
      </c>
      <c r="U1049" s="3">
        <v>1</v>
      </c>
      <c r="V1049" t="s">
        <v>4010</v>
      </c>
      <c r="W1049" t="s">
        <v>2448</v>
      </c>
      <c r="X1049" t="s">
        <v>2449</v>
      </c>
      <c r="Y1049" s="3">
        <v>35</v>
      </c>
      <c r="Z1049" t="s">
        <v>4017</v>
      </c>
      <c r="AA1049" t="s">
        <v>4013</v>
      </c>
      <c r="AB1049" t="s">
        <v>4018</v>
      </c>
      <c r="AC1049" t="s">
        <v>4015</v>
      </c>
      <c r="AD1049" t="s">
        <v>110</v>
      </c>
      <c r="AE1049" t="s">
        <v>60</v>
      </c>
      <c r="AF1049" t="s">
        <v>2922</v>
      </c>
      <c r="AG1049" t="s">
        <v>2923</v>
      </c>
      <c r="AH1049" s="3">
        <v>1</v>
      </c>
      <c r="AI1049" s="3">
        <v>2024</v>
      </c>
      <c r="AJ1049" s="4">
        <v>45539</v>
      </c>
      <c r="AK1049" s="5">
        <v>45539</v>
      </c>
      <c r="AL1049" t="s">
        <v>3508</v>
      </c>
      <c r="AM1049" t="s">
        <v>116</v>
      </c>
      <c r="AN1049">
        <v>0</v>
      </c>
      <c r="AP1049">
        <v>2.9</v>
      </c>
      <c r="AQ1049" s="6">
        <v>-2.9</v>
      </c>
    </row>
    <row r="1050" spans="1:43" x14ac:dyDescent="0.3">
      <c r="A1050" t="s">
        <v>3497</v>
      </c>
      <c r="B1050" t="s">
        <v>179</v>
      </c>
      <c r="C1050" t="s">
        <v>46</v>
      </c>
      <c r="D1050" s="3">
        <v>74210</v>
      </c>
      <c r="E1050" t="s">
        <v>1384</v>
      </c>
      <c r="F1050" t="s">
        <v>48</v>
      </c>
      <c r="G1050" t="s">
        <v>49</v>
      </c>
      <c r="H1050" t="s">
        <v>50</v>
      </c>
      <c r="I1050" t="s">
        <v>51</v>
      </c>
      <c r="J1050" t="s">
        <v>102</v>
      </c>
      <c r="K1050" t="s">
        <v>102</v>
      </c>
      <c r="L1050" t="s">
        <v>131</v>
      </c>
      <c r="M1050" t="s">
        <v>52</v>
      </c>
      <c r="N1050" t="s">
        <v>4010</v>
      </c>
      <c r="O1050" t="s">
        <v>3498</v>
      </c>
      <c r="P1050" t="s">
        <v>4011</v>
      </c>
      <c r="Q1050" s="3">
        <v>300002001946637</v>
      </c>
      <c r="R1050" t="s">
        <v>2243</v>
      </c>
      <c r="S1050">
        <v>0</v>
      </c>
      <c r="T1050">
        <v>0</v>
      </c>
      <c r="U1050" s="3">
        <v>1</v>
      </c>
      <c r="V1050" t="s">
        <v>4010</v>
      </c>
      <c r="W1050" t="s">
        <v>2448</v>
      </c>
      <c r="X1050" t="s">
        <v>2449</v>
      </c>
      <c r="Y1050" s="3">
        <v>382</v>
      </c>
      <c r="Z1050" t="s">
        <v>4017</v>
      </c>
      <c r="AA1050" t="s">
        <v>4013</v>
      </c>
      <c r="AB1050" t="s">
        <v>4019</v>
      </c>
      <c r="AC1050" t="s">
        <v>4015</v>
      </c>
      <c r="AD1050" t="s">
        <v>110</v>
      </c>
      <c r="AE1050" t="s">
        <v>60</v>
      </c>
      <c r="AF1050" t="s">
        <v>2922</v>
      </c>
      <c r="AG1050" t="s">
        <v>2923</v>
      </c>
      <c r="AH1050" s="3">
        <v>1</v>
      </c>
      <c r="AI1050" s="3">
        <v>2024</v>
      </c>
      <c r="AJ1050" s="4">
        <v>45539</v>
      </c>
      <c r="AK1050" s="5">
        <v>45539</v>
      </c>
      <c r="AL1050" t="s">
        <v>3508</v>
      </c>
      <c r="AM1050" t="s">
        <v>116</v>
      </c>
      <c r="AN1050">
        <v>417250</v>
      </c>
      <c r="AO1050">
        <v>3173.9700000000003</v>
      </c>
      <c r="AQ1050" s="6">
        <v>3173.9700000000003</v>
      </c>
    </row>
    <row r="1051" spans="1:43" x14ac:dyDescent="0.3">
      <c r="A1051" t="s">
        <v>3497</v>
      </c>
      <c r="B1051" t="s">
        <v>179</v>
      </c>
      <c r="C1051" t="s">
        <v>46</v>
      </c>
      <c r="D1051" s="3">
        <v>74210</v>
      </c>
      <c r="E1051" t="s">
        <v>1384</v>
      </c>
      <c r="F1051" t="s">
        <v>48</v>
      </c>
      <c r="G1051" t="s">
        <v>49</v>
      </c>
      <c r="H1051" t="s">
        <v>50</v>
      </c>
      <c r="I1051" t="s">
        <v>51</v>
      </c>
      <c r="J1051" t="s">
        <v>102</v>
      </c>
      <c r="K1051" t="s">
        <v>102</v>
      </c>
      <c r="L1051" t="s">
        <v>131</v>
      </c>
      <c r="M1051" t="s">
        <v>52</v>
      </c>
      <c r="N1051" t="s">
        <v>2917</v>
      </c>
      <c r="O1051" t="s">
        <v>3498</v>
      </c>
      <c r="P1051" t="s">
        <v>2916</v>
      </c>
      <c r="Q1051" s="3">
        <v>300002087417369</v>
      </c>
      <c r="R1051" t="s">
        <v>2243</v>
      </c>
      <c r="S1051">
        <v>417250</v>
      </c>
      <c r="T1051">
        <v>417250</v>
      </c>
      <c r="U1051" s="3">
        <v>1</v>
      </c>
      <c r="V1051" t="s">
        <v>2917</v>
      </c>
      <c r="W1051" t="s">
        <v>2448</v>
      </c>
      <c r="X1051" t="s">
        <v>2449</v>
      </c>
      <c r="Y1051" s="3">
        <v>2</v>
      </c>
      <c r="Z1051" t="s">
        <v>4012</v>
      </c>
      <c r="AA1051" t="s">
        <v>4088</v>
      </c>
      <c r="AB1051" t="s">
        <v>4014</v>
      </c>
      <c r="AC1051" t="s">
        <v>4089</v>
      </c>
      <c r="AD1051" t="s">
        <v>110</v>
      </c>
      <c r="AE1051" t="s">
        <v>60</v>
      </c>
      <c r="AF1051" t="s">
        <v>2922</v>
      </c>
      <c r="AG1051" t="s">
        <v>2923</v>
      </c>
      <c r="AH1051" s="3">
        <v>1</v>
      </c>
      <c r="AI1051" s="3">
        <v>2024</v>
      </c>
      <c r="AJ1051" s="4">
        <v>45538</v>
      </c>
      <c r="AK1051" s="5">
        <v>45574</v>
      </c>
      <c r="AL1051" t="s">
        <v>3508</v>
      </c>
      <c r="AM1051" t="s">
        <v>116</v>
      </c>
      <c r="AN1051">
        <v>0</v>
      </c>
      <c r="AP1051">
        <v>2.9</v>
      </c>
      <c r="AQ1051" s="6">
        <v>-2.9</v>
      </c>
    </row>
    <row r="1052" spans="1:43" x14ac:dyDescent="0.3">
      <c r="A1052" t="s">
        <v>3497</v>
      </c>
      <c r="B1052" t="s">
        <v>179</v>
      </c>
      <c r="C1052" t="s">
        <v>46</v>
      </c>
      <c r="D1052" s="3">
        <v>74210</v>
      </c>
      <c r="E1052" t="s">
        <v>1384</v>
      </c>
      <c r="F1052" t="s">
        <v>48</v>
      </c>
      <c r="G1052" t="s">
        <v>49</v>
      </c>
      <c r="H1052" t="s">
        <v>50</v>
      </c>
      <c r="I1052" t="s">
        <v>51</v>
      </c>
      <c r="J1052" t="s">
        <v>102</v>
      </c>
      <c r="K1052" t="s">
        <v>102</v>
      </c>
      <c r="L1052" t="s">
        <v>131</v>
      </c>
      <c r="M1052" t="s">
        <v>52</v>
      </c>
      <c r="N1052" t="s">
        <v>2917</v>
      </c>
      <c r="O1052" t="s">
        <v>3498</v>
      </c>
      <c r="P1052" t="s">
        <v>2916</v>
      </c>
      <c r="Q1052" s="3">
        <v>300002087417369</v>
      </c>
      <c r="R1052" t="s">
        <v>2243</v>
      </c>
      <c r="S1052">
        <v>417250</v>
      </c>
      <c r="T1052">
        <v>417250</v>
      </c>
      <c r="U1052" s="3">
        <v>1</v>
      </c>
      <c r="V1052" t="s">
        <v>2917</v>
      </c>
      <c r="W1052" t="s">
        <v>2448</v>
      </c>
      <c r="X1052" t="s">
        <v>2449</v>
      </c>
      <c r="Y1052" s="3">
        <v>2</v>
      </c>
      <c r="Z1052" t="s">
        <v>4012</v>
      </c>
      <c r="AA1052" t="s">
        <v>4088</v>
      </c>
      <c r="AB1052" t="s">
        <v>4016</v>
      </c>
      <c r="AC1052" t="s">
        <v>4089</v>
      </c>
      <c r="AD1052" t="s">
        <v>110</v>
      </c>
      <c r="AE1052" t="s">
        <v>60</v>
      </c>
      <c r="AF1052" t="s">
        <v>2922</v>
      </c>
      <c r="AG1052" t="s">
        <v>2923</v>
      </c>
      <c r="AH1052" s="3">
        <v>1</v>
      </c>
      <c r="AI1052" s="3">
        <v>2024</v>
      </c>
      <c r="AJ1052" s="4">
        <v>45538</v>
      </c>
      <c r="AK1052" s="5">
        <v>45574</v>
      </c>
      <c r="AL1052" t="s">
        <v>3508</v>
      </c>
      <c r="AM1052" t="s">
        <v>116</v>
      </c>
      <c r="AN1052">
        <v>417250</v>
      </c>
      <c r="AO1052">
        <v>3173.9700000000003</v>
      </c>
      <c r="AQ1052" s="6">
        <v>3173.9700000000003</v>
      </c>
    </row>
    <row r="1053" spans="1:43" x14ac:dyDescent="0.3">
      <c r="A1053" t="s">
        <v>3497</v>
      </c>
      <c r="B1053" t="s">
        <v>124</v>
      </c>
      <c r="C1053" t="s">
        <v>46</v>
      </c>
      <c r="D1053" s="3">
        <v>74210</v>
      </c>
      <c r="E1053" t="s">
        <v>1384</v>
      </c>
      <c r="F1053" t="s">
        <v>48</v>
      </c>
      <c r="G1053" t="s">
        <v>49</v>
      </c>
      <c r="H1053" t="s">
        <v>50</v>
      </c>
      <c r="I1053" t="s">
        <v>51</v>
      </c>
      <c r="J1053" t="s">
        <v>102</v>
      </c>
      <c r="K1053" t="s">
        <v>102</v>
      </c>
      <c r="L1053" t="s">
        <v>131</v>
      </c>
      <c r="M1053" t="s">
        <v>52</v>
      </c>
      <c r="N1053" t="s">
        <v>2960</v>
      </c>
      <c r="O1053" t="s">
        <v>3498</v>
      </c>
      <c r="P1053" t="s">
        <v>2959</v>
      </c>
      <c r="Q1053" s="3">
        <v>300002140079780</v>
      </c>
      <c r="R1053" t="s">
        <v>2243</v>
      </c>
      <c r="S1053">
        <v>40800</v>
      </c>
      <c r="T1053">
        <v>40800</v>
      </c>
      <c r="U1053" s="3">
        <v>1</v>
      </c>
      <c r="V1053" t="s">
        <v>2960</v>
      </c>
      <c r="W1053" t="s">
        <v>2448</v>
      </c>
      <c r="X1053" t="s">
        <v>2449</v>
      </c>
      <c r="Y1053" s="3">
        <v>719</v>
      </c>
      <c r="Z1053" t="s">
        <v>4098</v>
      </c>
      <c r="AA1053" t="s">
        <v>4099</v>
      </c>
      <c r="AB1053" t="s">
        <v>4100</v>
      </c>
      <c r="AC1053" t="s">
        <v>4101</v>
      </c>
      <c r="AD1053" t="s">
        <v>110</v>
      </c>
      <c r="AE1053" t="s">
        <v>60</v>
      </c>
      <c r="AF1053" t="s">
        <v>2247</v>
      </c>
      <c r="AH1053" s="3">
        <v>0</v>
      </c>
      <c r="AI1053" s="3">
        <v>2024</v>
      </c>
      <c r="AJ1053" s="4">
        <v>45596</v>
      </c>
      <c r="AK1053" s="5">
        <v>45597</v>
      </c>
      <c r="AL1053" t="s">
        <v>3508</v>
      </c>
      <c r="AM1053" t="s">
        <v>116</v>
      </c>
      <c r="AN1053">
        <v>40800</v>
      </c>
      <c r="AO1053">
        <v>310.34000000000003</v>
      </c>
      <c r="AQ1053" s="6">
        <v>310.34000000000003</v>
      </c>
    </row>
    <row r="1054" spans="1:43" x14ac:dyDescent="0.3">
      <c r="A1054" t="s">
        <v>3497</v>
      </c>
      <c r="B1054" t="s">
        <v>71</v>
      </c>
      <c r="C1054" t="s">
        <v>46</v>
      </c>
      <c r="D1054" s="3">
        <v>74210</v>
      </c>
      <c r="E1054" t="s">
        <v>1384</v>
      </c>
      <c r="F1054" t="s">
        <v>48</v>
      </c>
      <c r="G1054" t="s">
        <v>49</v>
      </c>
      <c r="H1054" t="s">
        <v>50</v>
      </c>
      <c r="I1054" t="s">
        <v>51</v>
      </c>
      <c r="J1054" t="s">
        <v>102</v>
      </c>
      <c r="K1054" t="s">
        <v>102</v>
      </c>
      <c r="L1054" t="s">
        <v>131</v>
      </c>
      <c r="M1054" t="s">
        <v>52</v>
      </c>
      <c r="N1054" t="s">
        <v>3020</v>
      </c>
      <c r="O1054" t="s">
        <v>3498</v>
      </c>
      <c r="Q1054" s="3">
        <v>300002244842276</v>
      </c>
      <c r="R1054" t="s">
        <v>2243</v>
      </c>
      <c r="S1054">
        <v>270000</v>
      </c>
      <c r="T1054">
        <v>270000</v>
      </c>
      <c r="U1054" s="3">
        <v>1</v>
      </c>
      <c r="V1054" t="s">
        <v>3020</v>
      </c>
      <c r="W1054" t="s">
        <v>2448</v>
      </c>
      <c r="X1054" t="s">
        <v>2449</v>
      </c>
      <c r="Y1054" s="3">
        <v>617</v>
      </c>
      <c r="Z1054" t="s">
        <v>4143</v>
      </c>
      <c r="AA1054" t="s">
        <v>4146</v>
      </c>
      <c r="AB1054" t="s">
        <v>4144</v>
      </c>
      <c r="AC1054" t="s">
        <v>4147</v>
      </c>
      <c r="AD1054" t="s">
        <v>110</v>
      </c>
      <c r="AE1054" t="s">
        <v>60</v>
      </c>
      <c r="AF1054" t="s">
        <v>3025</v>
      </c>
      <c r="AG1054" t="s">
        <v>3026</v>
      </c>
      <c r="AH1054" s="3">
        <v>1</v>
      </c>
      <c r="AI1054" s="3">
        <v>2024</v>
      </c>
      <c r="AJ1054" s="4">
        <v>45635</v>
      </c>
      <c r="AK1054" s="5">
        <v>45637</v>
      </c>
      <c r="AL1054" t="s">
        <v>3508</v>
      </c>
      <c r="AM1054" t="s">
        <v>116</v>
      </c>
      <c r="AN1054">
        <v>270000</v>
      </c>
      <c r="AO1054">
        <v>2062.17</v>
      </c>
      <c r="AQ1054" s="6">
        <v>2062.17</v>
      </c>
    </row>
    <row r="1055" spans="1:43" x14ac:dyDescent="0.3">
      <c r="A1055" t="s">
        <v>3497</v>
      </c>
      <c r="B1055" t="s">
        <v>130</v>
      </c>
      <c r="C1055" t="s">
        <v>46</v>
      </c>
      <c r="D1055" s="3">
        <v>74210</v>
      </c>
      <c r="E1055" t="s">
        <v>1384</v>
      </c>
      <c r="F1055" t="s">
        <v>48</v>
      </c>
      <c r="G1055" t="s">
        <v>49</v>
      </c>
      <c r="H1055" t="s">
        <v>50</v>
      </c>
      <c r="I1055" t="s">
        <v>51</v>
      </c>
      <c r="J1055" t="s">
        <v>102</v>
      </c>
      <c r="K1055" t="s">
        <v>102</v>
      </c>
      <c r="L1055" t="s">
        <v>131</v>
      </c>
      <c r="M1055" t="s">
        <v>52</v>
      </c>
      <c r="N1055" t="s">
        <v>3035</v>
      </c>
      <c r="O1055" t="s">
        <v>3498</v>
      </c>
      <c r="P1055" t="s">
        <v>3034</v>
      </c>
      <c r="Q1055" s="3">
        <v>300002249206640</v>
      </c>
      <c r="R1055" t="s">
        <v>2243</v>
      </c>
      <c r="S1055">
        <v>32400</v>
      </c>
      <c r="T1055">
        <v>32400</v>
      </c>
      <c r="U1055" s="3">
        <v>1</v>
      </c>
      <c r="V1055" t="s">
        <v>3035</v>
      </c>
      <c r="W1055" t="s">
        <v>2448</v>
      </c>
      <c r="X1055" t="s">
        <v>2449</v>
      </c>
      <c r="Y1055" s="3">
        <v>2</v>
      </c>
      <c r="Z1055" t="s">
        <v>3006</v>
      </c>
      <c r="AA1055" t="s">
        <v>4152</v>
      </c>
      <c r="AB1055" t="s">
        <v>4153</v>
      </c>
      <c r="AC1055" t="s">
        <v>4154</v>
      </c>
      <c r="AD1055" t="s">
        <v>110</v>
      </c>
      <c r="AE1055" t="s">
        <v>60</v>
      </c>
      <c r="AF1055" t="s">
        <v>3040</v>
      </c>
      <c r="AG1055" t="s">
        <v>3041</v>
      </c>
      <c r="AH1055" s="3">
        <v>1</v>
      </c>
      <c r="AI1055" s="3">
        <v>2024</v>
      </c>
      <c r="AJ1055" s="4">
        <v>45605</v>
      </c>
      <c r="AK1055" s="5">
        <v>45638</v>
      </c>
      <c r="AL1055" t="s">
        <v>3508</v>
      </c>
      <c r="AM1055" t="s">
        <v>116</v>
      </c>
      <c r="AN1055">
        <v>32400</v>
      </c>
      <c r="AO1055">
        <v>247.08</v>
      </c>
      <c r="AQ1055" s="6">
        <v>247.08</v>
      </c>
    </row>
    <row r="1056" spans="1:43" x14ac:dyDescent="0.3">
      <c r="A1056" t="s">
        <v>3497</v>
      </c>
      <c r="B1056" t="s">
        <v>71</v>
      </c>
      <c r="C1056" t="s">
        <v>46</v>
      </c>
      <c r="D1056" s="3">
        <v>74210</v>
      </c>
      <c r="E1056" t="s">
        <v>1384</v>
      </c>
      <c r="F1056" t="s">
        <v>48</v>
      </c>
      <c r="G1056" t="s">
        <v>49</v>
      </c>
      <c r="H1056" t="s">
        <v>50</v>
      </c>
      <c r="I1056" t="s">
        <v>51</v>
      </c>
      <c r="J1056" t="s">
        <v>102</v>
      </c>
      <c r="K1056" t="s">
        <v>102</v>
      </c>
      <c r="L1056" t="s">
        <v>131</v>
      </c>
      <c r="M1056" t="s">
        <v>52</v>
      </c>
      <c r="N1056" t="s">
        <v>3051</v>
      </c>
      <c r="O1056" t="s">
        <v>3498</v>
      </c>
      <c r="P1056" t="s">
        <v>3050</v>
      </c>
      <c r="Q1056" s="3">
        <v>300002253724840</v>
      </c>
      <c r="R1056" t="s">
        <v>2243</v>
      </c>
      <c r="S1056">
        <v>351000</v>
      </c>
      <c r="T1056">
        <v>351000</v>
      </c>
      <c r="U1056" s="3">
        <v>1</v>
      </c>
      <c r="V1056" t="s">
        <v>3051</v>
      </c>
      <c r="W1056" t="s">
        <v>3052</v>
      </c>
      <c r="X1056" t="s">
        <v>3053</v>
      </c>
      <c r="Y1056" s="3">
        <v>76</v>
      </c>
      <c r="Z1056" t="s">
        <v>4159</v>
      </c>
      <c r="AA1056" t="s">
        <v>4160</v>
      </c>
      <c r="AB1056" t="s">
        <v>4161</v>
      </c>
      <c r="AC1056" t="s">
        <v>4162</v>
      </c>
      <c r="AD1056" t="s">
        <v>110</v>
      </c>
      <c r="AE1056" t="s">
        <v>60</v>
      </c>
      <c r="AF1056" t="s">
        <v>3058</v>
      </c>
      <c r="AG1056" t="s">
        <v>3059</v>
      </c>
      <c r="AH1056" s="3">
        <v>1</v>
      </c>
      <c r="AI1056" s="3">
        <v>2024</v>
      </c>
      <c r="AJ1056" s="4">
        <v>45639</v>
      </c>
      <c r="AK1056" s="5">
        <v>45640</v>
      </c>
      <c r="AL1056" t="s">
        <v>3508</v>
      </c>
      <c r="AM1056" t="s">
        <v>116</v>
      </c>
      <c r="AN1056">
        <v>0</v>
      </c>
      <c r="AO1056">
        <v>5.75</v>
      </c>
      <c r="AQ1056" s="6">
        <v>5.75</v>
      </c>
    </row>
    <row r="1057" spans="1:43" x14ac:dyDescent="0.3">
      <c r="A1057" t="s">
        <v>3497</v>
      </c>
      <c r="B1057" t="s">
        <v>71</v>
      </c>
      <c r="C1057" t="s">
        <v>46</v>
      </c>
      <c r="D1057" s="3">
        <v>74210</v>
      </c>
      <c r="E1057" t="s">
        <v>1384</v>
      </c>
      <c r="F1057" t="s">
        <v>48</v>
      </c>
      <c r="G1057" t="s">
        <v>49</v>
      </c>
      <c r="H1057" t="s">
        <v>50</v>
      </c>
      <c r="I1057" t="s">
        <v>51</v>
      </c>
      <c r="J1057" t="s">
        <v>102</v>
      </c>
      <c r="K1057" t="s">
        <v>102</v>
      </c>
      <c r="L1057" t="s">
        <v>131</v>
      </c>
      <c r="M1057" t="s">
        <v>52</v>
      </c>
      <c r="N1057" t="s">
        <v>3051</v>
      </c>
      <c r="O1057" t="s">
        <v>3498</v>
      </c>
      <c r="P1057" t="s">
        <v>3050</v>
      </c>
      <c r="Q1057" s="3">
        <v>300002253724840</v>
      </c>
      <c r="R1057" t="s">
        <v>2243</v>
      </c>
      <c r="S1057">
        <v>351000</v>
      </c>
      <c r="T1057">
        <v>351000</v>
      </c>
      <c r="U1057" s="3">
        <v>1</v>
      </c>
      <c r="V1057" t="s">
        <v>3051</v>
      </c>
      <c r="W1057" t="s">
        <v>3052</v>
      </c>
      <c r="X1057" t="s">
        <v>3053</v>
      </c>
      <c r="Y1057" s="3">
        <v>1675</v>
      </c>
      <c r="Z1057" t="s">
        <v>4159</v>
      </c>
      <c r="AA1057" t="s">
        <v>4160</v>
      </c>
      <c r="AB1057" t="s">
        <v>4163</v>
      </c>
      <c r="AC1057" t="s">
        <v>4162</v>
      </c>
      <c r="AD1057" t="s">
        <v>110</v>
      </c>
      <c r="AE1057" t="s">
        <v>60</v>
      </c>
      <c r="AF1057" t="s">
        <v>3058</v>
      </c>
      <c r="AG1057" t="s">
        <v>3059</v>
      </c>
      <c r="AH1057" s="3">
        <v>1</v>
      </c>
      <c r="AI1057" s="3">
        <v>2024</v>
      </c>
      <c r="AJ1057" s="4">
        <v>45639</v>
      </c>
      <c r="AK1057" s="5">
        <v>45640</v>
      </c>
      <c r="AL1057" t="s">
        <v>3508</v>
      </c>
      <c r="AM1057" t="s">
        <v>116</v>
      </c>
      <c r="AN1057">
        <v>351000</v>
      </c>
      <c r="AO1057">
        <v>2680.82</v>
      </c>
      <c r="AQ1057" s="6">
        <v>2680.82</v>
      </c>
    </row>
    <row r="1058" spans="1:43" x14ac:dyDescent="0.3">
      <c r="A1058" t="s">
        <v>3497</v>
      </c>
      <c r="B1058" t="s">
        <v>71</v>
      </c>
      <c r="C1058" t="s">
        <v>46</v>
      </c>
      <c r="D1058" s="3">
        <v>74210</v>
      </c>
      <c r="E1058" t="s">
        <v>1384</v>
      </c>
      <c r="F1058" t="s">
        <v>48</v>
      </c>
      <c r="G1058" t="s">
        <v>49</v>
      </c>
      <c r="H1058" t="s">
        <v>50</v>
      </c>
      <c r="I1058" t="s">
        <v>51</v>
      </c>
      <c r="J1058" t="s">
        <v>102</v>
      </c>
      <c r="K1058" t="s">
        <v>102</v>
      </c>
      <c r="L1058" t="s">
        <v>131</v>
      </c>
      <c r="M1058" t="s">
        <v>52</v>
      </c>
      <c r="N1058" t="s">
        <v>3061</v>
      </c>
      <c r="O1058" t="s">
        <v>3498</v>
      </c>
      <c r="P1058" t="s">
        <v>3060</v>
      </c>
      <c r="Q1058" s="3">
        <v>300002259262591</v>
      </c>
      <c r="R1058" t="s">
        <v>2243</v>
      </c>
      <c r="S1058">
        <v>164025</v>
      </c>
      <c r="T1058">
        <v>164025</v>
      </c>
      <c r="U1058" s="3">
        <v>1</v>
      </c>
      <c r="V1058" t="s">
        <v>3061</v>
      </c>
      <c r="W1058" t="s">
        <v>3052</v>
      </c>
      <c r="X1058" t="s">
        <v>3053</v>
      </c>
      <c r="Y1058" s="3">
        <v>70</v>
      </c>
      <c r="Z1058" t="s">
        <v>4170</v>
      </c>
      <c r="AA1058" t="s">
        <v>4171</v>
      </c>
      <c r="AB1058" t="s">
        <v>4172</v>
      </c>
      <c r="AC1058" t="s">
        <v>4162</v>
      </c>
      <c r="AD1058" t="s">
        <v>110</v>
      </c>
      <c r="AE1058" t="s">
        <v>60</v>
      </c>
      <c r="AF1058" t="s">
        <v>3062</v>
      </c>
      <c r="AG1058" t="s">
        <v>3063</v>
      </c>
      <c r="AH1058" s="3">
        <v>1</v>
      </c>
      <c r="AI1058" s="3">
        <v>2024</v>
      </c>
      <c r="AJ1058" s="4">
        <v>45639</v>
      </c>
      <c r="AK1058" s="5">
        <v>45642</v>
      </c>
      <c r="AL1058" t="s">
        <v>3508</v>
      </c>
      <c r="AM1058" t="s">
        <v>116</v>
      </c>
      <c r="AN1058">
        <v>0</v>
      </c>
      <c r="AO1058">
        <v>2.69</v>
      </c>
      <c r="AQ1058" s="6">
        <v>2.69</v>
      </c>
    </row>
    <row r="1059" spans="1:43" x14ac:dyDescent="0.3">
      <c r="A1059" t="s">
        <v>3497</v>
      </c>
      <c r="B1059" t="s">
        <v>71</v>
      </c>
      <c r="C1059" t="s">
        <v>46</v>
      </c>
      <c r="D1059" s="3">
        <v>74210</v>
      </c>
      <c r="E1059" t="s">
        <v>1384</v>
      </c>
      <c r="F1059" t="s">
        <v>48</v>
      </c>
      <c r="G1059" t="s">
        <v>49</v>
      </c>
      <c r="H1059" t="s">
        <v>50</v>
      </c>
      <c r="I1059" t="s">
        <v>51</v>
      </c>
      <c r="J1059" t="s">
        <v>102</v>
      </c>
      <c r="K1059" t="s">
        <v>102</v>
      </c>
      <c r="L1059" t="s">
        <v>131</v>
      </c>
      <c r="M1059" t="s">
        <v>52</v>
      </c>
      <c r="N1059" t="s">
        <v>3061</v>
      </c>
      <c r="O1059" t="s">
        <v>3498</v>
      </c>
      <c r="P1059" t="s">
        <v>3060</v>
      </c>
      <c r="Q1059" s="3">
        <v>300002259262591</v>
      </c>
      <c r="R1059" t="s">
        <v>2243</v>
      </c>
      <c r="S1059">
        <v>164025</v>
      </c>
      <c r="T1059">
        <v>164025</v>
      </c>
      <c r="U1059" s="3">
        <v>1</v>
      </c>
      <c r="V1059" t="s">
        <v>3061</v>
      </c>
      <c r="W1059" t="s">
        <v>3052</v>
      </c>
      <c r="X1059" t="s">
        <v>3053</v>
      </c>
      <c r="Y1059" s="3">
        <v>333</v>
      </c>
      <c r="Z1059" t="s">
        <v>4170</v>
      </c>
      <c r="AA1059" t="s">
        <v>4171</v>
      </c>
      <c r="AB1059" t="s">
        <v>4173</v>
      </c>
      <c r="AC1059" t="s">
        <v>4162</v>
      </c>
      <c r="AD1059" t="s">
        <v>110</v>
      </c>
      <c r="AE1059" t="s">
        <v>60</v>
      </c>
      <c r="AF1059" t="s">
        <v>3062</v>
      </c>
      <c r="AG1059" t="s">
        <v>3063</v>
      </c>
      <c r="AH1059" s="3">
        <v>1</v>
      </c>
      <c r="AI1059" s="3">
        <v>2024</v>
      </c>
      <c r="AJ1059" s="4">
        <v>45639</v>
      </c>
      <c r="AK1059" s="5">
        <v>45642</v>
      </c>
      <c r="AL1059" t="s">
        <v>3508</v>
      </c>
      <c r="AM1059" t="s">
        <v>116</v>
      </c>
      <c r="AN1059">
        <v>164025</v>
      </c>
      <c r="AO1059">
        <v>1252.76</v>
      </c>
      <c r="AQ1059" s="6">
        <v>1252.76</v>
      </c>
    </row>
    <row r="1060" spans="1:43" x14ac:dyDescent="0.3">
      <c r="A1060" t="s">
        <v>3497</v>
      </c>
      <c r="B1060" t="s">
        <v>190</v>
      </c>
      <c r="C1060" t="s">
        <v>46</v>
      </c>
      <c r="D1060" s="3">
        <v>74210</v>
      </c>
      <c r="E1060" t="s">
        <v>1384</v>
      </c>
      <c r="F1060" t="s">
        <v>48</v>
      </c>
      <c r="G1060" t="s">
        <v>49</v>
      </c>
      <c r="H1060" t="s">
        <v>50</v>
      </c>
      <c r="I1060" t="s">
        <v>51</v>
      </c>
      <c r="J1060" t="s">
        <v>102</v>
      </c>
      <c r="K1060" t="s">
        <v>102</v>
      </c>
      <c r="L1060" t="s">
        <v>131</v>
      </c>
      <c r="M1060" t="s">
        <v>52</v>
      </c>
      <c r="N1060" t="s">
        <v>4205</v>
      </c>
      <c r="O1060" t="s">
        <v>3498</v>
      </c>
      <c r="P1060" t="s">
        <v>4206</v>
      </c>
      <c r="Q1060" s="3">
        <v>300002387556950</v>
      </c>
      <c r="R1060" t="s">
        <v>2243</v>
      </c>
      <c r="S1060">
        <v>27000</v>
      </c>
      <c r="T1060">
        <v>27000</v>
      </c>
      <c r="U1060" s="3">
        <v>1</v>
      </c>
      <c r="V1060" t="s">
        <v>4205</v>
      </c>
      <c r="W1060" t="s">
        <v>4207</v>
      </c>
      <c r="X1060" t="s">
        <v>4208</v>
      </c>
      <c r="Y1060" s="3">
        <v>36</v>
      </c>
      <c r="Z1060" t="s">
        <v>4209</v>
      </c>
      <c r="AA1060" t="s">
        <v>4210</v>
      </c>
      <c r="AB1060" t="s">
        <v>4211</v>
      </c>
      <c r="AC1060" t="s">
        <v>4212</v>
      </c>
      <c r="AD1060" t="s">
        <v>110</v>
      </c>
      <c r="AE1060" t="s">
        <v>60</v>
      </c>
      <c r="AF1060" t="s">
        <v>2247</v>
      </c>
      <c r="AH1060" s="3">
        <v>0</v>
      </c>
      <c r="AI1060" s="3">
        <v>2025</v>
      </c>
      <c r="AJ1060" s="4">
        <v>45684</v>
      </c>
      <c r="AK1060" s="5">
        <v>45692</v>
      </c>
      <c r="AL1060" t="s">
        <v>3508</v>
      </c>
      <c r="AM1060" t="s">
        <v>116</v>
      </c>
      <c r="AN1060">
        <v>27000</v>
      </c>
      <c r="AO1060">
        <v>207.26</v>
      </c>
      <c r="AQ1060" s="6">
        <v>207.26</v>
      </c>
    </row>
    <row r="1061" spans="1:43" x14ac:dyDescent="0.3">
      <c r="A1061" t="s">
        <v>3497</v>
      </c>
      <c r="B1061" t="s">
        <v>224</v>
      </c>
      <c r="C1061" t="s">
        <v>46</v>
      </c>
      <c r="D1061" s="3">
        <v>74215</v>
      </c>
      <c r="E1061" t="s">
        <v>4663</v>
      </c>
      <c r="F1061" t="s">
        <v>48</v>
      </c>
      <c r="G1061" t="s">
        <v>49</v>
      </c>
      <c r="H1061" t="s">
        <v>50</v>
      </c>
      <c r="I1061" t="s">
        <v>51</v>
      </c>
      <c r="J1061" t="s">
        <v>102</v>
      </c>
      <c r="K1061" t="s">
        <v>102</v>
      </c>
      <c r="L1061" t="s">
        <v>131</v>
      </c>
      <c r="M1061" t="s">
        <v>52</v>
      </c>
      <c r="N1061" t="s">
        <v>3942</v>
      </c>
      <c r="O1061" t="s">
        <v>3498</v>
      </c>
      <c r="P1061" t="s">
        <v>3943</v>
      </c>
      <c r="Q1061" s="3">
        <v>300001846601873</v>
      </c>
      <c r="R1061" t="s">
        <v>2243</v>
      </c>
      <c r="S1061">
        <v>0</v>
      </c>
      <c r="T1061">
        <v>0</v>
      </c>
      <c r="U1061" s="3">
        <v>1</v>
      </c>
      <c r="V1061" t="s">
        <v>3942</v>
      </c>
      <c r="W1061" t="s">
        <v>2448</v>
      </c>
      <c r="X1061" t="s">
        <v>2449</v>
      </c>
      <c r="Y1061" s="3">
        <v>15</v>
      </c>
      <c r="Z1061" t="s">
        <v>3944</v>
      </c>
      <c r="AA1061" t="s">
        <v>3945</v>
      </c>
      <c r="AB1061" t="s">
        <v>3946</v>
      </c>
      <c r="AC1061" t="s">
        <v>3947</v>
      </c>
      <c r="AD1061" t="s">
        <v>110</v>
      </c>
      <c r="AE1061" t="s">
        <v>60</v>
      </c>
      <c r="AF1061" t="s">
        <v>2247</v>
      </c>
      <c r="AH1061" s="3">
        <v>0</v>
      </c>
      <c r="AI1061" s="3">
        <v>2024</v>
      </c>
      <c r="AJ1061" s="4">
        <v>45462</v>
      </c>
      <c r="AK1061" s="5">
        <v>45483</v>
      </c>
      <c r="AL1061" t="s">
        <v>3508</v>
      </c>
      <c r="AM1061" t="s">
        <v>116</v>
      </c>
      <c r="AN1061">
        <v>175000</v>
      </c>
      <c r="AO1061">
        <v>1321.3500000000001</v>
      </c>
      <c r="AQ1061" s="6">
        <v>1321.3500000000001</v>
      </c>
    </row>
    <row r="1062" spans="1:43" x14ac:dyDescent="0.3">
      <c r="A1062" t="s">
        <v>3497</v>
      </c>
      <c r="B1062" t="s">
        <v>224</v>
      </c>
      <c r="C1062" t="s">
        <v>46</v>
      </c>
      <c r="D1062" s="3">
        <v>74215</v>
      </c>
      <c r="E1062" t="s">
        <v>4663</v>
      </c>
      <c r="F1062" t="s">
        <v>48</v>
      </c>
      <c r="G1062" t="s">
        <v>49</v>
      </c>
      <c r="H1062" t="s">
        <v>50</v>
      </c>
      <c r="I1062" t="s">
        <v>51</v>
      </c>
      <c r="J1062" t="s">
        <v>102</v>
      </c>
      <c r="K1062" t="s">
        <v>102</v>
      </c>
      <c r="L1062" t="s">
        <v>131</v>
      </c>
      <c r="M1062" t="s">
        <v>52</v>
      </c>
      <c r="N1062" t="s">
        <v>3942</v>
      </c>
      <c r="O1062" t="s">
        <v>3498</v>
      </c>
      <c r="P1062" t="s">
        <v>3943</v>
      </c>
      <c r="Q1062" s="3">
        <v>300001846601873</v>
      </c>
      <c r="R1062" t="s">
        <v>2243</v>
      </c>
      <c r="S1062">
        <v>0</v>
      </c>
      <c r="T1062">
        <v>0</v>
      </c>
      <c r="U1062" s="3">
        <v>1</v>
      </c>
      <c r="V1062" t="s">
        <v>3942</v>
      </c>
      <c r="W1062" t="s">
        <v>2448</v>
      </c>
      <c r="X1062" t="s">
        <v>2449</v>
      </c>
      <c r="Y1062" s="3">
        <v>16</v>
      </c>
      <c r="Z1062" t="s">
        <v>3944</v>
      </c>
      <c r="AA1062" t="s">
        <v>3945</v>
      </c>
      <c r="AB1062" t="s">
        <v>3946</v>
      </c>
      <c r="AC1062" t="s">
        <v>3947</v>
      </c>
      <c r="AD1062" t="s">
        <v>110</v>
      </c>
      <c r="AE1062" t="s">
        <v>60</v>
      </c>
      <c r="AF1062" t="s">
        <v>2247</v>
      </c>
      <c r="AH1062" s="3">
        <v>0</v>
      </c>
      <c r="AI1062" s="3">
        <v>2024</v>
      </c>
      <c r="AJ1062" s="4">
        <v>45462</v>
      </c>
      <c r="AK1062" s="5">
        <v>45483</v>
      </c>
      <c r="AL1062" t="s">
        <v>3508</v>
      </c>
      <c r="AM1062" t="s">
        <v>116</v>
      </c>
      <c r="AN1062">
        <v>-175000</v>
      </c>
      <c r="AP1062">
        <v>1321.3500000000001</v>
      </c>
      <c r="AQ1062" s="6">
        <v>-1321.3500000000001</v>
      </c>
    </row>
    <row r="1063" spans="1:43" x14ac:dyDescent="0.3">
      <c r="A1063" t="s">
        <v>98</v>
      </c>
      <c r="B1063" t="s">
        <v>130</v>
      </c>
      <c r="C1063" t="s">
        <v>46</v>
      </c>
      <c r="D1063" s="3">
        <v>75105</v>
      </c>
      <c r="E1063" t="s">
        <v>100</v>
      </c>
      <c r="F1063" t="s">
        <v>48</v>
      </c>
      <c r="G1063" t="s">
        <v>49</v>
      </c>
      <c r="H1063" t="s">
        <v>50</v>
      </c>
      <c r="I1063" t="s">
        <v>51</v>
      </c>
      <c r="J1063" t="s">
        <v>102</v>
      </c>
      <c r="K1063" t="s">
        <v>102</v>
      </c>
      <c r="L1063" t="s">
        <v>131</v>
      </c>
      <c r="M1063" t="s">
        <v>52</v>
      </c>
      <c r="N1063" t="s">
        <v>132</v>
      </c>
      <c r="O1063" t="s">
        <v>105</v>
      </c>
      <c r="Q1063" s="3"/>
      <c r="U1063" s="3"/>
      <c r="W1063" t="s">
        <v>43</v>
      </c>
      <c r="X1063" t="s">
        <v>43</v>
      </c>
      <c r="Y1063" s="3">
        <v>2</v>
      </c>
      <c r="Z1063" t="s">
        <v>133</v>
      </c>
      <c r="AA1063" t="s">
        <v>134</v>
      </c>
      <c r="AB1063" t="s">
        <v>135</v>
      </c>
      <c r="AC1063" t="s">
        <v>136</v>
      </c>
      <c r="AD1063" t="s">
        <v>110</v>
      </c>
      <c r="AE1063" t="s">
        <v>60</v>
      </c>
      <c r="AH1063" s="3"/>
      <c r="AI1063" s="3">
        <v>2024</v>
      </c>
      <c r="AJ1063" s="4">
        <v>45605</v>
      </c>
      <c r="AK1063" s="5">
        <v>45639</v>
      </c>
      <c r="AL1063" t="s">
        <v>43</v>
      </c>
      <c r="AM1063" t="s">
        <v>116</v>
      </c>
      <c r="AN1063">
        <v>2268</v>
      </c>
      <c r="AO1063">
        <v>17.3</v>
      </c>
      <c r="AQ1063" s="6">
        <v>17.3</v>
      </c>
    </row>
    <row r="1064" spans="1:43" x14ac:dyDescent="0.3">
      <c r="A1064" t="s">
        <v>98</v>
      </c>
      <c r="B1064" t="s">
        <v>190</v>
      </c>
      <c r="C1064" t="s">
        <v>46</v>
      </c>
      <c r="D1064" s="3">
        <v>75105</v>
      </c>
      <c r="E1064" t="s">
        <v>100</v>
      </c>
      <c r="F1064" t="s">
        <v>48</v>
      </c>
      <c r="G1064" t="s">
        <v>49</v>
      </c>
      <c r="H1064" t="s">
        <v>50</v>
      </c>
      <c r="I1064" t="s">
        <v>51</v>
      </c>
      <c r="J1064" t="s">
        <v>102</v>
      </c>
      <c r="K1064" t="s">
        <v>102</v>
      </c>
      <c r="L1064" t="s">
        <v>131</v>
      </c>
      <c r="M1064" t="s">
        <v>52</v>
      </c>
      <c r="N1064" t="s">
        <v>191</v>
      </c>
      <c r="O1064" t="s">
        <v>105</v>
      </c>
      <c r="Q1064" s="3"/>
      <c r="U1064" s="3"/>
      <c r="W1064" t="s">
        <v>43</v>
      </c>
      <c r="X1064" t="s">
        <v>43</v>
      </c>
      <c r="Y1064" s="3">
        <v>6</v>
      </c>
      <c r="Z1064" t="s">
        <v>192</v>
      </c>
      <c r="AA1064" t="s">
        <v>193</v>
      </c>
      <c r="AB1064" t="s">
        <v>194</v>
      </c>
      <c r="AC1064" t="s">
        <v>195</v>
      </c>
      <c r="AD1064" t="s">
        <v>110</v>
      </c>
      <c r="AE1064" t="s">
        <v>60</v>
      </c>
      <c r="AH1064" s="3"/>
      <c r="AI1064" s="3">
        <v>2025</v>
      </c>
      <c r="AJ1064" s="4">
        <v>45674</v>
      </c>
      <c r="AK1064" s="5">
        <v>45697</v>
      </c>
      <c r="AL1064" t="s">
        <v>43</v>
      </c>
      <c r="AM1064" t="s">
        <v>116</v>
      </c>
      <c r="AN1064">
        <v>2605.4</v>
      </c>
      <c r="AO1064">
        <v>20</v>
      </c>
      <c r="AQ1064" s="6">
        <v>20</v>
      </c>
    </row>
    <row r="1065" spans="1:43" x14ac:dyDescent="0.3">
      <c r="A1065" t="s">
        <v>98</v>
      </c>
      <c r="B1065" t="s">
        <v>224</v>
      </c>
      <c r="C1065" t="s">
        <v>46</v>
      </c>
      <c r="D1065" s="3">
        <v>75105</v>
      </c>
      <c r="E1065" t="s">
        <v>100</v>
      </c>
      <c r="F1065" t="s">
        <v>48</v>
      </c>
      <c r="G1065" t="s">
        <v>49</v>
      </c>
      <c r="H1065" t="s">
        <v>50</v>
      </c>
      <c r="I1065" t="s">
        <v>51</v>
      </c>
      <c r="J1065" t="s">
        <v>102</v>
      </c>
      <c r="K1065" t="s">
        <v>102</v>
      </c>
      <c r="L1065" t="s">
        <v>131</v>
      </c>
      <c r="M1065" t="s">
        <v>52</v>
      </c>
      <c r="N1065" t="s">
        <v>225</v>
      </c>
      <c r="O1065" t="s">
        <v>105</v>
      </c>
      <c r="Q1065" s="3"/>
      <c r="U1065" s="3"/>
      <c r="W1065" t="s">
        <v>43</v>
      </c>
      <c r="X1065" t="s">
        <v>43</v>
      </c>
      <c r="Y1065" s="3">
        <v>8</v>
      </c>
      <c r="Z1065" t="s">
        <v>226</v>
      </c>
      <c r="AA1065" t="s">
        <v>227</v>
      </c>
      <c r="AB1065" t="s">
        <v>228</v>
      </c>
      <c r="AC1065" t="s">
        <v>229</v>
      </c>
      <c r="AD1065" t="s">
        <v>110</v>
      </c>
      <c r="AE1065" t="s">
        <v>60</v>
      </c>
      <c r="AH1065" s="3"/>
      <c r="AI1065" s="3">
        <v>2024</v>
      </c>
      <c r="AJ1065" s="4">
        <v>45462</v>
      </c>
      <c r="AK1065" s="5">
        <v>45484</v>
      </c>
      <c r="AL1065" t="s">
        <v>43</v>
      </c>
      <c r="AM1065" t="s">
        <v>116</v>
      </c>
      <c r="AN1065">
        <v>9408</v>
      </c>
      <c r="AO1065">
        <v>71.040000000000006</v>
      </c>
      <c r="AQ1065" s="6">
        <v>71.040000000000006</v>
      </c>
    </row>
    <row r="1066" spans="1:43" x14ac:dyDescent="0.3">
      <c r="A1066" t="s">
        <v>98</v>
      </c>
      <c r="B1066" t="s">
        <v>224</v>
      </c>
      <c r="C1066" t="s">
        <v>46</v>
      </c>
      <c r="D1066" s="3">
        <v>75105</v>
      </c>
      <c r="E1066" t="s">
        <v>100</v>
      </c>
      <c r="F1066" t="s">
        <v>48</v>
      </c>
      <c r="G1066" t="s">
        <v>49</v>
      </c>
      <c r="H1066" t="s">
        <v>50</v>
      </c>
      <c r="I1066" t="s">
        <v>51</v>
      </c>
      <c r="J1066" t="s">
        <v>102</v>
      </c>
      <c r="K1066" t="s">
        <v>102</v>
      </c>
      <c r="L1066" t="s">
        <v>131</v>
      </c>
      <c r="M1066" t="s">
        <v>52</v>
      </c>
      <c r="N1066" t="s">
        <v>332</v>
      </c>
      <c r="O1066" t="s">
        <v>105</v>
      </c>
      <c r="Q1066" s="3"/>
      <c r="U1066" s="3"/>
      <c r="W1066" t="s">
        <v>43</v>
      </c>
      <c r="X1066" t="s">
        <v>43</v>
      </c>
      <c r="Y1066" s="3">
        <v>18</v>
      </c>
      <c r="Z1066" t="s">
        <v>333</v>
      </c>
      <c r="AA1066" t="s">
        <v>334</v>
      </c>
      <c r="AB1066" t="s">
        <v>335</v>
      </c>
      <c r="AC1066" t="s">
        <v>336</v>
      </c>
      <c r="AD1066" t="s">
        <v>110</v>
      </c>
      <c r="AE1066" t="s">
        <v>60</v>
      </c>
      <c r="AH1066" s="3"/>
      <c r="AI1066" s="3">
        <v>2024</v>
      </c>
      <c r="AJ1066" s="4">
        <v>45448</v>
      </c>
      <c r="AK1066" s="5">
        <v>45452</v>
      </c>
      <c r="AL1066" t="s">
        <v>43</v>
      </c>
      <c r="AM1066" t="s">
        <v>116</v>
      </c>
      <c r="AN1066">
        <v>14409.5</v>
      </c>
      <c r="AO1066">
        <v>108.51</v>
      </c>
      <c r="AQ1066" s="6">
        <v>108.51</v>
      </c>
    </row>
    <row r="1067" spans="1:43" x14ac:dyDescent="0.3">
      <c r="A1067" t="s">
        <v>98</v>
      </c>
      <c r="B1067" t="s">
        <v>130</v>
      </c>
      <c r="C1067" t="s">
        <v>46</v>
      </c>
      <c r="D1067" s="3">
        <v>75105</v>
      </c>
      <c r="E1067" t="s">
        <v>100</v>
      </c>
      <c r="F1067" t="s">
        <v>48</v>
      </c>
      <c r="G1067" t="s">
        <v>49</v>
      </c>
      <c r="H1067" t="s">
        <v>50</v>
      </c>
      <c r="I1067" t="s">
        <v>51</v>
      </c>
      <c r="J1067" t="s">
        <v>102</v>
      </c>
      <c r="K1067" t="s">
        <v>102</v>
      </c>
      <c r="L1067" t="s">
        <v>131</v>
      </c>
      <c r="M1067" t="s">
        <v>52</v>
      </c>
      <c r="N1067" t="s">
        <v>404</v>
      </c>
      <c r="O1067" t="s">
        <v>105</v>
      </c>
      <c r="Q1067" s="3"/>
      <c r="U1067" s="3"/>
      <c r="W1067" t="s">
        <v>43</v>
      </c>
      <c r="X1067" t="s">
        <v>43</v>
      </c>
      <c r="Y1067" s="3">
        <v>24</v>
      </c>
      <c r="Z1067" t="s">
        <v>400</v>
      </c>
      <c r="AA1067" t="s">
        <v>405</v>
      </c>
      <c r="AB1067" t="s">
        <v>402</v>
      </c>
      <c r="AC1067" t="s">
        <v>403</v>
      </c>
      <c r="AD1067" t="s">
        <v>110</v>
      </c>
      <c r="AE1067" t="s">
        <v>60</v>
      </c>
      <c r="AH1067" s="3"/>
      <c r="AI1067" s="3">
        <v>2024</v>
      </c>
      <c r="AJ1067" s="4">
        <v>45622</v>
      </c>
      <c r="AK1067" s="5">
        <v>45630</v>
      </c>
      <c r="AL1067" t="s">
        <v>43</v>
      </c>
      <c r="AM1067" t="s">
        <v>116</v>
      </c>
      <c r="AN1067">
        <v>29166.55</v>
      </c>
      <c r="AO1067">
        <v>222.51</v>
      </c>
      <c r="AQ1067" s="6">
        <v>222.51</v>
      </c>
    </row>
    <row r="1068" spans="1:43" x14ac:dyDescent="0.3">
      <c r="A1068" t="s">
        <v>98</v>
      </c>
      <c r="B1068" t="s">
        <v>224</v>
      </c>
      <c r="C1068" t="s">
        <v>46</v>
      </c>
      <c r="D1068" s="3">
        <v>75105</v>
      </c>
      <c r="E1068" t="s">
        <v>100</v>
      </c>
      <c r="F1068" t="s">
        <v>48</v>
      </c>
      <c r="G1068" t="s">
        <v>49</v>
      </c>
      <c r="H1068" t="s">
        <v>50</v>
      </c>
      <c r="I1068" t="s">
        <v>51</v>
      </c>
      <c r="J1068" t="s">
        <v>102</v>
      </c>
      <c r="K1068" t="s">
        <v>102</v>
      </c>
      <c r="L1068" t="s">
        <v>131</v>
      </c>
      <c r="M1068" t="s">
        <v>52</v>
      </c>
      <c r="N1068" t="s">
        <v>427</v>
      </c>
      <c r="O1068" t="s">
        <v>105</v>
      </c>
      <c r="Q1068" s="3"/>
      <c r="U1068" s="3"/>
      <c r="W1068" t="s">
        <v>43</v>
      </c>
      <c r="X1068" t="s">
        <v>43</v>
      </c>
      <c r="Y1068" s="3">
        <v>28</v>
      </c>
      <c r="Z1068" t="s">
        <v>428</v>
      </c>
      <c r="AA1068" t="s">
        <v>429</v>
      </c>
      <c r="AB1068" t="s">
        <v>430</v>
      </c>
      <c r="AC1068" t="s">
        <v>336</v>
      </c>
      <c r="AD1068" t="s">
        <v>110</v>
      </c>
      <c r="AE1068" t="s">
        <v>60</v>
      </c>
      <c r="AH1068" s="3"/>
      <c r="AI1068" s="3">
        <v>2024</v>
      </c>
      <c r="AJ1068" s="4">
        <v>45448</v>
      </c>
      <c r="AK1068" s="5">
        <v>45456</v>
      </c>
      <c r="AL1068" t="s">
        <v>43</v>
      </c>
      <c r="AM1068" t="s">
        <v>116</v>
      </c>
      <c r="AN1068">
        <v>0</v>
      </c>
      <c r="AP1068">
        <v>0.36</v>
      </c>
      <c r="AQ1068" s="6">
        <v>-0.36</v>
      </c>
    </row>
    <row r="1069" spans="1:43" x14ac:dyDescent="0.3">
      <c r="A1069" t="s">
        <v>98</v>
      </c>
      <c r="B1069" t="s">
        <v>190</v>
      </c>
      <c r="C1069" t="s">
        <v>46</v>
      </c>
      <c r="D1069" s="3">
        <v>75105</v>
      </c>
      <c r="E1069" t="s">
        <v>100</v>
      </c>
      <c r="F1069" t="s">
        <v>48</v>
      </c>
      <c r="G1069" t="s">
        <v>49</v>
      </c>
      <c r="H1069" t="s">
        <v>50</v>
      </c>
      <c r="I1069" t="s">
        <v>51</v>
      </c>
      <c r="J1069" t="s">
        <v>102</v>
      </c>
      <c r="K1069" t="s">
        <v>102</v>
      </c>
      <c r="L1069" t="s">
        <v>131</v>
      </c>
      <c r="M1069" t="s">
        <v>52</v>
      </c>
      <c r="N1069" t="s">
        <v>456</v>
      </c>
      <c r="O1069" t="s">
        <v>105</v>
      </c>
      <c r="Q1069" s="3"/>
      <c r="U1069" s="3"/>
      <c r="W1069" t="s">
        <v>43</v>
      </c>
      <c r="X1069" t="s">
        <v>43</v>
      </c>
      <c r="Y1069" s="3">
        <v>34</v>
      </c>
      <c r="Z1069" t="s">
        <v>457</v>
      </c>
      <c r="AA1069" t="s">
        <v>458</v>
      </c>
      <c r="AB1069" t="s">
        <v>459</v>
      </c>
      <c r="AC1069" t="s">
        <v>460</v>
      </c>
      <c r="AD1069" t="s">
        <v>110</v>
      </c>
      <c r="AE1069" t="s">
        <v>60</v>
      </c>
      <c r="AH1069" s="3"/>
      <c r="AI1069" s="3">
        <v>2025</v>
      </c>
      <c r="AJ1069" s="4">
        <v>45684</v>
      </c>
      <c r="AK1069" s="5">
        <v>45693</v>
      </c>
      <c r="AL1069" t="s">
        <v>43</v>
      </c>
      <c r="AM1069" t="s">
        <v>116</v>
      </c>
      <c r="AN1069">
        <v>1890</v>
      </c>
      <c r="AO1069">
        <v>14.51</v>
      </c>
      <c r="AQ1069" s="6">
        <v>14.51</v>
      </c>
    </row>
    <row r="1070" spans="1:43" x14ac:dyDescent="0.3">
      <c r="A1070" t="s">
        <v>98</v>
      </c>
      <c r="B1070" t="s">
        <v>224</v>
      </c>
      <c r="C1070" t="s">
        <v>46</v>
      </c>
      <c r="D1070" s="3">
        <v>75105</v>
      </c>
      <c r="E1070" t="s">
        <v>100</v>
      </c>
      <c r="F1070" t="s">
        <v>48</v>
      </c>
      <c r="G1070" t="s">
        <v>49</v>
      </c>
      <c r="H1070" t="s">
        <v>50</v>
      </c>
      <c r="I1070" t="s">
        <v>51</v>
      </c>
      <c r="J1070" t="s">
        <v>102</v>
      </c>
      <c r="K1070" t="s">
        <v>102</v>
      </c>
      <c r="L1070" t="s">
        <v>131</v>
      </c>
      <c r="M1070" t="s">
        <v>52</v>
      </c>
      <c r="N1070" t="s">
        <v>470</v>
      </c>
      <c r="O1070" t="s">
        <v>105</v>
      </c>
      <c r="Q1070" s="3"/>
      <c r="U1070" s="3"/>
      <c r="W1070" t="s">
        <v>43</v>
      </c>
      <c r="X1070" t="s">
        <v>43</v>
      </c>
      <c r="Y1070" s="3">
        <v>37</v>
      </c>
      <c r="Z1070" t="s">
        <v>471</v>
      </c>
      <c r="AA1070" t="s">
        <v>472</v>
      </c>
      <c r="AB1070" t="s">
        <v>473</v>
      </c>
      <c r="AC1070" t="s">
        <v>336</v>
      </c>
      <c r="AD1070" t="s">
        <v>110</v>
      </c>
      <c r="AE1070" t="s">
        <v>60</v>
      </c>
      <c r="AH1070" s="3"/>
      <c r="AI1070" s="3">
        <v>2024</v>
      </c>
      <c r="AJ1070" s="4">
        <v>45448</v>
      </c>
      <c r="AK1070" s="5">
        <v>45454</v>
      </c>
      <c r="AL1070" t="s">
        <v>43</v>
      </c>
      <c r="AM1070" t="s">
        <v>116</v>
      </c>
      <c r="AN1070">
        <v>13720</v>
      </c>
      <c r="AO1070">
        <v>103.31</v>
      </c>
      <c r="AQ1070" s="6">
        <v>103.31</v>
      </c>
    </row>
    <row r="1071" spans="1:43" x14ac:dyDescent="0.3">
      <c r="A1071" t="s">
        <v>98</v>
      </c>
      <c r="B1071" t="s">
        <v>241</v>
      </c>
      <c r="C1071" t="s">
        <v>46</v>
      </c>
      <c r="D1071" s="3">
        <v>75105</v>
      </c>
      <c r="E1071" t="s">
        <v>100</v>
      </c>
      <c r="F1071" t="s">
        <v>48</v>
      </c>
      <c r="G1071" t="s">
        <v>49</v>
      </c>
      <c r="H1071" t="s">
        <v>50</v>
      </c>
      <c r="I1071" t="s">
        <v>51</v>
      </c>
      <c r="J1071" t="s">
        <v>102</v>
      </c>
      <c r="K1071" t="s">
        <v>102</v>
      </c>
      <c r="L1071" t="s">
        <v>131</v>
      </c>
      <c r="M1071" t="s">
        <v>52</v>
      </c>
      <c r="N1071" t="s">
        <v>523</v>
      </c>
      <c r="O1071" t="s">
        <v>105</v>
      </c>
      <c r="Q1071" s="3"/>
      <c r="U1071" s="3"/>
      <c r="W1071" t="s">
        <v>43</v>
      </c>
      <c r="X1071" t="s">
        <v>43</v>
      </c>
      <c r="Y1071" s="3">
        <v>70</v>
      </c>
      <c r="Z1071" t="s">
        <v>524</v>
      </c>
      <c r="AA1071" t="s">
        <v>525</v>
      </c>
      <c r="AB1071" t="s">
        <v>526</v>
      </c>
      <c r="AC1071" t="s">
        <v>439</v>
      </c>
      <c r="AD1071" t="s">
        <v>110</v>
      </c>
      <c r="AE1071" t="s">
        <v>60</v>
      </c>
      <c r="AH1071" s="3"/>
      <c r="AI1071" s="3">
        <v>2025</v>
      </c>
      <c r="AJ1071" s="4">
        <v>45727</v>
      </c>
      <c r="AK1071" s="5">
        <v>45730</v>
      </c>
      <c r="AL1071" t="s">
        <v>43</v>
      </c>
      <c r="AM1071" t="s">
        <v>116</v>
      </c>
      <c r="AN1071">
        <v>2485</v>
      </c>
      <c r="AO1071">
        <v>19.02</v>
      </c>
      <c r="AQ1071" s="6">
        <v>19.02</v>
      </c>
    </row>
    <row r="1072" spans="1:43" x14ac:dyDescent="0.3">
      <c r="A1072" t="s">
        <v>98</v>
      </c>
      <c r="B1072" t="s">
        <v>71</v>
      </c>
      <c r="C1072" t="s">
        <v>46</v>
      </c>
      <c r="D1072" s="3">
        <v>75105</v>
      </c>
      <c r="E1072" t="s">
        <v>100</v>
      </c>
      <c r="F1072" t="s">
        <v>48</v>
      </c>
      <c r="G1072" t="s">
        <v>49</v>
      </c>
      <c r="H1072" t="s">
        <v>50</v>
      </c>
      <c r="I1072" t="s">
        <v>51</v>
      </c>
      <c r="J1072" t="s">
        <v>102</v>
      </c>
      <c r="K1072" t="s">
        <v>102</v>
      </c>
      <c r="L1072" t="s">
        <v>131</v>
      </c>
      <c r="M1072" t="s">
        <v>52</v>
      </c>
      <c r="N1072" t="s">
        <v>572</v>
      </c>
      <c r="O1072" t="s">
        <v>105</v>
      </c>
      <c r="Q1072" s="3"/>
      <c r="U1072" s="3"/>
      <c r="W1072" t="s">
        <v>43</v>
      </c>
      <c r="X1072" t="s">
        <v>43</v>
      </c>
      <c r="Y1072" s="3">
        <v>93</v>
      </c>
      <c r="Z1072" t="s">
        <v>573</v>
      </c>
      <c r="AA1072" t="s">
        <v>574</v>
      </c>
      <c r="AB1072" t="s">
        <v>575</v>
      </c>
      <c r="AC1072" t="s">
        <v>576</v>
      </c>
      <c r="AD1072" t="s">
        <v>110</v>
      </c>
      <c r="AE1072" t="s">
        <v>60</v>
      </c>
      <c r="AH1072" s="3"/>
      <c r="AI1072" s="3">
        <v>2024</v>
      </c>
      <c r="AJ1072" s="4">
        <v>45639</v>
      </c>
      <c r="AK1072" s="5">
        <v>45643</v>
      </c>
      <c r="AL1072" t="s">
        <v>43</v>
      </c>
      <c r="AM1072" t="s">
        <v>116</v>
      </c>
      <c r="AN1072">
        <v>11481.75</v>
      </c>
      <c r="AO1072">
        <v>87.88</v>
      </c>
      <c r="AQ1072" s="6">
        <v>87.88</v>
      </c>
    </row>
    <row r="1073" spans="1:43" x14ac:dyDescent="0.3">
      <c r="A1073" t="s">
        <v>98</v>
      </c>
      <c r="B1073" t="s">
        <v>124</v>
      </c>
      <c r="C1073" t="s">
        <v>46</v>
      </c>
      <c r="D1073" s="3">
        <v>75105</v>
      </c>
      <c r="E1073" t="s">
        <v>100</v>
      </c>
      <c r="F1073" t="s">
        <v>48</v>
      </c>
      <c r="G1073" t="s">
        <v>49</v>
      </c>
      <c r="H1073" t="s">
        <v>50</v>
      </c>
      <c r="I1073" t="s">
        <v>51</v>
      </c>
      <c r="J1073" t="s">
        <v>102</v>
      </c>
      <c r="K1073" t="s">
        <v>102</v>
      </c>
      <c r="L1073" t="s">
        <v>131</v>
      </c>
      <c r="M1073" t="s">
        <v>52</v>
      </c>
      <c r="N1073" t="s">
        <v>585</v>
      </c>
      <c r="O1073" t="s">
        <v>105</v>
      </c>
      <c r="Q1073" s="3"/>
      <c r="U1073" s="3"/>
      <c r="W1073" t="s">
        <v>43</v>
      </c>
      <c r="X1073" t="s">
        <v>43</v>
      </c>
      <c r="Y1073" s="3">
        <v>109</v>
      </c>
      <c r="Z1073" t="s">
        <v>126</v>
      </c>
      <c r="AA1073" t="s">
        <v>586</v>
      </c>
      <c r="AB1073" t="s">
        <v>128</v>
      </c>
      <c r="AC1073" t="s">
        <v>587</v>
      </c>
      <c r="AD1073" t="s">
        <v>110</v>
      </c>
      <c r="AE1073" t="s">
        <v>60</v>
      </c>
      <c r="AH1073" s="3"/>
      <c r="AI1073" s="3">
        <v>2024</v>
      </c>
      <c r="AJ1073" s="4">
        <v>45596</v>
      </c>
      <c r="AK1073" s="5">
        <v>45599</v>
      </c>
      <c r="AL1073" t="s">
        <v>43</v>
      </c>
      <c r="AM1073" t="s">
        <v>116</v>
      </c>
      <c r="AN1073">
        <v>2856</v>
      </c>
      <c r="AO1073">
        <v>21.72</v>
      </c>
      <c r="AQ1073" s="6">
        <v>21.72</v>
      </c>
    </row>
    <row r="1074" spans="1:43" x14ac:dyDescent="0.3">
      <c r="A1074" t="s">
        <v>98</v>
      </c>
      <c r="B1074" t="s">
        <v>71</v>
      </c>
      <c r="C1074" t="s">
        <v>46</v>
      </c>
      <c r="D1074" s="3">
        <v>75105</v>
      </c>
      <c r="E1074" t="s">
        <v>100</v>
      </c>
      <c r="F1074" t="s">
        <v>48</v>
      </c>
      <c r="G1074" t="s">
        <v>49</v>
      </c>
      <c r="H1074" t="s">
        <v>50</v>
      </c>
      <c r="I1074" t="s">
        <v>51</v>
      </c>
      <c r="J1074" t="s">
        <v>102</v>
      </c>
      <c r="K1074" t="s">
        <v>102</v>
      </c>
      <c r="L1074" t="s">
        <v>131</v>
      </c>
      <c r="M1074" t="s">
        <v>52</v>
      </c>
      <c r="N1074" t="s">
        <v>620</v>
      </c>
      <c r="O1074" t="s">
        <v>105</v>
      </c>
      <c r="Q1074" s="3"/>
      <c r="U1074" s="3"/>
      <c r="W1074" t="s">
        <v>43</v>
      </c>
      <c r="X1074" t="s">
        <v>43</v>
      </c>
      <c r="Y1074" s="3">
        <v>151</v>
      </c>
      <c r="Z1074" t="s">
        <v>621</v>
      </c>
      <c r="AA1074" t="s">
        <v>622</v>
      </c>
      <c r="AB1074" t="s">
        <v>623</v>
      </c>
      <c r="AC1074" t="s">
        <v>624</v>
      </c>
      <c r="AD1074" t="s">
        <v>110</v>
      </c>
      <c r="AE1074" t="s">
        <v>60</v>
      </c>
      <c r="AH1074" s="3"/>
      <c r="AI1074" s="3">
        <v>2024</v>
      </c>
      <c r="AJ1074" s="4">
        <v>45637</v>
      </c>
      <c r="AK1074" s="5">
        <v>45638</v>
      </c>
      <c r="AL1074" t="s">
        <v>43</v>
      </c>
      <c r="AM1074" t="s">
        <v>116</v>
      </c>
      <c r="AN1074">
        <v>23345</v>
      </c>
      <c r="AO1074">
        <v>178.3</v>
      </c>
      <c r="AQ1074" s="6">
        <v>178.3</v>
      </c>
    </row>
    <row r="1075" spans="1:43" x14ac:dyDescent="0.3">
      <c r="A1075" t="s">
        <v>98</v>
      </c>
      <c r="B1075" t="s">
        <v>241</v>
      </c>
      <c r="C1075" t="s">
        <v>46</v>
      </c>
      <c r="D1075" s="3">
        <v>75105</v>
      </c>
      <c r="E1075" t="s">
        <v>100</v>
      </c>
      <c r="F1075" t="s">
        <v>48</v>
      </c>
      <c r="G1075" t="s">
        <v>49</v>
      </c>
      <c r="H1075" t="s">
        <v>50</v>
      </c>
      <c r="I1075" t="s">
        <v>51</v>
      </c>
      <c r="J1075" t="s">
        <v>102</v>
      </c>
      <c r="K1075" t="s">
        <v>102</v>
      </c>
      <c r="L1075" t="s">
        <v>131</v>
      </c>
      <c r="M1075" t="s">
        <v>52</v>
      </c>
      <c r="N1075" t="s">
        <v>703</v>
      </c>
      <c r="O1075" t="s">
        <v>105</v>
      </c>
      <c r="Q1075" s="3"/>
      <c r="U1075" s="3"/>
      <c r="W1075" t="s">
        <v>43</v>
      </c>
      <c r="X1075" t="s">
        <v>43</v>
      </c>
      <c r="Y1075" s="3">
        <v>254</v>
      </c>
      <c r="Z1075" t="s">
        <v>704</v>
      </c>
      <c r="AA1075" t="s">
        <v>705</v>
      </c>
      <c r="AB1075" t="s">
        <v>706</v>
      </c>
      <c r="AC1075" t="s">
        <v>707</v>
      </c>
      <c r="AD1075" t="s">
        <v>110</v>
      </c>
      <c r="AE1075" t="s">
        <v>60</v>
      </c>
      <c r="AH1075" s="3"/>
      <c r="AI1075" s="3">
        <v>2025</v>
      </c>
      <c r="AJ1075" s="4">
        <v>45717</v>
      </c>
      <c r="AK1075" s="5">
        <v>45749</v>
      </c>
      <c r="AL1075" t="s">
        <v>43</v>
      </c>
      <c r="AM1075" t="s">
        <v>116</v>
      </c>
      <c r="AN1075">
        <v>-4445</v>
      </c>
      <c r="AP1075">
        <v>33.950000000000003</v>
      </c>
      <c r="AQ1075" s="6">
        <v>-33.950000000000003</v>
      </c>
    </row>
    <row r="1076" spans="1:43" x14ac:dyDescent="0.3">
      <c r="A1076" t="s">
        <v>98</v>
      </c>
      <c r="B1076" t="s">
        <v>71</v>
      </c>
      <c r="C1076" t="s">
        <v>46</v>
      </c>
      <c r="D1076" s="3">
        <v>75105</v>
      </c>
      <c r="E1076" t="s">
        <v>100</v>
      </c>
      <c r="F1076" t="s">
        <v>48</v>
      </c>
      <c r="G1076" t="s">
        <v>49</v>
      </c>
      <c r="H1076" t="s">
        <v>50</v>
      </c>
      <c r="I1076" t="s">
        <v>51</v>
      </c>
      <c r="J1076" t="s">
        <v>102</v>
      </c>
      <c r="K1076" t="s">
        <v>102</v>
      </c>
      <c r="L1076" t="s">
        <v>131</v>
      </c>
      <c r="M1076" t="s">
        <v>52</v>
      </c>
      <c r="N1076" t="s">
        <v>713</v>
      </c>
      <c r="O1076" t="s">
        <v>105</v>
      </c>
      <c r="Q1076" s="3"/>
      <c r="U1076" s="3"/>
      <c r="W1076" t="s">
        <v>43</v>
      </c>
      <c r="X1076" t="s">
        <v>43</v>
      </c>
      <c r="Y1076" s="3">
        <v>317</v>
      </c>
      <c r="Z1076" t="s">
        <v>714</v>
      </c>
      <c r="AA1076" t="s">
        <v>715</v>
      </c>
      <c r="AB1076" t="s">
        <v>716</v>
      </c>
      <c r="AC1076" t="s">
        <v>576</v>
      </c>
      <c r="AD1076" t="s">
        <v>110</v>
      </c>
      <c r="AE1076" t="s">
        <v>60</v>
      </c>
      <c r="AH1076" s="3"/>
      <c r="AI1076" s="3">
        <v>2024</v>
      </c>
      <c r="AJ1076" s="4">
        <v>45639</v>
      </c>
      <c r="AK1076" s="5">
        <v>45641</v>
      </c>
      <c r="AL1076" t="s">
        <v>43</v>
      </c>
      <c r="AM1076" t="s">
        <v>116</v>
      </c>
      <c r="AN1076">
        <v>24570</v>
      </c>
      <c r="AO1076">
        <v>188.06</v>
      </c>
      <c r="AQ1076" s="6">
        <v>188.06</v>
      </c>
    </row>
    <row r="1077" spans="1:43" x14ac:dyDescent="0.3">
      <c r="A1077" t="s">
        <v>98</v>
      </c>
      <c r="B1077" t="s">
        <v>179</v>
      </c>
      <c r="C1077" t="s">
        <v>46</v>
      </c>
      <c r="D1077" s="3">
        <v>75105</v>
      </c>
      <c r="E1077" t="s">
        <v>100</v>
      </c>
      <c r="F1077" t="s">
        <v>48</v>
      </c>
      <c r="G1077" t="s">
        <v>49</v>
      </c>
      <c r="H1077" t="s">
        <v>50</v>
      </c>
      <c r="I1077" t="s">
        <v>51</v>
      </c>
      <c r="J1077" t="s">
        <v>102</v>
      </c>
      <c r="K1077" t="s">
        <v>102</v>
      </c>
      <c r="L1077" t="s">
        <v>131</v>
      </c>
      <c r="M1077" t="s">
        <v>52</v>
      </c>
      <c r="N1077" t="s">
        <v>721</v>
      </c>
      <c r="O1077" t="s">
        <v>105</v>
      </c>
      <c r="Q1077" s="3"/>
      <c r="U1077" s="3"/>
      <c r="W1077" t="s">
        <v>43</v>
      </c>
      <c r="X1077" t="s">
        <v>43</v>
      </c>
      <c r="Y1077" s="3">
        <v>329</v>
      </c>
      <c r="Z1077" t="s">
        <v>722</v>
      </c>
      <c r="AA1077" t="s">
        <v>723</v>
      </c>
      <c r="AB1077" t="s">
        <v>724</v>
      </c>
      <c r="AC1077" t="s">
        <v>725</v>
      </c>
      <c r="AD1077" t="s">
        <v>110</v>
      </c>
      <c r="AE1077" t="s">
        <v>60</v>
      </c>
      <c r="AH1077" s="3"/>
      <c r="AI1077" s="3">
        <v>2024</v>
      </c>
      <c r="AJ1077" s="4">
        <v>45539</v>
      </c>
      <c r="AK1077" s="5">
        <v>45540</v>
      </c>
      <c r="AL1077" t="s">
        <v>43</v>
      </c>
      <c r="AM1077" t="s">
        <v>116</v>
      </c>
      <c r="AN1077">
        <v>29207.5</v>
      </c>
      <c r="AO1077">
        <v>221.98000000000002</v>
      </c>
      <c r="AQ1077" s="6">
        <v>221.98000000000002</v>
      </c>
    </row>
    <row r="1078" spans="1:43" x14ac:dyDescent="0.3">
      <c r="A1078" t="s">
        <v>98</v>
      </c>
      <c r="B1078" t="s">
        <v>71</v>
      </c>
      <c r="C1078" t="s">
        <v>46</v>
      </c>
      <c r="D1078" s="3">
        <v>75105</v>
      </c>
      <c r="E1078" t="s">
        <v>100</v>
      </c>
      <c r="F1078" t="s">
        <v>48</v>
      </c>
      <c r="G1078" t="s">
        <v>49</v>
      </c>
      <c r="H1078" t="s">
        <v>50</v>
      </c>
      <c r="I1078" t="s">
        <v>51</v>
      </c>
      <c r="J1078" t="s">
        <v>102</v>
      </c>
      <c r="K1078" t="s">
        <v>102</v>
      </c>
      <c r="L1078" t="s">
        <v>131</v>
      </c>
      <c r="M1078" t="s">
        <v>52</v>
      </c>
      <c r="N1078" t="s">
        <v>835</v>
      </c>
      <c r="O1078" t="s">
        <v>105</v>
      </c>
      <c r="Q1078" s="3"/>
      <c r="U1078" s="3"/>
      <c r="W1078" t="s">
        <v>43</v>
      </c>
      <c r="X1078" t="s">
        <v>43</v>
      </c>
      <c r="Y1078" s="3">
        <v>18</v>
      </c>
      <c r="Z1078" t="s">
        <v>836</v>
      </c>
      <c r="AA1078" t="s">
        <v>837</v>
      </c>
      <c r="AB1078" t="s">
        <v>838</v>
      </c>
      <c r="AC1078" t="s">
        <v>839</v>
      </c>
      <c r="AD1078" t="s">
        <v>110</v>
      </c>
      <c r="AE1078" t="s">
        <v>60</v>
      </c>
      <c r="AH1078" s="3"/>
      <c r="AI1078" s="3">
        <v>2024</v>
      </c>
      <c r="AJ1078" s="4">
        <v>45635</v>
      </c>
      <c r="AK1078" s="5">
        <v>45645</v>
      </c>
      <c r="AL1078" t="s">
        <v>43</v>
      </c>
      <c r="AM1078" t="s">
        <v>61</v>
      </c>
      <c r="AN1078">
        <v>33.6</v>
      </c>
      <c r="AO1078">
        <v>33.6</v>
      </c>
      <c r="AQ1078" s="6">
        <v>33.6</v>
      </c>
    </row>
    <row r="1079" spans="1:43" x14ac:dyDescent="0.3">
      <c r="A1079" t="s">
        <v>98</v>
      </c>
      <c r="B1079" t="s">
        <v>130</v>
      </c>
      <c r="C1079" t="s">
        <v>46</v>
      </c>
      <c r="D1079" s="3">
        <v>75105</v>
      </c>
      <c r="E1079" t="s">
        <v>100</v>
      </c>
      <c r="F1079" t="s">
        <v>48</v>
      </c>
      <c r="G1079" t="s">
        <v>49</v>
      </c>
      <c r="H1079" t="s">
        <v>50</v>
      </c>
      <c r="I1079" t="s">
        <v>51</v>
      </c>
      <c r="J1079" t="s">
        <v>102</v>
      </c>
      <c r="K1079" t="s">
        <v>102</v>
      </c>
      <c r="L1079" t="s">
        <v>131</v>
      </c>
      <c r="M1079" t="s">
        <v>52</v>
      </c>
      <c r="N1079" t="s">
        <v>888</v>
      </c>
      <c r="O1079" t="s">
        <v>105</v>
      </c>
      <c r="Q1079" s="3"/>
      <c r="U1079" s="3"/>
      <c r="W1079" t="s">
        <v>43</v>
      </c>
      <c r="X1079" t="s">
        <v>43</v>
      </c>
      <c r="Y1079" s="3">
        <v>34</v>
      </c>
      <c r="Z1079" t="s">
        <v>889</v>
      </c>
      <c r="AA1079" t="s">
        <v>890</v>
      </c>
      <c r="AB1079" t="s">
        <v>891</v>
      </c>
      <c r="AC1079" t="s">
        <v>892</v>
      </c>
      <c r="AD1079" t="s">
        <v>110</v>
      </c>
      <c r="AE1079" t="s">
        <v>60</v>
      </c>
      <c r="AH1079" s="3"/>
      <c r="AI1079" s="3">
        <v>2024</v>
      </c>
      <c r="AJ1079" s="4">
        <v>45601</v>
      </c>
      <c r="AK1079" s="5">
        <v>45609</v>
      </c>
      <c r="AL1079" t="s">
        <v>43</v>
      </c>
      <c r="AM1079" t="s">
        <v>61</v>
      </c>
      <c r="AN1079">
        <v>19.88</v>
      </c>
      <c r="AO1079">
        <v>19.88</v>
      </c>
      <c r="AQ1079" s="6">
        <v>19.88</v>
      </c>
    </row>
    <row r="1080" spans="1:43" x14ac:dyDescent="0.3">
      <c r="A1080" t="s">
        <v>98</v>
      </c>
      <c r="B1080" t="s">
        <v>130</v>
      </c>
      <c r="C1080" t="s">
        <v>46</v>
      </c>
      <c r="D1080" s="3">
        <v>75105</v>
      </c>
      <c r="E1080" t="s">
        <v>100</v>
      </c>
      <c r="F1080" t="s">
        <v>48</v>
      </c>
      <c r="G1080" t="s">
        <v>49</v>
      </c>
      <c r="H1080" t="s">
        <v>50</v>
      </c>
      <c r="I1080" t="s">
        <v>51</v>
      </c>
      <c r="J1080" t="s">
        <v>102</v>
      </c>
      <c r="K1080" t="s">
        <v>102</v>
      </c>
      <c r="L1080" t="s">
        <v>131</v>
      </c>
      <c r="M1080" t="s">
        <v>52</v>
      </c>
      <c r="N1080" t="s">
        <v>975</v>
      </c>
      <c r="O1080" t="s">
        <v>105</v>
      </c>
      <c r="Q1080" s="3"/>
      <c r="U1080" s="3"/>
      <c r="W1080" t="s">
        <v>43</v>
      </c>
      <c r="X1080" t="s">
        <v>43</v>
      </c>
      <c r="Y1080" s="3">
        <v>128</v>
      </c>
      <c r="Z1080" t="s">
        <v>976</v>
      </c>
      <c r="AA1080" t="s">
        <v>977</v>
      </c>
      <c r="AB1080" t="s">
        <v>978</v>
      </c>
      <c r="AC1080" t="s">
        <v>892</v>
      </c>
      <c r="AD1080" t="s">
        <v>110</v>
      </c>
      <c r="AE1080" t="s">
        <v>60</v>
      </c>
      <c r="AH1080" s="3"/>
      <c r="AI1080" s="3">
        <v>2024</v>
      </c>
      <c r="AJ1080" s="4">
        <v>45601</v>
      </c>
      <c r="AK1080" s="5">
        <v>45603</v>
      </c>
      <c r="AL1080" t="s">
        <v>43</v>
      </c>
      <c r="AM1080" t="s">
        <v>61</v>
      </c>
      <c r="AN1080">
        <v>99.9</v>
      </c>
      <c r="AO1080">
        <v>99.9</v>
      </c>
      <c r="AQ1080" s="6">
        <v>99.9</v>
      </c>
    </row>
    <row r="1081" spans="1:43" x14ac:dyDescent="0.3">
      <c r="A1081" t="s">
        <v>98</v>
      </c>
      <c r="B1081" t="s">
        <v>190</v>
      </c>
      <c r="C1081" t="s">
        <v>46</v>
      </c>
      <c r="D1081" s="3">
        <v>75105</v>
      </c>
      <c r="E1081" t="s">
        <v>100</v>
      </c>
      <c r="F1081" t="s">
        <v>48</v>
      </c>
      <c r="G1081" t="s">
        <v>49</v>
      </c>
      <c r="H1081" t="s">
        <v>50</v>
      </c>
      <c r="I1081" t="s">
        <v>51</v>
      </c>
      <c r="J1081" t="s">
        <v>102</v>
      </c>
      <c r="K1081" t="s">
        <v>102</v>
      </c>
      <c r="L1081" t="s">
        <v>131</v>
      </c>
      <c r="M1081" t="s">
        <v>52</v>
      </c>
      <c r="N1081" t="s">
        <v>988</v>
      </c>
      <c r="O1081" t="s">
        <v>105</v>
      </c>
      <c r="Q1081" s="3"/>
      <c r="U1081" s="3"/>
      <c r="W1081" t="s">
        <v>43</v>
      </c>
      <c r="X1081" t="s">
        <v>43</v>
      </c>
      <c r="Y1081" s="3">
        <v>152</v>
      </c>
      <c r="Z1081" t="s">
        <v>989</v>
      </c>
      <c r="AA1081" t="s">
        <v>990</v>
      </c>
      <c r="AB1081" t="s">
        <v>991</v>
      </c>
      <c r="AC1081" t="s">
        <v>992</v>
      </c>
      <c r="AD1081" t="s">
        <v>110</v>
      </c>
      <c r="AE1081" t="s">
        <v>60</v>
      </c>
      <c r="AH1081" s="3"/>
      <c r="AI1081" s="3">
        <v>2025</v>
      </c>
      <c r="AJ1081" s="4">
        <v>45687</v>
      </c>
      <c r="AK1081" s="5">
        <v>45690</v>
      </c>
      <c r="AL1081" t="s">
        <v>43</v>
      </c>
      <c r="AM1081" t="s">
        <v>61</v>
      </c>
      <c r="AN1081">
        <v>49.95</v>
      </c>
      <c r="AO1081">
        <v>49.95</v>
      </c>
      <c r="AQ1081" s="6">
        <v>49.95</v>
      </c>
    </row>
    <row r="1082" spans="1:43" x14ac:dyDescent="0.3">
      <c r="A1082" t="s">
        <v>98</v>
      </c>
      <c r="B1082" t="s">
        <v>130</v>
      </c>
      <c r="C1082" t="s">
        <v>46</v>
      </c>
      <c r="D1082" s="3">
        <v>75105</v>
      </c>
      <c r="E1082" t="s">
        <v>100</v>
      </c>
      <c r="F1082" t="s">
        <v>48</v>
      </c>
      <c r="G1082" t="s">
        <v>49</v>
      </c>
      <c r="H1082" t="s">
        <v>50</v>
      </c>
      <c r="I1082" t="s">
        <v>51</v>
      </c>
      <c r="J1082" t="s">
        <v>102</v>
      </c>
      <c r="K1082" t="s">
        <v>102</v>
      </c>
      <c r="L1082" t="s">
        <v>131</v>
      </c>
      <c r="M1082" t="s">
        <v>52</v>
      </c>
      <c r="N1082" t="s">
        <v>998</v>
      </c>
      <c r="O1082" t="s">
        <v>105</v>
      </c>
      <c r="Q1082" s="3"/>
      <c r="U1082" s="3"/>
      <c r="W1082" t="s">
        <v>43</v>
      </c>
      <c r="X1082" t="s">
        <v>43</v>
      </c>
      <c r="Y1082" s="3">
        <v>161</v>
      </c>
      <c r="Z1082" t="s">
        <v>999</v>
      </c>
      <c r="AA1082" t="s">
        <v>1000</v>
      </c>
      <c r="AB1082" t="s">
        <v>1001</v>
      </c>
      <c r="AC1082" t="s">
        <v>1002</v>
      </c>
      <c r="AD1082" t="s">
        <v>110</v>
      </c>
      <c r="AE1082" t="s">
        <v>60</v>
      </c>
      <c r="AH1082" s="3"/>
      <c r="AI1082" s="3">
        <v>2024</v>
      </c>
      <c r="AJ1082" s="4">
        <v>45621</v>
      </c>
      <c r="AK1082" s="5">
        <v>45623</v>
      </c>
      <c r="AL1082" t="s">
        <v>43</v>
      </c>
      <c r="AM1082" t="s">
        <v>61</v>
      </c>
      <c r="AN1082">
        <v>12.49</v>
      </c>
      <c r="AO1082">
        <v>12.49</v>
      </c>
      <c r="AQ1082" s="6">
        <v>12.49</v>
      </c>
    </row>
    <row r="1083" spans="1:43" x14ac:dyDescent="0.3">
      <c r="A1083" t="s">
        <v>98</v>
      </c>
      <c r="B1083" t="s">
        <v>224</v>
      </c>
      <c r="C1083" t="s">
        <v>46</v>
      </c>
      <c r="D1083" s="3">
        <v>75105</v>
      </c>
      <c r="E1083" t="s">
        <v>100</v>
      </c>
      <c r="F1083" t="s">
        <v>48</v>
      </c>
      <c r="G1083" t="s">
        <v>49</v>
      </c>
      <c r="H1083" t="s">
        <v>50</v>
      </c>
      <c r="I1083" t="s">
        <v>51</v>
      </c>
      <c r="J1083" t="s">
        <v>102</v>
      </c>
      <c r="K1083" t="s">
        <v>102</v>
      </c>
      <c r="L1083" t="s">
        <v>131</v>
      </c>
      <c r="M1083" t="s">
        <v>52</v>
      </c>
      <c r="N1083" t="s">
        <v>1025</v>
      </c>
      <c r="O1083" t="s">
        <v>105</v>
      </c>
      <c r="Q1083" s="3"/>
      <c r="U1083" s="3"/>
      <c r="W1083" t="s">
        <v>43</v>
      </c>
      <c r="X1083" t="s">
        <v>43</v>
      </c>
      <c r="Y1083" s="3">
        <v>189</v>
      </c>
      <c r="Z1083" t="s">
        <v>1026</v>
      </c>
      <c r="AA1083" t="s">
        <v>1027</v>
      </c>
      <c r="AB1083" t="s">
        <v>1028</v>
      </c>
      <c r="AC1083" t="s">
        <v>1029</v>
      </c>
      <c r="AD1083" t="s">
        <v>110</v>
      </c>
      <c r="AE1083" t="s">
        <v>60</v>
      </c>
      <c r="AH1083" s="3"/>
      <c r="AI1083" s="3">
        <v>2024</v>
      </c>
      <c r="AJ1083" s="4">
        <v>45473</v>
      </c>
      <c r="AK1083" s="5">
        <v>45473</v>
      </c>
      <c r="AL1083" t="s">
        <v>43</v>
      </c>
      <c r="AM1083" t="s">
        <v>61</v>
      </c>
      <c r="AN1083">
        <v>12.68</v>
      </c>
      <c r="AO1083">
        <v>12.68</v>
      </c>
      <c r="AQ1083" s="6">
        <v>12.68</v>
      </c>
    </row>
    <row r="1084" spans="1:43" x14ac:dyDescent="0.3">
      <c r="A1084" t="s">
        <v>98</v>
      </c>
      <c r="B1084" t="s">
        <v>130</v>
      </c>
      <c r="C1084" t="s">
        <v>46</v>
      </c>
      <c r="D1084" s="3">
        <v>75105</v>
      </c>
      <c r="E1084" t="s">
        <v>100</v>
      </c>
      <c r="F1084" t="s">
        <v>48</v>
      </c>
      <c r="G1084" t="s">
        <v>49</v>
      </c>
      <c r="H1084" t="s">
        <v>50</v>
      </c>
      <c r="I1084" t="s">
        <v>51</v>
      </c>
      <c r="J1084" t="s">
        <v>102</v>
      </c>
      <c r="K1084" t="s">
        <v>102</v>
      </c>
      <c r="L1084" t="s">
        <v>131</v>
      </c>
      <c r="M1084" t="s">
        <v>52</v>
      </c>
      <c r="N1084" t="s">
        <v>1030</v>
      </c>
      <c r="O1084" t="s">
        <v>105</v>
      </c>
      <c r="Q1084" s="3"/>
      <c r="U1084" s="3"/>
      <c r="W1084" t="s">
        <v>43</v>
      </c>
      <c r="X1084" t="s">
        <v>43</v>
      </c>
      <c r="Y1084" s="3">
        <v>190</v>
      </c>
      <c r="Z1084" t="s">
        <v>1031</v>
      </c>
      <c r="AA1084" t="s">
        <v>1032</v>
      </c>
      <c r="AB1084" t="s">
        <v>1033</v>
      </c>
      <c r="AC1084" t="s">
        <v>1034</v>
      </c>
      <c r="AD1084" t="s">
        <v>110</v>
      </c>
      <c r="AE1084" t="s">
        <v>60</v>
      </c>
      <c r="AH1084" s="3"/>
      <c r="AI1084" s="3">
        <v>2024</v>
      </c>
      <c r="AJ1084" s="4">
        <v>45623</v>
      </c>
      <c r="AK1084" s="5">
        <v>45625</v>
      </c>
      <c r="AL1084" t="s">
        <v>43</v>
      </c>
      <c r="AM1084" t="s">
        <v>61</v>
      </c>
      <c r="AN1084">
        <v>28.1</v>
      </c>
      <c r="AO1084">
        <v>28.1</v>
      </c>
      <c r="AQ1084" s="6">
        <v>28.1</v>
      </c>
    </row>
    <row r="1085" spans="1:43" x14ac:dyDescent="0.3">
      <c r="A1085" t="s">
        <v>98</v>
      </c>
      <c r="B1085" t="s">
        <v>71</v>
      </c>
      <c r="C1085" t="s">
        <v>46</v>
      </c>
      <c r="D1085" s="3">
        <v>75105</v>
      </c>
      <c r="E1085" t="s">
        <v>100</v>
      </c>
      <c r="F1085" t="s">
        <v>48</v>
      </c>
      <c r="G1085" t="s">
        <v>49</v>
      </c>
      <c r="H1085" t="s">
        <v>50</v>
      </c>
      <c r="I1085" t="s">
        <v>51</v>
      </c>
      <c r="J1085" t="s">
        <v>102</v>
      </c>
      <c r="K1085" t="s">
        <v>102</v>
      </c>
      <c r="L1085" t="s">
        <v>131</v>
      </c>
      <c r="M1085" t="s">
        <v>52</v>
      </c>
      <c r="N1085" t="s">
        <v>1044</v>
      </c>
      <c r="O1085" t="s">
        <v>105</v>
      </c>
      <c r="Q1085" s="3"/>
      <c r="U1085" s="3"/>
      <c r="W1085" t="s">
        <v>43</v>
      </c>
      <c r="X1085" t="s">
        <v>43</v>
      </c>
      <c r="Y1085" s="3">
        <v>195</v>
      </c>
      <c r="Z1085" t="s">
        <v>714</v>
      </c>
      <c r="AA1085" t="s">
        <v>1045</v>
      </c>
      <c r="AB1085" t="s">
        <v>716</v>
      </c>
      <c r="AC1085" t="s">
        <v>729</v>
      </c>
      <c r="AD1085" t="s">
        <v>110</v>
      </c>
      <c r="AE1085" t="s">
        <v>60</v>
      </c>
      <c r="AH1085" s="3"/>
      <c r="AI1085" s="3">
        <v>2024</v>
      </c>
      <c r="AJ1085" s="4">
        <v>45638</v>
      </c>
      <c r="AK1085" s="5">
        <v>45641</v>
      </c>
      <c r="AL1085" t="s">
        <v>43</v>
      </c>
      <c r="AM1085" t="s">
        <v>61</v>
      </c>
      <c r="AN1085">
        <v>840</v>
      </c>
      <c r="AO1085">
        <v>840</v>
      </c>
      <c r="AQ1085" s="6">
        <v>840</v>
      </c>
    </row>
    <row r="1086" spans="1:43" x14ac:dyDescent="0.3">
      <c r="A1086" t="s">
        <v>98</v>
      </c>
      <c r="B1086" t="s">
        <v>130</v>
      </c>
      <c r="C1086" t="s">
        <v>46</v>
      </c>
      <c r="D1086" s="3">
        <v>75105</v>
      </c>
      <c r="E1086" t="s">
        <v>100</v>
      </c>
      <c r="F1086" t="s">
        <v>48</v>
      </c>
      <c r="G1086" t="s">
        <v>49</v>
      </c>
      <c r="H1086" t="s">
        <v>50</v>
      </c>
      <c r="I1086" t="s">
        <v>51</v>
      </c>
      <c r="J1086" t="s">
        <v>102</v>
      </c>
      <c r="K1086" t="s">
        <v>102</v>
      </c>
      <c r="L1086" t="s">
        <v>131</v>
      </c>
      <c r="M1086" t="s">
        <v>52</v>
      </c>
      <c r="N1086" t="s">
        <v>1054</v>
      </c>
      <c r="O1086" t="s">
        <v>105</v>
      </c>
      <c r="Q1086" s="3"/>
      <c r="U1086" s="3"/>
      <c r="W1086" t="s">
        <v>43</v>
      </c>
      <c r="X1086" t="s">
        <v>43</v>
      </c>
      <c r="Y1086" s="3">
        <v>212</v>
      </c>
      <c r="Z1086" t="s">
        <v>1055</v>
      </c>
      <c r="AA1086" t="s">
        <v>1056</v>
      </c>
      <c r="AB1086" t="s">
        <v>1057</v>
      </c>
      <c r="AC1086" t="s">
        <v>1058</v>
      </c>
      <c r="AD1086" t="s">
        <v>110</v>
      </c>
      <c r="AE1086" t="s">
        <v>60</v>
      </c>
      <c r="AH1086" s="3"/>
      <c r="AI1086" s="3">
        <v>2024</v>
      </c>
      <c r="AJ1086" s="4">
        <v>45617</v>
      </c>
      <c r="AK1086" s="5">
        <v>45620</v>
      </c>
      <c r="AL1086" t="s">
        <v>43</v>
      </c>
      <c r="AM1086" t="s">
        <v>61</v>
      </c>
      <c r="AN1086">
        <v>105</v>
      </c>
      <c r="AO1086">
        <v>105</v>
      </c>
      <c r="AQ1086" s="6">
        <v>105</v>
      </c>
    </row>
    <row r="1087" spans="1:43" x14ac:dyDescent="0.3">
      <c r="A1087" t="s">
        <v>98</v>
      </c>
      <c r="B1087" t="s">
        <v>124</v>
      </c>
      <c r="C1087" t="s">
        <v>46</v>
      </c>
      <c r="D1087" s="3">
        <v>75105</v>
      </c>
      <c r="E1087" t="s">
        <v>100</v>
      </c>
      <c r="F1087" t="s">
        <v>48</v>
      </c>
      <c r="G1087" t="s">
        <v>49</v>
      </c>
      <c r="H1087" t="s">
        <v>50</v>
      </c>
      <c r="I1087" t="s">
        <v>51</v>
      </c>
      <c r="J1087" t="s">
        <v>102</v>
      </c>
      <c r="K1087" t="s">
        <v>102</v>
      </c>
      <c r="L1087" t="s">
        <v>131</v>
      </c>
      <c r="M1087" t="s">
        <v>52</v>
      </c>
      <c r="N1087" t="s">
        <v>1067</v>
      </c>
      <c r="O1087" t="s">
        <v>105</v>
      </c>
      <c r="Q1087" s="3"/>
      <c r="U1087" s="3"/>
      <c r="W1087" t="s">
        <v>43</v>
      </c>
      <c r="X1087" t="s">
        <v>43</v>
      </c>
      <c r="Y1087" s="3">
        <v>248</v>
      </c>
      <c r="Z1087" t="s">
        <v>1068</v>
      </c>
      <c r="AA1087" t="s">
        <v>1069</v>
      </c>
      <c r="AB1087" t="s">
        <v>1070</v>
      </c>
      <c r="AC1087" t="s">
        <v>651</v>
      </c>
      <c r="AD1087" t="s">
        <v>110</v>
      </c>
      <c r="AE1087" t="s">
        <v>60</v>
      </c>
      <c r="AH1087" s="3"/>
      <c r="AI1087" s="3">
        <v>2024</v>
      </c>
      <c r="AJ1087" s="4">
        <v>45566</v>
      </c>
      <c r="AK1087" s="5">
        <v>45604</v>
      </c>
      <c r="AL1087" t="s">
        <v>43</v>
      </c>
      <c r="AM1087" t="s">
        <v>61</v>
      </c>
      <c r="AN1087">
        <v>39.76</v>
      </c>
      <c r="AO1087">
        <v>39.76</v>
      </c>
      <c r="AQ1087" s="6">
        <v>39.76</v>
      </c>
    </row>
    <row r="1088" spans="1:43" x14ac:dyDescent="0.3">
      <c r="A1088" t="s">
        <v>98</v>
      </c>
      <c r="B1088" t="s">
        <v>190</v>
      </c>
      <c r="C1088" t="s">
        <v>46</v>
      </c>
      <c r="D1088" s="3">
        <v>75105</v>
      </c>
      <c r="E1088" t="s">
        <v>100</v>
      </c>
      <c r="F1088" t="s">
        <v>48</v>
      </c>
      <c r="G1088" t="s">
        <v>49</v>
      </c>
      <c r="H1088" t="s">
        <v>50</v>
      </c>
      <c r="I1088" t="s">
        <v>51</v>
      </c>
      <c r="J1088" t="s">
        <v>102</v>
      </c>
      <c r="K1088" t="s">
        <v>102</v>
      </c>
      <c r="L1088" t="s">
        <v>131</v>
      </c>
      <c r="M1088" t="s">
        <v>52</v>
      </c>
      <c r="N1088" t="s">
        <v>1071</v>
      </c>
      <c r="O1088" t="s">
        <v>105</v>
      </c>
      <c r="Q1088" s="3"/>
      <c r="U1088" s="3"/>
      <c r="W1088" t="s">
        <v>43</v>
      </c>
      <c r="X1088" t="s">
        <v>43</v>
      </c>
      <c r="Y1088" s="3">
        <v>259</v>
      </c>
      <c r="Z1088" t="s">
        <v>989</v>
      </c>
      <c r="AA1088" t="s">
        <v>1072</v>
      </c>
      <c r="AB1088" t="s">
        <v>991</v>
      </c>
      <c r="AC1088" t="s">
        <v>1073</v>
      </c>
      <c r="AD1088" t="s">
        <v>110</v>
      </c>
      <c r="AE1088" t="s">
        <v>60</v>
      </c>
      <c r="AH1088" s="3"/>
      <c r="AI1088" s="3">
        <v>2025</v>
      </c>
      <c r="AJ1088" s="4">
        <v>45688</v>
      </c>
      <c r="AK1088" s="5">
        <v>45690</v>
      </c>
      <c r="AL1088" t="s">
        <v>43</v>
      </c>
      <c r="AM1088" t="s">
        <v>61</v>
      </c>
      <c r="AN1088">
        <v>12.82</v>
      </c>
      <c r="AO1088">
        <v>12.82</v>
      </c>
      <c r="AQ1088" s="6">
        <v>12.82</v>
      </c>
    </row>
    <row r="1089" spans="1:43" x14ac:dyDescent="0.3">
      <c r="A1089" t="s">
        <v>98</v>
      </c>
      <c r="B1089" t="s">
        <v>71</v>
      </c>
      <c r="C1089" t="s">
        <v>46</v>
      </c>
      <c r="D1089" s="3">
        <v>75105</v>
      </c>
      <c r="E1089" t="s">
        <v>100</v>
      </c>
      <c r="F1089" t="s">
        <v>48</v>
      </c>
      <c r="G1089" t="s">
        <v>49</v>
      </c>
      <c r="H1089" t="s">
        <v>50</v>
      </c>
      <c r="I1089" t="s">
        <v>51</v>
      </c>
      <c r="J1089" t="s">
        <v>102</v>
      </c>
      <c r="K1089" t="s">
        <v>102</v>
      </c>
      <c r="L1089" t="s">
        <v>131</v>
      </c>
      <c r="M1089" t="s">
        <v>52</v>
      </c>
      <c r="N1089" t="s">
        <v>1284</v>
      </c>
      <c r="O1089" t="s">
        <v>105</v>
      </c>
      <c r="Q1089" s="3"/>
      <c r="U1089" s="3"/>
      <c r="W1089" t="s">
        <v>43</v>
      </c>
      <c r="X1089" t="s">
        <v>43</v>
      </c>
      <c r="Y1089" s="3">
        <v>984</v>
      </c>
      <c r="Z1089" t="s">
        <v>1281</v>
      </c>
      <c r="AA1089" t="s">
        <v>1285</v>
      </c>
      <c r="AB1089" t="s">
        <v>1283</v>
      </c>
      <c r="AC1089" t="s">
        <v>546</v>
      </c>
      <c r="AD1089" t="s">
        <v>110</v>
      </c>
      <c r="AE1089" t="s">
        <v>60</v>
      </c>
      <c r="AH1089" s="3"/>
      <c r="AI1089" s="3">
        <v>2024</v>
      </c>
      <c r="AJ1089" s="4">
        <v>45657</v>
      </c>
      <c r="AK1089" s="5">
        <v>45657</v>
      </c>
      <c r="AL1089" t="s">
        <v>43</v>
      </c>
      <c r="AM1089" t="s">
        <v>61</v>
      </c>
      <c r="AN1089">
        <v>88.99</v>
      </c>
      <c r="AO1089">
        <v>88.99</v>
      </c>
      <c r="AQ1089" s="6">
        <v>88.99</v>
      </c>
    </row>
    <row r="1090" spans="1:43" x14ac:dyDescent="0.3">
      <c r="A1090" t="s">
        <v>3497</v>
      </c>
      <c r="B1090" t="s">
        <v>517</v>
      </c>
      <c r="C1090" t="s">
        <v>46</v>
      </c>
      <c r="D1090" s="3">
        <v>75710</v>
      </c>
      <c r="E1090" t="s">
        <v>4648</v>
      </c>
      <c r="F1090" t="s">
        <v>48</v>
      </c>
      <c r="G1090" t="s">
        <v>49</v>
      </c>
      <c r="H1090" t="s">
        <v>50</v>
      </c>
      <c r="I1090" t="s">
        <v>51</v>
      </c>
      <c r="J1090" t="s">
        <v>102</v>
      </c>
      <c r="K1090" t="s">
        <v>102</v>
      </c>
      <c r="L1090" t="s">
        <v>131</v>
      </c>
      <c r="M1090" t="s">
        <v>52</v>
      </c>
      <c r="N1090" t="s">
        <v>4481</v>
      </c>
      <c r="O1090" t="s">
        <v>3498</v>
      </c>
      <c r="P1090" t="s">
        <v>3891</v>
      </c>
      <c r="Q1090" s="3">
        <v>300001688775408</v>
      </c>
      <c r="R1090" t="s">
        <v>2243</v>
      </c>
      <c r="S1090">
        <v>0</v>
      </c>
      <c r="T1090">
        <v>0</v>
      </c>
      <c r="U1090" s="3">
        <v>1</v>
      </c>
      <c r="V1090" t="s">
        <v>4481</v>
      </c>
      <c r="W1090" t="s">
        <v>2564</v>
      </c>
      <c r="X1090" t="s">
        <v>2565</v>
      </c>
      <c r="Y1090" s="3">
        <v>9</v>
      </c>
      <c r="Z1090" t="s">
        <v>3892</v>
      </c>
      <c r="AA1090" t="s">
        <v>4482</v>
      </c>
      <c r="AB1090" t="s">
        <v>3894</v>
      </c>
      <c r="AC1090" t="s">
        <v>3895</v>
      </c>
      <c r="AD1090" t="s">
        <v>110</v>
      </c>
      <c r="AE1090" t="s">
        <v>60</v>
      </c>
      <c r="AF1090" t="s">
        <v>2247</v>
      </c>
      <c r="AH1090" s="3">
        <v>0</v>
      </c>
      <c r="AI1090" s="3">
        <v>2024</v>
      </c>
      <c r="AJ1090" s="4">
        <v>45373</v>
      </c>
      <c r="AK1090" s="5">
        <v>45404</v>
      </c>
      <c r="AL1090" t="s">
        <v>3508</v>
      </c>
      <c r="AM1090" t="s">
        <v>61</v>
      </c>
      <c r="AN1090">
        <v>840</v>
      </c>
      <c r="AO1090">
        <v>840</v>
      </c>
      <c r="AQ1090" s="6">
        <v>840</v>
      </c>
    </row>
    <row r="1091" spans="1:43" x14ac:dyDescent="0.3">
      <c r="A1091" t="s">
        <v>3497</v>
      </c>
      <c r="B1091" t="s">
        <v>517</v>
      </c>
      <c r="C1091" t="s">
        <v>46</v>
      </c>
      <c r="D1091" s="3">
        <v>75710</v>
      </c>
      <c r="E1091" t="s">
        <v>4648</v>
      </c>
      <c r="F1091" t="s">
        <v>48</v>
      </c>
      <c r="G1091" t="s">
        <v>49</v>
      </c>
      <c r="H1091" t="s">
        <v>50</v>
      </c>
      <c r="I1091" t="s">
        <v>51</v>
      </c>
      <c r="J1091" t="s">
        <v>102</v>
      </c>
      <c r="K1091" t="s">
        <v>102</v>
      </c>
      <c r="L1091" t="s">
        <v>131</v>
      </c>
      <c r="M1091" t="s">
        <v>52</v>
      </c>
      <c r="N1091" t="s">
        <v>4481</v>
      </c>
      <c r="O1091" t="s">
        <v>3498</v>
      </c>
      <c r="P1091" t="s">
        <v>3891</v>
      </c>
      <c r="Q1091" s="3">
        <v>300001688775408</v>
      </c>
      <c r="R1091" t="s">
        <v>2243</v>
      </c>
      <c r="S1091">
        <v>0</v>
      </c>
      <c r="T1091">
        <v>0</v>
      </c>
      <c r="U1091" s="3">
        <v>1</v>
      </c>
      <c r="V1091" t="s">
        <v>4481</v>
      </c>
      <c r="W1091" t="s">
        <v>2564</v>
      </c>
      <c r="X1091" t="s">
        <v>2565</v>
      </c>
      <c r="Y1091" s="3">
        <v>10</v>
      </c>
      <c r="Z1091" t="s">
        <v>3892</v>
      </c>
      <c r="AA1091" t="s">
        <v>4482</v>
      </c>
      <c r="AB1091" t="s">
        <v>3894</v>
      </c>
      <c r="AC1091" t="s">
        <v>3895</v>
      </c>
      <c r="AD1091" t="s">
        <v>110</v>
      </c>
      <c r="AE1091" t="s">
        <v>60</v>
      </c>
      <c r="AF1091" t="s">
        <v>2247</v>
      </c>
      <c r="AH1091" s="3">
        <v>0</v>
      </c>
      <c r="AI1091" s="3">
        <v>2024</v>
      </c>
      <c r="AJ1091" s="4">
        <v>45373</v>
      </c>
      <c r="AK1091" s="5">
        <v>45404</v>
      </c>
      <c r="AL1091" t="s">
        <v>3508</v>
      </c>
      <c r="AM1091" t="s">
        <v>61</v>
      </c>
      <c r="AN1091">
        <v>-840</v>
      </c>
      <c r="AP1091">
        <v>840</v>
      </c>
      <c r="AQ1091" s="6">
        <v>-840</v>
      </c>
    </row>
    <row r="1092" spans="1:43" x14ac:dyDescent="0.3">
      <c r="A1092" t="s">
        <v>3497</v>
      </c>
      <c r="B1092" t="s">
        <v>517</v>
      </c>
      <c r="C1092" t="s">
        <v>46</v>
      </c>
      <c r="D1092" s="3">
        <v>75711</v>
      </c>
      <c r="E1092" t="s">
        <v>4649</v>
      </c>
      <c r="F1092" t="s">
        <v>48</v>
      </c>
      <c r="G1092" t="s">
        <v>49</v>
      </c>
      <c r="H1092" t="s">
        <v>50</v>
      </c>
      <c r="I1092" t="s">
        <v>51</v>
      </c>
      <c r="J1092" t="s">
        <v>102</v>
      </c>
      <c r="K1092" t="s">
        <v>102</v>
      </c>
      <c r="L1092" t="s">
        <v>131</v>
      </c>
      <c r="M1092" t="s">
        <v>52</v>
      </c>
      <c r="N1092" t="s">
        <v>3890</v>
      </c>
      <c r="O1092" t="s">
        <v>3498</v>
      </c>
      <c r="P1092" t="s">
        <v>3891</v>
      </c>
      <c r="Q1092" s="3">
        <v>300001691249622</v>
      </c>
      <c r="R1092" t="s">
        <v>2243</v>
      </c>
      <c r="S1092">
        <v>0</v>
      </c>
      <c r="T1092">
        <v>0</v>
      </c>
      <c r="U1092" s="3">
        <v>1</v>
      </c>
      <c r="V1092" t="s">
        <v>3890</v>
      </c>
      <c r="W1092" t="s">
        <v>2556</v>
      </c>
      <c r="X1092" t="s">
        <v>2557</v>
      </c>
      <c r="Y1092" s="3">
        <v>11</v>
      </c>
      <c r="Z1092" t="s">
        <v>3892</v>
      </c>
      <c r="AA1092" t="s">
        <v>3893</v>
      </c>
      <c r="AB1092" t="s">
        <v>3894</v>
      </c>
      <c r="AC1092" t="s">
        <v>3895</v>
      </c>
      <c r="AD1092" t="s">
        <v>110</v>
      </c>
      <c r="AE1092" t="s">
        <v>60</v>
      </c>
      <c r="AF1092" t="s">
        <v>2247</v>
      </c>
      <c r="AH1092" s="3">
        <v>0</v>
      </c>
      <c r="AI1092" s="3">
        <v>2024</v>
      </c>
      <c r="AJ1092" s="4">
        <v>45373</v>
      </c>
      <c r="AK1092" s="5">
        <v>45404</v>
      </c>
      <c r="AL1092" t="s">
        <v>3508</v>
      </c>
      <c r="AM1092" t="s">
        <v>116</v>
      </c>
      <c r="AN1092">
        <v>111434.40000000001</v>
      </c>
      <c r="AO1092">
        <v>841.46</v>
      </c>
      <c r="AQ1092" s="6">
        <v>841.46</v>
      </c>
    </row>
    <row r="1093" spans="1:43" x14ac:dyDescent="0.3">
      <c r="A1093" t="s">
        <v>3497</v>
      </c>
      <c r="B1093" t="s">
        <v>517</v>
      </c>
      <c r="C1093" t="s">
        <v>46</v>
      </c>
      <c r="D1093" s="3">
        <v>75711</v>
      </c>
      <c r="E1093" t="s">
        <v>4649</v>
      </c>
      <c r="F1093" t="s">
        <v>48</v>
      </c>
      <c r="G1093" t="s">
        <v>49</v>
      </c>
      <c r="H1093" t="s">
        <v>50</v>
      </c>
      <c r="I1093" t="s">
        <v>51</v>
      </c>
      <c r="J1093" t="s">
        <v>102</v>
      </c>
      <c r="K1093" t="s">
        <v>102</v>
      </c>
      <c r="L1093" t="s">
        <v>131</v>
      </c>
      <c r="M1093" t="s">
        <v>52</v>
      </c>
      <c r="N1093" t="s">
        <v>3890</v>
      </c>
      <c r="O1093" t="s">
        <v>3498</v>
      </c>
      <c r="P1093" t="s">
        <v>3891</v>
      </c>
      <c r="Q1093" s="3">
        <v>300001691249622</v>
      </c>
      <c r="R1093" t="s">
        <v>2243</v>
      </c>
      <c r="S1093">
        <v>0</v>
      </c>
      <c r="T1093">
        <v>0</v>
      </c>
      <c r="U1093" s="3">
        <v>1</v>
      </c>
      <c r="V1093" t="s">
        <v>3890</v>
      </c>
      <c r="W1093" t="s">
        <v>2556</v>
      </c>
      <c r="X1093" t="s">
        <v>2557</v>
      </c>
      <c r="Y1093" s="3">
        <v>12</v>
      </c>
      <c r="Z1093" t="s">
        <v>3892</v>
      </c>
      <c r="AA1093" t="s">
        <v>3893</v>
      </c>
      <c r="AB1093" t="s">
        <v>3894</v>
      </c>
      <c r="AC1093" t="s">
        <v>3895</v>
      </c>
      <c r="AD1093" t="s">
        <v>110</v>
      </c>
      <c r="AE1093" t="s">
        <v>60</v>
      </c>
      <c r="AF1093" t="s">
        <v>2247</v>
      </c>
      <c r="AH1093" s="3">
        <v>0</v>
      </c>
      <c r="AI1093" s="3">
        <v>2024</v>
      </c>
      <c r="AJ1093" s="4">
        <v>45373</v>
      </c>
      <c r="AK1093" s="5">
        <v>45404</v>
      </c>
      <c r="AL1093" t="s">
        <v>3508</v>
      </c>
      <c r="AM1093" t="s">
        <v>116</v>
      </c>
      <c r="AN1093">
        <v>-111434.40000000001</v>
      </c>
      <c r="AP1093">
        <v>841.46</v>
      </c>
      <c r="AQ1093" s="6">
        <v>-841.46</v>
      </c>
    </row>
    <row r="1094" spans="1:43" x14ac:dyDescent="0.3">
      <c r="A1094" t="s">
        <v>3497</v>
      </c>
      <c r="B1094" t="s">
        <v>517</v>
      </c>
      <c r="C1094" t="s">
        <v>46</v>
      </c>
      <c r="D1094" s="3">
        <v>75711</v>
      </c>
      <c r="E1094" t="s">
        <v>4649</v>
      </c>
      <c r="F1094" t="s">
        <v>48</v>
      </c>
      <c r="G1094" t="s">
        <v>49</v>
      </c>
      <c r="H1094" t="s">
        <v>50</v>
      </c>
      <c r="I1094" t="s">
        <v>51</v>
      </c>
      <c r="J1094" t="s">
        <v>1227</v>
      </c>
      <c r="K1094" t="s">
        <v>102</v>
      </c>
      <c r="L1094" t="s">
        <v>131</v>
      </c>
      <c r="M1094" t="s">
        <v>52</v>
      </c>
      <c r="N1094" t="s">
        <v>4477</v>
      </c>
      <c r="O1094" t="s">
        <v>3498</v>
      </c>
      <c r="P1094" t="s">
        <v>3891</v>
      </c>
      <c r="Q1094" s="3">
        <v>300001688774901</v>
      </c>
      <c r="R1094" t="s">
        <v>2243</v>
      </c>
      <c r="S1094">
        <v>0</v>
      </c>
      <c r="T1094">
        <v>0</v>
      </c>
      <c r="U1094" s="3">
        <v>1</v>
      </c>
      <c r="V1094" t="s">
        <v>4477</v>
      </c>
      <c r="W1094" t="s">
        <v>2564</v>
      </c>
      <c r="X1094" t="s">
        <v>2565</v>
      </c>
      <c r="Y1094" s="3">
        <v>25</v>
      </c>
      <c r="Z1094" t="s">
        <v>4478</v>
      </c>
      <c r="AA1094" t="s">
        <v>4479</v>
      </c>
      <c r="AB1094" t="s">
        <v>4480</v>
      </c>
      <c r="AC1094" t="s">
        <v>3895</v>
      </c>
      <c r="AD1094" t="s">
        <v>110</v>
      </c>
      <c r="AE1094" t="s">
        <v>60</v>
      </c>
      <c r="AF1094" t="s">
        <v>2247</v>
      </c>
      <c r="AH1094" s="3">
        <v>0</v>
      </c>
      <c r="AI1094" s="3">
        <v>2024</v>
      </c>
      <c r="AJ1094" s="4">
        <v>45373</v>
      </c>
      <c r="AK1094" s="5">
        <v>45392</v>
      </c>
      <c r="AL1094" t="s">
        <v>3508</v>
      </c>
      <c r="AM1094" t="s">
        <v>61</v>
      </c>
      <c r="AN1094">
        <v>840</v>
      </c>
      <c r="AO1094">
        <v>840</v>
      </c>
      <c r="AQ1094" s="6">
        <v>840</v>
      </c>
    </row>
    <row r="1095" spans="1:43" x14ac:dyDescent="0.3">
      <c r="A1095" t="s">
        <v>3497</v>
      </c>
      <c r="B1095" t="s">
        <v>517</v>
      </c>
      <c r="C1095" t="s">
        <v>46</v>
      </c>
      <c r="D1095" s="3">
        <v>75711</v>
      </c>
      <c r="E1095" t="s">
        <v>4649</v>
      </c>
      <c r="F1095" t="s">
        <v>48</v>
      </c>
      <c r="G1095" t="s">
        <v>49</v>
      </c>
      <c r="H1095" t="s">
        <v>50</v>
      </c>
      <c r="I1095" t="s">
        <v>51</v>
      </c>
      <c r="J1095" t="s">
        <v>1227</v>
      </c>
      <c r="K1095" t="s">
        <v>102</v>
      </c>
      <c r="L1095" t="s">
        <v>131</v>
      </c>
      <c r="M1095" t="s">
        <v>52</v>
      </c>
      <c r="N1095" t="s">
        <v>4477</v>
      </c>
      <c r="O1095" t="s">
        <v>3498</v>
      </c>
      <c r="P1095" t="s">
        <v>3891</v>
      </c>
      <c r="Q1095" s="3">
        <v>300001688774901</v>
      </c>
      <c r="R1095" t="s">
        <v>2243</v>
      </c>
      <c r="S1095">
        <v>0</v>
      </c>
      <c r="T1095">
        <v>0</v>
      </c>
      <c r="U1095" s="3">
        <v>1</v>
      </c>
      <c r="V1095" t="s">
        <v>4477</v>
      </c>
      <c r="W1095" t="s">
        <v>2564</v>
      </c>
      <c r="X1095" t="s">
        <v>2565</v>
      </c>
      <c r="Y1095" s="3">
        <v>26</v>
      </c>
      <c r="Z1095" t="s">
        <v>4478</v>
      </c>
      <c r="AA1095" t="s">
        <v>4479</v>
      </c>
      <c r="AB1095" t="s">
        <v>4480</v>
      </c>
      <c r="AC1095" t="s">
        <v>3895</v>
      </c>
      <c r="AD1095" t="s">
        <v>110</v>
      </c>
      <c r="AE1095" t="s">
        <v>60</v>
      </c>
      <c r="AF1095" t="s">
        <v>2247</v>
      </c>
      <c r="AH1095" s="3">
        <v>0</v>
      </c>
      <c r="AI1095" s="3">
        <v>2024</v>
      </c>
      <c r="AJ1095" s="4">
        <v>45373</v>
      </c>
      <c r="AK1095" s="5">
        <v>45392</v>
      </c>
      <c r="AL1095" t="s">
        <v>3508</v>
      </c>
      <c r="AM1095" t="s">
        <v>61</v>
      </c>
      <c r="AN1095">
        <v>-840</v>
      </c>
      <c r="AP1095">
        <v>840</v>
      </c>
      <c r="AQ1095" s="6">
        <v>-840</v>
      </c>
    </row>
    <row r="1096" spans="1:43" x14ac:dyDescent="0.3">
      <c r="A1096" t="s">
        <v>2239</v>
      </c>
      <c r="B1096" t="s">
        <v>224</v>
      </c>
      <c r="C1096" t="s">
        <v>46</v>
      </c>
      <c r="D1096" s="3">
        <v>76125</v>
      </c>
      <c r="E1096" t="s">
        <v>3385</v>
      </c>
      <c r="F1096" t="s">
        <v>48</v>
      </c>
      <c r="G1096" t="s">
        <v>49</v>
      </c>
      <c r="H1096" t="s">
        <v>50</v>
      </c>
      <c r="I1096" t="s">
        <v>51</v>
      </c>
      <c r="J1096" t="s">
        <v>102</v>
      </c>
      <c r="K1096" t="s">
        <v>102</v>
      </c>
      <c r="L1096" t="s">
        <v>131</v>
      </c>
      <c r="M1096" t="s">
        <v>52</v>
      </c>
      <c r="N1096" t="s">
        <v>2795</v>
      </c>
      <c r="O1096" t="s">
        <v>2241</v>
      </c>
      <c r="P1096" t="s">
        <v>2796</v>
      </c>
      <c r="Q1096" s="3">
        <v>300001811707570</v>
      </c>
      <c r="R1096" t="s">
        <v>2243</v>
      </c>
      <c r="S1096">
        <v>205850</v>
      </c>
      <c r="T1096">
        <v>205850</v>
      </c>
      <c r="U1096" s="3">
        <v>1</v>
      </c>
      <c r="V1096" t="s">
        <v>2797</v>
      </c>
      <c r="W1096" t="s">
        <v>2448</v>
      </c>
      <c r="X1096" t="s">
        <v>2449</v>
      </c>
      <c r="Y1096" s="3">
        <v>317</v>
      </c>
      <c r="Z1096" t="s">
        <v>2798</v>
      </c>
      <c r="AA1096" t="s">
        <v>2799</v>
      </c>
      <c r="AB1096" t="s">
        <v>2800</v>
      </c>
      <c r="AC1096" t="s">
        <v>2801</v>
      </c>
      <c r="AD1096" t="s">
        <v>110</v>
      </c>
      <c r="AE1096" t="s">
        <v>60</v>
      </c>
      <c r="AF1096" t="s">
        <v>2802</v>
      </c>
      <c r="AG1096" t="s">
        <v>2803</v>
      </c>
      <c r="AH1096" s="3">
        <v>1</v>
      </c>
      <c r="AI1096" s="3">
        <v>2024</v>
      </c>
      <c r="AJ1096" s="4">
        <v>45464</v>
      </c>
      <c r="AK1096" s="5">
        <v>45464</v>
      </c>
      <c r="AL1096" t="s">
        <v>43</v>
      </c>
      <c r="AM1096" t="s">
        <v>116</v>
      </c>
      <c r="AN1096">
        <v>0</v>
      </c>
      <c r="AO1096">
        <v>4.21</v>
      </c>
      <c r="AQ1096" s="6">
        <v>4.21</v>
      </c>
    </row>
    <row r="1097" spans="1:43" x14ac:dyDescent="0.3">
      <c r="A1097" t="s">
        <v>2239</v>
      </c>
      <c r="B1097" t="s">
        <v>224</v>
      </c>
      <c r="C1097" t="s">
        <v>46</v>
      </c>
      <c r="D1097" s="3">
        <v>76125</v>
      </c>
      <c r="E1097" t="s">
        <v>3385</v>
      </c>
      <c r="F1097" t="s">
        <v>48</v>
      </c>
      <c r="G1097" t="s">
        <v>49</v>
      </c>
      <c r="H1097" t="s">
        <v>50</v>
      </c>
      <c r="I1097" t="s">
        <v>51</v>
      </c>
      <c r="J1097" t="s">
        <v>102</v>
      </c>
      <c r="K1097" t="s">
        <v>102</v>
      </c>
      <c r="L1097" t="s">
        <v>131</v>
      </c>
      <c r="M1097" t="s">
        <v>52</v>
      </c>
      <c r="N1097" t="s">
        <v>2804</v>
      </c>
      <c r="O1097" t="s">
        <v>2241</v>
      </c>
      <c r="P1097" t="s">
        <v>2805</v>
      </c>
      <c r="Q1097" s="3">
        <v>300001816270018</v>
      </c>
      <c r="R1097" t="s">
        <v>2243</v>
      </c>
      <c r="S1097">
        <v>196000</v>
      </c>
      <c r="T1097">
        <v>196000</v>
      </c>
      <c r="U1097" s="3">
        <v>1</v>
      </c>
      <c r="V1097" t="s">
        <v>2806</v>
      </c>
      <c r="W1097" t="s">
        <v>2448</v>
      </c>
      <c r="X1097" t="s">
        <v>2449</v>
      </c>
      <c r="Y1097" s="3">
        <v>385</v>
      </c>
      <c r="Z1097" t="s">
        <v>2807</v>
      </c>
      <c r="AA1097" t="s">
        <v>2808</v>
      </c>
      <c r="AB1097" t="s">
        <v>2809</v>
      </c>
      <c r="AC1097" t="s">
        <v>2810</v>
      </c>
      <c r="AD1097" t="s">
        <v>110</v>
      </c>
      <c r="AE1097" t="s">
        <v>60</v>
      </c>
      <c r="AF1097" t="s">
        <v>2811</v>
      </c>
      <c r="AG1097" t="s">
        <v>2812</v>
      </c>
      <c r="AH1097" s="3">
        <v>1</v>
      </c>
      <c r="AI1097" s="3">
        <v>2024</v>
      </c>
      <c r="AJ1097" s="4">
        <v>45457</v>
      </c>
      <c r="AK1097" s="5">
        <v>45457</v>
      </c>
      <c r="AL1097" t="s">
        <v>43</v>
      </c>
      <c r="AM1097" t="s">
        <v>116</v>
      </c>
      <c r="AN1097">
        <v>0</v>
      </c>
      <c r="AO1097">
        <v>4.0200000000000014</v>
      </c>
      <c r="AQ1097" s="6">
        <v>4.0200000000000014</v>
      </c>
    </row>
    <row r="1098" spans="1:43" x14ac:dyDescent="0.3">
      <c r="A1098" t="s">
        <v>2239</v>
      </c>
      <c r="B1098" t="s">
        <v>207</v>
      </c>
      <c r="C1098" t="s">
        <v>46</v>
      </c>
      <c r="D1098" s="3">
        <v>76125</v>
      </c>
      <c r="E1098" t="s">
        <v>3385</v>
      </c>
      <c r="F1098" t="s">
        <v>48</v>
      </c>
      <c r="G1098" t="s">
        <v>49</v>
      </c>
      <c r="H1098" t="s">
        <v>50</v>
      </c>
      <c r="I1098" t="s">
        <v>51</v>
      </c>
      <c r="J1098" t="s">
        <v>102</v>
      </c>
      <c r="K1098" t="s">
        <v>102</v>
      </c>
      <c r="L1098" t="s">
        <v>131</v>
      </c>
      <c r="M1098" t="s">
        <v>52</v>
      </c>
      <c r="N1098" t="s">
        <v>2815</v>
      </c>
      <c r="O1098" t="s">
        <v>2241</v>
      </c>
      <c r="P1098" t="s">
        <v>2816</v>
      </c>
      <c r="Q1098" s="3">
        <v>300001851140829</v>
      </c>
      <c r="R1098" t="s">
        <v>2243</v>
      </c>
      <c r="S1098">
        <v>24000</v>
      </c>
      <c r="T1098">
        <v>24000</v>
      </c>
      <c r="U1098" s="3">
        <v>1</v>
      </c>
      <c r="V1098" t="s">
        <v>2817</v>
      </c>
      <c r="W1098" t="s">
        <v>2818</v>
      </c>
      <c r="X1098" t="s">
        <v>2819</v>
      </c>
      <c r="Y1098" s="3">
        <v>438</v>
      </c>
      <c r="Z1098" t="s">
        <v>2820</v>
      </c>
      <c r="AA1098" t="s">
        <v>2821</v>
      </c>
      <c r="AB1098" t="s">
        <v>2822</v>
      </c>
      <c r="AC1098" t="s">
        <v>2823</v>
      </c>
      <c r="AD1098" t="s">
        <v>110</v>
      </c>
      <c r="AE1098" t="s">
        <v>60</v>
      </c>
      <c r="AF1098" t="s">
        <v>2824</v>
      </c>
      <c r="AG1098" t="s">
        <v>2825</v>
      </c>
      <c r="AH1098" s="3">
        <v>1</v>
      </c>
      <c r="AI1098" s="3">
        <v>2024</v>
      </c>
      <c r="AJ1098" s="4">
        <v>45478</v>
      </c>
      <c r="AK1098" s="5">
        <v>45478</v>
      </c>
      <c r="AL1098" t="s">
        <v>43</v>
      </c>
      <c r="AM1098" t="s">
        <v>116</v>
      </c>
      <c r="AN1098">
        <v>0</v>
      </c>
      <c r="AO1098">
        <v>0.28000000000000003</v>
      </c>
      <c r="AQ1098" s="6">
        <v>0.28000000000000003</v>
      </c>
    </row>
    <row r="1099" spans="1:43" x14ac:dyDescent="0.3">
      <c r="A1099" t="s">
        <v>2239</v>
      </c>
      <c r="B1099" t="s">
        <v>179</v>
      </c>
      <c r="C1099" t="s">
        <v>46</v>
      </c>
      <c r="D1099" s="3">
        <v>76125</v>
      </c>
      <c r="E1099" t="s">
        <v>3385</v>
      </c>
      <c r="F1099" t="s">
        <v>48</v>
      </c>
      <c r="G1099" t="s">
        <v>49</v>
      </c>
      <c r="H1099" t="s">
        <v>50</v>
      </c>
      <c r="I1099" t="s">
        <v>51</v>
      </c>
      <c r="J1099" t="s">
        <v>102</v>
      </c>
      <c r="K1099" t="s">
        <v>102</v>
      </c>
      <c r="L1099" t="s">
        <v>131</v>
      </c>
      <c r="M1099" t="s">
        <v>52</v>
      </c>
      <c r="N1099" t="s">
        <v>2842</v>
      </c>
      <c r="O1099" t="s">
        <v>2241</v>
      </c>
      <c r="P1099" t="s">
        <v>2843</v>
      </c>
      <c r="Q1099" s="3">
        <v>300001877756873</v>
      </c>
      <c r="R1099" t="s">
        <v>2243</v>
      </c>
      <c r="S1099">
        <v>134400</v>
      </c>
      <c r="T1099">
        <v>134400</v>
      </c>
      <c r="U1099" s="3">
        <v>1</v>
      </c>
      <c r="V1099" t="s">
        <v>2844</v>
      </c>
      <c r="W1099" t="s">
        <v>2448</v>
      </c>
      <c r="X1099" t="s">
        <v>2449</v>
      </c>
      <c r="Y1099" s="3">
        <v>305</v>
      </c>
      <c r="Z1099" t="s">
        <v>2845</v>
      </c>
      <c r="AA1099" t="s">
        <v>2846</v>
      </c>
      <c r="AB1099" t="s">
        <v>2847</v>
      </c>
      <c r="AC1099" t="s">
        <v>2848</v>
      </c>
      <c r="AD1099" t="s">
        <v>110</v>
      </c>
      <c r="AE1099" t="s">
        <v>60</v>
      </c>
      <c r="AF1099" t="s">
        <v>2849</v>
      </c>
      <c r="AG1099" t="s">
        <v>2850</v>
      </c>
      <c r="AH1099" s="3">
        <v>1</v>
      </c>
      <c r="AI1099" s="3">
        <v>2024</v>
      </c>
      <c r="AJ1099" s="4">
        <v>45562</v>
      </c>
      <c r="AK1099" s="5">
        <v>45562</v>
      </c>
      <c r="AL1099" t="s">
        <v>43</v>
      </c>
      <c r="AM1099" t="s">
        <v>116</v>
      </c>
      <c r="AN1099">
        <v>0</v>
      </c>
      <c r="AO1099">
        <v>6.63</v>
      </c>
      <c r="AQ1099" s="6">
        <v>6.63</v>
      </c>
    </row>
    <row r="1100" spans="1:43" x14ac:dyDescent="0.3">
      <c r="A1100" t="s">
        <v>2239</v>
      </c>
      <c r="B1100" t="s">
        <v>124</v>
      </c>
      <c r="C1100" t="s">
        <v>46</v>
      </c>
      <c r="D1100" s="3">
        <v>76125</v>
      </c>
      <c r="E1100" t="s">
        <v>3385</v>
      </c>
      <c r="F1100" t="s">
        <v>48</v>
      </c>
      <c r="G1100" t="s">
        <v>49</v>
      </c>
      <c r="H1100" t="s">
        <v>50</v>
      </c>
      <c r="I1100" t="s">
        <v>51</v>
      </c>
      <c r="J1100" t="s">
        <v>102</v>
      </c>
      <c r="K1100" t="s">
        <v>102</v>
      </c>
      <c r="L1100" t="s">
        <v>131</v>
      </c>
      <c r="M1100" t="s">
        <v>52</v>
      </c>
      <c r="N1100" t="s">
        <v>2915</v>
      </c>
      <c r="O1100" t="s">
        <v>2241</v>
      </c>
      <c r="P1100" t="s">
        <v>2916</v>
      </c>
      <c r="Q1100" s="3">
        <v>300002087417369</v>
      </c>
      <c r="R1100" t="s">
        <v>2243</v>
      </c>
      <c r="S1100">
        <v>417250</v>
      </c>
      <c r="T1100">
        <v>417250</v>
      </c>
      <c r="U1100" s="3">
        <v>1</v>
      </c>
      <c r="V1100" t="s">
        <v>2917</v>
      </c>
      <c r="W1100" t="s">
        <v>2448</v>
      </c>
      <c r="X1100" t="s">
        <v>2449</v>
      </c>
      <c r="Y1100" s="3">
        <v>568</v>
      </c>
      <c r="Z1100" t="s">
        <v>2918</v>
      </c>
      <c r="AA1100" t="s">
        <v>2919</v>
      </c>
      <c r="AB1100" t="s">
        <v>2920</v>
      </c>
      <c r="AC1100" t="s">
        <v>2921</v>
      </c>
      <c r="AD1100" t="s">
        <v>110</v>
      </c>
      <c r="AE1100" t="s">
        <v>60</v>
      </c>
      <c r="AF1100" t="s">
        <v>2922</v>
      </c>
      <c r="AG1100" t="s">
        <v>2923</v>
      </c>
      <c r="AH1100" s="3">
        <v>1</v>
      </c>
      <c r="AI1100" s="3">
        <v>2024</v>
      </c>
      <c r="AJ1100" s="4">
        <v>45581</v>
      </c>
      <c r="AK1100" s="5">
        <v>45581</v>
      </c>
      <c r="AL1100" t="s">
        <v>43</v>
      </c>
      <c r="AM1100" t="s">
        <v>116</v>
      </c>
      <c r="AN1100">
        <v>0</v>
      </c>
      <c r="AO1100">
        <v>2.66</v>
      </c>
      <c r="AQ1100" s="6">
        <v>2.66</v>
      </c>
    </row>
    <row r="1101" spans="1:43" x14ac:dyDescent="0.3">
      <c r="A1101" t="s">
        <v>2239</v>
      </c>
      <c r="B1101" t="s">
        <v>130</v>
      </c>
      <c r="C1101" t="s">
        <v>46</v>
      </c>
      <c r="D1101" s="3">
        <v>76125</v>
      </c>
      <c r="E1101" t="s">
        <v>3385</v>
      </c>
      <c r="F1101" t="s">
        <v>48</v>
      </c>
      <c r="G1101" t="s">
        <v>49</v>
      </c>
      <c r="H1101" t="s">
        <v>50</v>
      </c>
      <c r="I1101" t="s">
        <v>51</v>
      </c>
      <c r="J1101" t="s">
        <v>102</v>
      </c>
      <c r="K1101" t="s">
        <v>102</v>
      </c>
      <c r="L1101" t="s">
        <v>131</v>
      </c>
      <c r="M1101" t="s">
        <v>52</v>
      </c>
      <c r="N1101" t="s">
        <v>2958</v>
      </c>
      <c r="O1101" t="s">
        <v>2241</v>
      </c>
      <c r="P1101" t="s">
        <v>2959</v>
      </c>
      <c r="Q1101" s="3">
        <v>300002140079780</v>
      </c>
      <c r="R1101" t="s">
        <v>2243</v>
      </c>
      <c r="S1101">
        <v>40800</v>
      </c>
      <c r="T1101">
        <v>40800</v>
      </c>
      <c r="U1101" s="3">
        <v>1</v>
      </c>
      <c r="V1101" t="s">
        <v>2960</v>
      </c>
      <c r="W1101" t="s">
        <v>2448</v>
      </c>
      <c r="X1101" t="s">
        <v>2449</v>
      </c>
      <c r="Y1101" s="3">
        <v>693</v>
      </c>
      <c r="Z1101" t="s">
        <v>2961</v>
      </c>
      <c r="AA1101" t="s">
        <v>2962</v>
      </c>
      <c r="AB1101" t="s">
        <v>2963</v>
      </c>
      <c r="AC1101" t="s">
        <v>2964</v>
      </c>
      <c r="AD1101" t="s">
        <v>110</v>
      </c>
      <c r="AE1101" t="s">
        <v>60</v>
      </c>
      <c r="AF1101" t="s">
        <v>2247</v>
      </c>
      <c r="AH1101" s="3">
        <v>0</v>
      </c>
      <c r="AI1101" s="3">
        <v>2024</v>
      </c>
      <c r="AJ1101" s="4">
        <v>45623</v>
      </c>
      <c r="AK1101" s="5">
        <v>45623</v>
      </c>
      <c r="AL1101" t="s">
        <v>43</v>
      </c>
      <c r="AM1101" t="s">
        <v>116</v>
      </c>
      <c r="AN1101">
        <v>0</v>
      </c>
      <c r="AO1101">
        <v>0.92</v>
      </c>
      <c r="AQ1101" s="6">
        <v>0.92</v>
      </c>
    </row>
    <row r="1102" spans="1:43" x14ac:dyDescent="0.3">
      <c r="A1102" t="s">
        <v>2239</v>
      </c>
      <c r="B1102" t="s">
        <v>190</v>
      </c>
      <c r="C1102" t="s">
        <v>46</v>
      </c>
      <c r="D1102" s="3">
        <v>76125</v>
      </c>
      <c r="E1102" t="s">
        <v>3385</v>
      </c>
      <c r="F1102" t="s">
        <v>48</v>
      </c>
      <c r="G1102" t="s">
        <v>49</v>
      </c>
      <c r="H1102" t="s">
        <v>50</v>
      </c>
      <c r="I1102" t="s">
        <v>51</v>
      </c>
      <c r="J1102" t="s">
        <v>102</v>
      </c>
      <c r="K1102" t="s">
        <v>102</v>
      </c>
      <c r="L1102" t="s">
        <v>131</v>
      </c>
      <c r="M1102" t="s">
        <v>52</v>
      </c>
      <c r="N1102" t="s">
        <v>3019</v>
      </c>
      <c r="O1102" t="s">
        <v>2241</v>
      </c>
      <c r="Q1102" s="3">
        <v>300002244842276</v>
      </c>
      <c r="R1102" t="s">
        <v>2243</v>
      </c>
      <c r="S1102">
        <v>270000</v>
      </c>
      <c r="T1102">
        <v>270000</v>
      </c>
      <c r="U1102" s="3">
        <v>1</v>
      </c>
      <c r="V1102" t="s">
        <v>3020</v>
      </c>
      <c r="W1102" t="s">
        <v>2448</v>
      </c>
      <c r="X1102" t="s">
        <v>2449</v>
      </c>
      <c r="Y1102" s="3">
        <v>248</v>
      </c>
      <c r="Z1102" t="s">
        <v>3021</v>
      </c>
      <c r="AA1102" t="s">
        <v>3022</v>
      </c>
      <c r="AB1102" t="s">
        <v>3023</v>
      </c>
      <c r="AC1102" t="s">
        <v>3024</v>
      </c>
      <c r="AD1102" t="s">
        <v>110</v>
      </c>
      <c r="AE1102" t="s">
        <v>60</v>
      </c>
      <c r="AF1102" t="s">
        <v>3025</v>
      </c>
      <c r="AG1102" t="s">
        <v>3026</v>
      </c>
      <c r="AH1102" s="3">
        <v>1</v>
      </c>
      <c r="AI1102" s="3">
        <v>2025</v>
      </c>
      <c r="AJ1102" s="4">
        <v>45680</v>
      </c>
      <c r="AK1102" s="5">
        <v>45680</v>
      </c>
      <c r="AL1102" t="s">
        <v>43</v>
      </c>
      <c r="AM1102" t="s">
        <v>116</v>
      </c>
      <c r="AN1102">
        <v>0</v>
      </c>
      <c r="AO1102">
        <v>10.450000000000001</v>
      </c>
      <c r="AQ1102" s="6">
        <v>10.450000000000001</v>
      </c>
    </row>
    <row r="1103" spans="1:43" x14ac:dyDescent="0.3">
      <c r="A1103" t="s">
        <v>2239</v>
      </c>
      <c r="B1103" t="s">
        <v>71</v>
      </c>
      <c r="C1103" t="s">
        <v>46</v>
      </c>
      <c r="D1103" s="3">
        <v>76125</v>
      </c>
      <c r="E1103" t="s">
        <v>3385</v>
      </c>
      <c r="F1103" t="s">
        <v>48</v>
      </c>
      <c r="G1103" t="s">
        <v>49</v>
      </c>
      <c r="H1103" t="s">
        <v>50</v>
      </c>
      <c r="I1103" t="s">
        <v>51</v>
      </c>
      <c r="J1103" t="s">
        <v>102</v>
      </c>
      <c r="K1103" t="s">
        <v>102</v>
      </c>
      <c r="L1103" t="s">
        <v>131</v>
      </c>
      <c r="M1103" t="s">
        <v>52</v>
      </c>
      <c r="N1103" t="s">
        <v>3033</v>
      </c>
      <c r="O1103" t="s">
        <v>2241</v>
      </c>
      <c r="P1103" t="s">
        <v>3034</v>
      </c>
      <c r="Q1103" s="3">
        <v>300002249206640</v>
      </c>
      <c r="R1103" t="s">
        <v>2243</v>
      </c>
      <c r="S1103">
        <v>32400</v>
      </c>
      <c r="T1103">
        <v>32400</v>
      </c>
      <c r="U1103" s="3">
        <v>1</v>
      </c>
      <c r="V1103" t="s">
        <v>3035</v>
      </c>
      <c r="W1103" t="s">
        <v>2448</v>
      </c>
      <c r="X1103" t="s">
        <v>2449</v>
      </c>
      <c r="Y1103" s="3">
        <v>609</v>
      </c>
      <c r="Z1103" t="s">
        <v>3036</v>
      </c>
      <c r="AA1103" t="s">
        <v>3037</v>
      </c>
      <c r="AB1103" t="s">
        <v>3038</v>
      </c>
      <c r="AC1103" t="s">
        <v>3039</v>
      </c>
      <c r="AD1103" t="s">
        <v>110</v>
      </c>
      <c r="AE1103" t="s">
        <v>60</v>
      </c>
      <c r="AF1103" t="s">
        <v>3040</v>
      </c>
      <c r="AG1103" t="s">
        <v>3041</v>
      </c>
      <c r="AH1103" s="3">
        <v>1</v>
      </c>
      <c r="AI1103" s="3">
        <v>2024</v>
      </c>
      <c r="AJ1103" s="4">
        <v>45646</v>
      </c>
      <c r="AK1103" s="5">
        <v>45646</v>
      </c>
      <c r="AL1103" t="s">
        <v>43</v>
      </c>
      <c r="AM1103" t="s">
        <v>116</v>
      </c>
      <c r="AN1103">
        <v>0</v>
      </c>
      <c r="AO1103">
        <v>0.91</v>
      </c>
      <c r="AQ1103" s="6">
        <v>0.91</v>
      </c>
    </row>
    <row r="1104" spans="1:43" x14ac:dyDescent="0.3">
      <c r="A1104" t="s">
        <v>2239</v>
      </c>
      <c r="B1104" t="s">
        <v>71</v>
      </c>
      <c r="C1104" t="s">
        <v>46</v>
      </c>
      <c r="D1104" s="3">
        <v>76125</v>
      </c>
      <c r="E1104" t="s">
        <v>3385</v>
      </c>
      <c r="F1104" t="s">
        <v>48</v>
      </c>
      <c r="G1104" t="s">
        <v>49</v>
      </c>
      <c r="H1104" t="s">
        <v>50</v>
      </c>
      <c r="I1104" t="s">
        <v>51</v>
      </c>
      <c r="J1104" t="s">
        <v>102</v>
      </c>
      <c r="K1104" t="s">
        <v>102</v>
      </c>
      <c r="L1104" t="s">
        <v>131</v>
      </c>
      <c r="M1104" t="s">
        <v>52</v>
      </c>
      <c r="N1104" t="s">
        <v>3042</v>
      </c>
      <c r="O1104" t="s">
        <v>2241</v>
      </c>
      <c r="P1104" t="s">
        <v>3043</v>
      </c>
      <c r="Q1104" s="3">
        <v>300002252073592</v>
      </c>
      <c r="R1104" t="s">
        <v>2243</v>
      </c>
      <c r="S1104">
        <v>166456.58000000002</v>
      </c>
      <c r="T1104">
        <v>166456.58000000002</v>
      </c>
      <c r="U1104" s="3">
        <v>1</v>
      </c>
      <c r="V1104" t="s">
        <v>3044</v>
      </c>
      <c r="W1104" t="s">
        <v>2495</v>
      </c>
      <c r="X1104" t="s">
        <v>2496</v>
      </c>
      <c r="Y1104" s="3">
        <v>3723</v>
      </c>
      <c r="Z1104" t="s">
        <v>3045</v>
      </c>
      <c r="AA1104" t="s">
        <v>3046</v>
      </c>
      <c r="AB1104" t="s">
        <v>3047</v>
      </c>
      <c r="AC1104" t="s">
        <v>3048</v>
      </c>
      <c r="AD1104" t="s">
        <v>110</v>
      </c>
      <c r="AE1104" t="s">
        <v>60</v>
      </c>
      <c r="AF1104" t="s">
        <v>2247</v>
      </c>
      <c r="AH1104" s="3">
        <v>0</v>
      </c>
      <c r="AI1104" s="3">
        <v>2024</v>
      </c>
      <c r="AJ1104" s="4">
        <v>45649</v>
      </c>
      <c r="AK1104" s="5">
        <v>45649</v>
      </c>
      <c r="AL1104" t="s">
        <v>43</v>
      </c>
      <c r="AM1104" t="s">
        <v>116</v>
      </c>
      <c r="AN1104">
        <v>0</v>
      </c>
      <c r="AO1104">
        <v>2.73</v>
      </c>
      <c r="AQ1104" s="6">
        <v>2.73</v>
      </c>
    </row>
    <row r="1105" spans="1:43" x14ac:dyDescent="0.3">
      <c r="A1105" t="s">
        <v>2239</v>
      </c>
      <c r="B1105" t="s">
        <v>241</v>
      </c>
      <c r="C1105" t="s">
        <v>46</v>
      </c>
      <c r="D1105" s="3">
        <v>76125</v>
      </c>
      <c r="E1105" t="s">
        <v>3385</v>
      </c>
      <c r="F1105" t="s">
        <v>48</v>
      </c>
      <c r="G1105" t="s">
        <v>49</v>
      </c>
      <c r="H1105" t="s">
        <v>50</v>
      </c>
      <c r="I1105" t="s">
        <v>51</v>
      </c>
      <c r="J1105" t="s">
        <v>102</v>
      </c>
      <c r="K1105" t="s">
        <v>102</v>
      </c>
      <c r="L1105" t="s">
        <v>131</v>
      </c>
      <c r="M1105" t="s">
        <v>52</v>
      </c>
      <c r="N1105" t="s">
        <v>3049</v>
      </c>
      <c r="O1105" t="s">
        <v>2241</v>
      </c>
      <c r="P1105" t="s">
        <v>3050</v>
      </c>
      <c r="Q1105" s="3">
        <v>300002253724840</v>
      </c>
      <c r="R1105" t="s">
        <v>2243</v>
      </c>
      <c r="S1105">
        <v>351000</v>
      </c>
      <c r="T1105">
        <v>351000</v>
      </c>
      <c r="U1105" s="3">
        <v>1</v>
      </c>
      <c r="V1105" t="s">
        <v>3051</v>
      </c>
      <c r="W1105" t="s">
        <v>3052</v>
      </c>
      <c r="X1105" t="s">
        <v>3053</v>
      </c>
      <c r="Y1105" s="3">
        <v>306</v>
      </c>
      <c r="Z1105" t="s">
        <v>3054</v>
      </c>
      <c r="AA1105" t="s">
        <v>3055</v>
      </c>
      <c r="AB1105" t="s">
        <v>3056</v>
      </c>
      <c r="AC1105" t="s">
        <v>3057</v>
      </c>
      <c r="AD1105" t="s">
        <v>110</v>
      </c>
      <c r="AE1105" t="s">
        <v>60</v>
      </c>
      <c r="AF1105" t="s">
        <v>3058</v>
      </c>
      <c r="AG1105" t="s">
        <v>3059</v>
      </c>
      <c r="AH1105" s="3">
        <v>1</v>
      </c>
      <c r="AI1105" s="3">
        <v>2025</v>
      </c>
      <c r="AJ1105" s="4">
        <v>45720</v>
      </c>
      <c r="AK1105" s="5">
        <v>45720</v>
      </c>
      <c r="AL1105" t="s">
        <v>43</v>
      </c>
      <c r="AM1105" t="s">
        <v>116</v>
      </c>
      <c r="AN1105">
        <v>0</v>
      </c>
      <c r="AO1105">
        <v>0.62</v>
      </c>
      <c r="AQ1105" s="6">
        <v>0.62</v>
      </c>
    </row>
    <row r="1106" spans="1:43" x14ac:dyDescent="0.3">
      <c r="A1106" t="s">
        <v>2239</v>
      </c>
      <c r="B1106" t="s">
        <v>137</v>
      </c>
      <c r="C1106" t="s">
        <v>46</v>
      </c>
      <c r="D1106" s="3">
        <v>76125</v>
      </c>
      <c r="E1106" t="s">
        <v>3385</v>
      </c>
      <c r="F1106" t="s">
        <v>48</v>
      </c>
      <c r="G1106" t="s">
        <v>49</v>
      </c>
      <c r="H1106" t="s">
        <v>50</v>
      </c>
      <c r="I1106" t="s">
        <v>51</v>
      </c>
      <c r="J1106" t="s">
        <v>102</v>
      </c>
      <c r="K1106" t="s">
        <v>102</v>
      </c>
      <c r="L1106" t="s">
        <v>131</v>
      </c>
      <c r="M1106" t="s">
        <v>52</v>
      </c>
      <c r="N1106" t="s">
        <v>3076</v>
      </c>
      <c r="O1106" t="s">
        <v>2241</v>
      </c>
      <c r="P1106" t="s">
        <v>3077</v>
      </c>
      <c r="Q1106" s="3">
        <v>300002393811044</v>
      </c>
      <c r="R1106" t="s">
        <v>2243</v>
      </c>
      <c r="S1106">
        <v>37219.980000000003</v>
      </c>
      <c r="T1106">
        <v>37219.980000000003</v>
      </c>
      <c r="U1106" s="3">
        <v>1</v>
      </c>
      <c r="V1106" t="s">
        <v>3078</v>
      </c>
      <c r="W1106" t="s">
        <v>2495</v>
      </c>
      <c r="X1106" t="s">
        <v>2496</v>
      </c>
      <c r="Y1106" s="3">
        <v>360</v>
      </c>
      <c r="Z1106" t="s">
        <v>3079</v>
      </c>
      <c r="AA1106" t="s">
        <v>3080</v>
      </c>
      <c r="AB1106" t="s">
        <v>3081</v>
      </c>
      <c r="AC1106" t="s">
        <v>3082</v>
      </c>
      <c r="AD1106" t="s">
        <v>110</v>
      </c>
      <c r="AE1106" t="s">
        <v>60</v>
      </c>
      <c r="AF1106" t="s">
        <v>2247</v>
      </c>
      <c r="AH1106" s="3">
        <v>0</v>
      </c>
      <c r="AI1106" s="3">
        <v>2025</v>
      </c>
      <c r="AJ1106" s="4">
        <v>45699</v>
      </c>
      <c r="AK1106" s="5">
        <v>45699</v>
      </c>
      <c r="AL1106" t="s">
        <v>43</v>
      </c>
      <c r="AM1106" t="s">
        <v>116</v>
      </c>
      <c r="AN1106">
        <v>0</v>
      </c>
      <c r="AO1106">
        <v>0.2</v>
      </c>
      <c r="AQ1106" s="6">
        <v>0.2</v>
      </c>
    </row>
    <row r="1107" spans="1:43" x14ac:dyDescent="0.3">
      <c r="A1107" t="s">
        <v>4682</v>
      </c>
      <c r="B1107" t="s">
        <v>71</v>
      </c>
      <c r="C1107" t="s">
        <v>46</v>
      </c>
      <c r="D1107" s="3">
        <v>76125</v>
      </c>
      <c r="E1107" t="s">
        <v>3385</v>
      </c>
      <c r="F1107" t="s">
        <v>48</v>
      </c>
      <c r="G1107" t="s">
        <v>49</v>
      </c>
      <c r="H1107" t="s">
        <v>50</v>
      </c>
      <c r="I1107" t="s">
        <v>51</v>
      </c>
      <c r="J1107" t="s">
        <v>102</v>
      </c>
      <c r="K1107" t="s">
        <v>102</v>
      </c>
      <c r="L1107" t="s">
        <v>131</v>
      </c>
      <c r="M1107" t="s">
        <v>52</v>
      </c>
      <c r="N1107" t="s">
        <v>3330</v>
      </c>
      <c r="O1107" t="s">
        <v>2241</v>
      </c>
      <c r="P1107" t="s">
        <v>3331</v>
      </c>
      <c r="Q1107" s="3">
        <v>300002194726532</v>
      </c>
      <c r="R1107" t="s">
        <v>2243</v>
      </c>
      <c r="S1107">
        <v>1500</v>
      </c>
      <c r="T1107">
        <v>1500</v>
      </c>
      <c r="U1107" s="3">
        <v>1</v>
      </c>
      <c r="V1107" t="s">
        <v>3332</v>
      </c>
      <c r="W1107" t="s">
        <v>3333</v>
      </c>
      <c r="X1107" t="s">
        <v>3334</v>
      </c>
      <c r="Y1107" s="3">
        <v>306</v>
      </c>
      <c r="Z1107" t="s">
        <v>4683</v>
      </c>
      <c r="AA1107" t="s">
        <v>3335</v>
      </c>
      <c r="AB1107" t="s">
        <v>4684</v>
      </c>
      <c r="AC1107" t="s">
        <v>4685</v>
      </c>
      <c r="AD1107" t="s">
        <v>4059</v>
      </c>
      <c r="AE1107" t="s">
        <v>60</v>
      </c>
      <c r="AF1107" t="s">
        <v>3336</v>
      </c>
      <c r="AG1107" t="s">
        <v>3337</v>
      </c>
      <c r="AH1107" s="3">
        <v>1</v>
      </c>
      <c r="AI1107" s="3">
        <v>2024</v>
      </c>
      <c r="AJ1107" s="4">
        <v>45642</v>
      </c>
      <c r="AK1107" s="5">
        <v>45666</v>
      </c>
      <c r="AL1107" t="s">
        <v>43</v>
      </c>
      <c r="AM1107" t="s">
        <v>116</v>
      </c>
      <c r="AN1107">
        <v>0</v>
      </c>
      <c r="AO1107">
        <v>3.22</v>
      </c>
      <c r="AQ1107" s="6">
        <v>3.22</v>
      </c>
    </row>
    <row r="1108" spans="1:43" x14ac:dyDescent="0.3">
      <c r="A1108" t="s">
        <v>3497</v>
      </c>
      <c r="B1108" t="s">
        <v>733</v>
      </c>
      <c r="C1108" t="s">
        <v>46</v>
      </c>
      <c r="D1108" s="3">
        <v>71305</v>
      </c>
      <c r="E1108" t="s">
        <v>1378</v>
      </c>
      <c r="F1108" t="s">
        <v>48</v>
      </c>
      <c r="G1108" t="s">
        <v>49</v>
      </c>
      <c r="H1108" t="s">
        <v>50</v>
      </c>
      <c r="I1108" t="s">
        <v>51</v>
      </c>
      <c r="J1108" t="s">
        <v>102</v>
      </c>
      <c r="K1108" t="s">
        <v>102</v>
      </c>
      <c r="L1108" t="s">
        <v>163</v>
      </c>
      <c r="M1108" t="s">
        <v>52</v>
      </c>
      <c r="N1108" t="s">
        <v>3308</v>
      </c>
      <c r="O1108" t="s">
        <v>3498</v>
      </c>
      <c r="P1108" t="s">
        <v>3307</v>
      </c>
      <c r="Q1108" s="3">
        <v>300001947207133</v>
      </c>
      <c r="R1108" t="s">
        <v>2243</v>
      </c>
      <c r="S1108">
        <v>9100</v>
      </c>
      <c r="T1108">
        <v>9100</v>
      </c>
      <c r="U1108" s="3">
        <v>1</v>
      </c>
      <c r="V1108" t="s">
        <v>3308</v>
      </c>
      <c r="W1108" t="s">
        <v>2354</v>
      </c>
      <c r="X1108" t="s">
        <v>2355</v>
      </c>
      <c r="Y1108" s="3">
        <v>142</v>
      </c>
      <c r="Z1108" t="s">
        <v>4497</v>
      </c>
      <c r="AA1108" t="s">
        <v>4498</v>
      </c>
      <c r="AB1108" t="s">
        <v>4499</v>
      </c>
      <c r="AC1108" t="s">
        <v>4500</v>
      </c>
      <c r="AD1108" t="s">
        <v>110</v>
      </c>
      <c r="AE1108" t="s">
        <v>60</v>
      </c>
      <c r="AF1108" t="s">
        <v>3309</v>
      </c>
      <c r="AG1108" t="s">
        <v>3310</v>
      </c>
      <c r="AH1108" s="3">
        <v>1</v>
      </c>
      <c r="AI1108" s="3">
        <v>2024</v>
      </c>
      <c r="AJ1108" s="4">
        <v>45515</v>
      </c>
      <c r="AK1108" s="5">
        <v>45516</v>
      </c>
      <c r="AL1108" t="s">
        <v>3508</v>
      </c>
      <c r="AM1108" t="s">
        <v>61</v>
      </c>
      <c r="AN1108">
        <v>9100</v>
      </c>
      <c r="AO1108">
        <v>9100</v>
      </c>
      <c r="AQ1108" s="6">
        <v>9100</v>
      </c>
    </row>
    <row r="1109" spans="1:43" x14ac:dyDescent="0.3">
      <c r="A1109" t="s">
        <v>3497</v>
      </c>
      <c r="B1109" t="s">
        <v>124</v>
      </c>
      <c r="C1109" t="s">
        <v>46</v>
      </c>
      <c r="D1109" s="3">
        <v>71305</v>
      </c>
      <c r="E1109" t="s">
        <v>1378</v>
      </c>
      <c r="F1109" t="s">
        <v>48</v>
      </c>
      <c r="G1109" t="s">
        <v>49</v>
      </c>
      <c r="H1109" t="s">
        <v>50</v>
      </c>
      <c r="I1109" t="s">
        <v>51</v>
      </c>
      <c r="J1109" t="s">
        <v>102</v>
      </c>
      <c r="K1109" t="s">
        <v>102</v>
      </c>
      <c r="L1109" t="s">
        <v>163</v>
      </c>
      <c r="M1109" t="s">
        <v>52</v>
      </c>
      <c r="N1109" t="s">
        <v>4508</v>
      </c>
      <c r="O1109" t="s">
        <v>3498</v>
      </c>
      <c r="P1109" t="s">
        <v>3319</v>
      </c>
      <c r="Q1109" s="3">
        <v>300002101341437</v>
      </c>
      <c r="R1109" t="s">
        <v>2243</v>
      </c>
      <c r="S1109">
        <v>0</v>
      </c>
      <c r="T1109">
        <v>0</v>
      </c>
      <c r="U1109" s="3">
        <v>1</v>
      </c>
      <c r="V1109" t="s">
        <v>4508</v>
      </c>
      <c r="W1109" t="s">
        <v>2354</v>
      </c>
      <c r="X1109" t="s">
        <v>2355</v>
      </c>
      <c r="Y1109" s="3">
        <v>33</v>
      </c>
      <c r="Z1109" t="s">
        <v>4509</v>
      </c>
      <c r="AA1109" t="s">
        <v>4510</v>
      </c>
      <c r="AB1109" t="s">
        <v>4511</v>
      </c>
      <c r="AC1109" t="s">
        <v>4006</v>
      </c>
      <c r="AD1109" t="s">
        <v>110</v>
      </c>
      <c r="AE1109" t="s">
        <v>60</v>
      </c>
      <c r="AF1109" t="s">
        <v>3309</v>
      </c>
      <c r="AG1109" t="s">
        <v>3310</v>
      </c>
      <c r="AH1109" s="3">
        <v>2</v>
      </c>
      <c r="AI1109" s="3">
        <v>2024</v>
      </c>
      <c r="AJ1109" s="4">
        <v>45566</v>
      </c>
      <c r="AK1109" s="5">
        <v>45581</v>
      </c>
      <c r="AL1109" t="s">
        <v>3508</v>
      </c>
      <c r="AM1109" t="s">
        <v>61</v>
      </c>
      <c r="AN1109">
        <v>18200</v>
      </c>
      <c r="AO1109">
        <v>18200</v>
      </c>
      <c r="AQ1109" s="6">
        <v>18200</v>
      </c>
    </row>
    <row r="1110" spans="1:43" x14ac:dyDescent="0.3">
      <c r="A1110" t="s">
        <v>3497</v>
      </c>
      <c r="B1110" t="s">
        <v>124</v>
      </c>
      <c r="C1110" t="s">
        <v>46</v>
      </c>
      <c r="D1110" s="3">
        <v>71305</v>
      </c>
      <c r="E1110" t="s">
        <v>1378</v>
      </c>
      <c r="F1110" t="s">
        <v>48</v>
      </c>
      <c r="G1110" t="s">
        <v>49</v>
      </c>
      <c r="H1110" t="s">
        <v>50</v>
      </c>
      <c r="I1110" t="s">
        <v>51</v>
      </c>
      <c r="J1110" t="s">
        <v>102</v>
      </c>
      <c r="K1110" t="s">
        <v>102</v>
      </c>
      <c r="L1110" t="s">
        <v>163</v>
      </c>
      <c r="M1110" t="s">
        <v>52</v>
      </c>
      <c r="N1110" t="s">
        <v>4508</v>
      </c>
      <c r="O1110" t="s">
        <v>3498</v>
      </c>
      <c r="P1110" t="s">
        <v>3319</v>
      </c>
      <c r="Q1110" s="3">
        <v>300002101341437</v>
      </c>
      <c r="R1110" t="s">
        <v>2243</v>
      </c>
      <c r="S1110">
        <v>0</v>
      </c>
      <c r="T1110">
        <v>0</v>
      </c>
      <c r="U1110" s="3">
        <v>1</v>
      </c>
      <c r="V1110" t="s">
        <v>4508</v>
      </c>
      <c r="W1110" t="s">
        <v>2354</v>
      </c>
      <c r="X1110" t="s">
        <v>2355</v>
      </c>
      <c r="Y1110" s="3">
        <v>34</v>
      </c>
      <c r="Z1110" t="s">
        <v>4509</v>
      </c>
      <c r="AA1110" t="s">
        <v>4510</v>
      </c>
      <c r="AB1110" t="s">
        <v>4511</v>
      </c>
      <c r="AC1110" t="s">
        <v>4006</v>
      </c>
      <c r="AD1110" t="s">
        <v>110</v>
      </c>
      <c r="AE1110" t="s">
        <v>60</v>
      </c>
      <c r="AF1110" t="s">
        <v>3309</v>
      </c>
      <c r="AG1110" t="s">
        <v>3310</v>
      </c>
      <c r="AH1110" s="3">
        <v>2</v>
      </c>
      <c r="AI1110" s="3">
        <v>2024</v>
      </c>
      <c r="AJ1110" s="4">
        <v>45566</v>
      </c>
      <c r="AK1110" s="5">
        <v>45581</v>
      </c>
      <c r="AL1110" t="s">
        <v>3508</v>
      </c>
      <c r="AM1110" t="s">
        <v>61</v>
      </c>
      <c r="AN1110">
        <v>-18200</v>
      </c>
      <c r="AP1110">
        <v>18200</v>
      </c>
      <c r="AQ1110" s="6">
        <v>-18200</v>
      </c>
    </row>
    <row r="1111" spans="1:43" x14ac:dyDescent="0.3">
      <c r="A1111" t="s">
        <v>3497</v>
      </c>
      <c r="B1111" t="s">
        <v>124</v>
      </c>
      <c r="C1111" t="s">
        <v>46</v>
      </c>
      <c r="D1111" s="3">
        <v>71305</v>
      </c>
      <c r="E1111" t="s">
        <v>1378</v>
      </c>
      <c r="F1111" t="s">
        <v>48</v>
      </c>
      <c r="G1111" t="s">
        <v>49</v>
      </c>
      <c r="H1111" t="s">
        <v>50</v>
      </c>
      <c r="I1111" t="s">
        <v>51</v>
      </c>
      <c r="J1111" t="s">
        <v>102</v>
      </c>
      <c r="K1111" t="s">
        <v>102</v>
      </c>
      <c r="L1111" t="s">
        <v>163</v>
      </c>
      <c r="M1111" t="s">
        <v>52</v>
      </c>
      <c r="N1111" t="s">
        <v>4512</v>
      </c>
      <c r="O1111" t="s">
        <v>3498</v>
      </c>
      <c r="P1111" t="s">
        <v>4513</v>
      </c>
      <c r="Q1111" s="3">
        <v>300002103576957</v>
      </c>
      <c r="R1111" t="s">
        <v>2243</v>
      </c>
      <c r="S1111">
        <v>0</v>
      </c>
      <c r="T1111">
        <v>0</v>
      </c>
      <c r="U1111" s="3">
        <v>1</v>
      </c>
      <c r="V1111" t="s">
        <v>4512</v>
      </c>
      <c r="W1111" t="s">
        <v>2354</v>
      </c>
      <c r="X1111" t="s">
        <v>2355</v>
      </c>
      <c r="Y1111" s="3">
        <v>57</v>
      </c>
      <c r="Z1111" t="s">
        <v>4514</v>
      </c>
      <c r="AA1111" t="s">
        <v>4515</v>
      </c>
      <c r="AB1111" t="s">
        <v>4516</v>
      </c>
      <c r="AC1111" t="s">
        <v>4006</v>
      </c>
      <c r="AD1111" t="s">
        <v>110</v>
      </c>
      <c r="AE1111" t="s">
        <v>60</v>
      </c>
      <c r="AF1111" t="s">
        <v>3309</v>
      </c>
      <c r="AG1111" t="s">
        <v>3310</v>
      </c>
      <c r="AH1111" s="3">
        <v>2</v>
      </c>
      <c r="AI1111" s="3">
        <v>2024</v>
      </c>
      <c r="AJ1111" s="4">
        <v>45566</v>
      </c>
      <c r="AK1111" s="5">
        <v>45582</v>
      </c>
      <c r="AL1111" t="s">
        <v>3508</v>
      </c>
      <c r="AM1111" t="s">
        <v>61</v>
      </c>
      <c r="AN1111">
        <v>18200</v>
      </c>
      <c r="AO1111">
        <v>18200</v>
      </c>
      <c r="AQ1111" s="6">
        <v>18200</v>
      </c>
    </row>
    <row r="1112" spans="1:43" x14ac:dyDescent="0.3">
      <c r="A1112" t="s">
        <v>3497</v>
      </c>
      <c r="B1112" t="s">
        <v>124</v>
      </c>
      <c r="C1112" t="s">
        <v>46</v>
      </c>
      <c r="D1112" s="3">
        <v>71305</v>
      </c>
      <c r="E1112" t="s">
        <v>1378</v>
      </c>
      <c r="F1112" t="s">
        <v>48</v>
      </c>
      <c r="G1112" t="s">
        <v>49</v>
      </c>
      <c r="H1112" t="s">
        <v>50</v>
      </c>
      <c r="I1112" t="s">
        <v>51</v>
      </c>
      <c r="J1112" t="s">
        <v>102</v>
      </c>
      <c r="K1112" t="s">
        <v>102</v>
      </c>
      <c r="L1112" t="s">
        <v>163</v>
      </c>
      <c r="M1112" t="s">
        <v>52</v>
      </c>
      <c r="N1112" t="s">
        <v>4512</v>
      </c>
      <c r="O1112" t="s">
        <v>3498</v>
      </c>
      <c r="P1112" t="s">
        <v>4513</v>
      </c>
      <c r="Q1112" s="3">
        <v>300002103576957</v>
      </c>
      <c r="R1112" t="s">
        <v>2243</v>
      </c>
      <c r="S1112">
        <v>0</v>
      </c>
      <c r="T1112">
        <v>0</v>
      </c>
      <c r="U1112" s="3">
        <v>1</v>
      </c>
      <c r="V1112" t="s">
        <v>4512</v>
      </c>
      <c r="W1112" t="s">
        <v>2354</v>
      </c>
      <c r="X1112" t="s">
        <v>2355</v>
      </c>
      <c r="Y1112" s="3">
        <v>59</v>
      </c>
      <c r="Z1112" t="s">
        <v>4514</v>
      </c>
      <c r="AA1112" t="s">
        <v>4515</v>
      </c>
      <c r="AB1112" t="s">
        <v>4516</v>
      </c>
      <c r="AC1112" t="s">
        <v>4006</v>
      </c>
      <c r="AD1112" t="s">
        <v>110</v>
      </c>
      <c r="AE1112" t="s">
        <v>60</v>
      </c>
      <c r="AF1112" t="s">
        <v>3309</v>
      </c>
      <c r="AG1112" t="s">
        <v>3310</v>
      </c>
      <c r="AH1112" s="3">
        <v>2</v>
      </c>
      <c r="AI1112" s="3">
        <v>2024</v>
      </c>
      <c r="AJ1112" s="4">
        <v>45566</v>
      </c>
      <c r="AK1112" s="5">
        <v>45582</v>
      </c>
      <c r="AL1112" t="s">
        <v>3508</v>
      </c>
      <c r="AM1112" t="s">
        <v>61</v>
      </c>
      <c r="AN1112">
        <v>-18200</v>
      </c>
      <c r="AP1112">
        <v>18200</v>
      </c>
      <c r="AQ1112" s="6">
        <v>-18200</v>
      </c>
    </row>
    <row r="1113" spans="1:43" x14ac:dyDescent="0.3">
      <c r="A1113" t="s">
        <v>3497</v>
      </c>
      <c r="B1113" t="s">
        <v>124</v>
      </c>
      <c r="C1113" t="s">
        <v>46</v>
      </c>
      <c r="D1113" s="3">
        <v>71305</v>
      </c>
      <c r="E1113" t="s">
        <v>1378</v>
      </c>
      <c r="F1113" t="s">
        <v>48</v>
      </c>
      <c r="G1113" t="s">
        <v>49</v>
      </c>
      <c r="H1113" t="s">
        <v>50</v>
      </c>
      <c r="I1113" t="s">
        <v>51</v>
      </c>
      <c r="J1113" t="s">
        <v>102</v>
      </c>
      <c r="K1113" t="s">
        <v>102</v>
      </c>
      <c r="L1113" t="s">
        <v>163</v>
      </c>
      <c r="M1113" t="s">
        <v>52</v>
      </c>
      <c r="N1113" t="s">
        <v>4517</v>
      </c>
      <c r="O1113" t="s">
        <v>3498</v>
      </c>
      <c r="P1113" t="s">
        <v>3319</v>
      </c>
      <c r="Q1113" s="3">
        <v>300002103577133</v>
      </c>
      <c r="R1113" t="s">
        <v>2243</v>
      </c>
      <c r="S1113">
        <v>0</v>
      </c>
      <c r="T1113">
        <v>0</v>
      </c>
      <c r="U1113" s="3">
        <v>1</v>
      </c>
      <c r="V1113" t="s">
        <v>4517</v>
      </c>
      <c r="W1113" t="s">
        <v>2354</v>
      </c>
      <c r="X1113" t="s">
        <v>2355</v>
      </c>
      <c r="Y1113" s="3">
        <v>58</v>
      </c>
      <c r="Z1113" t="s">
        <v>4514</v>
      </c>
      <c r="AA1113" t="s">
        <v>4518</v>
      </c>
      <c r="AB1113" t="s">
        <v>4516</v>
      </c>
      <c r="AC1113" t="s">
        <v>4006</v>
      </c>
      <c r="AD1113" t="s">
        <v>110</v>
      </c>
      <c r="AE1113" t="s">
        <v>60</v>
      </c>
      <c r="AF1113" t="s">
        <v>3309</v>
      </c>
      <c r="AG1113" t="s">
        <v>3310</v>
      </c>
      <c r="AH1113" s="3">
        <v>2</v>
      </c>
      <c r="AI1113" s="3">
        <v>2024</v>
      </c>
      <c r="AJ1113" s="4">
        <v>45566</v>
      </c>
      <c r="AK1113" s="5">
        <v>45582</v>
      </c>
      <c r="AL1113" t="s">
        <v>3508</v>
      </c>
      <c r="AM1113" t="s">
        <v>61</v>
      </c>
      <c r="AN1113">
        <v>18200</v>
      </c>
      <c r="AO1113">
        <v>18200</v>
      </c>
      <c r="AQ1113" s="6">
        <v>18200</v>
      </c>
    </row>
    <row r="1114" spans="1:43" x14ac:dyDescent="0.3">
      <c r="A1114" t="s">
        <v>3497</v>
      </c>
      <c r="B1114" t="s">
        <v>124</v>
      </c>
      <c r="C1114" t="s">
        <v>46</v>
      </c>
      <c r="D1114" s="3">
        <v>71305</v>
      </c>
      <c r="E1114" t="s">
        <v>1378</v>
      </c>
      <c r="F1114" t="s">
        <v>48</v>
      </c>
      <c r="G1114" t="s">
        <v>49</v>
      </c>
      <c r="H1114" t="s">
        <v>50</v>
      </c>
      <c r="I1114" t="s">
        <v>51</v>
      </c>
      <c r="J1114" t="s">
        <v>102</v>
      </c>
      <c r="K1114" t="s">
        <v>102</v>
      </c>
      <c r="L1114" t="s">
        <v>163</v>
      </c>
      <c r="M1114" t="s">
        <v>52</v>
      </c>
      <c r="N1114" t="s">
        <v>4517</v>
      </c>
      <c r="O1114" t="s">
        <v>3498</v>
      </c>
      <c r="P1114" t="s">
        <v>3319</v>
      </c>
      <c r="Q1114" s="3">
        <v>300002103577133</v>
      </c>
      <c r="R1114" t="s">
        <v>2243</v>
      </c>
      <c r="S1114">
        <v>0</v>
      </c>
      <c r="T1114">
        <v>0</v>
      </c>
      <c r="U1114" s="3">
        <v>1</v>
      </c>
      <c r="V1114" t="s">
        <v>4517</v>
      </c>
      <c r="W1114" t="s">
        <v>2354</v>
      </c>
      <c r="X1114" t="s">
        <v>2355</v>
      </c>
      <c r="Y1114" s="3">
        <v>60</v>
      </c>
      <c r="Z1114" t="s">
        <v>4514</v>
      </c>
      <c r="AA1114" t="s">
        <v>4518</v>
      </c>
      <c r="AB1114" t="s">
        <v>4516</v>
      </c>
      <c r="AC1114" t="s">
        <v>4006</v>
      </c>
      <c r="AD1114" t="s">
        <v>110</v>
      </c>
      <c r="AE1114" t="s">
        <v>60</v>
      </c>
      <c r="AF1114" t="s">
        <v>3309</v>
      </c>
      <c r="AG1114" t="s">
        <v>3310</v>
      </c>
      <c r="AH1114" s="3">
        <v>2</v>
      </c>
      <c r="AI1114" s="3">
        <v>2024</v>
      </c>
      <c r="AJ1114" s="4">
        <v>45566</v>
      </c>
      <c r="AK1114" s="5">
        <v>45582</v>
      </c>
      <c r="AL1114" t="s">
        <v>3508</v>
      </c>
      <c r="AM1114" t="s">
        <v>61</v>
      </c>
      <c r="AN1114">
        <v>-18200</v>
      </c>
      <c r="AP1114">
        <v>18200</v>
      </c>
      <c r="AQ1114" s="6">
        <v>-18200</v>
      </c>
    </row>
    <row r="1115" spans="1:43" x14ac:dyDescent="0.3">
      <c r="A1115" t="s">
        <v>3497</v>
      </c>
      <c r="B1115" t="s">
        <v>124</v>
      </c>
      <c r="C1115" t="s">
        <v>46</v>
      </c>
      <c r="D1115" s="3">
        <v>71305</v>
      </c>
      <c r="E1115" t="s">
        <v>1378</v>
      </c>
      <c r="F1115" t="s">
        <v>48</v>
      </c>
      <c r="G1115" t="s">
        <v>49</v>
      </c>
      <c r="H1115" t="s">
        <v>50</v>
      </c>
      <c r="I1115" t="s">
        <v>51</v>
      </c>
      <c r="J1115" t="s">
        <v>102</v>
      </c>
      <c r="K1115" t="s">
        <v>102</v>
      </c>
      <c r="L1115" t="s">
        <v>163</v>
      </c>
      <c r="M1115" t="s">
        <v>52</v>
      </c>
      <c r="N1115" t="s">
        <v>4519</v>
      </c>
      <c r="O1115" t="s">
        <v>3498</v>
      </c>
      <c r="P1115" t="s">
        <v>4520</v>
      </c>
      <c r="Q1115" s="3">
        <v>300002107153001</v>
      </c>
      <c r="R1115" t="s">
        <v>2243</v>
      </c>
      <c r="S1115">
        <v>0</v>
      </c>
      <c r="T1115">
        <v>0</v>
      </c>
      <c r="U1115" s="3">
        <v>1</v>
      </c>
      <c r="V1115" t="s">
        <v>4519</v>
      </c>
      <c r="W1115" t="s">
        <v>2354</v>
      </c>
      <c r="X1115" t="s">
        <v>2355</v>
      </c>
      <c r="Y1115" s="3">
        <v>20</v>
      </c>
      <c r="Z1115" t="s">
        <v>4521</v>
      </c>
      <c r="AA1115" t="s">
        <v>4522</v>
      </c>
      <c r="AB1115" t="s">
        <v>4523</v>
      </c>
      <c r="AC1115" t="s">
        <v>4006</v>
      </c>
      <c r="AD1115" t="s">
        <v>110</v>
      </c>
      <c r="AE1115" t="s">
        <v>60</v>
      </c>
      <c r="AF1115" t="s">
        <v>3309</v>
      </c>
      <c r="AG1115" t="s">
        <v>3310</v>
      </c>
      <c r="AH1115" s="3">
        <v>2</v>
      </c>
      <c r="AI1115" s="3">
        <v>2024</v>
      </c>
      <c r="AJ1115" s="4">
        <v>45566</v>
      </c>
      <c r="AK1115" s="5">
        <v>45583</v>
      </c>
      <c r="AL1115" t="s">
        <v>3508</v>
      </c>
      <c r="AM1115" t="s">
        <v>61</v>
      </c>
      <c r="AN1115">
        <v>18200</v>
      </c>
      <c r="AO1115">
        <v>18200</v>
      </c>
      <c r="AQ1115" s="6">
        <v>18200</v>
      </c>
    </row>
    <row r="1116" spans="1:43" x14ac:dyDescent="0.3">
      <c r="A1116" t="s">
        <v>3497</v>
      </c>
      <c r="B1116" t="s">
        <v>124</v>
      </c>
      <c r="C1116" t="s">
        <v>46</v>
      </c>
      <c r="D1116" s="3">
        <v>71305</v>
      </c>
      <c r="E1116" t="s">
        <v>1378</v>
      </c>
      <c r="F1116" t="s">
        <v>48</v>
      </c>
      <c r="G1116" t="s">
        <v>49</v>
      </c>
      <c r="H1116" t="s">
        <v>50</v>
      </c>
      <c r="I1116" t="s">
        <v>51</v>
      </c>
      <c r="J1116" t="s">
        <v>102</v>
      </c>
      <c r="K1116" t="s">
        <v>102</v>
      </c>
      <c r="L1116" t="s">
        <v>163</v>
      </c>
      <c r="M1116" t="s">
        <v>52</v>
      </c>
      <c r="N1116" t="s">
        <v>4519</v>
      </c>
      <c r="O1116" t="s">
        <v>3498</v>
      </c>
      <c r="P1116" t="s">
        <v>4520</v>
      </c>
      <c r="Q1116" s="3">
        <v>300002107153001</v>
      </c>
      <c r="R1116" t="s">
        <v>2243</v>
      </c>
      <c r="S1116">
        <v>0</v>
      </c>
      <c r="T1116">
        <v>0</v>
      </c>
      <c r="U1116" s="3">
        <v>1</v>
      </c>
      <c r="V1116" t="s">
        <v>4519</v>
      </c>
      <c r="W1116" t="s">
        <v>2354</v>
      </c>
      <c r="X1116" t="s">
        <v>2355</v>
      </c>
      <c r="Y1116" s="3">
        <v>21</v>
      </c>
      <c r="Z1116" t="s">
        <v>4521</v>
      </c>
      <c r="AA1116" t="s">
        <v>4522</v>
      </c>
      <c r="AB1116" t="s">
        <v>4523</v>
      </c>
      <c r="AC1116" t="s">
        <v>4006</v>
      </c>
      <c r="AD1116" t="s">
        <v>110</v>
      </c>
      <c r="AE1116" t="s">
        <v>60</v>
      </c>
      <c r="AF1116" t="s">
        <v>3309</v>
      </c>
      <c r="AG1116" t="s">
        <v>3310</v>
      </c>
      <c r="AH1116" s="3">
        <v>2</v>
      </c>
      <c r="AI1116" s="3">
        <v>2024</v>
      </c>
      <c r="AJ1116" s="4">
        <v>45566</v>
      </c>
      <c r="AK1116" s="5">
        <v>45583</v>
      </c>
      <c r="AL1116" t="s">
        <v>3508</v>
      </c>
      <c r="AM1116" t="s">
        <v>61</v>
      </c>
      <c r="AN1116">
        <v>-18200</v>
      </c>
      <c r="AP1116">
        <v>18200</v>
      </c>
      <c r="AQ1116" s="6">
        <v>-18200</v>
      </c>
    </row>
    <row r="1117" spans="1:43" x14ac:dyDescent="0.3">
      <c r="A1117" t="s">
        <v>3497</v>
      </c>
      <c r="B1117" t="s">
        <v>124</v>
      </c>
      <c r="C1117" t="s">
        <v>46</v>
      </c>
      <c r="D1117" s="3">
        <v>71305</v>
      </c>
      <c r="E1117" t="s">
        <v>1378</v>
      </c>
      <c r="F1117" t="s">
        <v>48</v>
      </c>
      <c r="G1117" t="s">
        <v>49</v>
      </c>
      <c r="H1117" t="s">
        <v>50</v>
      </c>
      <c r="I1117" t="s">
        <v>51</v>
      </c>
      <c r="J1117" t="s">
        <v>102</v>
      </c>
      <c r="K1117" t="s">
        <v>102</v>
      </c>
      <c r="L1117" t="s">
        <v>163</v>
      </c>
      <c r="M1117" t="s">
        <v>52</v>
      </c>
      <c r="N1117" t="s">
        <v>3320</v>
      </c>
      <c r="O1117" t="s">
        <v>3498</v>
      </c>
      <c r="P1117" t="s">
        <v>3319</v>
      </c>
      <c r="Q1117" s="3">
        <v>300002120866032</v>
      </c>
      <c r="R1117" t="s">
        <v>2243</v>
      </c>
      <c r="S1117">
        <v>18200</v>
      </c>
      <c r="T1117">
        <v>18200</v>
      </c>
      <c r="U1117" s="3">
        <v>1</v>
      </c>
      <c r="V1117" t="s">
        <v>3320</v>
      </c>
      <c r="W1117" t="s">
        <v>2354</v>
      </c>
      <c r="X1117" t="s">
        <v>2355</v>
      </c>
      <c r="Y1117" s="3">
        <v>194</v>
      </c>
      <c r="Z1117" t="s">
        <v>4003</v>
      </c>
      <c r="AA1117" t="s">
        <v>4524</v>
      </c>
      <c r="AB1117" t="s">
        <v>4005</v>
      </c>
      <c r="AC1117" t="s">
        <v>4006</v>
      </c>
      <c r="AD1117" t="s">
        <v>110</v>
      </c>
      <c r="AE1117" t="s">
        <v>60</v>
      </c>
      <c r="AF1117" t="s">
        <v>3309</v>
      </c>
      <c r="AG1117" t="s">
        <v>3310</v>
      </c>
      <c r="AH1117" s="3">
        <v>2</v>
      </c>
      <c r="AI1117" s="3">
        <v>2024</v>
      </c>
      <c r="AJ1117" s="4">
        <v>45566</v>
      </c>
      <c r="AK1117" s="5">
        <v>45589</v>
      </c>
      <c r="AL1117" t="s">
        <v>3508</v>
      </c>
      <c r="AM1117" t="s">
        <v>61</v>
      </c>
      <c r="AN1117">
        <v>18200</v>
      </c>
      <c r="AO1117">
        <v>18200</v>
      </c>
      <c r="AQ1117" s="6">
        <v>18200</v>
      </c>
    </row>
    <row r="1118" spans="1:43" x14ac:dyDescent="0.3">
      <c r="A1118" t="s">
        <v>3497</v>
      </c>
      <c r="B1118" t="s">
        <v>130</v>
      </c>
      <c r="C1118" t="s">
        <v>46</v>
      </c>
      <c r="D1118" s="3">
        <v>71610</v>
      </c>
      <c r="E1118" t="s">
        <v>4671</v>
      </c>
      <c r="F1118" t="s">
        <v>48</v>
      </c>
      <c r="G1118" t="s">
        <v>49</v>
      </c>
      <c r="H1118" t="s">
        <v>50</v>
      </c>
      <c r="I1118" t="s">
        <v>51</v>
      </c>
      <c r="J1118" t="s">
        <v>102</v>
      </c>
      <c r="K1118" t="s">
        <v>102</v>
      </c>
      <c r="L1118" t="s">
        <v>163</v>
      </c>
      <c r="M1118" t="s">
        <v>52</v>
      </c>
      <c r="N1118" t="s">
        <v>3219</v>
      </c>
      <c r="O1118" t="s">
        <v>3498</v>
      </c>
      <c r="P1118" t="s">
        <v>3218</v>
      </c>
      <c r="Q1118" s="3">
        <v>3063582</v>
      </c>
      <c r="R1118" t="s">
        <v>2243</v>
      </c>
      <c r="S1118">
        <v>190</v>
      </c>
      <c r="T1118">
        <v>190</v>
      </c>
      <c r="U1118" s="3">
        <v>1</v>
      </c>
      <c r="V1118" t="s">
        <v>3219</v>
      </c>
      <c r="W1118" t="s">
        <v>3160</v>
      </c>
      <c r="X1118" t="s">
        <v>3161</v>
      </c>
      <c r="Y1118" s="3">
        <v>2</v>
      </c>
      <c r="Z1118" t="s">
        <v>4342</v>
      </c>
      <c r="AA1118" t="s">
        <v>4343</v>
      </c>
      <c r="AB1118" t="s">
        <v>4344</v>
      </c>
      <c r="AC1118" t="s">
        <v>4345</v>
      </c>
      <c r="AD1118" t="s">
        <v>110</v>
      </c>
      <c r="AE1118" t="s">
        <v>60</v>
      </c>
      <c r="AF1118" t="s">
        <v>3221</v>
      </c>
      <c r="AG1118" t="s">
        <v>3222</v>
      </c>
      <c r="AH1118" s="3">
        <v>1</v>
      </c>
      <c r="AI1118" s="3">
        <v>2024</v>
      </c>
      <c r="AJ1118" s="4">
        <v>45612</v>
      </c>
      <c r="AK1118" s="5">
        <v>45617</v>
      </c>
      <c r="AL1118" t="s">
        <v>3508</v>
      </c>
      <c r="AM1118" t="s">
        <v>61</v>
      </c>
      <c r="AN1118">
        <v>190</v>
      </c>
      <c r="AO1118">
        <v>190</v>
      </c>
      <c r="AQ1118" s="6">
        <v>190</v>
      </c>
    </row>
    <row r="1119" spans="1:43" x14ac:dyDescent="0.3">
      <c r="A1119" t="s">
        <v>3497</v>
      </c>
      <c r="B1119" t="s">
        <v>130</v>
      </c>
      <c r="C1119" t="s">
        <v>46</v>
      </c>
      <c r="D1119" s="3">
        <v>71620</v>
      </c>
      <c r="E1119" t="s">
        <v>4643</v>
      </c>
      <c r="F1119" t="s">
        <v>48</v>
      </c>
      <c r="G1119" t="s">
        <v>49</v>
      </c>
      <c r="H1119" t="s">
        <v>50</v>
      </c>
      <c r="I1119" t="s">
        <v>51</v>
      </c>
      <c r="J1119" t="s">
        <v>102</v>
      </c>
      <c r="K1119" t="s">
        <v>102</v>
      </c>
      <c r="L1119" t="s">
        <v>163</v>
      </c>
      <c r="M1119" t="s">
        <v>52</v>
      </c>
      <c r="N1119" t="s">
        <v>3329</v>
      </c>
      <c r="O1119" t="s">
        <v>3498</v>
      </c>
      <c r="P1119" t="s">
        <v>3257</v>
      </c>
      <c r="Q1119" s="3">
        <v>300002178720828</v>
      </c>
      <c r="R1119" t="s">
        <v>2243</v>
      </c>
      <c r="S1119">
        <v>1784</v>
      </c>
      <c r="T1119">
        <v>1784</v>
      </c>
      <c r="U1119" s="3">
        <v>1</v>
      </c>
      <c r="V1119" t="s">
        <v>3329</v>
      </c>
      <c r="W1119" t="s">
        <v>3323</v>
      </c>
      <c r="X1119" t="s">
        <v>3324</v>
      </c>
      <c r="Y1119" s="3">
        <v>24</v>
      </c>
      <c r="Z1119" t="s">
        <v>4536</v>
      </c>
      <c r="AA1119" t="s">
        <v>4537</v>
      </c>
      <c r="AB1119" t="s">
        <v>4538</v>
      </c>
      <c r="AC1119" t="s">
        <v>4345</v>
      </c>
      <c r="AD1119" t="s">
        <v>110</v>
      </c>
      <c r="AE1119" t="s">
        <v>60</v>
      </c>
      <c r="AF1119" t="s">
        <v>2247</v>
      </c>
      <c r="AH1119" s="3">
        <v>0</v>
      </c>
      <c r="AI1119" s="3">
        <v>2024</v>
      </c>
      <c r="AJ1119" s="4">
        <v>45612</v>
      </c>
      <c r="AK1119" s="5">
        <v>45614</v>
      </c>
      <c r="AL1119" t="s">
        <v>3508</v>
      </c>
      <c r="AM1119" t="s">
        <v>61</v>
      </c>
      <c r="AN1119">
        <v>1784</v>
      </c>
      <c r="AO1119">
        <v>1784</v>
      </c>
      <c r="AQ1119" s="6">
        <v>1784</v>
      </c>
    </row>
    <row r="1120" spans="1:43" x14ac:dyDescent="0.3">
      <c r="A1120" t="s">
        <v>3497</v>
      </c>
      <c r="B1120" t="s">
        <v>130</v>
      </c>
      <c r="C1120" t="s">
        <v>46</v>
      </c>
      <c r="D1120" s="3">
        <v>72311</v>
      </c>
      <c r="E1120" t="s">
        <v>4639</v>
      </c>
      <c r="F1120" t="s">
        <v>48</v>
      </c>
      <c r="G1120" t="s">
        <v>49</v>
      </c>
      <c r="H1120" t="s">
        <v>50</v>
      </c>
      <c r="I1120" t="s">
        <v>51</v>
      </c>
      <c r="J1120" t="s">
        <v>102</v>
      </c>
      <c r="K1120" t="s">
        <v>102</v>
      </c>
      <c r="L1120" t="s">
        <v>163</v>
      </c>
      <c r="M1120" t="s">
        <v>52</v>
      </c>
      <c r="N1120" t="s">
        <v>2991</v>
      </c>
      <c r="O1120" t="s">
        <v>3498</v>
      </c>
      <c r="P1120" t="s">
        <v>2990</v>
      </c>
      <c r="Q1120" s="3">
        <v>300002147198219</v>
      </c>
      <c r="R1120" t="s">
        <v>2243</v>
      </c>
      <c r="S1120">
        <v>409600</v>
      </c>
      <c r="T1120">
        <v>204800</v>
      </c>
      <c r="U1120" s="3">
        <v>2</v>
      </c>
      <c r="V1120" t="s">
        <v>2991</v>
      </c>
      <c r="W1120" t="s">
        <v>2992</v>
      </c>
      <c r="X1120" t="s">
        <v>2993</v>
      </c>
      <c r="Y1120" s="3">
        <v>550</v>
      </c>
      <c r="Z1120" t="s">
        <v>4110</v>
      </c>
      <c r="AA1120" t="s">
        <v>4114</v>
      </c>
      <c r="AB1120" t="s">
        <v>4112</v>
      </c>
      <c r="AC1120" t="s">
        <v>4113</v>
      </c>
      <c r="AD1120" t="s">
        <v>110</v>
      </c>
      <c r="AE1120" t="s">
        <v>60</v>
      </c>
      <c r="AF1120" t="s">
        <v>2247</v>
      </c>
      <c r="AH1120" s="3">
        <v>0</v>
      </c>
      <c r="AI1120" s="3">
        <v>2024</v>
      </c>
      <c r="AJ1120" s="4">
        <v>45600</v>
      </c>
      <c r="AK1120" s="5">
        <v>45600</v>
      </c>
      <c r="AL1120" t="s">
        <v>3580</v>
      </c>
      <c r="AM1120" t="s">
        <v>116</v>
      </c>
      <c r="AN1120">
        <v>204800</v>
      </c>
      <c r="AO1120">
        <v>1561.81</v>
      </c>
      <c r="AQ1120" s="6">
        <v>1561.81</v>
      </c>
    </row>
    <row r="1121" spans="1:43" x14ac:dyDescent="0.3">
      <c r="A1121" t="s">
        <v>3497</v>
      </c>
      <c r="B1121" t="s">
        <v>179</v>
      </c>
      <c r="C1121" t="s">
        <v>46</v>
      </c>
      <c r="D1121" s="3">
        <v>72505</v>
      </c>
      <c r="E1121" t="s">
        <v>3465</v>
      </c>
      <c r="F1121" t="s">
        <v>48</v>
      </c>
      <c r="G1121" t="s">
        <v>49</v>
      </c>
      <c r="H1121" t="s">
        <v>50</v>
      </c>
      <c r="I1121" t="s">
        <v>51</v>
      </c>
      <c r="J1121" t="s">
        <v>102</v>
      </c>
      <c r="K1121" t="s">
        <v>102</v>
      </c>
      <c r="L1121" t="s">
        <v>163</v>
      </c>
      <c r="M1121" t="s">
        <v>52</v>
      </c>
      <c r="N1121" t="s">
        <v>2902</v>
      </c>
      <c r="O1121" t="s">
        <v>3498</v>
      </c>
      <c r="P1121" t="s">
        <v>2901</v>
      </c>
      <c r="Q1121" s="3">
        <v>300002048849066</v>
      </c>
      <c r="R1121" t="s">
        <v>2243</v>
      </c>
      <c r="S1121">
        <v>34915.97</v>
      </c>
      <c r="T1121">
        <v>34915.97</v>
      </c>
      <c r="U1121" s="3">
        <v>1</v>
      </c>
      <c r="V1121" t="s">
        <v>2902</v>
      </c>
      <c r="W1121" t="s">
        <v>2495</v>
      </c>
      <c r="X1121" t="s">
        <v>2496</v>
      </c>
      <c r="Y1121" s="3">
        <v>532</v>
      </c>
      <c r="Z1121" t="s">
        <v>4077</v>
      </c>
      <c r="AA1121" t="s">
        <v>4078</v>
      </c>
      <c r="AB1121" t="s">
        <v>4079</v>
      </c>
      <c r="AC1121" t="s">
        <v>4034</v>
      </c>
      <c r="AD1121" t="s">
        <v>110</v>
      </c>
      <c r="AE1121" t="s">
        <v>60</v>
      </c>
      <c r="AF1121" t="s">
        <v>2247</v>
      </c>
      <c r="AH1121" s="3">
        <v>0</v>
      </c>
      <c r="AI1121" s="3">
        <v>2024</v>
      </c>
      <c r="AJ1121" s="4">
        <v>45536</v>
      </c>
      <c r="AK1121" s="5">
        <v>45560</v>
      </c>
      <c r="AL1121" t="s">
        <v>3508</v>
      </c>
      <c r="AM1121" t="s">
        <v>116</v>
      </c>
      <c r="AN1121">
        <v>34915.97</v>
      </c>
      <c r="AO1121">
        <v>265.36</v>
      </c>
      <c r="AQ1121" s="6">
        <v>265.36</v>
      </c>
    </row>
    <row r="1122" spans="1:43" x14ac:dyDescent="0.3">
      <c r="A1122" t="s">
        <v>3497</v>
      </c>
      <c r="B1122" t="s">
        <v>130</v>
      </c>
      <c r="C1122" t="s">
        <v>46</v>
      </c>
      <c r="D1122" s="3">
        <v>72505</v>
      </c>
      <c r="E1122" t="s">
        <v>3465</v>
      </c>
      <c r="F1122" t="s">
        <v>48</v>
      </c>
      <c r="G1122" t="s">
        <v>49</v>
      </c>
      <c r="H1122" t="s">
        <v>50</v>
      </c>
      <c r="I1122" t="s">
        <v>51</v>
      </c>
      <c r="J1122" t="s">
        <v>102</v>
      </c>
      <c r="K1122" t="s">
        <v>102</v>
      </c>
      <c r="L1122" t="s">
        <v>163</v>
      </c>
      <c r="M1122" t="s">
        <v>52</v>
      </c>
      <c r="N1122" t="s">
        <v>3012</v>
      </c>
      <c r="O1122" t="s">
        <v>3498</v>
      </c>
      <c r="P1122" t="s">
        <v>3011</v>
      </c>
      <c r="Q1122" s="3">
        <v>300002216483280</v>
      </c>
      <c r="R1122" t="s">
        <v>2243</v>
      </c>
      <c r="S1122">
        <v>1249995</v>
      </c>
      <c r="T1122">
        <v>416665</v>
      </c>
      <c r="U1122" s="3">
        <v>3</v>
      </c>
      <c r="V1122" t="s">
        <v>3012</v>
      </c>
      <c r="W1122" t="s">
        <v>2818</v>
      </c>
      <c r="X1122" t="s">
        <v>2819</v>
      </c>
      <c r="Y1122" s="3">
        <v>7</v>
      </c>
      <c r="Z1122" t="s">
        <v>4130</v>
      </c>
      <c r="AA1122" t="s">
        <v>4136</v>
      </c>
      <c r="AB1122" t="s">
        <v>4132</v>
      </c>
      <c r="AC1122" t="s">
        <v>4133</v>
      </c>
      <c r="AD1122" t="s">
        <v>110</v>
      </c>
      <c r="AE1122" t="s">
        <v>60</v>
      </c>
      <c r="AF1122" t="s">
        <v>3017</v>
      </c>
      <c r="AG1122" t="s">
        <v>3018</v>
      </c>
      <c r="AH1122" s="3">
        <v>3</v>
      </c>
      <c r="AI1122" s="3">
        <v>2024</v>
      </c>
      <c r="AJ1122" s="4">
        <v>45622</v>
      </c>
      <c r="AK1122" s="5">
        <v>45629</v>
      </c>
      <c r="AL1122" t="s">
        <v>4048</v>
      </c>
      <c r="AM1122" t="s">
        <v>116</v>
      </c>
      <c r="AN1122">
        <v>0</v>
      </c>
      <c r="AO1122">
        <v>1.21</v>
      </c>
      <c r="AQ1122" s="6">
        <v>1.21</v>
      </c>
    </row>
    <row r="1123" spans="1:43" x14ac:dyDescent="0.3">
      <c r="A1123" t="s">
        <v>3497</v>
      </c>
      <c r="B1123" t="s">
        <v>130</v>
      </c>
      <c r="C1123" t="s">
        <v>46</v>
      </c>
      <c r="D1123" s="3">
        <v>72505</v>
      </c>
      <c r="E1123" t="s">
        <v>3465</v>
      </c>
      <c r="F1123" t="s">
        <v>48</v>
      </c>
      <c r="G1123" t="s">
        <v>49</v>
      </c>
      <c r="H1123" t="s">
        <v>50</v>
      </c>
      <c r="I1123" t="s">
        <v>51</v>
      </c>
      <c r="J1123" t="s">
        <v>102</v>
      </c>
      <c r="K1123" t="s">
        <v>102</v>
      </c>
      <c r="L1123" t="s">
        <v>163</v>
      </c>
      <c r="M1123" t="s">
        <v>52</v>
      </c>
      <c r="N1123" t="s">
        <v>3012</v>
      </c>
      <c r="O1123" t="s">
        <v>3498</v>
      </c>
      <c r="P1123" t="s">
        <v>3011</v>
      </c>
      <c r="Q1123" s="3">
        <v>300002216483280</v>
      </c>
      <c r="R1123" t="s">
        <v>2243</v>
      </c>
      <c r="S1123">
        <v>1249995</v>
      </c>
      <c r="T1123">
        <v>416665</v>
      </c>
      <c r="U1123" s="3">
        <v>3</v>
      </c>
      <c r="V1123" t="s">
        <v>3012</v>
      </c>
      <c r="W1123" t="s">
        <v>2818</v>
      </c>
      <c r="X1123" t="s">
        <v>2819</v>
      </c>
      <c r="Y1123" s="3">
        <v>27</v>
      </c>
      <c r="Z1123" t="s">
        <v>4130</v>
      </c>
      <c r="AA1123" t="s">
        <v>4136</v>
      </c>
      <c r="AB1123" t="s">
        <v>4134</v>
      </c>
      <c r="AC1123" t="s">
        <v>4133</v>
      </c>
      <c r="AD1123" t="s">
        <v>110</v>
      </c>
      <c r="AE1123" t="s">
        <v>60</v>
      </c>
      <c r="AF1123" t="s">
        <v>3017</v>
      </c>
      <c r="AG1123" t="s">
        <v>3018</v>
      </c>
      <c r="AH1123" s="3">
        <v>3</v>
      </c>
      <c r="AI1123" s="3">
        <v>2024</v>
      </c>
      <c r="AJ1123" s="4">
        <v>45622</v>
      </c>
      <c r="AK1123" s="5">
        <v>45629</v>
      </c>
      <c r="AL1123" t="s">
        <v>4048</v>
      </c>
      <c r="AM1123" t="s">
        <v>116</v>
      </c>
      <c r="AN1123">
        <v>416665</v>
      </c>
      <c r="AO1123">
        <v>3177.5</v>
      </c>
      <c r="AQ1123" s="6">
        <v>3177.5</v>
      </c>
    </row>
    <row r="1124" spans="1:43" x14ac:dyDescent="0.3">
      <c r="A1124" t="s">
        <v>3497</v>
      </c>
      <c r="B1124" t="s">
        <v>162</v>
      </c>
      <c r="C1124" t="s">
        <v>46</v>
      </c>
      <c r="D1124" s="3">
        <v>72605</v>
      </c>
      <c r="E1124" t="s">
        <v>4646</v>
      </c>
      <c r="F1124" t="s">
        <v>48</v>
      </c>
      <c r="G1124" t="s">
        <v>49</v>
      </c>
      <c r="H1124" t="s">
        <v>50</v>
      </c>
      <c r="I1124" t="s">
        <v>51</v>
      </c>
      <c r="J1124" t="s">
        <v>102</v>
      </c>
      <c r="K1124" t="s">
        <v>102</v>
      </c>
      <c r="L1124" t="s">
        <v>163</v>
      </c>
      <c r="M1124" t="s">
        <v>52</v>
      </c>
      <c r="N1124" t="s">
        <v>2328</v>
      </c>
      <c r="O1124" t="s">
        <v>3498</v>
      </c>
      <c r="P1124" t="s">
        <v>2327</v>
      </c>
      <c r="Q1124" s="3">
        <v>300000969210643</v>
      </c>
      <c r="R1124" t="s">
        <v>2243</v>
      </c>
      <c r="S1124">
        <v>9000000</v>
      </c>
      <c r="T1124">
        <v>9000000</v>
      </c>
      <c r="U1124" s="3">
        <v>1</v>
      </c>
      <c r="V1124" t="s">
        <v>2328</v>
      </c>
      <c r="W1124" t="s">
        <v>2329</v>
      </c>
      <c r="X1124" t="s">
        <v>2330</v>
      </c>
      <c r="Y1124" s="3">
        <v>50</v>
      </c>
      <c r="Z1124" t="s">
        <v>3588</v>
      </c>
      <c r="AA1124" t="s">
        <v>3589</v>
      </c>
      <c r="AB1124" t="s">
        <v>3590</v>
      </c>
      <c r="AC1124" t="s">
        <v>3591</v>
      </c>
      <c r="AD1124" t="s">
        <v>110</v>
      </c>
      <c r="AE1124" t="s">
        <v>60</v>
      </c>
      <c r="AF1124" t="s">
        <v>2247</v>
      </c>
      <c r="AH1124" s="3">
        <v>0</v>
      </c>
      <c r="AI1124" s="3">
        <v>2023</v>
      </c>
      <c r="AJ1124" s="4">
        <v>45058</v>
      </c>
      <c r="AK1124" s="5">
        <v>45062</v>
      </c>
      <c r="AL1124" t="s">
        <v>3508</v>
      </c>
      <c r="AM1124" t="s">
        <v>116</v>
      </c>
      <c r="AN1124">
        <v>9000000</v>
      </c>
      <c r="AO1124">
        <v>58597.56</v>
      </c>
      <c r="AQ1124" s="6">
        <v>58597.56</v>
      </c>
    </row>
    <row r="1125" spans="1:43" x14ac:dyDescent="0.3">
      <c r="A1125" t="s">
        <v>3497</v>
      </c>
      <c r="B1125" t="s">
        <v>162</v>
      </c>
      <c r="C1125" t="s">
        <v>46</v>
      </c>
      <c r="D1125" s="3">
        <v>72605</v>
      </c>
      <c r="E1125" t="s">
        <v>4646</v>
      </c>
      <c r="F1125" t="s">
        <v>48</v>
      </c>
      <c r="G1125" t="s">
        <v>49</v>
      </c>
      <c r="H1125" t="s">
        <v>50</v>
      </c>
      <c r="I1125" t="s">
        <v>51</v>
      </c>
      <c r="J1125" t="s">
        <v>102</v>
      </c>
      <c r="K1125" t="s">
        <v>102</v>
      </c>
      <c r="L1125" t="s">
        <v>163</v>
      </c>
      <c r="M1125" t="s">
        <v>52</v>
      </c>
      <c r="N1125" t="s">
        <v>3592</v>
      </c>
      <c r="O1125" t="s">
        <v>3498</v>
      </c>
      <c r="P1125" t="s">
        <v>3593</v>
      </c>
      <c r="Q1125" s="3">
        <v>300000974357183</v>
      </c>
      <c r="R1125" t="s">
        <v>2243</v>
      </c>
      <c r="S1125">
        <v>0</v>
      </c>
      <c r="T1125">
        <v>0</v>
      </c>
      <c r="U1125" s="3">
        <v>1</v>
      </c>
      <c r="V1125" t="s">
        <v>3592</v>
      </c>
      <c r="W1125" t="s">
        <v>2389</v>
      </c>
      <c r="X1125" t="s">
        <v>2390</v>
      </c>
      <c r="Y1125" s="3">
        <v>36</v>
      </c>
      <c r="Z1125" t="s">
        <v>3594</v>
      </c>
      <c r="AA1125" t="s">
        <v>3595</v>
      </c>
      <c r="AB1125" t="s">
        <v>3596</v>
      </c>
      <c r="AC1125" t="s">
        <v>3597</v>
      </c>
      <c r="AD1125" t="s">
        <v>110</v>
      </c>
      <c r="AE1125" t="s">
        <v>60</v>
      </c>
      <c r="AF1125" t="s">
        <v>2247</v>
      </c>
      <c r="AH1125" s="3">
        <v>0</v>
      </c>
      <c r="AI1125" s="3">
        <v>2023</v>
      </c>
      <c r="AJ1125" s="4">
        <v>45061</v>
      </c>
      <c r="AK1125" s="5">
        <v>45084</v>
      </c>
      <c r="AL1125" t="s">
        <v>3508</v>
      </c>
      <c r="AM1125" t="s">
        <v>116</v>
      </c>
      <c r="AN1125">
        <v>-4421711.1100000003</v>
      </c>
      <c r="AP1125">
        <v>30248.400000000001</v>
      </c>
      <c r="AQ1125" s="6">
        <v>-30248.400000000001</v>
      </c>
    </row>
    <row r="1126" spans="1:43" x14ac:dyDescent="0.3">
      <c r="A1126" t="s">
        <v>3497</v>
      </c>
      <c r="B1126" t="s">
        <v>162</v>
      </c>
      <c r="C1126" t="s">
        <v>46</v>
      </c>
      <c r="D1126" s="3">
        <v>72605</v>
      </c>
      <c r="E1126" t="s">
        <v>4646</v>
      </c>
      <c r="F1126" t="s">
        <v>48</v>
      </c>
      <c r="G1126" t="s">
        <v>49</v>
      </c>
      <c r="H1126" t="s">
        <v>50</v>
      </c>
      <c r="I1126" t="s">
        <v>51</v>
      </c>
      <c r="J1126" t="s">
        <v>102</v>
      </c>
      <c r="K1126" t="s">
        <v>102</v>
      </c>
      <c r="L1126" t="s">
        <v>163</v>
      </c>
      <c r="M1126" t="s">
        <v>52</v>
      </c>
      <c r="N1126" t="s">
        <v>3592</v>
      </c>
      <c r="O1126" t="s">
        <v>3498</v>
      </c>
      <c r="P1126" t="s">
        <v>3593</v>
      </c>
      <c r="Q1126" s="3">
        <v>300000974357183</v>
      </c>
      <c r="R1126" t="s">
        <v>2243</v>
      </c>
      <c r="S1126">
        <v>0</v>
      </c>
      <c r="T1126">
        <v>0</v>
      </c>
      <c r="U1126" s="3">
        <v>1</v>
      </c>
      <c r="V1126" t="s">
        <v>3592</v>
      </c>
      <c r="W1126" t="s">
        <v>2389</v>
      </c>
      <c r="X1126" t="s">
        <v>2390</v>
      </c>
      <c r="Y1126" s="3">
        <v>78</v>
      </c>
      <c r="Z1126" t="s">
        <v>3598</v>
      </c>
      <c r="AA1126" t="s">
        <v>3595</v>
      </c>
      <c r="AB1126" t="s">
        <v>3599</v>
      </c>
      <c r="AC1126" t="s">
        <v>3597</v>
      </c>
      <c r="AD1126" t="s">
        <v>110</v>
      </c>
      <c r="AE1126" t="s">
        <v>60</v>
      </c>
      <c r="AF1126" t="s">
        <v>2247</v>
      </c>
      <c r="AH1126" s="3">
        <v>0</v>
      </c>
      <c r="AI1126" s="3">
        <v>2023</v>
      </c>
      <c r="AJ1126" s="4">
        <v>45061</v>
      </c>
      <c r="AK1126" s="5">
        <v>45063</v>
      </c>
      <c r="AL1126" t="s">
        <v>3508</v>
      </c>
      <c r="AM1126" t="s">
        <v>116</v>
      </c>
      <c r="AN1126">
        <v>4421711.1100000003</v>
      </c>
      <c r="AO1126">
        <v>30248.400000000001</v>
      </c>
      <c r="AQ1126" s="6">
        <v>30248.400000000001</v>
      </c>
    </row>
    <row r="1127" spans="1:43" x14ac:dyDescent="0.3">
      <c r="A1127" t="s">
        <v>3497</v>
      </c>
      <c r="B1127" t="s">
        <v>45</v>
      </c>
      <c r="C1127" t="s">
        <v>46</v>
      </c>
      <c r="D1127" s="3">
        <v>74120</v>
      </c>
      <c r="E1127" t="s">
        <v>3387</v>
      </c>
      <c r="F1127" t="s">
        <v>48</v>
      </c>
      <c r="G1127" t="s">
        <v>49</v>
      </c>
      <c r="H1127" t="s">
        <v>50</v>
      </c>
      <c r="I1127" t="s">
        <v>51</v>
      </c>
      <c r="J1127" t="s">
        <v>102</v>
      </c>
      <c r="K1127" t="s">
        <v>102</v>
      </c>
      <c r="L1127" t="s">
        <v>163</v>
      </c>
      <c r="M1127" t="s">
        <v>52</v>
      </c>
      <c r="N1127" t="s">
        <v>2428</v>
      </c>
      <c r="O1127" t="s">
        <v>3498</v>
      </c>
      <c r="P1127" t="s">
        <v>2427</v>
      </c>
      <c r="Q1127" s="3">
        <v>300001078385419</v>
      </c>
      <c r="R1127" t="s">
        <v>2243</v>
      </c>
      <c r="S1127">
        <v>877080</v>
      </c>
      <c r="T1127">
        <v>877080</v>
      </c>
      <c r="U1127" s="3">
        <v>1</v>
      </c>
      <c r="V1127" t="s">
        <v>2428</v>
      </c>
      <c r="W1127" t="s">
        <v>2429</v>
      </c>
      <c r="X1127" t="s">
        <v>2430</v>
      </c>
      <c r="Y1127" s="3">
        <v>30</v>
      </c>
      <c r="Z1127" t="s">
        <v>3630</v>
      </c>
      <c r="AA1127" t="s">
        <v>3631</v>
      </c>
      <c r="AB1127" t="s">
        <v>3632</v>
      </c>
      <c r="AC1127" t="s">
        <v>3633</v>
      </c>
      <c r="AD1127" t="s">
        <v>110</v>
      </c>
      <c r="AE1127" t="s">
        <v>60</v>
      </c>
      <c r="AF1127" t="s">
        <v>2435</v>
      </c>
      <c r="AG1127" t="s">
        <v>2436</v>
      </c>
      <c r="AH1127" s="3">
        <v>1</v>
      </c>
      <c r="AI1127" s="3">
        <v>2023</v>
      </c>
      <c r="AJ1127" s="4">
        <v>45105</v>
      </c>
      <c r="AK1127" s="5">
        <v>45105</v>
      </c>
      <c r="AL1127" t="s">
        <v>3508</v>
      </c>
      <c r="AM1127" t="s">
        <v>116</v>
      </c>
      <c r="AN1127">
        <v>0</v>
      </c>
      <c r="AO1127">
        <v>328.14</v>
      </c>
      <c r="AQ1127" s="6">
        <v>328.14</v>
      </c>
    </row>
    <row r="1128" spans="1:43" x14ac:dyDescent="0.3">
      <c r="A1128" t="s">
        <v>3497</v>
      </c>
      <c r="B1128" t="s">
        <v>45</v>
      </c>
      <c r="C1128" t="s">
        <v>46</v>
      </c>
      <c r="D1128" s="3">
        <v>74120</v>
      </c>
      <c r="E1128" t="s">
        <v>3387</v>
      </c>
      <c r="F1128" t="s">
        <v>48</v>
      </c>
      <c r="G1128" t="s">
        <v>49</v>
      </c>
      <c r="H1128" t="s">
        <v>50</v>
      </c>
      <c r="I1128" t="s">
        <v>51</v>
      </c>
      <c r="J1128" t="s">
        <v>102</v>
      </c>
      <c r="K1128" t="s">
        <v>102</v>
      </c>
      <c r="L1128" t="s">
        <v>163</v>
      </c>
      <c r="M1128" t="s">
        <v>52</v>
      </c>
      <c r="N1128" t="s">
        <v>2428</v>
      </c>
      <c r="O1128" t="s">
        <v>3498</v>
      </c>
      <c r="P1128" t="s">
        <v>2427</v>
      </c>
      <c r="Q1128" s="3">
        <v>300001078385419</v>
      </c>
      <c r="R1128" t="s">
        <v>2243</v>
      </c>
      <c r="S1128">
        <v>877080</v>
      </c>
      <c r="T1128">
        <v>877080</v>
      </c>
      <c r="U1128" s="3">
        <v>1</v>
      </c>
      <c r="V1128" t="s">
        <v>2428</v>
      </c>
      <c r="W1128" t="s">
        <v>2429</v>
      </c>
      <c r="X1128" t="s">
        <v>2430</v>
      </c>
      <c r="Y1128" s="3">
        <v>732</v>
      </c>
      <c r="Z1128" t="s">
        <v>3630</v>
      </c>
      <c r="AA1128" t="s">
        <v>3631</v>
      </c>
      <c r="AB1128" t="s">
        <v>3634</v>
      </c>
      <c r="AC1128" t="s">
        <v>3633</v>
      </c>
      <c r="AD1128" t="s">
        <v>110</v>
      </c>
      <c r="AE1128" t="s">
        <v>60</v>
      </c>
      <c r="AF1128" t="s">
        <v>2435</v>
      </c>
      <c r="AG1128" t="s">
        <v>2436</v>
      </c>
      <c r="AH1128" s="3">
        <v>1</v>
      </c>
      <c r="AI1128" s="3">
        <v>2023</v>
      </c>
      <c r="AJ1128" s="4">
        <v>45105</v>
      </c>
      <c r="AK1128" s="5">
        <v>45105</v>
      </c>
      <c r="AL1128" t="s">
        <v>3508</v>
      </c>
      <c r="AM1128" t="s">
        <v>116</v>
      </c>
      <c r="AN1128">
        <v>877080</v>
      </c>
      <c r="AO1128">
        <v>6000</v>
      </c>
      <c r="AQ1128" s="6">
        <v>6000</v>
      </c>
    </row>
    <row r="1129" spans="1:43" x14ac:dyDescent="0.3">
      <c r="A1129" t="s">
        <v>3497</v>
      </c>
      <c r="B1129" t="s">
        <v>117</v>
      </c>
      <c r="C1129" t="s">
        <v>46</v>
      </c>
      <c r="D1129" s="3">
        <v>74120</v>
      </c>
      <c r="E1129" t="s">
        <v>3387</v>
      </c>
      <c r="F1129" t="s">
        <v>48</v>
      </c>
      <c r="G1129" t="s">
        <v>49</v>
      </c>
      <c r="H1129" t="s">
        <v>50</v>
      </c>
      <c r="I1129" t="s">
        <v>51</v>
      </c>
      <c r="J1129" t="s">
        <v>102</v>
      </c>
      <c r="K1129" t="s">
        <v>102</v>
      </c>
      <c r="L1129" t="s">
        <v>163</v>
      </c>
      <c r="M1129" t="s">
        <v>52</v>
      </c>
      <c r="N1129" t="s">
        <v>2696</v>
      </c>
      <c r="O1129" t="s">
        <v>3498</v>
      </c>
      <c r="P1129" t="s">
        <v>2695</v>
      </c>
      <c r="Q1129" s="3">
        <v>300001379370835</v>
      </c>
      <c r="R1129" t="s">
        <v>2243</v>
      </c>
      <c r="S1129">
        <v>1202670</v>
      </c>
      <c r="T1129">
        <v>1202670</v>
      </c>
      <c r="U1129" s="3">
        <v>1</v>
      </c>
      <c r="V1129" t="s">
        <v>2696</v>
      </c>
      <c r="W1129" t="s">
        <v>2429</v>
      </c>
      <c r="X1129" t="s">
        <v>2430</v>
      </c>
      <c r="Y1129" s="3">
        <v>3</v>
      </c>
      <c r="Z1129" t="s">
        <v>3802</v>
      </c>
      <c r="AA1129" t="s">
        <v>3803</v>
      </c>
      <c r="AB1129" t="s">
        <v>3806</v>
      </c>
      <c r="AC1129" t="s">
        <v>3805</v>
      </c>
      <c r="AD1129" t="s">
        <v>110</v>
      </c>
      <c r="AE1129" t="s">
        <v>60</v>
      </c>
      <c r="AF1129" t="s">
        <v>2435</v>
      </c>
      <c r="AG1129" t="s">
        <v>2436</v>
      </c>
      <c r="AH1129" s="3">
        <v>1</v>
      </c>
      <c r="AI1129" s="3">
        <v>2023</v>
      </c>
      <c r="AJ1129" s="4">
        <v>45236</v>
      </c>
      <c r="AK1129" s="5">
        <v>45245</v>
      </c>
      <c r="AL1129" t="s">
        <v>3508</v>
      </c>
      <c r="AM1129" t="s">
        <v>116</v>
      </c>
      <c r="AN1129">
        <v>0</v>
      </c>
      <c r="AO1129">
        <v>772.68000000000006</v>
      </c>
      <c r="AQ1129" s="6">
        <v>772.68000000000006</v>
      </c>
    </row>
    <row r="1130" spans="1:43" x14ac:dyDescent="0.3">
      <c r="A1130" t="s">
        <v>3497</v>
      </c>
      <c r="B1130" t="s">
        <v>117</v>
      </c>
      <c r="C1130" t="s">
        <v>46</v>
      </c>
      <c r="D1130" s="3">
        <v>74120</v>
      </c>
      <c r="E1130" t="s">
        <v>3387</v>
      </c>
      <c r="F1130" t="s">
        <v>48</v>
      </c>
      <c r="G1130" t="s">
        <v>49</v>
      </c>
      <c r="H1130" t="s">
        <v>50</v>
      </c>
      <c r="I1130" t="s">
        <v>51</v>
      </c>
      <c r="J1130" t="s">
        <v>102</v>
      </c>
      <c r="K1130" t="s">
        <v>102</v>
      </c>
      <c r="L1130" t="s">
        <v>163</v>
      </c>
      <c r="M1130" t="s">
        <v>52</v>
      </c>
      <c r="N1130" t="s">
        <v>2696</v>
      </c>
      <c r="O1130" t="s">
        <v>3498</v>
      </c>
      <c r="P1130" t="s">
        <v>2695</v>
      </c>
      <c r="Q1130" s="3">
        <v>300001379370835</v>
      </c>
      <c r="R1130" t="s">
        <v>2243</v>
      </c>
      <c r="S1130">
        <v>1202670</v>
      </c>
      <c r="T1130">
        <v>1202670</v>
      </c>
      <c r="U1130" s="3">
        <v>1</v>
      </c>
      <c r="V1130" t="s">
        <v>2696</v>
      </c>
      <c r="W1130" t="s">
        <v>2429</v>
      </c>
      <c r="X1130" t="s">
        <v>2430</v>
      </c>
      <c r="Y1130" s="3">
        <v>8</v>
      </c>
      <c r="Z1130" t="s">
        <v>3802</v>
      </c>
      <c r="AA1130" t="s">
        <v>3803</v>
      </c>
      <c r="AB1130" t="s">
        <v>3804</v>
      </c>
      <c r="AC1130" t="s">
        <v>3805</v>
      </c>
      <c r="AD1130" t="s">
        <v>110</v>
      </c>
      <c r="AE1130" t="s">
        <v>60</v>
      </c>
      <c r="AF1130" t="s">
        <v>2435</v>
      </c>
      <c r="AG1130" t="s">
        <v>2436</v>
      </c>
      <c r="AH1130" s="3">
        <v>1</v>
      </c>
      <c r="AI1130" s="3">
        <v>2023</v>
      </c>
      <c r="AJ1130" s="4">
        <v>45236</v>
      </c>
      <c r="AK1130" s="5">
        <v>45245</v>
      </c>
      <c r="AL1130" t="s">
        <v>3508</v>
      </c>
      <c r="AM1130" t="s">
        <v>116</v>
      </c>
      <c r="AN1130">
        <v>1202670</v>
      </c>
      <c r="AO1130">
        <v>8227.32</v>
      </c>
      <c r="AQ1130" s="6">
        <v>8227.32</v>
      </c>
    </row>
    <row r="1131" spans="1:43" x14ac:dyDescent="0.3">
      <c r="A1131" t="s">
        <v>3497</v>
      </c>
      <c r="B1131" t="s">
        <v>179</v>
      </c>
      <c r="C1131" t="s">
        <v>46</v>
      </c>
      <c r="D1131" s="3">
        <v>74120</v>
      </c>
      <c r="E1131" t="s">
        <v>3387</v>
      </c>
      <c r="F1131" t="s">
        <v>48</v>
      </c>
      <c r="G1131" t="s">
        <v>49</v>
      </c>
      <c r="H1131" t="s">
        <v>50</v>
      </c>
      <c r="I1131" t="s">
        <v>51</v>
      </c>
      <c r="J1131" t="s">
        <v>102</v>
      </c>
      <c r="K1131" t="s">
        <v>102</v>
      </c>
      <c r="L1131" t="s">
        <v>163</v>
      </c>
      <c r="M1131" t="s">
        <v>52</v>
      </c>
      <c r="N1131" t="s">
        <v>2913</v>
      </c>
      <c r="O1131" t="s">
        <v>3498</v>
      </c>
      <c r="P1131" t="s">
        <v>2912</v>
      </c>
      <c r="Q1131" s="3">
        <v>300002075936926</v>
      </c>
      <c r="R1131" t="s">
        <v>2243</v>
      </c>
      <c r="S1131">
        <v>1973700</v>
      </c>
      <c r="T1131">
        <v>1973700</v>
      </c>
      <c r="U1131" s="3">
        <v>1</v>
      </c>
      <c r="V1131" t="s">
        <v>2913</v>
      </c>
      <c r="W1131" t="s">
        <v>2429</v>
      </c>
      <c r="X1131" t="s">
        <v>2430</v>
      </c>
      <c r="Y1131" s="3">
        <v>2</v>
      </c>
      <c r="Z1131" t="s">
        <v>4083</v>
      </c>
      <c r="AA1131" t="s">
        <v>4084</v>
      </c>
      <c r="AB1131" t="s">
        <v>4085</v>
      </c>
      <c r="AC1131" t="s">
        <v>4086</v>
      </c>
      <c r="AD1131" t="s">
        <v>110</v>
      </c>
      <c r="AE1131" t="s">
        <v>60</v>
      </c>
      <c r="AF1131" t="s">
        <v>2435</v>
      </c>
      <c r="AG1131" t="s">
        <v>2436</v>
      </c>
      <c r="AH1131" s="3">
        <v>1</v>
      </c>
      <c r="AI1131" s="3">
        <v>2024</v>
      </c>
      <c r="AJ1131" s="4">
        <v>45559</v>
      </c>
      <c r="AK1131" s="5">
        <v>45570</v>
      </c>
      <c r="AL1131" t="s">
        <v>3508</v>
      </c>
      <c r="AM1131" t="s">
        <v>116</v>
      </c>
      <c r="AN1131">
        <v>0</v>
      </c>
      <c r="AO1131">
        <v>1498.16</v>
      </c>
      <c r="AQ1131" s="6">
        <v>1498.16</v>
      </c>
    </row>
    <row r="1132" spans="1:43" x14ac:dyDescent="0.3">
      <c r="A1132" t="s">
        <v>3497</v>
      </c>
      <c r="B1132" t="s">
        <v>179</v>
      </c>
      <c r="C1132" t="s">
        <v>46</v>
      </c>
      <c r="D1132" s="3">
        <v>74120</v>
      </c>
      <c r="E1132" t="s">
        <v>3387</v>
      </c>
      <c r="F1132" t="s">
        <v>48</v>
      </c>
      <c r="G1132" t="s">
        <v>49</v>
      </c>
      <c r="H1132" t="s">
        <v>50</v>
      </c>
      <c r="I1132" t="s">
        <v>51</v>
      </c>
      <c r="J1132" t="s">
        <v>102</v>
      </c>
      <c r="K1132" t="s">
        <v>102</v>
      </c>
      <c r="L1132" t="s">
        <v>163</v>
      </c>
      <c r="M1132" t="s">
        <v>52</v>
      </c>
      <c r="N1132" t="s">
        <v>2913</v>
      </c>
      <c r="O1132" t="s">
        <v>3498</v>
      </c>
      <c r="P1132" t="s">
        <v>2912</v>
      </c>
      <c r="Q1132" s="3">
        <v>300002075936926</v>
      </c>
      <c r="R1132" t="s">
        <v>2243</v>
      </c>
      <c r="S1132">
        <v>1973700</v>
      </c>
      <c r="T1132">
        <v>1973700</v>
      </c>
      <c r="U1132" s="3">
        <v>1</v>
      </c>
      <c r="V1132" t="s">
        <v>2913</v>
      </c>
      <c r="W1132" t="s">
        <v>2429</v>
      </c>
      <c r="X1132" t="s">
        <v>2430</v>
      </c>
      <c r="Y1132" s="3">
        <v>10</v>
      </c>
      <c r="Z1132" t="s">
        <v>4083</v>
      </c>
      <c r="AA1132" t="s">
        <v>4084</v>
      </c>
      <c r="AB1132" t="s">
        <v>4087</v>
      </c>
      <c r="AC1132" t="s">
        <v>4086</v>
      </c>
      <c r="AD1132" t="s">
        <v>110</v>
      </c>
      <c r="AE1132" t="s">
        <v>60</v>
      </c>
      <c r="AF1132" t="s">
        <v>2435</v>
      </c>
      <c r="AG1132" t="s">
        <v>2436</v>
      </c>
      <c r="AH1132" s="3">
        <v>1</v>
      </c>
      <c r="AI1132" s="3">
        <v>2024</v>
      </c>
      <c r="AJ1132" s="4">
        <v>45559</v>
      </c>
      <c r="AK1132" s="5">
        <v>45570</v>
      </c>
      <c r="AL1132" t="s">
        <v>3508</v>
      </c>
      <c r="AM1132" t="s">
        <v>116</v>
      </c>
      <c r="AN1132">
        <v>1973700</v>
      </c>
      <c r="AO1132">
        <v>13501.84</v>
      </c>
      <c r="AQ1132" s="6">
        <v>13501.84</v>
      </c>
    </row>
    <row r="1133" spans="1:43" x14ac:dyDescent="0.3">
      <c r="A1133" t="s">
        <v>98</v>
      </c>
      <c r="B1133" t="s">
        <v>162</v>
      </c>
      <c r="C1133" t="s">
        <v>46</v>
      </c>
      <c r="D1133" s="3">
        <v>75105</v>
      </c>
      <c r="E1133" t="s">
        <v>100</v>
      </c>
      <c r="F1133" t="s">
        <v>48</v>
      </c>
      <c r="G1133" t="s">
        <v>49</v>
      </c>
      <c r="H1133" t="s">
        <v>50</v>
      </c>
      <c r="I1133" t="s">
        <v>51</v>
      </c>
      <c r="J1133" t="s">
        <v>102</v>
      </c>
      <c r="K1133" t="s">
        <v>102</v>
      </c>
      <c r="L1133" t="s">
        <v>163</v>
      </c>
      <c r="M1133" t="s">
        <v>52</v>
      </c>
      <c r="N1133" t="s">
        <v>164</v>
      </c>
      <c r="O1133" t="s">
        <v>105</v>
      </c>
      <c r="Q1133" s="3"/>
      <c r="U1133" s="3"/>
      <c r="W1133" t="s">
        <v>43</v>
      </c>
      <c r="X1133" t="s">
        <v>43</v>
      </c>
      <c r="Y1133" s="3">
        <v>5</v>
      </c>
      <c r="Z1133" t="s">
        <v>165</v>
      </c>
      <c r="AA1133" t="s">
        <v>166</v>
      </c>
      <c r="AB1133" t="s">
        <v>167</v>
      </c>
      <c r="AC1133" t="s">
        <v>168</v>
      </c>
      <c r="AD1133" t="s">
        <v>110</v>
      </c>
      <c r="AE1133" t="s">
        <v>60</v>
      </c>
      <c r="AH1133" s="3"/>
      <c r="AI1133" s="3">
        <v>2023</v>
      </c>
      <c r="AJ1133" s="4">
        <v>45061</v>
      </c>
      <c r="AK1133" s="5">
        <v>45086</v>
      </c>
      <c r="AL1133" t="s">
        <v>43</v>
      </c>
      <c r="AM1133" t="s">
        <v>116</v>
      </c>
      <c r="AN1133">
        <v>-309519.78000000003</v>
      </c>
      <c r="AP1133">
        <v>2117.39</v>
      </c>
      <c r="AQ1133" s="6">
        <v>-2117.39</v>
      </c>
    </row>
    <row r="1134" spans="1:43" x14ac:dyDescent="0.3">
      <c r="A1134" t="s">
        <v>98</v>
      </c>
      <c r="B1134" t="s">
        <v>179</v>
      </c>
      <c r="C1134" t="s">
        <v>46</v>
      </c>
      <c r="D1134" s="3">
        <v>75105</v>
      </c>
      <c r="E1134" t="s">
        <v>100</v>
      </c>
      <c r="F1134" t="s">
        <v>48</v>
      </c>
      <c r="G1134" t="s">
        <v>49</v>
      </c>
      <c r="H1134" t="s">
        <v>50</v>
      </c>
      <c r="I1134" t="s">
        <v>51</v>
      </c>
      <c r="J1134" t="s">
        <v>102</v>
      </c>
      <c r="K1134" t="s">
        <v>102</v>
      </c>
      <c r="L1134" t="s">
        <v>163</v>
      </c>
      <c r="M1134" t="s">
        <v>52</v>
      </c>
      <c r="N1134" t="s">
        <v>180</v>
      </c>
      <c r="O1134" t="s">
        <v>105</v>
      </c>
      <c r="Q1134" s="3"/>
      <c r="U1134" s="3"/>
      <c r="W1134" t="s">
        <v>43</v>
      </c>
      <c r="X1134" t="s">
        <v>43</v>
      </c>
      <c r="Y1134" s="3">
        <v>6</v>
      </c>
      <c r="Z1134" t="s">
        <v>181</v>
      </c>
      <c r="AA1134" t="s">
        <v>182</v>
      </c>
      <c r="AB1134" t="s">
        <v>183</v>
      </c>
      <c r="AC1134" t="s">
        <v>184</v>
      </c>
      <c r="AD1134" t="s">
        <v>110</v>
      </c>
      <c r="AE1134" t="s">
        <v>60</v>
      </c>
      <c r="AH1134" s="3"/>
      <c r="AI1134" s="3">
        <v>2024</v>
      </c>
      <c r="AJ1134" s="4">
        <v>45559</v>
      </c>
      <c r="AK1134" s="5">
        <v>45571</v>
      </c>
      <c r="AL1134" t="s">
        <v>43</v>
      </c>
      <c r="AM1134" t="s">
        <v>116</v>
      </c>
      <c r="AN1134">
        <v>138159</v>
      </c>
      <c r="AO1134">
        <v>1050</v>
      </c>
      <c r="AQ1134" s="6">
        <v>1050</v>
      </c>
    </row>
    <row r="1135" spans="1:43" x14ac:dyDescent="0.3">
      <c r="A1135" t="s">
        <v>98</v>
      </c>
      <c r="B1135" t="s">
        <v>117</v>
      </c>
      <c r="C1135" t="s">
        <v>46</v>
      </c>
      <c r="D1135" s="3">
        <v>75105</v>
      </c>
      <c r="E1135" t="s">
        <v>100</v>
      </c>
      <c r="F1135" t="s">
        <v>48</v>
      </c>
      <c r="G1135" t="s">
        <v>49</v>
      </c>
      <c r="H1135" t="s">
        <v>50</v>
      </c>
      <c r="I1135" t="s">
        <v>51</v>
      </c>
      <c r="J1135" t="s">
        <v>102</v>
      </c>
      <c r="K1135" t="s">
        <v>102</v>
      </c>
      <c r="L1135" t="s">
        <v>163</v>
      </c>
      <c r="M1135" t="s">
        <v>52</v>
      </c>
      <c r="N1135" t="s">
        <v>274</v>
      </c>
      <c r="O1135" t="s">
        <v>105</v>
      </c>
      <c r="Q1135" s="3"/>
      <c r="U1135" s="3"/>
      <c r="W1135" t="s">
        <v>43</v>
      </c>
      <c r="X1135" t="s">
        <v>43</v>
      </c>
      <c r="Y1135" s="3">
        <v>13</v>
      </c>
      <c r="Z1135" t="s">
        <v>275</v>
      </c>
      <c r="AA1135" t="s">
        <v>276</v>
      </c>
      <c r="AB1135" t="s">
        <v>277</v>
      </c>
      <c r="AC1135" t="s">
        <v>278</v>
      </c>
      <c r="AD1135" t="s">
        <v>110</v>
      </c>
      <c r="AE1135" t="s">
        <v>60</v>
      </c>
      <c r="AH1135" s="3"/>
      <c r="AI1135" s="3">
        <v>2023</v>
      </c>
      <c r="AJ1135" s="4">
        <v>45236</v>
      </c>
      <c r="AK1135" s="5">
        <v>45246</v>
      </c>
      <c r="AL1135" t="s">
        <v>43</v>
      </c>
      <c r="AM1135" t="s">
        <v>116</v>
      </c>
      <c r="AN1135">
        <v>84186.900000000009</v>
      </c>
      <c r="AO1135">
        <v>575.91</v>
      </c>
      <c r="AQ1135" s="6">
        <v>575.91</v>
      </c>
    </row>
    <row r="1136" spans="1:43" x14ac:dyDescent="0.3">
      <c r="A1136" t="s">
        <v>98</v>
      </c>
      <c r="B1136" t="s">
        <v>179</v>
      </c>
      <c r="C1136" t="s">
        <v>46</v>
      </c>
      <c r="D1136" s="3">
        <v>75105</v>
      </c>
      <c r="E1136" t="s">
        <v>100</v>
      </c>
      <c r="F1136" t="s">
        <v>48</v>
      </c>
      <c r="G1136" t="s">
        <v>49</v>
      </c>
      <c r="H1136" t="s">
        <v>50</v>
      </c>
      <c r="I1136" t="s">
        <v>51</v>
      </c>
      <c r="J1136" t="s">
        <v>102</v>
      </c>
      <c r="K1136" t="s">
        <v>102</v>
      </c>
      <c r="L1136" t="s">
        <v>163</v>
      </c>
      <c r="M1136" t="s">
        <v>52</v>
      </c>
      <c r="N1136" t="s">
        <v>295</v>
      </c>
      <c r="O1136" t="s">
        <v>105</v>
      </c>
      <c r="Q1136" s="3"/>
      <c r="U1136" s="3"/>
      <c r="W1136" t="s">
        <v>43</v>
      </c>
      <c r="X1136" t="s">
        <v>43</v>
      </c>
      <c r="Y1136" s="3">
        <v>14</v>
      </c>
      <c r="Z1136" t="s">
        <v>296</v>
      </c>
      <c r="AA1136" t="s">
        <v>297</v>
      </c>
      <c r="AB1136" t="s">
        <v>298</v>
      </c>
      <c r="AC1136" t="s">
        <v>299</v>
      </c>
      <c r="AD1136" t="s">
        <v>110</v>
      </c>
      <c r="AE1136" t="s">
        <v>60</v>
      </c>
      <c r="AH1136" s="3"/>
      <c r="AI1136" s="3">
        <v>2024</v>
      </c>
      <c r="AJ1136" s="4">
        <v>45545</v>
      </c>
      <c r="AK1136" s="5">
        <v>45562</v>
      </c>
      <c r="AL1136" t="s">
        <v>43</v>
      </c>
      <c r="AM1136" t="s">
        <v>116</v>
      </c>
      <c r="AN1136">
        <v>4812.5</v>
      </c>
      <c r="AO1136">
        <v>36.57</v>
      </c>
      <c r="AQ1136" s="6">
        <v>36.57</v>
      </c>
    </row>
    <row r="1137" spans="1:43" x14ac:dyDescent="0.3">
      <c r="A1137" t="s">
        <v>98</v>
      </c>
      <c r="B1137" t="s">
        <v>130</v>
      </c>
      <c r="C1137" t="s">
        <v>46</v>
      </c>
      <c r="D1137" s="3">
        <v>75105</v>
      </c>
      <c r="E1137" t="s">
        <v>100</v>
      </c>
      <c r="F1137" t="s">
        <v>48</v>
      </c>
      <c r="G1137" t="s">
        <v>49</v>
      </c>
      <c r="H1137" t="s">
        <v>50</v>
      </c>
      <c r="I1137" t="s">
        <v>51</v>
      </c>
      <c r="J1137" t="s">
        <v>102</v>
      </c>
      <c r="K1137" t="s">
        <v>102</v>
      </c>
      <c r="L1137" t="s">
        <v>163</v>
      </c>
      <c r="M1137" t="s">
        <v>52</v>
      </c>
      <c r="N1137" t="s">
        <v>411</v>
      </c>
      <c r="O1137" t="s">
        <v>105</v>
      </c>
      <c r="Q1137" s="3"/>
      <c r="U1137" s="3"/>
      <c r="W1137" t="s">
        <v>43</v>
      </c>
      <c r="X1137" t="s">
        <v>43</v>
      </c>
      <c r="Y1137" s="3">
        <v>25</v>
      </c>
      <c r="Z1137" t="s">
        <v>400</v>
      </c>
      <c r="AA1137" t="s">
        <v>412</v>
      </c>
      <c r="AB1137" t="s">
        <v>402</v>
      </c>
      <c r="AC1137" t="s">
        <v>403</v>
      </c>
      <c r="AD1137" t="s">
        <v>110</v>
      </c>
      <c r="AE1137" t="s">
        <v>60</v>
      </c>
      <c r="AH1137" s="3"/>
      <c r="AI1137" s="3">
        <v>2024</v>
      </c>
      <c r="AJ1137" s="4">
        <v>45622</v>
      </c>
      <c r="AK1137" s="5">
        <v>45630</v>
      </c>
      <c r="AL1137" t="s">
        <v>43</v>
      </c>
      <c r="AM1137" t="s">
        <v>116</v>
      </c>
      <c r="AN1137">
        <v>29166.55</v>
      </c>
      <c r="AO1137">
        <v>222.51</v>
      </c>
      <c r="AQ1137" s="6">
        <v>222.51</v>
      </c>
    </row>
    <row r="1138" spans="1:43" x14ac:dyDescent="0.3">
      <c r="A1138" t="s">
        <v>98</v>
      </c>
      <c r="B1138" t="s">
        <v>162</v>
      </c>
      <c r="C1138" t="s">
        <v>46</v>
      </c>
      <c r="D1138" s="3">
        <v>75105</v>
      </c>
      <c r="E1138" t="s">
        <v>100</v>
      </c>
      <c r="F1138" t="s">
        <v>48</v>
      </c>
      <c r="G1138" t="s">
        <v>49</v>
      </c>
      <c r="H1138" t="s">
        <v>50</v>
      </c>
      <c r="I1138" t="s">
        <v>51</v>
      </c>
      <c r="J1138" t="s">
        <v>102</v>
      </c>
      <c r="K1138" t="s">
        <v>102</v>
      </c>
      <c r="L1138" t="s">
        <v>163</v>
      </c>
      <c r="M1138" t="s">
        <v>52</v>
      </c>
      <c r="N1138" t="s">
        <v>557</v>
      </c>
      <c r="O1138" t="s">
        <v>105</v>
      </c>
      <c r="Q1138" s="3"/>
      <c r="U1138" s="3"/>
      <c r="W1138" t="s">
        <v>43</v>
      </c>
      <c r="X1138" t="s">
        <v>43</v>
      </c>
      <c r="Y1138" s="3">
        <v>79</v>
      </c>
      <c r="Z1138" t="s">
        <v>198</v>
      </c>
      <c r="AA1138" t="s">
        <v>558</v>
      </c>
      <c r="AB1138" t="s">
        <v>454</v>
      </c>
      <c r="AC1138" t="s">
        <v>559</v>
      </c>
      <c r="AD1138" t="s">
        <v>110</v>
      </c>
      <c r="AE1138" t="s">
        <v>60</v>
      </c>
      <c r="AH1138" s="3"/>
      <c r="AI1138" s="3">
        <v>2023</v>
      </c>
      <c r="AJ1138" s="4">
        <v>45058</v>
      </c>
      <c r="AK1138" s="5">
        <v>45062</v>
      </c>
      <c r="AL1138" t="s">
        <v>43</v>
      </c>
      <c r="AM1138" t="s">
        <v>116</v>
      </c>
      <c r="AN1138">
        <v>630000</v>
      </c>
      <c r="AO1138">
        <v>4101.83</v>
      </c>
      <c r="AQ1138" s="6">
        <v>4101.83</v>
      </c>
    </row>
    <row r="1139" spans="1:43" x14ac:dyDescent="0.3">
      <c r="A1139" t="s">
        <v>98</v>
      </c>
      <c r="B1139" t="s">
        <v>179</v>
      </c>
      <c r="C1139" t="s">
        <v>46</v>
      </c>
      <c r="D1139" s="3">
        <v>75105</v>
      </c>
      <c r="E1139" t="s">
        <v>100</v>
      </c>
      <c r="F1139" t="s">
        <v>48</v>
      </c>
      <c r="G1139" t="s">
        <v>49</v>
      </c>
      <c r="H1139" t="s">
        <v>50</v>
      </c>
      <c r="I1139" t="s">
        <v>51</v>
      </c>
      <c r="J1139" t="s">
        <v>102</v>
      </c>
      <c r="K1139" t="s">
        <v>102</v>
      </c>
      <c r="L1139" t="s">
        <v>163</v>
      </c>
      <c r="M1139" t="s">
        <v>52</v>
      </c>
      <c r="N1139" t="s">
        <v>563</v>
      </c>
      <c r="O1139" t="s">
        <v>105</v>
      </c>
      <c r="Q1139" s="3"/>
      <c r="U1139" s="3"/>
      <c r="W1139" t="s">
        <v>43</v>
      </c>
      <c r="X1139" t="s">
        <v>43</v>
      </c>
      <c r="Y1139" s="3">
        <v>88</v>
      </c>
      <c r="Z1139" t="s">
        <v>564</v>
      </c>
      <c r="AA1139" t="s">
        <v>565</v>
      </c>
      <c r="AB1139" t="s">
        <v>566</v>
      </c>
      <c r="AC1139" t="s">
        <v>567</v>
      </c>
      <c r="AD1139" t="s">
        <v>110</v>
      </c>
      <c r="AE1139" t="s">
        <v>60</v>
      </c>
      <c r="AH1139" s="3"/>
      <c r="AI1139" s="3">
        <v>2024</v>
      </c>
      <c r="AJ1139" s="4">
        <v>45536</v>
      </c>
      <c r="AK1139" s="5">
        <v>45561</v>
      </c>
      <c r="AL1139" t="s">
        <v>43</v>
      </c>
      <c r="AM1139" t="s">
        <v>116</v>
      </c>
      <c r="AN1139">
        <v>2444.12</v>
      </c>
      <c r="AO1139">
        <v>18.580000000000002</v>
      </c>
      <c r="AQ1139" s="6">
        <v>18.580000000000002</v>
      </c>
    </row>
    <row r="1140" spans="1:43" x14ac:dyDescent="0.3">
      <c r="A1140" t="s">
        <v>98</v>
      </c>
      <c r="B1140" t="s">
        <v>137</v>
      </c>
      <c r="C1140" t="s">
        <v>46</v>
      </c>
      <c r="D1140" s="3">
        <v>75105</v>
      </c>
      <c r="E1140" t="s">
        <v>100</v>
      </c>
      <c r="F1140" t="s">
        <v>48</v>
      </c>
      <c r="G1140" t="s">
        <v>49</v>
      </c>
      <c r="H1140" t="s">
        <v>50</v>
      </c>
      <c r="I1140" t="s">
        <v>51</v>
      </c>
      <c r="J1140" t="s">
        <v>102</v>
      </c>
      <c r="K1140" t="s">
        <v>102</v>
      </c>
      <c r="L1140" t="s">
        <v>163</v>
      </c>
      <c r="M1140" t="s">
        <v>52</v>
      </c>
      <c r="N1140" t="s">
        <v>633</v>
      </c>
      <c r="O1140" t="s">
        <v>105</v>
      </c>
      <c r="Q1140" s="3"/>
      <c r="U1140" s="3"/>
      <c r="W1140" t="s">
        <v>43</v>
      </c>
      <c r="X1140" t="s">
        <v>43</v>
      </c>
      <c r="Y1140" s="3">
        <v>163</v>
      </c>
      <c r="Z1140" t="s">
        <v>220</v>
      </c>
      <c r="AA1140" t="s">
        <v>634</v>
      </c>
      <c r="AB1140" t="s">
        <v>222</v>
      </c>
      <c r="AC1140" t="s">
        <v>635</v>
      </c>
      <c r="AD1140" t="s">
        <v>110</v>
      </c>
      <c r="AE1140" t="s">
        <v>60</v>
      </c>
      <c r="AH1140" s="3"/>
      <c r="AI1140" s="3">
        <v>2025</v>
      </c>
      <c r="AJ1140" s="4">
        <v>45712</v>
      </c>
      <c r="AK1140" s="5">
        <v>45714</v>
      </c>
      <c r="AL1140" t="s">
        <v>43</v>
      </c>
      <c r="AM1140" t="s">
        <v>116</v>
      </c>
      <c r="AN1140">
        <v>6125</v>
      </c>
      <c r="AO1140">
        <v>47.02</v>
      </c>
      <c r="AQ1140" s="6">
        <v>47.02</v>
      </c>
    </row>
    <row r="1141" spans="1:43" x14ac:dyDescent="0.3">
      <c r="A1141" t="s">
        <v>98</v>
      </c>
      <c r="B1141" t="s">
        <v>45</v>
      </c>
      <c r="C1141" t="s">
        <v>46</v>
      </c>
      <c r="D1141" s="3">
        <v>75105</v>
      </c>
      <c r="E1141" t="s">
        <v>100</v>
      </c>
      <c r="F1141" t="s">
        <v>48</v>
      </c>
      <c r="G1141" t="s">
        <v>49</v>
      </c>
      <c r="H1141" t="s">
        <v>50</v>
      </c>
      <c r="I1141" t="s">
        <v>51</v>
      </c>
      <c r="J1141" t="s">
        <v>102</v>
      </c>
      <c r="K1141" t="s">
        <v>102</v>
      </c>
      <c r="L1141" t="s">
        <v>163</v>
      </c>
      <c r="M1141" t="s">
        <v>52</v>
      </c>
      <c r="N1141" t="s">
        <v>652</v>
      </c>
      <c r="O1141" t="s">
        <v>105</v>
      </c>
      <c r="Q1141" s="3"/>
      <c r="U1141" s="3"/>
      <c r="W1141" t="s">
        <v>43</v>
      </c>
      <c r="X1141" t="s">
        <v>43</v>
      </c>
      <c r="Y1141" s="3">
        <v>188</v>
      </c>
      <c r="Z1141" t="s">
        <v>653</v>
      </c>
      <c r="AA1141" t="s">
        <v>654</v>
      </c>
      <c r="AB1141" t="s">
        <v>655</v>
      </c>
      <c r="AC1141" t="s">
        <v>656</v>
      </c>
      <c r="AD1141" t="s">
        <v>110</v>
      </c>
      <c r="AE1141" t="s">
        <v>60</v>
      </c>
      <c r="AH1141" s="3"/>
      <c r="AI1141" s="3">
        <v>2023</v>
      </c>
      <c r="AJ1141" s="4">
        <v>45105</v>
      </c>
      <c r="AK1141" s="5">
        <v>45106</v>
      </c>
      <c r="AL1141" t="s">
        <v>43</v>
      </c>
      <c r="AM1141" t="s">
        <v>116</v>
      </c>
      <c r="AN1141">
        <v>61395.6</v>
      </c>
      <c r="AO1141">
        <v>420</v>
      </c>
      <c r="AQ1141" s="6">
        <v>420</v>
      </c>
    </row>
    <row r="1142" spans="1:43" x14ac:dyDescent="0.3">
      <c r="A1142" t="s">
        <v>98</v>
      </c>
      <c r="B1142" t="s">
        <v>162</v>
      </c>
      <c r="C1142" t="s">
        <v>46</v>
      </c>
      <c r="D1142" s="3">
        <v>75105</v>
      </c>
      <c r="E1142" t="s">
        <v>100</v>
      </c>
      <c r="F1142" t="s">
        <v>48</v>
      </c>
      <c r="G1142" t="s">
        <v>49</v>
      </c>
      <c r="H1142" t="s">
        <v>50</v>
      </c>
      <c r="I1142" t="s">
        <v>51</v>
      </c>
      <c r="J1142" t="s">
        <v>102</v>
      </c>
      <c r="K1142" t="s">
        <v>102</v>
      </c>
      <c r="L1142" t="s">
        <v>163</v>
      </c>
      <c r="M1142" t="s">
        <v>52</v>
      </c>
      <c r="N1142" t="s">
        <v>699</v>
      </c>
      <c r="O1142" t="s">
        <v>105</v>
      </c>
      <c r="Q1142" s="3"/>
      <c r="U1142" s="3"/>
      <c r="W1142" t="s">
        <v>43</v>
      </c>
      <c r="X1142" t="s">
        <v>43</v>
      </c>
      <c r="Y1142" s="3">
        <v>239</v>
      </c>
      <c r="Z1142" t="s">
        <v>700</v>
      </c>
      <c r="AA1142" t="s">
        <v>701</v>
      </c>
      <c r="AB1142" t="s">
        <v>702</v>
      </c>
      <c r="AC1142" t="s">
        <v>168</v>
      </c>
      <c r="AD1142" t="s">
        <v>110</v>
      </c>
      <c r="AE1142" t="s">
        <v>60</v>
      </c>
      <c r="AH1142" s="3"/>
      <c r="AI1142" s="3">
        <v>2023</v>
      </c>
      <c r="AJ1142" s="4">
        <v>45061</v>
      </c>
      <c r="AK1142" s="5">
        <v>45063</v>
      </c>
      <c r="AL1142" t="s">
        <v>43</v>
      </c>
      <c r="AM1142" t="s">
        <v>116</v>
      </c>
      <c r="AN1142">
        <v>309519.78000000003</v>
      </c>
      <c r="AO1142">
        <v>2117.39</v>
      </c>
      <c r="AQ1142" s="6">
        <v>2117.39</v>
      </c>
    </row>
    <row r="1143" spans="1:43" x14ac:dyDescent="0.3">
      <c r="A1143" t="s">
        <v>98</v>
      </c>
      <c r="B1143" t="s">
        <v>130</v>
      </c>
      <c r="C1143" t="s">
        <v>46</v>
      </c>
      <c r="D1143" s="3">
        <v>75105</v>
      </c>
      <c r="E1143" t="s">
        <v>100</v>
      </c>
      <c r="F1143" t="s">
        <v>48</v>
      </c>
      <c r="G1143" t="s">
        <v>49</v>
      </c>
      <c r="H1143" t="s">
        <v>50</v>
      </c>
      <c r="I1143" t="s">
        <v>51</v>
      </c>
      <c r="J1143" t="s">
        <v>102</v>
      </c>
      <c r="K1143" t="s">
        <v>102</v>
      </c>
      <c r="L1143" t="s">
        <v>163</v>
      </c>
      <c r="M1143" t="s">
        <v>52</v>
      </c>
      <c r="N1143" t="s">
        <v>757</v>
      </c>
      <c r="O1143" t="s">
        <v>105</v>
      </c>
      <c r="Q1143" s="3"/>
      <c r="U1143" s="3"/>
      <c r="W1143" t="s">
        <v>43</v>
      </c>
      <c r="X1143" t="s">
        <v>43</v>
      </c>
      <c r="Y1143" s="3">
        <v>437</v>
      </c>
      <c r="Z1143" t="s">
        <v>753</v>
      </c>
      <c r="AA1143" t="s">
        <v>758</v>
      </c>
      <c r="AB1143" t="s">
        <v>755</v>
      </c>
      <c r="AC1143" t="s">
        <v>756</v>
      </c>
      <c r="AD1143" t="s">
        <v>110</v>
      </c>
      <c r="AE1143" t="s">
        <v>60</v>
      </c>
      <c r="AH1143" s="3"/>
      <c r="AI1143" s="3">
        <v>2024</v>
      </c>
      <c r="AJ1143" s="4">
        <v>45600</v>
      </c>
      <c r="AK1143" s="5">
        <v>45601</v>
      </c>
      <c r="AL1143" t="s">
        <v>43</v>
      </c>
      <c r="AM1143" t="s">
        <v>116</v>
      </c>
      <c r="AN1143">
        <v>14336</v>
      </c>
      <c r="AO1143">
        <v>109.33</v>
      </c>
      <c r="AQ1143" s="6">
        <v>109.33</v>
      </c>
    </row>
    <row r="1144" spans="1:43" x14ac:dyDescent="0.3">
      <c r="A1144" t="s">
        <v>98</v>
      </c>
      <c r="B1144" t="s">
        <v>130</v>
      </c>
      <c r="C1144" t="s">
        <v>46</v>
      </c>
      <c r="D1144" s="3">
        <v>75105</v>
      </c>
      <c r="E1144" t="s">
        <v>100</v>
      </c>
      <c r="F1144" t="s">
        <v>48</v>
      </c>
      <c r="G1144" t="s">
        <v>49</v>
      </c>
      <c r="H1144" t="s">
        <v>50</v>
      </c>
      <c r="I1144" t="s">
        <v>51</v>
      </c>
      <c r="J1144" t="s">
        <v>102</v>
      </c>
      <c r="K1144" t="s">
        <v>102</v>
      </c>
      <c r="L1144" t="s">
        <v>163</v>
      </c>
      <c r="M1144" t="s">
        <v>52</v>
      </c>
      <c r="N1144" t="s">
        <v>780</v>
      </c>
      <c r="O1144" t="s">
        <v>105</v>
      </c>
      <c r="Q1144" s="3"/>
      <c r="U1144" s="3"/>
      <c r="W1144" t="s">
        <v>43</v>
      </c>
      <c r="X1144" t="s">
        <v>43</v>
      </c>
      <c r="Y1144" s="3">
        <v>4</v>
      </c>
      <c r="Z1144" t="s">
        <v>648</v>
      </c>
      <c r="AA1144" t="s">
        <v>781</v>
      </c>
      <c r="AB1144" t="s">
        <v>782</v>
      </c>
      <c r="AC1144" t="s">
        <v>783</v>
      </c>
      <c r="AD1144" t="s">
        <v>110</v>
      </c>
      <c r="AE1144" t="s">
        <v>60</v>
      </c>
      <c r="AH1144" s="3"/>
      <c r="AI1144" s="3">
        <v>2024</v>
      </c>
      <c r="AJ1144" s="4">
        <v>45612</v>
      </c>
      <c r="AK1144" s="5">
        <v>45618</v>
      </c>
      <c r="AL1144" t="s">
        <v>43</v>
      </c>
      <c r="AM1144" t="s">
        <v>61</v>
      </c>
      <c r="AN1144">
        <v>13.3</v>
      </c>
      <c r="AO1144">
        <v>13.3</v>
      </c>
      <c r="AQ1144" s="6">
        <v>13.3</v>
      </c>
    </row>
    <row r="1145" spans="1:43" x14ac:dyDescent="0.3">
      <c r="A1145" t="s">
        <v>98</v>
      </c>
      <c r="B1145" t="s">
        <v>130</v>
      </c>
      <c r="C1145" t="s">
        <v>46</v>
      </c>
      <c r="D1145" s="3">
        <v>75105</v>
      </c>
      <c r="E1145" t="s">
        <v>100</v>
      </c>
      <c r="F1145" t="s">
        <v>48</v>
      </c>
      <c r="G1145" t="s">
        <v>49</v>
      </c>
      <c r="H1145" t="s">
        <v>50</v>
      </c>
      <c r="I1145" t="s">
        <v>51</v>
      </c>
      <c r="J1145" t="s">
        <v>102</v>
      </c>
      <c r="K1145" t="s">
        <v>102</v>
      </c>
      <c r="L1145" t="s">
        <v>163</v>
      </c>
      <c r="M1145" t="s">
        <v>52</v>
      </c>
      <c r="N1145" t="s">
        <v>879</v>
      </c>
      <c r="O1145" t="s">
        <v>105</v>
      </c>
      <c r="Q1145" s="3"/>
      <c r="U1145" s="3"/>
      <c r="W1145" t="s">
        <v>43</v>
      </c>
      <c r="X1145" t="s">
        <v>43</v>
      </c>
      <c r="Y1145" s="3">
        <v>31</v>
      </c>
      <c r="Z1145" t="s">
        <v>880</v>
      </c>
      <c r="AA1145" t="s">
        <v>881</v>
      </c>
      <c r="AB1145" t="s">
        <v>882</v>
      </c>
      <c r="AC1145" t="s">
        <v>783</v>
      </c>
      <c r="AD1145" t="s">
        <v>110</v>
      </c>
      <c r="AE1145" t="s">
        <v>60</v>
      </c>
      <c r="AH1145" s="3"/>
      <c r="AI1145" s="3">
        <v>2024</v>
      </c>
      <c r="AJ1145" s="4">
        <v>45612</v>
      </c>
      <c r="AK1145" s="5">
        <v>45615</v>
      </c>
      <c r="AL1145" t="s">
        <v>43</v>
      </c>
      <c r="AM1145" t="s">
        <v>61</v>
      </c>
      <c r="AN1145">
        <v>124.88000000000001</v>
      </c>
      <c r="AO1145">
        <v>124.88000000000001</v>
      </c>
      <c r="AQ1145" s="6">
        <v>124.88000000000001</v>
      </c>
    </row>
    <row r="1146" spans="1:43" x14ac:dyDescent="0.3">
      <c r="A1146" t="s">
        <v>98</v>
      </c>
      <c r="B1146" t="s">
        <v>733</v>
      </c>
      <c r="C1146" t="s">
        <v>46</v>
      </c>
      <c r="D1146" s="3">
        <v>75105</v>
      </c>
      <c r="E1146" t="s">
        <v>100</v>
      </c>
      <c r="F1146" t="s">
        <v>48</v>
      </c>
      <c r="G1146" t="s">
        <v>49</v>
      </c>
      <c r="H1146" t="s">
        <v>50</v>
      </c>
      <c r="I1146" t="s">
        <v>51</v>
      </c>
      <c r="J1146" t="s">
        <v>102</v>
      </c>
      <c r="K1146" t="s">
        <v>102</v>
      </c>
      <c r="L1146" t="s">
        <v>163</v>
      </c>
      <c r="M1146" t="s">
        <v>52</v>
      </c>
      <c r="N1146" t="s">
        <v>907</v>
      </c>
      <c r="O1146" t="s">
        <v>105</v>
      </c>
      <c r="Q1146" s="3"/>
      <c r="U1146" s="3"/>
      <c r="W1146" t="s">
        <v>43</v>
      </c>
      <c r="X1146" t="s">
        <v>43</v>
      </c>
      <c r="Y1146" s="3">
        <v>49</v>
      </c>
      <c r="Z1146" t="s">
        <v>908</v>
      </c>
      <c r="AA1146" t="s">
        <v>909</v>
      </c>
      <c r="AB1146" t="s">
        <v>910</v>
      </c>
      <c r="AC1146" t="s">
        <v>911</v>
      </c>
      <c r="AD1146" t="s">
        <v>110</v>
      </c>
      <c r="AE1146" t="s">
        <v>60</v>
      </c>
      <c r="AH1146" s="3"/>
      <c r="AI1146" s="3">
        <v>2024</v>
      </c>
      <c r="AJ1146" s="4">
        <v>45515</v>
      </c>
      <c r="AK1146" s="5">
        <v>45516</v>
      </c>
      <c r="AL1146" t="s">
        <v>43</v>
      </c>
      <c r="AM1146" t="s">
        <v>61</v>
      </c>
      <c r="AN1146">
        <v>637</v>
      </c>
      <c r="AO1146">
        <v>637</v>
      </c>
      <c r="AQ1146" s="6">
        <v>637</v>
      </c>
    </row>
    <row r="1147" spans="1:43" x14ac:dyDescent="0.3">
      <c r="A1147" t="s">
        <v>98</v>
      </c>
      <c r="B1147" t="s">
        <v>124</v>
      </c>
      <c r="C1147" t="s">
        <v>46</v>
      </c>
      <c r="D1147" s="3">
        <v>75105</v>
      </c>
      <c r="E1147" t="s">
        <v>100</v>
      </c>
      <c r="F1147" t="s">
        <v>48</v>
      </c>
      <c r="G1147" t="s">
        <v>49</v>
      </c>
      <c r="H1147" t="s">
        <v>50</v>
      </c>
      <c r="I1147" t="s">
        <v>51</v>
      </c>
      <c r="J1147" t="s">
        <v>102</v>
      </c>
      <c r="K1147" t="s">
        <v>102</v>
      </c>
      <c r="L1147" t="s">
        <v>163</v>
      </c>
      <c r="M1147" t="s">
        <v>52</v>
      </c>
      <c r="N1147" t="s">
        <v>1154</v>
      </c>
      <c r="O1147" t="s">
        <v>105</v>
      </c>
      <c r="Q1147" s="3"/>
      <c r="U1147" s="3"/>
      <c r="W1147" t="s">
        <v>43</v>
      </c>
      <c r="X1147" t="s">
        <v>43</v>
      </c>
      <c r="Y1147" s="3">
        <v>473</v>
      </c>
      <c r="Z1147" t="s">
        <v>760</v>
      </c>
      <c r="AA1147" t="s">
        <v>1155</v>
      </c>
      <c r="AB1147" t="s">
        <v>762</v>
      </c>
      <c r="AC1147" t="s">
        <v>651</v>
      </c>
      <c r="AD1147" t="s">
        <v>110</v>
      </c>
      <c r="AE1147" t="s">
        <v>60</v>
      </c>
      <c r="AH1147" s="3"/>
      <c r="AI1147" s="3">
        <v>2024</v>
      </c>
      <c r="AJ1147" s="4">
        <v>45566</v>
      </c>
      <c r="AK1147" s="5">
        <v>45589</v>
      </c>
      <c r="AL1147" t="s">
        <v>43</v>
      </c>
      <c r="AM1147" t="s">
        <v>61</v>
      </c>
      <c r="AN1147">
        <v>1274</v>
      </c>
      <c r="AO1147">
        <v>1274</v>
      </c>
      <c r="AQ1147" s="6">
        <v>1274</v>
      </c>
    </row>
    <row r="1148" spans="1:43" x14ac:dyDescent="0.3">
      <c r="A1148" t="s">
        <v>3497</v>
      </c>
      <c r="B1148" t="s">
        <v>179</v>
      </c>
      <c r="C1148" t="s">
        <v>46</v>
      </c>
      <c r="D1148" s="3">
        <v>75710</v>
      </c>
      <c r="E1148" t="s">
        <v>4648</v>
      </c>
      <c r="F1148" t="s">
        <v>48</v>
      </c>
      <c r="G1148" t="s">
        <v>49</v>
      </c>
      <c r="H1148" t="s">
        <v>50</v>
      </c>
      <c r="I1148" t="s">
        <v>51</v>
      </c>
      <c r="J1148" t="s">
        <v>102</v>
      </c>
      <c r="K1148" t="s">
        <v>102</v>
      </c>
      <c r="L1148" t="s">
        <v>163</v>
      </c>
      <c r="M1148" t="s">
        <v>52</v>
      </c>
      <c r="N1148" t="s">
        <v>2906</v>
      </c>
      <c r="O1148" t="s">
        <v>3498</v>
      </c>
      <c r="P1148" t="s">
        <v>2905</v>
      </c>
      <c r="Q1148" s="3">
        <v>300002055588792</v>
      </c>
      <c r="R1148" t="s">
        <v>2243</v>
      </c>
      <c r="S1148">
        <v>68750</v>
      </c>
      <c r="T1148">
        <v>68750</v>
      </c>
      <c r="U1148" s="3">
        <v>1</v>
      </c>
      <c r="V1148" t="s">
        <v>2906</v>
      </c>
      <c r="W1148" t="s">
        <v>2542</v>
      </c>
      <c r="X1148" t="s">
        <v>2543</v>
      </c>
      <c r="Y1148" s="3">
        <v>8</v>
      </c>
      <c r="Z1148" t="s">
        <v>2845</v>
      </c>
      <c r="AA1148" t="s">
        <v>4080</v>
      </c>
      <c r="AB1148" t="s">
        <v>4081</v>
      </c>
      <c r="AC1148" t="s">
        <v>4082</v>
      </c>
      <c r="AD1148" t="s">
        <v>110</v>
      </c>
      <c r="AE1148" t="s">
        <v>60</v>
      </c>
      <c r="AF1148" t="s">
        <v>2247</v>
      </c>
      <c r="AH1148" s="3">
        <v>0</v>
      </c>
      <c r="AI1148" s="3">
        <v>2024</v>
      </c>
      <c r="AJ1148" s="4">
        <v>45545</v>
      </c>
      <c r="AK1148" s="5">
        <v>45562</v>
      </c>
      <c r="AL1148" t="s">
        <v>3508</v>
      </c>
      <c r="AM1148" t="s">
        <v>116</v>
      </c>
      <c r="AN1148">
        <v>68750</v>
      </c>
      <c r="AO1148">
        <v>522.5</v>
      </c>
      <c r="AQ1148" s="6">
        <v>522.5</v>
      </c>
    </row>
    <row r="1149" spans="1:43" x14ac:dyDescent="0.3">
      <c r="A1149" t="s">
        <v>3497</v>
      </c>
      <c r="B1149" t="s">
        <v>137</v>
      </c>
      <c r="C1149" t="s">
        <v>46</v>
      </c>
      <c r="D1149" s="3">
        <v>75710</v>
      </c>
      <c r="E1149" t="s">
        <v>4648</v>
      </c>
      <c r="F1149" t="s">
        <v>48</v>
      </c>
      <c r="G1149" t="s">
        <v>49</v>
      </c>
      <c r="H1149" t="s">
        <v>50</v>
      </c>
      <c r="I1149" t="s">
        <v>51</v>
      </c>
      <c r="J1149" t="s">
        <v>102</v>
      </c>
      <c r="K1149" t="s">
        <v>102</v>
      </c>
      <c r="L1149" t="s">
        <v>163</v>
      </c>
      <c r="M1149" t="s">
        <v>52</v>
      </c>
      <c r="N1149" t="s">
        <v>3121</v>
      </c>
      <c r="O1149" t="s">
        <v>3498</v>
      </c>
      <c r="P1149" t="s">
        <v>3120</v>
      </c>
      <c r="Q1149" s="3">
        <v>300002448505623</v>
      </c>
      <c r="R1149" t="s">
        <v>2243</v>
      </c>
      <c r="S1149">
        <v>87500</v>
      </c>
      <c r="T1149">
        <v>87500</v>
      </c>
      <c r="U1149" s="3">
        <v>1</v>
      </c>
      <c r="V1149" t="s">
        <v>3121</v>
      </c>
      <c r="W1149" t="s">
        <v>2631</v>
      </c>
      <c r="X1149" t="s">
        <v>2632</v>
      </c>
      <c r="Y1149" s="3">
        <v>121</v>
      </c>
      <c r="Z1149" t="s">
        <v>4239</v>
      </c>
      <c r="AA1149" t="s">
        <v>4249</v>
      </c>
      <c r="AB1149" t="s">
        <v>4241</v>
      </c>
      <c r="AC1149" t="s">
        <v>4250</v>
      </c>
      <c r="AD1149" t="s">
        <v>110</v>
      </c>
      <c r="AE1149" t="s">
        <v>60</v>
      </c>
      <c r="AF1149" t="s">
        <v>2247</v>
      </c>
      <c r="AH1149" s="3">
        <v>0</v>
      </c>
      <c r="AI1149" s="3">
        <v>2025</v>
      </c>
      <c r="AJ1149" s="4">
        <v>45712</v>
      </c>
      <c r="AK1149" s="5">
        <v>45713</v>
      </c>
      <c r="AL1149" t="s">
        <v>3508</v>
      </c>
      <c r="AM1149" t="s">
        <v>116</v>
      </c>
      <c r="AN1149">
        <v>87500</v>
      </c>
      <c r="AO1149">
        <v>671.69</v>
      </c>
      <c r="AQ1149" s="6">
        <v>671.69</v>
      </c>
    </row>
    <row r="1150" spans="1:43" x14ac:dyDescent="0.3">
      <c r="A1150" t="s">
        <v>2239</v>
      </c>
      <c r="B1150" t="s">
        <v>162</v>
      </c>
      <c r="C1150" t="s">
        <v>46</v>
      </c>
      <c r="D1150" s="3">
        <v>76105</v>
      </c>
      <c r="E1150" t="s">
        <v>3384</v>
      </c>
      <c r="F1150" t="s">
        <v>48</v>
      </c>
      <c r="G1150" t="s">
        <v>49</v>
      </c>
      <c r="H1150" t="s">
        <v>50</v>
      </c>
      <c r="I1150" t="s">
        <v>51</v>
      </c>
      <c r="J1150" t="s">
        <v>102</v>
      </c>
      <c r="K1150" t="s">
        <v>102</v>
      </c>
      <c r="L1150" t="s">
        <v>163</v>
      </c>
      <c r="M1150" t="s">
        <v>52</v>
      </c>
      <c r="N1150" t="s">
        <v>2326</v>
      </c>
      <c r="O1150" t="s">
        <v>2241</v>
      </c>
      <c r="P1150" t="s">
        <v>2327</v>
      </c>
      <c r="Q1150" s="3">
        <v>300000969210643</v>
      </c>
      <c r="R1150" t="s">
        <v>2243</v>
      </c>
      <c r="S1150">
        <v>9000000</v>
      </c>
      <c r="T1150">
        <v>9000000</v>
      </c>
      <c r="U1150" s="3">
        <v>1</v>
      </c>
      <c r="V1150" t="s">
        <v>2328</v>
      </c>
      <c r="W1150" t="s">
        <v>2329</v>
      </c>
      <c r="X1150" t="s">
        <v>2330</v>
      </c>
      <c r="Y1150" s="3">
        <v>425</v>
      </c>
      <c r="Z1150" t="s">
        <v>2331</v>
      </c>
      <c r="AA1150" t="s">
        <v>2332</v>
      </c>
      <c r="AB1150" t="s">
        <v>2333</v>
      </c>
      <c r="AC1150" t="s">
        <v>2334</v>
      </c>
      <c r="AD1150" t="s">
        <v>110</v>
      </c>
      <c r="AE1150" t="s">
        <v>60</v>
      </c>
      <c r="AF1150" t="s">
        <v>2247</v>
      </c>
      <c r="AH1150" s="3">
        <v>0</v>
      </c>
      <c r="AI1150" s="3">
        <v>2023</v>
      </c>
      <c r="AJ1150" s="4">
        <v>45068</v>
      </c>
      <c r="AK1150" s="5">
        <v>45068</v>
      </c>
      <c r="AL1150" t="s">
        <v>43</v>
      </c>
      <c r="AM1150" t="s">
        <v>116</v>
      </c>
      <c r="AN1150">
        <v>0</v>
      </c>
      <c r="AO1150">
        <v>2970.36</v>
      </c>
      <c r="AQ1150" s="6">
        <v>2970.36</v>
      </c>
    </row>
    <row r="1151" spans="1:43" x14ac:dyDescent="0.3">
      <c r="A1151" t="s">
        <v>2239</v>
      </c>
      <c r="B1151" t="s">
        <v>230</v>
      </c>
      <c r="C1151" t="s">
        <v>46</v>
      </c>
      <c r="D1151" s="3">
        <v>76105</v>
      </c>
      <c r="E1151" t="s">
        <v>3384</v>
      </c>
      <c r="F1151" t="s">
        <v>48</v>
      </c>
      <c r="G1151" t="s">
        <v>49</v>
      </c>
      <c r="H1151" t="s">
        <v>50</v>
      </c>
      <c r="I1151" t="s">
        <v>51</v>
      </c>
      <c r="J1151" t="s">
        <v>102</v>
      </c>
      <c r="K1151" t="s">
        <v>102</v>
      </c>
      <c r="L1151" t="s">
        <v>163</v>
      </c>
      <c r="M1151" t="s">
        <v>52</v>
      </c>
      <c r="N1151" t="s">
        <v>2426</v>
      </c>
      <c r="O1151" t="s">
        <v>2241</v>
      </c>
      <c r="P1151" t="s">
        <v>2427</v>
      </c>
      <c r="Q1151" s="3">
        <v>300001078385419</v>
      </c>
      <c r="R1151" t="s">
        <v>2243</v>
      </c>
      <c r="S1151">
        <v>877080</v>
      </c>
      <c r="T1151">
        <v>877080</v>
      </c>
      <c r="U1151" s="3">
        <v>1</v>
      </c>
      <c r="V1151" t="s">
        <v>2428</v>
      </c>
      <c r="W1151" t="s">
        <v>2429</v>
      </c>
      <c r="X1151" t="s">
        <v>2430</v>
      </c>
      <c r="Y1151" s="3">
        <v>3607</v>
      </c>
      <c r="Z1151" t="s">
        <v>2431</v>
      </c>
      <c r="AA1151" t="s">
        <v>2432</v>
      </c>
      <c r="AB1151" t="s">
        <v>2433</v>
      </c>
      <c r="AC1151" t="s">
        <v>2434</v>
      </c>
      <c r="AD1151" t="s">
        <v>110</v>
      </c>
      <c r="AE1151" t="s">
        <v>60</v>
      </c>
      <c r="AF1151" t="s">
        <v>2435</v>
      </c>
      <c r="AG1151" t="s">
        <v>2436</v>
      </c>
      <c r="AH1151" s="3">
        <v>1</v>
      </c>
      <c r="AI1151" s="3">
        <v>2023</v>
      </c>
      <c r="AJ1151" s="4">
        <v>45120</v>
      </c>
      <c r="AK1151" s="5">
        <v>45120</v>
      </c>
      <c r="AL1151" t="s">
        <v>43</v>
      </c>
      <c r="AM1151" t="s">
        <v>116</v>
      </c>
      <c r="AN1151">
        <v>0</v>
      </c>
      <c r="AO1151">
        <v>34.43</v>
      </c>
      <c r="AQ1151" s="6">
        <v>34.43</v>
      </c>
    </row>
    <row r="1152" spans="1:43" x14ac:dyDescent="0.3">
      <c r="A1152" t="s">
        <v>2239</v>
      </c>
      <c r="B1152" t="s">
        <v>551</v>
      </c>
      <c r="C1152" t="s">
        <v>46</v>
      </c>
      <c r="D1152" s="3">
        <v>76125</v>
      </c>
      <c r="E1152" t="s">
        <v>3385</v>
      </c>
      <c r="F1152" t="s">
        <v>48</v>
      </c>
      <c r="G1152" t="s">
        <v>49</v>
      </c>
      <c r="H1152" t="s">
        <v>50</v>
      </c>
      <c r="I1152" t="s">
        <v>51</v>
      </c>
      <c r="J1152" t="s">
        <v>102</v>
      </c>
      <c r="K1152" t="s">
        <v>102</v>
      </c>
      <c r="L1152" t="s">
        <v>163</v>
      </c>
      <c r="M1152" t="s">
        <v>52</v>
      </c>
      <c r="N1152" t="s">
        <v>2694</v>
      </c>
      <c r="O1152" t="s">
        <v>2241</v>
      </c>
      <c r="P1152" t="s">
        <v>2695</v>
      </c>
      <c r="Q1152" s="3">
        <v>300001379370835</v>
      </c>
      <c r="R1152" t="s">
        <v>2243</v>
      </c>
      <c r="S1152">
        <v>1202670</v>
      </c>
      <c r="T1152">
        <v>1202670</v>
      </c>
      <c r="U1152" s="3">
        <v>1</v>
      </c>
      <c r="V1152" t="s">
        <v>2696</v>
      </c>
      <c r="W1152" t="s">
        <v>2429</v>
      </c>
      <c r="X1152" t="s">
        <v>2430</v>
      </c>
      <c r="Y1152" s="3">
        <v>377</v>
      </c>
      <c r="Z1152" t="s">
        <v>2697</v>
      </c>
      <c r="AA1152" t="s">
        <v>2698</v>
      </c>
      <c r="AB1152" t="s">
        <v>2699</v>
      </c>
      <c r="AC1152" t="s">
        <v>2700</v>
      </c>
      <c r="AD1152" t="s">
        <v>110</v>
      </c>
      <c r="AE1152" t="s">
        <v>60</v>
      </c>
      <c r="AF1152" t="s">
        <v>2435</v>
      </c>
      <c r="AG1152" t="s">
        <v>2436</v>
      </c>
      <c r="AH1152" s="3">
        <v>1</v>
      </c>
      <c r="AI1152" s="3">
        <v>2024</v>
      </c>
      <c r="AJ1152" s="4">
        <v>45308</v>
      </c>
      <c r="AK1152" s="5">
        <v>45308</v>
      </c>
      <c r="AL1152" t="s">
        <v>43</v>
      </c>
      <c r="AM1152" t="s">
        <v>116</v>
      </c>
      <c r="AN1152">
        <v>0</v>
      </c>
      <c r="AO1152">
        <v>134.66</v>
      </c>
      <c r="AQ1152" s="6">
        <v>134.66</v>
      </c>
    </row>
    <row r="1153" spans="1:43" x14ac:dyDescent="0.3">
      <c r="A1153" t="s">
        <v>2239</v>
      </c>
      <c r="B1153" t="s">
        <v>71</v>
      </c>
      <c r="C1153" t="s">
        <v>46</v>
      </c>
      <c r="D1153" s="3">
        <v>76125</v>
      </c>
      <c r="E1153" t="s">
        <v>3385</v>
      </c>
      <c r="F1153" t="s">
        <v>48</v>
      </c>
      <c r="G1153" t="s">
        <v>49</v>
      </c>
      <c r="H1153" t="s">
        <v>50</v>
      </c>
      <c r="I1153" t="s">
        <v>51</v>
      </c>
      <c r="J1153" t="s">
        <v>102</v>
      </c>
      <c r="K1153" t="s">
        <v>102</v>
      </c>
      <c r="L1153" t="s">
        <v>163</v>
      </c>
      <c r="M1153" t="s">
        <v>52</v>
      </c>
      <c r="N1153" t="s">
        <v>3010</v>
      </c>
      <c r="O1153" t="s">
        <v>2241</v>
      </c>
      <c r="P1153" t="s">
        <v>3011</v>
      </c>
      <c r="Q1153" s="3">
        <v>300002216483280</v>
      </c>
      <c r="R1153" t="s">
        <v>2243</v>
      </c>
      <c r="S1153">
        <v>1249995</v>
      </c>
      <c r="T1153">
        <v>416665</v>
      </c>
      <c r="U1153" s="3">
        <v>3</v>
      </c>
      <c r="V1153" t="s">
        <v>3012</v>
      </c>
      <c r="W1153" t="s">
        <v>2818</v>
      </c>
      <c r="X1153" t="s">
        <v>2819</v>
      </c>
      <c r="Y1153" s="3">
        <v>2417</v>
      </c>
      <c r="Z1153" t="s">
        <v>3013</v>
      </c>
      <c r="AA1153" t="s">
        <v>3014</v>
      </c>
      <c r="AB1153" t="s">
        <v>3015</v>
      </c>
      <c r="AC1153" t="s">
        <v>3016</v>
      </c>
      <c r="AD1153" t="s">
        <v>110</v>
      </c>
      <c r="AE1153" t="s">
        <v>60</v>
      </c>
      <c r="AF1153" t="s">
        <v>3017</v>
      </c>
      <c r="AG1153" t="s">
        <v>3018</v>
      </c>
      <c r="AH1153" s="3">
        <v>3</v>
      </c>
      <c r="AI1153" s="3">
        <v>2024</v>
      </c>
      <c r="AJ1153" s="4">
        <v>45644</v>
      </c>
      <c r="AK1153" s="5">
        <v>45644</v>
      </c>
      <c r="AL1153" t="s">
        <v>43</v>
      </c>
      <c r="AM1153" t="s">
        <v>116</v>
      </c>
      <c r="AN1153">
        <v>0</v>
      </c>
      <c r="AO1153">
        <v>31.39</v>
      </c>
      <c r="AQ1153" s="6">
        <v>31.39</v>
      </c>
    </row>
    <row r="1154" spans="1:43" x14ac:dyDescent="0.3">
      <c r="A1154" t="s">
        <v>4682</v>
      </c>
      <c r="B1154" t="s">
        <v>190</v>
      </c>
      <c r="C1154" t="s">
        <v>46</v>
      </c>
      <c r="D1154" s="3">
        <v>76125</v>
      </c>
      <c r="E1154" t="s">
        <v>3385</v>
      </c>
      <c r="F1154" t="s">
        <v>48</v>
      </c>
      <c r="G1154" t="s">
        <v>49</v>
      </c>
      <c r="H1154" t="s">
        <v>50</v>
      </c>
      <c r="I1154" t="s">
        <v>51</v>
      </c>
      <c r="J1154" t="s">
        <v>102</v>
      </c>
      <c r="K1154" t="s">
        <v>102</v>
      </c>
      <c r="L1154" t="s">
        <v>163</v>
      </c>
      <c r="M1154" t="s">
        <v>52</v>
      </c>
      <c r="N1154" t="s">
        <v>3010</v>
      </c>
      <c r="O1154" t="s">
        <v>2241</v>
      </c>
      <c r="P1154" t="s">
        <v>3011</v>
      </c>
      <c r="Q1154" s="3">
        <v>300002216483280</v>
      </c>
      <c r="R1154" t="s">
        <v>2243</v>
      </c>
      <c r="S1154">
        <v>1249995</v>
      </c>
      <c r="T1154">
        <v>416665</v>
      </c>
      <c r="U1154" s="3">
        <v>3</v>
      </c>
      <c r="V1154" t="s">
        <v>3012</v>
      </c>
      <c r="W1154" t="s">
        <v>2818</v>
      </c>
      <c r="X1154" t="s">
        <v>2819</v>
      </c>
      <c r="Y1154" s="3">
        <v>308</v>
      </c>
      <c r="Z1154" t="s">
        <v>4686</v>
      </c>
      <c r="AA1154" t="s">
        <v>3014</v>
      </c>
      <c r="AB1154" t="s">
        <v>4687</v>
      </c>
      <c r="AC1154" t="s">
        <v>4688</v>
      </c>
      <c r="AD1154" t="s">
        <v>110</v>
      </c>
      <c r="AE1154" t="s">
        <v>60</v>
      </c>
      <c r="AF1154" t="s">
        <v>3017</v>
      </c>
      <c r="AG1154" t="s">
        <v>3018</v>
      </c>
      <c r="AH1154" s="3">
        <v>3</v>
      </c>
      <c r="AI1154" s="3">
        <v>2025</v>
      </c>
      <c r="AJ1154" s="4">
        <v>45672</v>
      </c>
      <c r="AK1154" s="5">
        <v>45705</v>
      </c>
      <c r="AL1154" t="s">
        <v>43</v>
      </c>
      <c r="AM1154" t="s">
        <v>116</v>
      </c>
      <c r="AN1154">
        <v>0</v>
      </c>
      <c r="AO1154">
        <v>27.900000000000002</v>
      </c>
      <c r="AQ1154" s="6">
        <v>27.900000000000002</v>
      </c>
    </row>
    <row r="1155" spans="1:43" x14ac:dyDescent="0.3">
      <c r="A1155" t="s">
        <v>2239</v>
      </c>
      <c r="B1155" t="s">
        <v>124</v>
      </c>
      <c r="C1155" t="s">
        <v>46</v>
      </c>
      <c r="D1155" s="3">
        <v>76135</v>
      </c>
      <c r="E1155" t="s">
        <v>80</v>
      </c>
      <c r="F1155" t="s">
        <v>48</v>
      </c>
      <c r="G1155" t="s">
        <v>49</v>
      </c>
      <c r="H1155" t="s">
        <v>50</v>
      </c>
      <c r="I1155" t="s">
        <v>51</v>
      </c>
      <c r="J1155" t="s">
        <v>102</v>
      </c>
      <c r="K1155" t="s">
        <v>102</v>
      </c>
      <c r="L1155" t="s">
        <v>163</v>
      </c>
      <c r="M1155" t="s">
        <v>52</v>
      </c>
      <c r="N1155" t="s">
        <v>2900</v>
      </c>
      <c r="O1155" t="s">
        <v>2241</v>
      </c>
      <c r="P1155" t="s">
        <v>2901</v>
      </c>
      <c r="Q1155" s="3">
        <v>300002048849066</v>
      </c>
      <c r="R1155" t="s">
        <v>2243</v>
      </c>
      <c r="S1155">
        <v>34915.97</v>
      </c>
      <c r="T1155">
        <v>34915.97</v>
      </c>
      <c r="U1155" s="3">
        <v>1</v>
      </c>
      <c r="V1155" t="s">
        <v>2902</v>
      </c>
      <c r="W1155" t="s">
        <v>2495</v>
      </c>
      <c r="X1155" t="s">
        <v>2496</v>
      </c>
      <c r="Y1155" s="3">
        <v>389</v>
      </c>
      <c r="Z1155" t="s">
        <v>2894</v>
      </c>
      <c r="AA1155" t="s">
        <v>2903</v>
      </c>
      <c r="AB1155" t="s">
        <v>2896</v>
      </c>
      <c r="AC1155" t="s">
        <v>2897</v>
      </c>
      <c r="AD1155" t="s">
        <v>110</v>
      </c>
      <c r="AE1155" t="s">
        <v>60</v>
      </c>
      <c r="AF1155" t="s">
        <v>2247</v>
      </c>
      <c r="AH1155" s="3">
        <v>0</v>
      </c>
      <c r="AI1155" s="3">
        <v>2024</v>
      </c>
      <c r="AJ1155" s="4">
        <v>45567</v>
      </c>
      <c r="AK1155" s="5">
        <v>45567</v>
      </c>
      <c r="AL1155" t="s">
        <v>43</v>
      </c>
      <c r="AM1155" t="s">
        <v>116</v>
      </c>
      <c r="AN1155">
        <v>0</v>
      </c>
      <c r="AP1155">
        <v>0.34</v>
      </c>
      <c r="AQ1155" s="6">
        <v>-0.34</v>
      </c>
    </row>
    <row r="1156" spans="1:43" x14ac:dyDescent="0.3">
      <c r="A1156" t="s">
        <v>2239</v>
      </c>
      <c r="B1156" t="s">
        <v>124</v>
      </c>
      <c r="C1156" t="s">
        <v>46</v>
      </c>
      <c r="D1156" s="3">
        <v>76135</v>
      </c>
      <c r="E1156" t="s">
        <v>80</v>
      </c>
      <c r="F1156" t="s">
        <v>48</v>
      </c>
      <c r="G1156" t="s">
        <v>49</v>
      </c>
      <c r="H1156" t="s">
        <v>50</v>
      </c>
      <c r="I1156" t="s">
        <v>51</v>
      </c>
      <c r="J1156" t="s">
        <v>102</v>
      </c>
      <c r="K1156" t="s">
        <v>102</v>
      </c>
      <c r="L1156" t="s">
        <v>163</v>
      </c>
      <c r="M1156" t="s">
        <v>52</v>
      </c>
      <c r="N1156" t="s">
        <v>2904</v>
      </c>
      <c r="O1156" t="s">
        <v>2241</v>
      </c>
      <c r="P1156" t="s">
        <v>2905</v>
      </c>
      <c r="Q1156" s="3">
        <v>300002055588792</v>
      </c>
      <c r="R1156" t="s">
        <v>2243</v>
      </c>
      <c r="S1156">
        <v>68750</v>
      </c>
      <c r="T1156">
        <v>68750</v>
      </c>
      <c r="U1156" s="3">
        <v>1</v>
      </c>
      <c r="V1156" t="s">
        <v>2906</v>
      </c>
      <c r="W1156" t="s">
        <v>2542</v>
      </c>
      <c r="X1156" t="s">
        <v>2543</v>
      </c>
      <c r="Y1156" s="3">
        <v>446</v>
      </c>
      <c r="Z1156" t="s">
        <v>2907</v>
      </c>
      <c r="AA1156" t="s">
        <v>2908</v>
      </c>
      <c r="AB1156" t="s">
        <v>2909</v>
      </c>
      <c r="AC1156" t="s">
        <v>2910</v>
      </c>
      <c r="AD1156" t="s">
        <v>110</v>
      </c>
      <c r="AE1156" t="s">
        <v>60</v>
      </c>
      <c r="AF1156" t="s">
        <v>2247</v>
      </c>
      <c r="AH1156" s="3">
        <v>0</v>
      </c>
      <c r="AI1156" s="3">
        <v>2024</v>
      </c>
      <c r="AJ1156" s="4">
        <v>45574</v>
      </c>
      <c r="AK1156" s="5">
        <v>45574</v>
      </c>
      <c r="AL1156" t="s">
        <v>43</v>
      </c>
      <c r="AM1156" t="s">
        <v>116</v>
      </c>
      <c r="AN1156">
        <v>0</v>
      </c>
      <c r="AP1156">
        <v>0.68</v>
      </c>
      <c r="AQ1156" s="6">
        <v>-0.68</v>
      </c>
    </row>
    <row r="1157" spans="1:43" x14ac:dyDescent="0.3">
      <c r="A1157" t="s">
        <v>2239</v>
      </c>
      <c r="B1157" t="s">
        <v>124</v>
      </c>
      <c r="C1157" t="s">
        <v>46</v>
      </c>
      <c r="D1157" s="3">
        <v>76135</v>
      </c>
      <c r="E1157" t="s">
        <v>80</v>
      </c>
      <c r="F1157" t="s">
        <v>48</v>
      </c>
      <c r="G1157" t="s">
        <v>49</v>
      </c>
      <c r="H1157" t="s">
        <v>50</v>
      </c>
      <c r="I1157" t="s">
        <v>51</v>
      </c>
      <c r="J1157" t="s">
        <v>102</v>
      </c>
      <c r="K1157" t="s">
        <v>102</v>
      </c>
      <c r="L1157" t="s">
        <v>163</v>
      </c>
      <c r="M1157" t="s">
        <v>52</v>
      </c>
      <c r="N1157" t="s">
        <v>2911</v>
      </c>
      <c r="O1157" t="s">
        <v>2241</v>
      </c>
      <c r="P1157" t="s">
        <v>2912</v>
      </c>
      <c r="Q1157" s="3">
        <v>300002075936926</v>
      </c>
      <c r="R1157" t="s">
        <v>2243</v>
      </c>
      <c r="S1157">
        <v>1973700</v>
      </c>
      <c r="T1157">
        <v>1973700</v>
      </c>
      <c r="U1157" s="3">
        <v>1</v>
      </c>
      <c r="V1157" t="s">
        <v>2913</v>
      </c>
      <c r="W1157" t="s">
        <v>2429</v>
      </c>
      <c r="X1157" t="s">
        <v>2430</v>
      </c>
      <c r="Y1157" s="3">
        <v>447</v>
      </c>
      <c r="Z1157" t="s">
        <v>2907</v>
      </c>
      <c r="AA1157" t="s">
        <v>2914</v>
      </c>
      <c r="AB1157" t="s">
        <v>2909</v>
      </c>
      <c r="AC1157" t="s">
        <v>2910</v>
      </c>
      <c r="AD1157" t="s">
        <v>110</v>
      </c>
      <c r="AE1157" t="s">
        <v>60</v>
      </c>
      <c r="AF1157" t="s">
        <v>2435</v>
      </c>
      <c r="AG1157" t="s">
        <v>2436</v>
      </c>
      <c r="AH1157" s="3">
        <v>1</v>
      </c>
      <c r="AI1157" s="3">
        <v>2024</v>
      </c>
      <c r="AJ1157" s="4">
        <v>45574</v>
      </c>
      <c r="AK1157" s="5">
        <v>45574</v>
      </c>
      <c r="AL1157" t="s">
        <v>43</v>
      </c>
      <c r="AM1157" t="s">
        <v>116</v>
      </c>
      <c r="AN1157">
        <v>0</v>
      </c>
      <c r="AP1157">
        <v>19.36</v>
      </c>
      <c r="AQ1157" s="6">
        <v>-19.36</v>
      </c>
    </row>
    <row r="1158" spans="1:43" x14ac:dyDescent="0.3">
      <c r="A1158" t="s">
        <v>2239</v>
      </c>
      <c r="B1158" t="s">
        <v>241</v>
      </c>
      <c r="C1158" t="s">
        <v>46</v>
      </c>
      <c r="D1158" s="3">
        <v>76135</v>
      </c>
      <c r="E1158" t="s">
        <v>80</v>
      </c>
      <c r="F1158" t="s">
        <v>48</v>
      </c>
      <c r="G1158" t="s">
        <v>49</v>
      </c>
      <c r="H1158" t="s">
        <v>50</v>
      </c>
      <c r="I1158" t="s">
        <v>51</v>
      </c>
      <c r="J1158" t="s">
        <v>102</v>
      </c>
      <c r="K1158" t="s">
        <v>102</v>
      </c>
      <c r="L1158" t="s">
        <v>163</v>
      </c>
      <c r="M1158" t="s">
        <v>52</v>
      </c>
      <c r="N1158" t="s">
        <v>3119</v>
      </c>
      <c r="O1158" t="s">
        <v>2241</v>
      </c>
      <c r="P1158" t="s">
        <v>3120</v>
      </c>
      <c r="Q1158" s="3">
        <v>300002448505623</v>
      </c>
      <c r="R1158" t="s">
        <v>2243</v>
      </c>
      <c r="S1158">
        <v>87500</v>
      </c>
      <c r="T1158">
        <v>87500</v>
      </c>
      <c r="U1158" s="3">
        <v>1</v>
      </c>
      <c r="V1158" t="s">
        <v>3121</v>
      </c>
      <c r="W1158" t="s">
        <v>2631</v>
      </c>
      <c r="X1158" t="s">
        <v>2632</v>
      </c>
      <c r="Y1158" s="3">
        <v>513</v>
      </c>
      <c r="Z1158" t="s">
        <v>3089</v>
      </c>
      <c r="AA1158" t="s">
        <v>3122</v>
      </c>
      <c r="AB1158" t="s">
        <v>3091</v>
      </c>
      <c r="AC1158" t="s">
        <v>3092</v>
      </c>
      <c r="AD1158" t="s">
        <v>110</v>
      </c>
      <c r="AE1158" t="s">
        <v>60</v>
      </c>
      <c r="AF1158" t="s">
        <v>2247</v>
      </c>
      <c r="AH1158" s="3">
        <v>0</v>
      </c>
      <c r="AI1158" s="3">
        <v>2025</v>
      </c>
      <c r="AJ1158" s="4">
        <v>45734</v>
      </c>
      <c r="AK1158" s="5">
        <v>45734</v>
      </c>
      <c r="AL1158" t="s">
        <v>43</v>
      </c>
      <c r="AM1158" t="s">
        <v>116</v>
      </c>
      <c r="AN1158">
        <v>0</v>
      </c>
      <c r="AP1158">
        <v>1.71</v>
      </c>
      <c r="AQ1158" s="6">
        <v>-1.71</v>
      </c>
    </row>
    <row r="1159" spans="1:43" x14ac:dyDescent="0.3">
      <c r="A1159" t="s">
        <v>3497</v>
      </c>
      <c r="B1159" t="s">
        <v>247</v>
      </c>
      <c r="C1159" t="s">
        <v>46</v>
      </c>
      <c r="D1159" s="3">
        <v>71305</v>
      </c>
      <c r="E1159" t="s">
        <v>1378</v>
      </c>
      <c r="F1159" t="s">
        <v>48</v>
      </c>
      <c r="G1159" t="s">
        <v>49</v>
      </c>
      <c r="H1159" t="s">
        <v>50</v>
      </c>
      <c r="I1159" t="s">
        <v>51</v>
      </c>
      <c r="J1159" t="s">
        <v>102</v>
      </c>
      <c r="K1159" t="s">
        <v>102</v>
      </c>
      <c r="L1159" t="s">
        <v>138</v>
      </c>
      <c r="M1159" t="s">
        <v>52</v>
      </c>
      <c r="N1159" t="s">
        <v>3252</v>
      </c>
      <c r="O1159" t="s">
        <v>3498</v>
      </c>
      <c r="P1159" t="s">
        <v>3251</v>
      </c>
      <c r="Q1159" s="3">
        <v>300001342070635</v>
      </c>
      <c r="R1159" t="s">
        <v>2243</v>
      </c>
      <c r="S1159">
        <v>9250</v>
      </c>
      <c r="T1159">
        <v>9250</v>
      </c>
      <c r="U1159" s="3">
        <v>1</v>
      </c>
      <c r="V1159" t="s">
        <v>3252</v>
      </c>
      <c r="W1159" t="s">
        <v>3253</v>
      </c>
      <c r="X1159" t="s">
        <v>3254</v>
      </c>
      <c r="Y1159" s="3">
        <v>39</v>
      </c>
      <c r="Z1159" t="s">
        <v>3781</v>
      </c>
      <c r="AA1159" t="s">
        <v>4397</v>
      </c>
      <c r="AB1159" t="s">
        <v>3785</v>
      </c>
      <c r="AC1159" t="s">
        <v>3765</v>
      </c>
      <c r="AD1159" t="s">
        <v>110</v>
      </c>
      <c r="AE1159" t="s">
        <v>60</v>
      </c>
      <c r="AF1159" t="s">
        <v>3255</v>
      </c>
      <c r="AG1159" t="s">
        <v>3256</v>
      </c>
      <c r="AH1159" s="3">
        <v>1</v>
      </c>
      <c r="AI1159" s="3">
        <v>2023</v>
      </c>
      <c r="AJ1159" s="4">
        <v>45211</v>
      </c>
      <c r="AK1159" s="5">
        <v>45229</v>
      </c>
      <c r="AL1159" t="s">
        <v>3508</v>
      </c>
      <c r="AM1159" t="s">
        <v>61</v>
      </c>
      <c r="AN1159">
        <v>9250</v>
      </c>
      <c r="AO1159">
        <v>9250</v>
      </c>
      <c r="AQ1159" s="6">
        <v>9250</v>
      </c>
    </row>
    <row r="1160" spans="1:43" x14ac:dyDescent="0.3">
      <c r="A1160" t="s">
        <v>3497</v>
      </c>
      <c r="B1160" t="s">
        <v>137</v>
      </c>
      <c r="C1160" t="s">
        <v>46</v>
      </c>
      <c r="D1160" s="3">
        <v>72505</v>
      </c>
      <c r="E1160" t="s">
        <v>3465</v>
      </c>
      <c r="F1160" t="s">
        <v>48</v>
      </c>
      <c r="G1160" t="s">
        <v>49</v>
      </c>
      <c r="H1160" t="s">
        <v>50</v>
      </c>
      <c r="I1160" t="s">
        <v>51</v>
      </c>
      <c r="J1160" t="s">
        <v>102</v>
      </c>
      <c r="K1160" t="s">
        <v>102</v>
      </c>
      <c r="L1160" t="s">
        <v>138</v>
      </c>
      <c r="M1160" t="s">
        <v>52</v>
      </c>
      <c r="N1160" t="s">
        <v>3138</v>
      </c>
      <c r="O1160" t="s">
        <v>3498</v>
      </c>
      <c r="P1160" t="s">
        <v>3137</v>
      </c>
      <c r="Q1160" s="3">
        <v>300002491516330</v>
      </c>
      <c r="R1160" t="s">
        <v>2243</v>
      </c>
      <c r="S1160">
        <v>23756.91</v>
      </c>
      <c r="T1160">
        <v>23756.91</v>
      </c>
      <c r="U1160" s="3">
        <v>1</v>
      </c>
      <c r="V1160" t="s">
        <v>3138</v>
      </c>
      <c r="W1160" t="s">
        <v>2495</v>
      </c>
      <c r="X1160" t="s">
        <v>2496</v>
      </c>
      <c r="Y1160" s="3">
        <v>6</v>
      </c>
      <c r="Z1160" t="s">
        <v>4285</v>
      </c>
      <c r="AA1160" t="s">
        <v>4286</v>
      </c>
      <c r="AB1160" t="s">
        <v>4287</v>
      </c>
      <c r="AC1160" t="s">
        <v>4288</v>
      </c>
      <c r="AD1160" t="s">
        <v>110</v>
      </c>
      <c r="AE1160" t="s">
        <v>60</v>
      </c>
      <c r="AF1160" t="s">
        <v>2247</v>
      </c>
      <c r="AH1160" s="3">
        <v>0</v>
      </c>
      <c r="AI1160" s="3">
        <v>2025</v>
      </c>
      <c r="AJ1160" s="4">
        <v>45713</v>
      </c>
      <c r="AK1160" s="5">
        <v>45728</v>
      </c>
      <c r="AL1160" t="s">
        <v>3508</v>
      </c>
      <c r="AM1160" t="s">
        <v>116</v>
      </c>
      <c r="AN1160">
        <v>23756.91</v>
      </c>
      <c r="AO1160">
        <v>182.37</v>
      </c>
      <c r="AQ1160" s="6">
        <v>182.37</v>
      </c>
    </row>
    <row r="1161" spans="1:43" x14ac:dyDescent="0.3">
      <c r="A1161" t="s">
        <v>3497</v>
      </c>
      <c r="B1161" t="s">
        <v>150</v>
      </c>
      <c r="C1161" t="s">
        <v>46</v>
      </c>
      <c r="D1161" s="3">
        <v>72605</v>
      </c>
      <c r="E1161" t="s">
        <v>4646</v>
      </c>
      <c r="F1161" t="s">
        <v>48</v>
      </c>
      <c r="G1161" t="s">
        <v>49</v>
      </c>
      <c r="H1161" t="s">
        <v>50</v>
      </c>
      <c r="I1161" t="s">
        <v>51</v>
      </c>
      <c r="J1161" t="s">
        <v>102</v>
      </c>
      <c r="K1161" t="s">
        <v>102</v>
      </c>
      <c r="L1161" t="s">
        <v>138</v>
      </c>
      <c r="M1161" t="s">
        <v>52</v>
      </c>
      <c r="N1161" t="s">
        <v>3877</v>
      </c>
      <c r="O1161" t="s">
        <v>3498</v>
      </c>
      <c r="P1161" t="s">
        <v>3878</v>
      </c>
      <c r="Q1161" s="3">
        <v>300001628946647</v>
      </c>
      <c r="R1161" t="s">
        <v>2243</v>
      </c>
      <c r="S1161">
        <v>0</v>
      </c>
      <c r="T1161">
        <v>0</v>
      </c>
      <c r="U1161" s="3">
        <v>1</v>
      </c>
      <c r="V1161" t="s">
        <v>3877</v>
      </c>
      <c r="W1161" t="s">
        <v>2329</v>
      </c>
      <c r="X1161" t="s">
        <v>2330</v>
      </c>
      <c r="Y1161" s="3">
        <v>249</v>
      </c>
      <c r="Z1161" t="s">
        <v>3879</v>
      </c>
      <c r="AA1161" t="s">
        <v>3880</v>
      </c>
      <c r="AB1161" t="s">
        <v>3881</v>
      </c>
      <c r="AC1161" t="s">
        <v>3873</v>
      </c>
      <c r="AD1161" t="s">
        <v>110</v>
      </c>
      <c r="AE1161" t="s">
        <v>60</v>
      </c>
      <c r="AF1161" t="s">
        <v>2247</v>
      </c>
      <c r="AH1161" s="3">
        <v>0</v>
      </c>
      <c r="AI1161" s="3">
        <v>2024</v>
      </c>
      <c r="AJ1161" s="4">
        <v>45323</v>
      </c>
      <c r="AK1161" s="5">
        <v>45365</v>
      </c>
      <c r="AL1161" t="s">
        <v>3508</v>
      </c>
      <c r="AM1161" t="s">
        <v>116</v>
      </c>
      <c r="AN1161">
        <v>9000000</v>
      </c>
      <c r="AO1161">
        <v>68357.88</v>
      </c>
      <c r="AQ1161" s="6">
        <v>68357.88</v>
      </c>
    </row>
    <row r="1162" spans="1:43" x14ac:dyDescent="0.3">
      <c r="A1162" t="s">
        <v>3497</v>
      </c>
      <c r="B1162" t="s">
        <v>150</v>
      </c>
      <c r="C1162" t="s">
        <v>46</v>
      </c>
      <c r="D1162" s="3">
        <v>72605</v>
      </c>
      <c r="E1162" t="s">
        <v>4646</v>
      </c>
      <c r="F1162" t="s">
        <v>48</v>
      </c>
      <c r="G1162" t="s">
        <v>49</v>
      </c>
      <c r="H1162" t="s">
        <v>50</v>
      </c>
      <c r="I1162" t="s">
        <v>51</v>
      </c>
      <c r="J1162" t="s">
        <v>102</v>
      </c>
      <c r="K1162" t="s">
        <v>102</v>
      </c>
      <c r="L1162" t="s">
        <v>138</v>
      </c>
      <c r="M1162" t="s">
        <v>52</v>
      </c>
      <c r="N1162" t="s">
        <v>3877</v>
      </c>
      <c r="O1162" t="s">
        <v>3498</v>
      </c>
      <c r="P1162" t="s">
        <v>3878</v>
      </c>
      <c r="Q1162" s="3">
        <v>300001628946647</v>
      </c>
      <c r="R1162" t="s">
        <v>2243</v>
      </c>
      <c r="S1162">
        <v>0</v>
      </c>
      <c r="T1162">
        <v>0</v>
      </c>
      <c r="U1162" s="3">
        <v>1</v>
      </c>
      <c r="V1162" t="s">
        <v>3877</v>
      </c>
      <c r="W1162" t="s">
        <v>2329</v>
      </c>
      <c r="X1162" t="s">
        <v>2330</v>
      </c>
      <c r="Y1162" s="3">
        <v>250</v>
      </c>
      <c r="Z1162" t="s">
        <v>3879</v>
      </c>
      <c r="AA1162" t="s">
        <v>3880</v>
      </c>
      <c r="AB1162" t="s">
        <v>3881</v>
      </c>
      <c r="AC1162" t="s">
        <v>3873</v>
      </c>
      <c r="AD1162" t="s">
        <v>110</v>
      </c>
      <c r="AE1162" t="s">
        <v>60</v>
      </c>
      <c r="AF1162" t="s">
        <v>2247</v>
      </c>
      <c r="AH1162" s="3">
        <v>0</v>
      </c>
      <c r="AI1162" s="3">
        <v>2024</v>
      </c>
      <c r="AJ1162" s="4">
        <v>45323</v>
      </c>
      <c r="AK1162" s="5">
        <v>45365</v>
      </c>
      <c r="AL1162" t="s">
        <v>3508</v>
      </c>
      <c r="AM1162" t="s">
        <v>116</v>
      </c>
      <c r="AN1162">
        <v>-9000000</v>
      </c>
      <c r="AP1162">
        <v>68357.88</v>
      </c>
      <c r="AQ1162" s="6">
        <v>-68357.88</v>
      </c>
    </row>
    <row r="1163" spans="1:43" x14ac:dyDescent="0.3">
      <c r="A1163" t="s">
        <v>3497</v>
      </c>
      <c r="B1163" t="s">
        <v>137</v>
      </c>
      <c r="C1163" t="s">
        <v>46</v>
      </c>
      <c r="D1163" s="3">
        <v>72615</v>
      </c>
      <c r="E1163" t="s">
        <v>4655</v>
      </c>
      <c r="F1163" t="s">
        <v>48</v>
      </c>
      <c r="G1163" t="s">
        <v>49</v>
      </c>
      <c r="H1163" t="s">
        <v>50</v>
      </c>
      <c r="I1163" t="s">
        <v>51</v>
      </c>
      <c r="J1163" t="s">
        <v>102</v>
      </c>
      <c r="K1163" t="s">
        <v>102</v>
      </c>
      <c r="L1163" t="s">
        <v>138</v>
      </c>
      <c r="M1163" t="s">
        <v>52</v>
      </c>
      <c r="N1163" t="s">
        <v>4265</v>
      </c>
      <c r="O1163" t="s">
        <v>3498</v>
      </c>
      <c r="P1163" t="s">
        <v>4266</v>
      </c>
      <c r="Q1163" s="3">
        <v>300002468259506</v>
      </c>
      <c r="R1163" t="s">
        <v>2243</v>
      </c>
      <c r="S1163">
        <v>0</v>
      </c>
      <c r="T1163">
        <v>0</v>
      </c>
      <c r="U1163" s="3">
        <v>1</v>
      </c>
      <c r="V1163" t="s">
        <v>4265</v>
      </c>
      <c r="W1163" t="s">
        <v>4254</v>
      </c>
      <c r="X1163" t="s">
        <v>4255</v>
      </c>
      <c r="Y1163" s="3">
        <v>53</v>
      </c>
      <c r="Z1163" t="s">
        <v>4267</v>
      </c>
      <c r="AA1163" t="s">
        <v>4268</v>
      </c>
      <c r="AB1163" t="s">
        <v>4269</v>
      </c>
      <c r="AC1163" t="s">
        <v>4257</v>
      </c>
      <c r="AD1163" t="s">
        <v>110</v>
      </c>
      <c r="AE1163" t="s">
        <v>60</v>
      </c>
      <c r="AF1163" t="s">
        <v>2247</v>
      </c>
      <c r="AH1163" s="3">
        <v>0</v>
      </c>
      <c r="AI1163" s="3">
        <v>2025</v>
      </c>
      <c r="AJ1163" s="4">
        <v>45705</v>
      </c>
      <c r="AK1163" s="5">
        <v>45723</v>
      </c>
      <c r="AL1163" t="s">
        <v>3508</v>
      </c>
      <c r="AM1163" t="s">
        <v>116</v>
      </c>
      <c r="AN1163">
        <v>2337858</v>
      </c>
      <c r="AO1163">
        <v>17946.38</v>
      </c>
      <c r="AQ1163" s="6">
        <v>17946.38</v>
      </c>
    </row>
    <row r="1164" spans="1:43" x14ac:dyDescent="0.3">
      <c r="A1164" t="s">
        <v>3497</v>
      </c>
      <c r="B1164" t="s">
        <v>137</v>
      </c>
      <c r="C1164" t="s">
        <v>46</v>
      </c>
      <c r="D1164" s="3">
        <v>72615</v>
      </c>
      <c r="E1164" t="s">
        <v>4655</v>
      </c>
      <c r="F1164" t="s">
        <v>48</v>
      </c>
      <c r="G1164" t="s">
        <v>49</v>
      </c>
      <c r="H1164" t="s">
        <v>50</v>
      </c>
      <c r="I1164" t="s">
        <v>51</v>
      </c>
      <c r="J1164" t="s">
        <v>102</v>
      </c>
      <c r="K1164" t="s">
        <v>102</v>
      </c>
      <c r="L1164" t="s">
        <v>138</v>
      </c>
      <c r="M1164" t="s">
        <v>52</v>
      </c>
      <c r="N1164" t="s">
        <v>4265</v>
      </c>
      <c r="O1164" t="s">
        <v>3498</v>
      </c>
      <c r="P1164" t="s">
        <v>4266</v>
      </c>
      <c r="Q1164" s="3">
        <v>300002468259506</v>
      </c>
      <c r="R1164" t="s">
        <v>2243</v>
      </c>
      <c r="S1164">
        <v>0</v>
      </c>
      <c r="T1164">
        <v>0</v>
      </c>
      <c r="U1164" s="3">
        <v>1</v>
      </c>
      <c r="V1164" t="s">
        <v>4265</v>
      </c>
      <c r="W1164" t="s">
        <v>4254</v>
      </c>
      <c r="X1164" t="s">
        <v>4255</v>
      </c>
      <c r="Y1164" s="3">
        <v>56</v>
      </c>
      <c r="Z1164" t="s">
        <v>4267</v>
      </c>
      <c r="AA1164" t="s">
        <v>4268</v>
      </c>
      <c r="AB1164" t="s">
        <v>4269</v>
      </c>
      <c r="AC1164" t="s">
        <v>4257</v>
      </c>
      <c r="AD1164" t="s">
        <v>110</v>
      </c>
      <c r="AE1164" t="s">
        <v>60</v>
      </c>
      <c r="AF1164" t="s">
        <v>2247</v>
      </c>
      <c r="AH1164" s="3">
        <v>0</v>
      </c>
      <c r="AI1164" s="3">
        <v>2025</v>
      </c>
      <c r="AJ1164" s="4">
        <v>45705</v>
      </c>
      <c r="AK1164" s="5">
        <v>45723</v>
      </c>
      <c r="AL1164" t="s">
        <v>3508</v>
      </c>
      <c r="AM1164" t="s">
        <v>116</v>
      </c>
      <c r="AN1164">
        <v>-2337858</v>
      </c>
      <c r="AP1164">
        <v>17946.38</v>
      </c>
      <c r="AQ1164" s="6">
        <v>-17946.38</v>
      </c>
    </row>
    <row r="1165" spans="1:43" x14ac:dyDescent="0.3">
      <c r="A1165" t="s">
        <v>3497</v>
      </c>
      <c r="B1165" t="s">
        <v>137</v>
      </c>
      <c r="C1165" t="s">
        <v>46</v>
      </c>
      <c r="D1165" s="3">
        <v>72615</v>
      </c>
      <c r="E1165" t="s">
        <v>4655</v>
      </c>
      <c r="F1165" t="s">
        <v>48</v>
      </c>
      <c r="G1165" t="s">
        <v>49</v>
      </c>
      <c r="H1165" t="s">
        <v>50</v>
      </c>
      <c r="I1165" t="s">
        <v>51</v>
      </c>
      <c r="J1165" t="s">
        <v>102</v>
      </c>
      <c r="K1165" t="s">
        <v>102</v>
      </c>
      <c r="L1165" t="s">
        <v>138</v>
      </c>
      <c r="M1165" t="s">
        <v>52</v>
      </c>
      <c r="N1165" t="s">
        <v>4272</v>
      </c>
      <c r="O1165" t="s">
        <v>3498</v>
      </c>
      <c r="P1165" t="s">
        <v>4253</v>
      </c>
      <c r="Q1165" s="3">
        <v>300002491253192</v>
      </c>
      <c r="R1165" t="s">
        <v>2243</v>
      </c>
      <c r="S1165">
        <v>7337858</v>
      </c>
      <c r="T1165">
        <v>806858</v>
      </c>
      <c r="U1165" s="3">
        <v>2</v>
      </c>
      <c r="V1165" t="s">
        <v>4272</v>
      </c>
      <c r="W1165" t="s">
        <v>4254</v>
      </c>
      <c r="X1165" t="s">
        <v>4255</v>
      </c>
      <c r="Y1165" s="3">
        <v>3</v>
      </c>
      <c r="Z1165" t="s">
        <v>4273</v>
      </c>
      <c r="AA1165" t="s">
        <v>4274</v>
      </c>
      <c r="AB1165" t="s">
        <v>4275</v>
      </c>
      <c r="AC1165" t="s">
        <v>4257</v>
      </c>
      <c r="AD1165" t="s">
        <v>110</v>
      </c>
      <c r="AE1165" t="s">
        <v>60</v>
      </c>
      <c r="AF1165" t="s">
        <v>2247</v>
      </c>
      <c r="AH1165" s="3">
        <v>0</v>
      </c>
      <c r="AI1165" s="3">
        <v>2025</v>
      </c>
      <c r="AJ1165" s="4">
        <v>45705</v>
      </c>
      <c r="AK1165" s="5">
        <v>45734</v>
      </c>
      <c r="AL1165" t="s">
        <v>3580</v>
      </c>
      <c r="AM1165" t="s">
        <v>116</v>
      </c>
      <c r="AN1165">
        <v>806858</v>
      </c>
      <c r="AO1165">
        <v>6193.78</v>
      </c>
      <c r="AQ1165" s="6">
        <v>6193.78</v>
      </c>
    </row>
    <row r="1166" spans="1:43" x14ac:dyDescent="0.3">
      <c r="A1166" t="s">
        <v>3497</v>
      </c>
      <c r="B1166" t="s">
        <v>230</v>
      </c>
      <c r="C1166" t="s">
        <v>46</v>
      </c>
      <c r="D1166" s="3">
        <v>74120</v>
      </c>
      <c r="E1166" t="s">
        <v>3387</v>
      </c>
      <c r="F1166" t="s">
        <v>48</v>
      </c>
      <c r="G1166" t="s">
        <v>49</v>
      </c>
      <c r="H1166" t="s">
        <v>50</v>
      </c>
      <c r="I1166" t="s">
        <v>51</v>
      </c>
      <c r="J1166" t="s">
        <v>102</v>
      </c>
      <c r="K1166" t="s">
        <v>102</v>
      </c>
      <c r="L1166" t="s">
        <v>138</v>
      </c>
      <c r="M1166" t="s">
        <v>52</v>
      </c>
      <c r="N1166" t="s">
        <v>2456</v>
      </c>
      <c r="O1166" t="s">
        <v>3498</v>
      </c>
      <c r="P1166" t="s">
        <v>2455</v>
      </c>
      <c r="Q1166" s="3">
        <v>300001108244939</v>
      </c>
      <c r="R1166" t="s">
        <v>2243</v>
      </c>
      <c r="S1166">
        <v>623700</v>
      </c>
      <c r="T1166">
        <v>623700</v>
      </c>
      <c r="U1166" s="3">
        <v>1</v>
      </c>
      <c r="V1166" t="s">
        <v>2456</v>
      </c>
      <c r="W1166" t="s">
        <v>2457</v>
      </c>
      <c r="X1166" t="s">
        <v>2458</v>
      </c>
      <c r="Y1166" s="3">
        <v>45</v>
      </c>
      <c r="Z1166" t="s">
        <v>2443</v>
      </c>
      <c r="AA1166" t="s">
        <v>3651</v>
      </c>
      <c r="AB1166" t="s">
        <v>2444</v>
      </c>
      <c r="AC1166" t="s">
        <v>3652</v>
      </c>
      <c r="AD1166" t="s">
        <v>110</v>
      </c>
      <c r="AE1166" t="s">
        <v>60</v>
      </c>
      <c r="AF1166" t="s">
        <v>2462</v>
      </c>
      <c r="AG1166" t="s">
        <v>2463</v>
      </c>
      <c r="AH1166" s="3">
        <v>2</v>
      </c>
      <c r="AI1166" s="3">
        <v>2023</v>
      </c>
      <c r="AJ1166" s="4">
        <v>45119</v>
      </c>
      <c r="AK1166" s="5">
        <v>45119</v>
      </c>
      <c r="AL1166" t="s">
        <v>3508</v>
      </c>
      <c r="AM1166" t="s">
        <v>116</v>
      </c>
      <c r="AN1166">
        <v>0</v>
      </c>
      <c r="AO1166">
        <v>24.48</v>
      </c>
      <c r="AQ1166" s="6">
        <v>24.48</v>
      </c>
    </row>
    <row r="1167" spans="1:43" x14ac:dyDescent="0.3">
      <c r="A1167" t="s">
        <v>3497</v>
      </c>
      <c r="B1167" t="s">
        <v>230</v>
      </c>
      <c r="C1167" t="s">
        <v>46</v>
      </c>
      <c r="D1167" s="3">
        <v>74120</v>
      </c>
      <c r="E1167" t="s">
        <v>3387</v>
      </c>
      <c r="F1167" t="s">
        <v>48</v>
      </c>
      <c r="G1167" t="s">
        <v>49</v>
      </c>
      <c r="H1167" t="s">
        <v>50</v>
      </c>
      <c r="I1167" t="s">
        <v>51</v>
      </c>
      <c r="J1167" t="s">
        <v>102</v>
      </c>
      <c r="K1167" t="s">
        <v>102</v>
      </c>
      <c r="L1167" t="s">
        <v>138</v>
      </c>
      <c r="M1167" t="s">
        <v>52</v>
      </c>
      <c r="N1167" t="s">
        <v>2456</v>
      </c>
      <c r="O1167" t="s">
        <v>3498</v>
      </c>
      <c r="P1167" t="s">
        <v>2455</v>
      </c>
      <c r="Q1167" s="3">
        <v>300001108244939</v>
      </c>
      <c r="R1167" t="s">
        <v>2243</v>
      </c>
      <c r="S1167">
        <v>623700</v>
      </c>
      <c r="T1167">
        <v>623700</v>
      </c>
      <c r="U1167" s="3">
        <v>1</v>
      </c>
      <c r="V1167" t="s">
        <v>2456</v>
      </c>
      <c r="W1167" t="s">
        <v>2457</v>
      </c>
      <c r="X1167" t="s">
        <v>2458</v>
      </c>
      <c r="Y1167" s="3">
        <v>105</v>
      </c>
      <c r="Z1167" t="s">
        <v>2443</v>
      </c>
      <c r="AA1167" t="s">
        <v>3651</v>
      </c>
      <c r="AB1167" t="s">
        <v>3653</v>
      </c>
      <c r="AC1167" t="s">
        <v>3652</v>
      </c>
      <c r="AD1167" t="s">
        <v>110</v>
      </c>
      <c r="AE1167" t="s">
        <v>60</v>
      </c>
      <c r="AF1167" t="s">
        <v>2462</v>
      </c>
      <c r="AG1167" t="s">
        <v>2463</v>
      </c>
      <c r="AH1167" s="3">
        <v>2</v>
      </c>
      <c r="AI1167" s="3">
        <v>2023</v>
      </c>
      <c r="AJ1167" s="4">
        <v>45119</v>
      </c>
      <c r="AK1167" s="5">
        <v>45119</v>
      </c>
      <c r="AL1167" t="s">
        <v>3508</v>
      </c>
      <c r="AM1167" t="s">
        <v>116</v>
      </c>
      <c r="AN1167">
        <v>623700</v>
      </c>
      <c r="AO1167">
        <v>4500</v>
      </c>
      <c r="AQ1167" s="6">
        <v>4500</v>
      </c>
    </row>
    <row r="1168" spans="1:43" x14ac:dyDescent="0.3">
      <c r="A1168" t="s">
        <v>3497</v>
      </c>
      <c r="B1168" t="s">
        <v>247</v>
      </c>
      <c r="C1168" t="s">
        <v>46</v>
      </c>
      <c r="D1168" s="3">
        <v>74120</v>
      </c>
      <c r="E1168" t="s">
        <v>3387</v>
      </c>
      <c r="F1168" t="s">
        <v>48</v>
      </c>
      <c r="G1168" t="s">
        <v>49</v>
      </c>
      <c r="H1168" t="s">
        <v>50</v>
      </c>
      <c r="I1168" t="s">
        <v>51</v>
      </c>
      <c r="J1168" t="s">
        <v>102</v>
      </c>
      <c r="K1168" t="s">
        <v>102</v>
      </c>
      <c r="L1168" t="s">
        <v>138</v>
      </c>
      <c r="M1168" t="s">
        <v>52</v>
      </c>
      <c r="N1168" t="s">
        <v>3779</v>
      </c>
      <c r="O1168" t="s">
        <v>3498</v>
      </c>
      <c r="P1168" t="s">
        <v>3780</v>
      </c>
      <c r="Q1168" s="3">
        <v>300001342070628</v>
      </c>
      <c r="R1168" t="s">
        <v>2243</v>
      </c>
      <c r="S1168">
        <v>0</v>
      </c>
      <c r="T1168">
        <v>0</v>
      </c>
      <c r="U1168" s="3">
        <v>1</v>
      </c>
      <c r="V1168" t="s">
        <v>3779</v>
      </c>
      <c r="W1168" t="s">
        <v>2457</v>
      </c>
      <c r="X1168" t="s">
        <v>2458</v>
      </c>
      <c r="Y1168" s="3">
        <v>8</v>
      </c>
      <c r="Z1168" t="s">
        <v>3781</v>
      </c>
      <c r="AA1168" t="s">
        <v>3782</v>
      </c>
      <c r="AB1168" t="s">
        <v>3783</v>
      </c>
      <c r="AC1168" t="s">
        <v>3784</v>
      </c>
      <c r="AD1168" t="s">
        <v>110</v>
      </c>
      <c r="AE1168" t="s">
        <v>60</v>
      </c>
      <c r="AF1168" t="s">
        <v>2462</v>
      </c>
      <c r="AG1168" t="s">
        <v>2463</v>
      </c>
      <c r="AH1168" s="3">
        <v>1</v>
      </c>
      <c r="AI1168" s="3">
        <v>2023</v>
      </c>
      <c r="AJ1168" s="4">
        <v>45223</v>
      </c>
      <c r="AK1168" s="5">
        <v>45229</v>
      </c>
      <c r="AL1168" t="s">
        <v>3508</v>
      </c>
      <c r="AM1168" t="s">
        <v>116</v>
      </c>
      <c r="AN1168">
        <v>0</v>
      </c>
      <c r="AO1168">
        <v>499.87</v>
      </c>
      <c r="AQ1168" s="6">
        <v>499.87</v>
      </c>
    </row>
    <row r="1169" spans="1:43" x14ac:dyDescent="0.3">
      <c r="A1169" t="s">
        <v>3497</v>
      </c>
      <c r="B1169" t="s">
        <v>247</v>
      </c>
      <c r="C1169" t="s">
        <v>46</v>
      </c>
      <c r="D1169" s="3">
        <v>74120</v>
      </c>
      <c r="E1169" t="s">
        <v>3387</v>
      </c>
      <c r="F1169" t="s">
        <v>48</v>
      </c>
      <c r="G1169" t="s">
        <v>49</v>
      </c>
      <c r="H1169" t="s">
        <v>50</v>
      </c>
      <c r="I1169" t="s">
        <v>51</v>
      </c>
      <c r="J1169" t="s">
        <v>102</v>
      </c>
      <c r="K1169" t="s">
        <v>102</v>
      </c>
      <c r="L1169" t="s">
        <v>138</v>
      </c>
      <c r="M1169" t="s">
        <v>52</v>
      </c>
      <c r="N1169" t="s">
        <v>3779</v>
      </c>
      <c r="O1169" t="s">
        <v>3498</v>
      </c>
      <c r="P1169" t="s">
        <v>3780</v>
      </c>
      <c r="Q1169" s="3">
        <v>300001342070628</v>
      </c>
      <c r="R1169" t="s">
        <v>2243</v>
      </c>
      <c r="S1169">
        <v>0</v>
      </c>
      <c r="T1169">
        <v>0</v>
      </c>
      <c r="U1169" s="3">
        <v>1</v>
      </c>
      <c r="V1169" t="s">
        <v>3779</v>
      </c>
      <c r="W1169" t="s">
        <v>2457</v>
      </c>
      <c r="X1169" t="s">
        <v>2458</v>
      </c>
      <c r="Y1169" s="3">
        <v>10</v>
      </c>
      <c r="Z1169" t="s">
        <v>3781</v>
      </c>
      <c r="AA1169" t="s">
        <v>3782</v>
      </c>
      <c r="AB1169" t="s">
        <v>3783</v>
      </c>
      <c r="AC1169" t="s">
        <v>3784</v>
      </c>
      <c r="AD1169" t="s">
        <v>110</v>
      </c>
      <c r="AE1169" t="s">
        <v>60</v>
      </c>
      <c r="AF1169" t="s">
        <v>2462</v>
      </c>
      <c r="AG1169" t="s">
        <v>2463</v>
      </c>
      <c r="AH1169" s="3">
        <v>1</v>
      </c>
      <c r="AI1169" s="3">
        <v>2023</v>
      </c>
      <c r="AJ1169" s="4">
        <v>45223</v>
      </c>
      <c r="AK1169" s="5">
        <v>45229</v>
      </c>
      <c r="AL1169" t="s">
        <v>3508</v>
      </c>
      <c r="AM1169" t="s">
        <v>116</v>
      </c>
      <c r="AN1169">
        <v>0</v>
      </c>
      <c r="AP1169">
        <v>499.87</v>
      </c>
      <c r="AQ1169" s="6">
        <v>-499.87</v>
      </c>
    </row>
    <row r="1170" spans="1:43" x14ac:dyDescent="0.3">
      <c r="A1170" t="s">
        <v>3497</v>
      </c>
      <c r="B1170" t="s">
        <v>247</v>
      </c>
      <c r="C1170" t="s">
        <v>46</v>
      </c>
      <c r="D1170" s="3">
        <v>74120</v>
      </c>
      <c r="E1170" t="s">
        <v>3387</v>
      </c>
      <c r="F1170" t="s">
        <v>48</v>
      </c>
      <c r="G1170" t="s">
        <v>49</v>
      </c>
      <c r="H1170" t="s">
        <v>50</v>
      </c>
      <c r="I1170" t="s">
        <v>51</v>
      </c>
      <c r="J1170" t="s">
        <v>102</v>
      </c>
      <c r="K1170" t="s">
        <v>102</v>
      </c>
      <c r="L1170" t="s">
        <v>138</v>
      </c>
      <c r="M1170" t="s">
        <v>52</v>
      </c>
      <c r="N1170" t="s">
        <v>3779</v>
      </c>
      <c r="O1170" t="s">
        <v>3498</v>
      </c>
      <c r="P1170" t="s">
        <v>3780</v>
      </c>
      <c r="Q1170" s="3">
        <v>300001342070628</v>
      </c>
      <c r="R1170" t="s">
        <v>2243</v>
      </c>
      <c r="S1170">
        <v>0</v>
      </c>
      <c r="T1170">
        <v>0</v>
      </c>
      <c r="U1170" s="3">
        <v>1</v>
      </c>
      <c r="V1170" t="s">
        <v>3779</v>
      </c>
      <c r="W1170" t="s">
        <v>2457</v>
      </c>
      <c r="X1170" t="s">
        <v>2458</v>
      </c>
      <c r="Y1170" s="3">
        <v>54</v>
      </c>
      <c r="Z1170" t="s">
        <v>3781</v>
      </c>
      <c r="AA1170" t="s">
        <v>3782</v>
      </c>
      <c r="AB1170" t="s">
        <v>3785</v>
      </c>
      <c r="AC1170" t="s">
        <v>3784</v>
      </c>
      <c r="AD1170" t="s">
        <v>110</v>
      </c>
      <c r="AE1170" t="s">
        <v>60</v>
      </c>
      <c r="AF1170" t="s">
        <v>2462</v>
      </c>
      <c r="AG1170" t="s">
        <v>2463</v>
      </c>
      <c r="AH1170" s="3">
        <v>1</v>
      </c>
      <c r="AI1170" s="3">
        <v>2023</v>
      </c>
      <c r="AJ1170" s="4">
        <v>45223</v>
      </c>
      <c r="AK1170" s="5">
        <v>45229</v>
      </c>
      <c r="AL1170" t="s">
        <v>3508</v>
      </c>
      <c r="AM1170" t="s">
        <v>116</v>
      </c>
      <c r="AN1170">
        <v>2078999</v>
      </c>
      <c r="AO1170">
        <v>15000</v>
      </c>
      <c r="AQ1170" s="6">
        <v>15000</v>
      </c>
    </row>
    <row r="1171" spans="1:43" x14ac:dyDescent="0.3">
      <c r="A1171" t="s">
        <v>3497</v>
      </c>
      <c r="B1171" t="s">
        <v>247</v>
      </c>
      <c r="C1171" t="s">
        <v>46</v>
      </c>
      <c r="D1171" s="3">
        <v>74120</v>
      </c>
      <c r="E1171" t="s">
        <v>3387</v>
      </c>
      <c r="F1171" t="s">
        <v>48</v>
      </c>
      <c r="G1171" t="s">
        <v>49</v>
      </c>
      <c r="H1171" t="s">
        <v>50</v>
      </c>
      <c r="I1171" t="s">
        <v>51</v>
      </c>
      <c r="J1171" t="s">
        <v>102</v>
      </c>
      <c r="K1171" t="s">
        <v>102</v>
      </c>
      <c r="L1171" t="s">
        <v>138</v>
      </c>
      <c r="M1171" t="s">
        <v>52</v>
      </c>
      <c r="N1171" t="s">
        <v>3779</v>
      </c>
      <c r="O1171" t="s">
        <v>3498</v>
      </c>
      <c r="P1171" t="s">
        <v>3780</v>
      </c>
      <c r="Q1171" s="3">
        <v>300001342070628</v>
      </c>
      <c r="R1171" t="s">
        <v>2243</v>
      </c>
      <c r="S1171">
        <v>0</v>
      </c>
      <c r="T1171">
        <v>0</v>
      </c>
      <c r="U1171" s="3">
        <v>1</v>
      </c>
      <c r="V1171" t="s">
        <v>3779</v>
      </c>
      <c r="W1171" t="s">
        <v>2457</v>
      </c>
      <c r="X1171" t="s">
        <v>2458</v>
      </c>
      <c r="Y1171" s="3">
        <v>56</v>
      </c>
      <c r="Z1171" t="s">
        <v>3781</v>
      </c>
      <c r="AA1171" t="s">
        <v>3782</v>
      </c>
      <c r="AB1171" t="s">
        <v>3785</v>
      </c>
      <c r="AC1171" t="s">
        <v>3784</v>
      </c>
      <c r="AD1171" t="s">
        <v>110</v>
      </c>
      <c r="AE1171" t="s">
        <v>60</v>
      </c>
      <c r="AF1171" t="s">
        <v>2462</v>
      </c>
      <c r="AG1171" t="s">
        <v>2463</v>
      </c>
      <c r="AH1171" s="3">
        <v>1</v>
      </c>
      <c r="AI1171" s="3">
        <v>2023</v>
      </c>
      <c r="AJ1171" s="4">
        <v>45223</v>
      </c>
      <c r="AK1171" s="5">
        <v>45229</v>
      </c>
      <c r="AL1171" t="s">
        <v>3508</v>
      </c>
      <c r="AM1171" t="s">
        <v>116</v>
      </c>
      <c r="AN1171">
        <v>-2078999</v>
      </c>
      <c r="AP1171">
        <v>15000</v>
      </c>
      <c r="AQ1171" s="6">
        <v>-15000</v>
      </c>
    </row>
    <row r="1172" spans="1:43" x14ac:dyDescent="0.3">
      <c r="A1172" t="s">
        <v>3497</v>
      </c>
      <c r="B1172" t="s">
        <v>247</v>
      </c>
      <c r="C1172" t="s">
        <v>46</v>
      </c>
      <c r="D1172" s="3">
        <v>74120</v>
      </c>
      <c r="E1172" t="s">
        <v>3387</v>
      </c>
      <c r="F1172" t="s">
        <v>48</v>
      </c>
      <c r="G1172" t="s">
        <v>49</v>
      </c>
      <c r="H1172" t="s">
        <v>50</v>
      </c>
      <c r="I1172" t="s">
        <v>51</v>
      </c>
      <c r="J1172" t="s">
        <v>102</v>
      </c>
      <c r="K1172" t="s">
        <v>102</v>
      </c>
      <c r="L1172" t="s">
        <v>138</v>
      </c>
      <c r="M1172" t="s">
        <v>52</v>
      </c>
      <c r="N1172" t="s">
        <v>3779</v>
      </c>
      <c r="O1172" t="s">
        <v>3498</v>
      </c>
      <c r="P1172" t="s">
        <v>3780</v>
      </c>
      <c r="Q1172" s="3">
        <v>300001342070628</v>
      </c>
      <c r="R1172" t="s">
        <v>2243</v>
      </c>
      <c r="S1172">
        <v>0</v>
      </c>
      <c r="T1172">
        <v>0</v>
      </c>
      <c r="U1172" s="3">
        <v>2</v>
      </c>
      <c r="V1172" t="s">
        <v>3779</v>
      </c>
      <c r="W1172" t="s">
        <v>2457</v>
      </c>
      <c r="X1172" t="s">
        <v>2458</v>
      </c>
      <c r="Y1172" s="3">
        <v>7</v>
      </c>
      <c r="Z1172" t="s">
        <v>3781</v>
      </c>
      <c r="AA1172" t="s">
        <v>3786</v>
      </c>
      <c r="AB1172" t="s">
        <v>3783</v>
      </c>
      <c r="AC1172" t="s">
        <v>3784</v>
      </c>
      <c r="AD1172" t="s">
        <v>110</v>
      </c>
      <c r="AE1172" t="s">
        <v>60</v>
      </c>
      <c r="AF1172" t="s">
        <v>2462</v>
      </c>
      <c r="AG1172" t="s">
        <v>2463</v>
      </c>
      <c r="AH1172" s="3">
        <v>3</v>
      </c>
      <c r="AI1172" s="3">
        <v>2023</v>
      </c>
      <c r="AJ1172" s="4">
        <v>45223</v>
      </c>
      <c r="AK1172" s="5">
        <v>45229</v>
      </c>
      <c r="AL1172" t="s">
        <v>3580</v>
      </c>
      <c r="AM1172" t="s">
        <v>116</v>
      </c>
      <c r="AN1172">
        <v>0</v>
      </c>
      <c r="AO1172">
        <v>241.88</v>
      </c>
      <c r="AQ1172" s="6">
        <v>241.88</v>
      </c>
    </row>
    <row r="1173" spans="1:43" x14ac:dyDescent="0.3">
      <c r="A1173" t="s">
        <v>3497</v>
      </c>
      <c r="B1173" t="s">
        <v>247</v>
      </c>
      <c r="C1173" t="s">
        <v>46</v>
      </c>
      <c r="D1173" s="3">
        <v>74120</v>
      </c>
      <c r="E1173" t="s">
        <v>3387</v>
      </c>
      <c r="F1173" t="s">
        <v>48</v>
      </c>
      <c r="G1173" t="s">
        <v>49</v>
      </c>
      <c r="H1173" t="s">
        <v>50</v>
      </c>
      <c r="I1173" t="s">
        <v>51</v>
      </c>
      <c r="J1173" t="s">
        <v>102</v>
      </c>
      <c r="K1173" t="s">
        <v>102</v>
      </c>
      <c r="L1173" t="s">
        <v>138</v>
      </c>
      <c r="M1173" t="s">
        <v>52</v>
      </c>
      <c r="N1173" t="s">
        <v>3779</v>
      </c>
      <c r="O1173" t="s">
        <v>3498</v>
      </c>
      <c r="P1173" t="s">
        <v>3780</v>
      </c>
      <c r="Q1173" s="3">
        <v>300001342070628</v>
      </c>
      <c r="R1173" t="s">
        <v>2243</v>
      </c>
      <c r="S1173">
        <v>0</v>
      </c>
      <c r="T1173">
        <v>0</v>
      </c>
      <c r="U1173" s="3">
        <v>2</v>
      </c>
      <c r="V1173" t="s">
        <v>3779</v>
      </c>
      <c r="W1173" t="s">
        <v>2457</v>
      </c>
      <c r="X1173" t="s">
        <v>2458</v>
      </c>
      <c r="Y1173" s="3">
        <v>9</v>
      </c>
      <c r="Z1173" t="s">
        <v>3781</v>
      </c>
      <c r="AA1173" t="s">
        <v>3786</v>
      </c>
      <c r="AB1173" t="s">
        <v>3783</v>
      </c>
      <c r="AC1173" t="s">
        <v>3784</v>
      </c>
      <c r="AD1173" t="s">
        <v>110</v>
      </c>
      <c r="AE1173" t="s">
        <v>60</v>
      </c>
      <c r="AF1173" t="s">
        <v>2462</v>
      </c>
      <c r="AG1173" t="s">
        <v>2463</v>
      </c>
      <c r="AH1173" s="3">
        <v>3</v>
      </c>
      <c r="AI1173" s="3">
        <v>2023</v>
      </c>
      <c r="AJ1173" s="4">
        <v>45223</v>
      </c>
      <c r="AK1173" s="5">
        <v>45229</v>
      </c>
      <c r="AL1173" t="s">
        <v>3580</v>
      </c>
      <c r="AM1173" t="s">
        <v>116</v>
      </c>
      <c r="AN1173">
        <v>0</v>
      </c>
      <c r="AP1173">
        <v>241.88</v>
      </c>
      <c r="AQ1173" s="6">
        <v>-241.88</v>
      </c>
    </row>
    <row r="1174" spans="1:43" x14ac:dyDescent="0.3">
      <c r="A1174" t="s">
        <v>3497</v>
      </c>
      <c r="B1174" t="s">
        <v>247</v>
      </c>
      <c r="C1174" t="s">
        <v>46</v>
      </c>
      <c r="D1174" s="3">
        <v>74120</v>
      </c>
      <c r="E1174" t="s">
        <v>3387</v>
      </c>
      <c r="F1174" t="s">
        <v>48</v>
      </c>
      <c r="G1174" t="s">
        <v>49</v>
      </c>
      <c r="H1174" t="s">
        <v>50</v>
      </c>
      <c r="I1174" t="s">
        <v>51</v>
      </c>
      <c r="J1174" t="s">
        <v>102</v>
      </c>
      <c r="K1174" t="s">
        <v>102</v>
      </c>
      <c r="L1174" t="s">
        <v>138</v>
      </c>
      <c r="M1174" t="s">
        <v>52</v>
      </c>
      <c r="N1174" t="s">
        <v>3779</v>
      </c>
      <c r="O1174" t="s">
        <v>3498</v>
      </c>
      <c r="P1174" t="s">
        <v>3780</v>
      </c>
      <c r="Q1174" s="3">
        <v>300001342070628</v>
      </c>
      <c r="R1174" t="s">
        <v>2243</v>
      </c>
      <c r="S1174">
        <v>0</v>
      </c>
      <c r="T1174">
        <v>0</v>
      </c>
      <c r="U1174" s="3">
        <v>2</v>
      </c>
      <c r="V1174" t="s">
        <v>3779</v>
      </c>
      <c r="W1174" t="s">
        <v>2457</v>
      </c>
      <c r="X1174" t="s">
        <v>2458</v>
      </c>
      <c r="Y1174" s="3">
        <v>53</v>
      </c>
      <c r="Z1174" t="s">
        <v>3781</v>
      </c>
      <c r="AA1174" t="s">
        <v>3786</v>
      </c>
      <c r="AB1174" t="s">
        <v>3785</v>
      </c>
      <c r="AC1174" t="s">
        <v>3784</v>
      </c>
      <c r="AD1174" t="s">
        <v>110</v>
      </c>
      <c r="AE1174" t="s">
        <v>60</v>
      </c>
      <c r="AF1174" t="s">
        <v>2462</v>
      </c>
      <c r="AG1174" t="s">
        <v>2463</v>
      </c>
      <c r="AH1174" s="3">
        <v>3</v>
      </c>
      <c r="AI1174" s="3">
        <v>2023</v>
      </c>
      <c r="AJ1174" s="4">
        <v>45223</v>
      </c>
      <c r="AK1174" s="5">
        <v>45229</v>
      </c>
      <c r="AL1174" t="s">
        <v>3580</v>
      </c>
      <c r="AM1174" t="s">
        <v>116</v>
      </c>
      <c r="AN1174">
        <v>1005991</v>
      </c>
      <c r="AO1174">
        <v>7258.24</v>
      </c>
      <c r="AQ1174" s="6">
        <v>7258.24</v>
      </c>
    </row>
    <row r="1175" spans="1:43" x14ac:dyDescent="0.3">
      <c r="A1175" t="s">
        <v>3497</v>
      </c>
      <c r="B1175" t="s">
        <v>247</v>
      </c>
      <c r="C1175" t="s">
        <v>46</v>
      </c>
      <c r="D1175" s="3">
        <v>74120</v>
      </c>
      <c r="E1175" t="s">
        <v>3387</v>
      </c>
      <c r="F1175" t="s">
        <v>48</v>
      </c>
      <c r="G1175" t="s">
        <v>49</v>
      </c>
      <c r="H1175" t="s">
        <v>50</v>
      </c>
      <c r="I1175" t="s">
        <v>51</v>
      </c>
      <c r="J1175" t="s">
        <v>102</v>
      </c>
      <c r="K1175" t="s">
        <v>102</v>
      </c>
      <c r="L1175" t="s">
        <v>138</v>
      </c>
      <c r="M1175" t="s">
        <v>52</v>
      </c>
      <c r="N1175" t="s">
        <v>3779</v>
      </c>
      <c r="O1175" t="s">
        <v>3498</v>
      </c>
      <c r="P1175" t="s">
        <v>3780</v>
      </c>
      <c r="Q1175" s="3">
        <v>300001342070628</v>
      </c>
      <c r="R1175" t="s">
        <v>2243</v>
      </c>
      <c r="S1175">
        <v>0</v>
      </c>
      <c r="T1175">
        <v>0</v>
      </c>
      <c r="U1175" s="3">
        <v>2</v>
      </c>
      <c r="V1175" t="s">
        <v>3779</v>
      </c>
      <c r="W1175" t="s">
        <v>2457</v>
      </c>
      <c r="X1175" t="s">
        <v>2458</v>
      </c>
      <c r="Y1175" s="3">
        <v>55</v>
      </c>
      <c r="Z1175" t="s">
        <v>3781</v>
      </c>
      <c r="AA1175" t="s">
        <v>3786</v>
      </c>
      <c r="AB1175" t="s">
        <v>3785</v>
      </c>
      <c r="AC1175" t="s">
        <v>3784</v>
      </c>
      <c r="AD1175" t="s">
        <v>110</v>
      </c>
      <c r="AE1175" t="s">
        <v>60</v>
      </c>
      <c r="AF1175" t="s">
        <v>2462</v>
      </c>
      <c r="AG1175" t="s">
        <v>2463</v>
      </c>
      <c r="AH1175" s="3">
        <v>3</v>
      </c>
      <c r="AI1175" s="3">
        <v>2023</v>
      </c>
      <c r="AJ1175" s="4">
        <v>45223</v>
      </c>
      <c r="AK1175" s="5">
        <v>45229</v>
      </c>
      <c r="AL1175" t="s">
        <v>3580</v>
      </c>
      <c r="AM1175" t="s">
        <v>116</v>
      </c>
      <c r="AN1175">
        <v>-1005991</v>
      </c>
      <c r="AP1175">
        <v>7258.24</v>
      </c>
      <c r="AQ1175" s="6">
        <v>-7258.24</v>
      </c>
    </row>
    <row r="1176" spans="1:43" x14ac:dyDescent="0.3">
      <c r="A1176" t="s">
        <v>3497</v>
      </c>
      <c r="B1176" t="s">
        <v>440</v>
      </c>
      <c r="C1176" t="s">
        <v>46</v>
      </c>
      <c r="D1176" s="3">
        <v>74120</v>
      </c>
      <c r="E1176" t="s">
        <v>3387</v>
      </c>
      <c r="F1176" t="s">
        <v>48</v>
      </c>
      <c r="G1176" t="s">
        <v>49</v>
      </c>
      <c r="H1176" t="s">
        <v>50</v>
      </c>
      <c r="I1176" t="s">
        <v>51</v>
      </c>
      <c r="J1176" t="s">
        <v>102</v>
      </c>
      <c r="K1176" t="s">
        <v>102</v>
      </c>
      <c r="L1176" t="s">
        <v>138</v>
      </c>
      <c r="M1176" t="s">
        <v>52</v>
      </c>
      <c r="N1176" t="s">
        <v>2671</v>
      </c>
      <c r="O1176" t="s">
        <v>3498</v>
      </c>
      <c r="P1176" t="s">
        <v>2670</v>
      </c>
      <c r="Q1176" s="3">
        <v>300001342703927</v>
      </c>
      <c r="R1176" t="s">
        <v>2243</v>
      </c>
      <c r="S1176">
        <v>3084990</v>
      </c>
      <c r="T1176">
        <v>-1729220</v>
      </c>
      <c r="U1176" s="3">
        <v>4</v>
      </c>
      <c r="V1176" t="s">
        <v>2671</v>
      </c>
      <c r="W1176" t="s">
        <v>2457</v>
      </c>
      <c r="X1176" t="s">
        <v>2458</v>
      </c>
      <c r="Y1176" s="3">
        <v>74</v>
      </c>
      <c r="Z1176" t="s">
        <v>2672</v>
      </c>
      <c r="AA1176" t="s">
        <v>3787</v>
      </c>
      <c r="AB1176" t="s">
        <v>3788</v>
      </c>
      <c r="AC1176" t="s">
        <v>3544</v>
      </c>
      <c r="AD1176" t="s">
        <v>2675</v>
      </c>
      <c r="AE1176" t="s">
        <v>60</v>
      </c>
      <c r="AF1176" t="s">
        <v>2247</v>
      </c>
      <c r="AH1176" s="3">
        <v>0</v>
      </c>
      <c r="AI1176" s="3">
        <v>2024</v>
      </c>
      <c r="AJ1176" s="4">
        <v>45383</v>
      </c>
      <c r="AK1176" s="5">
        <v>45407</v>
      </c>
      <c r="AL1176" t="s">
        <v>3582</v>
      </c>
      <c r="AM1176" t="s">
        <v>116</v>
      </c>
      <c r="AN1176">
        <v>-1729220</v>
      </c>
      <c r="AP1176">
        <v>12892.11</v>
      </c>
      <c r="AQ1176" s="6">
        <v>-12892.11</v>
      </c>
    </row>
    <row r="1177" spans="1:43" x14ac:dyDescent="0.3">
      <c r="A1177" t="s">
        <v>3497</v>
      </c>
      <c r="B1177" t="s">
        <v>247</v>
      </c>
      <c r="C1177" t="s">
        <v>46</v>
      </c>
      <c r="D1177" s="3">
        <v>74120</v>
      </c>
      <c r="E1177" t="s">
        <v>3387</v>
      </c>
      <c r="F1177" t="s">
        <v>48</v>
      </c>
      <c r="G1177" t="s">
        <v>49</v>
      </c>
      <c r="H1177" t="s">
        <v>50</v>
      </c>
      <c r="I1177" t="s">
        <v>51</v>
      </c>
      <c r="J1177" t="s">
        <v>102</v>
      </c>
      <c r="K1177" t="s">
        <v>102</v>
      </c>
      <c r="L1177" t="s">
        <v>138</v>
      </c>
      <c r="M1177" t="s">
        <v>52</v>
      </c>
      <c r="N1177" t="s">
        <v>2671</v>
      </c>
      <c r="O1177" t="s">
        <v>3498</v>
      </c>
      <c r="P1177" t="s">
        <v>2670</v>
      </c>
      <c r="Q1177" s="3">
        <v>300001342703927</v>
      </c>
      <c r="R1177" t="s">
        <v>2243</v>
      </c>
      <c r="S1177">
        <v>3084990</v>
      </c>
      <c r="T1177">
        <v>1005991</v>
      </c>
      <c r="U1177" s="3">
        <v>2</v>
      </c>
      <c r="V1177" t="s">
        <v>2671</v>
      </c>
      <c r="W1177" t="s">
        <v>2457</v>
      </c>
      <c r="X1177" t="s">
        <v>2458</v>
      </c>
      <c r="Y1177" s="3">
        <v>29</v>
      </c>
      <c r="Z1177" t="s">
        <v>3789</v>
      </c>
      <c r="AA1177" t="s">
        <v>3790</v>
      </c>
      <c r="AB1177" t="s">
        <v>3791</v>
      </c>
      <c r="AC1177" t="s">
        <v>3784</v>
      </c>
      <c r="AD1177" t="s">
        <v>110</v>
      </c>
      <c r="AE1177" t="s">
        <v>60</v>
      </c>
      <c r="AF1177" t="s">
        <v>2462</v>
      </c>
      <c r="AG1177" t="s">
        <v>2463</v>
      </c>
      <c r="AH1177" s="3">
        <v>3</v>
      </c>
      <c r="AI1177" s="3">
        <v>2023</v>
      </c>
      <c r="AJ1177" s="4">
        <v>45223</v>
      </c>
      <c r="AK1177" s="5">
        <v>45230</v>
      </c>
      <c r="AL1177" t="s">
        <v>3580</v>
      </c>
      <c r="AM1177" t="s">
        <v>116</v>
      </c>
      <c r="AN1177">
        <v>0</v>
      </c>
      <c r="AO1177">
        <v>241.88</v>
      </c>
      <c r="AQ1177" s="6">
        <v>241.88</v>
      </c>
    </row>
    <row r="1178" spans="1:43" x14ac:dyDescent="0.3">
      <c r="A1178" t="s">
        <v>3497</v>
      </c>
      <c r="B1178" t="s">
        <v>247</v>
      </c>
      <c r="C1178" t="s">
        <v>46</v>
      </c>
      <c r="D1178" s="3">
        <v>74120</v>
      </c>
      <c r="E1178" t="s">
        <v>3387</v>
      </c>
      <c r="F1178" t="s">
        <v>48</v>
      </c>
      <c r="G1178" t="s">
        <v>49</v>
      </c>
      <c r="H1178" t="s">
        <v>50</v>
      </c>
      <c r="I1178" t="s">
        <v>51</v>
      </c>
      <c r="J1178" t="s">
        <v>102</v>
      </c>
      <c r="K1178" t="s">
        <v>102</v>
      </c>
      <c r="L1178" t="s">
        <v>138</v>
      </c>
      <c r="M1178" t="s">
        <v>52</v>
      </c>
      <c r="N1178" t="s">
        <v>2671</v>
      </c>
      <c r="O1178" t="s">
        <v>3498</v>
      </c>
      <c r="P1178" t="s">
        <v>2670</v>
      </c>
      <c r="Q1178" s="3">
        <v>300001342703927</v>
      </c>
      <c r="R1178" t="s">
        <v>2243</v>
      </c>
      <c r="S1178">
        <v>3084990</v>
      </c>
      <c r="T1178">
        <v>1005991</v>
      </c>
      <c r="U1178" s="3">
        <v>2</v>
      </c>
      <c r="V1178" t="s">
        <v>2671</v>
      </c>
      <c r="W1178" t="s">
        <v>2457</v>
      </c>
      <c r="X1178" t="s">
        <v>2458</v>
      </c>
      <c r="Y1178" s="3">
        <v>55</v>
      </c>
      <c r="Z1178" t="s">
        <v>3789</v>
      </c>
      <c r="AA1178" t="s">
        <v>3790</v>
      </c>
      <c r="AB1178" t="s">
        <v>3792</v>
      </c>
      <c r="AC1178" t="s">
        <v>3784</v>
      </c>
      <c r="AD1178" t="s">
        <v>110</v>
      </c>
      <c r="AE1178" t="s">
        <v>60</v>
      </c>
      <c r="AF1178" t="s">
        <v>2462</v>
      </c>
      <c r="AG1178" t="s">
        <v>2463</v>
      </c>
      <c r="AH1178" s="3">
        <v>3</v>
      </c>
      <c r="AI1178" s="3">
        <v>2023</v>
      </c>
      <c r="AJ1178" s="4">
        <v>45223</v>
      </c>
      <c r="AK1178" s="5">
        <v>45230</v>
      </c>
      <c r="AL1178" t="s">
        <v>3580</v>
      </c>
      <c r="AM1178" t="s">
        <v>116</v>
      </c>
      <c r="AN1178">
        <v>1005991</v>
      </c>
      <c r="AO1178">
        <v>7258.24</v>
      </c>
      <c r="AQ1178" s="6">
        <v>7258.24</v>
      </c>
    </row>
    <row r="1179" spans="1:43" x14ac:dyDescent="0.3">
      <c r="A1179" t="s">
        <v>3497</v>
      </c>
      <c r="B1179" t="s">
        <v>247</v>
      </c>
      <c r="C1179" t="s">
        <v>46</v>
      </c>
      <c r="D1179" s="3">
        <v>74120</v>
      </c>
      <c r="E1179" t="s">
        <v>3387</v>
      </c>
      <c r="F1179" t="s">
        <v>48</v>
      </c>
      <c r="G1179" t="s">
        <v>49</v>
      </c>
      <c r="H1179" t="s">
        <v>50</v>
      </c>
      <c r="I1179" t="s">
        <v>51</v>
      </c>
      <c r="J1179" t="s">
        <v>102</v>
      </c>
      <c r="K1179" t="s">
        <v>102</v>
      </c>
      <c r="L1179" t="s">
        <v>138</v>
      </c>
      <c r="M1179" t="s">
        <v>52</v>
      </c>
      <c r="N1179" t="s">
        <v>2671</v>
      </c>
      <c r="O1179" t="s">
        <v>3498</v>
      </c>
      <c r="P1179" t="s">
        <v>2670</v>
      </c>
      <c r="Q1179" s="3">
        <v>300001342703927</v>
      </c>
      <c r="R1179" t="s">
        <v>2243</v>
      </c>
      <c r="S1179">
        <v>3084990</v>
      </c>
      <c r="T1179">
        <v>2078999</v>
      </c>
      <c r="U1179" s="3">
        <v>1</v>
      </c>
      <c r="V1179" t="s">
        <v>2671</v>
      </c>
      <c r="W1179" t="s">
        <v>2457</v>
      </c>
      <c r="X1179" t="s">
        <v>2458</v>
      </c>
      <c r="Y1179" s="3">
        <v>30</v>
      </c>
      <c r="Z1179" t="s">
        <v>3789</v>
      </c>
      <c r="AA1179" t="s">
        <v>3793</v>
      </c>
      <c r="AB1179" t="s">
        <v>3791</v>
      </c>
      <c r="AC1179" t="s">
        <v>3784</v>
      </c>
      <c r="AD1179" t="s">
        <v>110</v>
      </c>
      <c r="AE1179" t="s">
        <v>60</v>
      </c>
      <c r="AF1179" t="s">
        <v>2462</v>
      </c>
      <c r="AG1179" t="s">
        <v>2463</v>
      </c>
      <c r="AH1179" s="3">
        <v>1</v>
      </c>
      <c r="AI1179" s="3">
        <v>2023</v>
      </c>
      <c r="AJ1179" s="4">
        <v>45223</v>
      </c>
      <c r="AK1179" s="5">
        <v>45230</v>
      </c>
      <c r="AL1179" t="s">
        <v>3508</v>
      </c>
      <c r="AM1179" t="s">
        <v>116</v>
      </c>
      <c r="AN1179">
        <v>0</v>
      </c>
      <c r="AO1179">
        <v>499.87</v>
      </c>
      <c r="AQ1179" s="6">
        <v>499.87</v>
      </c>
    </row>
    <row r="1180" spans="1:43" x14ac:dyDescent="0.3">
      <c r="A1180" t="s">
        <v>3497</v>
      </c>
      <c r="B1180" t="s">
        <v>247</v>
      </c>
      <c r="C1180" t="s">
        <v>46</v>
      </c>
      <c r="D1180" s="3">
        <v>74120</v>
      </c>
      <c r="E1180" t="s">
        <v>3387</v>
      </c>
      <c r="F1180" t="s">
        <v>48</v>
      </c>
      <c r="G1180" t="s">
        <v>49</v>
      </c>
      <c r="H1180" t="s">
        <v>50</v>
      </c>
      <c r="I1180" t="s">
        <v>51</v>
      </c>
      <c r="J1180" t="s">
        <v>102</v>
      </c>
      <c r="K1180" t="s">
        <v>102</v>
      </c>
      <c r="L1180" t="s">
        <v>138</v>
      </c>
      <c r="M1180" t="s">
        <v>52</v>
      </c>
      <c r="N1180" t="s">
        <v>2671</v>
      </c>
      <c r="O1180" t="s">
        <v>3498</v>
      </c>
      <c r="P1180" t="s">
        <v>2670</v>
      </c>
      <c r="Q1180" s="3">
        <v>300001342703927</v>
      </c>
      <c r="R1180" t="s">
        <v>2243</v>
      </c>
      <c r="S1180">
        <v>3084990</v>
      </c>
      <c r="T1180">
        <v>2078999</v>
      </c>
      <c r="U1180" s="3">
        <v>1</v>
      </c>
      <c r="V1180" t="s">
        <v>2671</v>
      </c>
      <c r="W1180" t="s">
        <v>2457</v>
      </c>
      <c r="X1180" t="s">
        <v>2458</v>
      </c>
      <c r="Y1180" s="3">
        <v>56</v>
      </c>
      <c r="Z1180" t="s">
        <v>3789</v>
      </c>
      <c r="AA1180" t="s">
        <v>3793</v>
      </c>
      <c r="AB1180" t="s">
        <v>3792</v>
      </c>
      <c r="AC1180" t="s">
        <v>3784</v>
      </c>
      <c r="AD1180" t="s">
        <v>110</v>
      </c>
      <c r="AE1180" t="s">
        <v>60</v>
      </c>
      <c r="AF1180" t="s">
        <v>2462</v>
      </c>
      <c r="AG1180" t="s">
        <v>2463</v>
      </c>
      <c r="AH1180" s="3">
        <v>1</v>
      </c>
      <c r="AI1180" s="3">
        <v>2023</v>
      </c>
      <c r="AJ1180" s="4">
        <v>45223</v>
      </c>
      <c r="AK1180" s="5">
        <v>45230</v>
      </c>
      <c r="AL1180" t="s">
        <v>3508</v>
      </c>
      <c r="AM1180" t="s">
        <v>116</v>
      </c>
      <c r="AN1180">
        <v>2078999</v>
      </c>
      <c r="AO1180">
        <v>15000</v>
      </c>
      <c r="AQ1180" s="6">
        <v>15000</v>
      </c>
    </row>
    <row r="1181" spans="1:43" x14ac:dyDescent="0.3">
      <c r="A1181" t="s">
        <v>98</v>
      </c>
      <c r="B1181" t="s">
        <v>137</v>
      </c>
      <c r="C1181" t="s">
        <v>46</v>
      </c>
      <c r="D1181" s="3">
        <v>75105</v>
      </c>
      <c r="E1181" t="s">
        <v>100</v>
      </c>
      <c r="F1181" t="s">
        <v>48</v>
      </c>
      <c r="G1181" t="s">
        <v>49</v>
      </c>
      <c r="H1181" t="s">
        <v>50</v>
      </c>
      <c r="I1181" t="s">
        <v>51</v>
      </c>
      <c r="J1181" t="s">
        <v>102</v>
      </c>
      <c r="K1181" t="s">
        <v>102</v>
      </c>
      <c r="L1181" t="s">
        <v>138</v>
      </c>
      <c r="M1181" t="s">
        <v>52</v>
      </c>
      <c r="N1181" t="s">
        <v>139</v>
      </c>
      <c r="O1181" t="s">
        <v>105</v>
      </c>
      <c r="Q1181" s="3"/>
      <c r="U1181" s="3"/>
      <c r="W1181" t="s">
        <v>43</v>
      </c>
      <c r="X1181" t="s">
        <v>43</v>
      </c>
      <c r="Y1181" s="3">
        <v>2</v>
      </c>
      <c r="Z1181" t="s">
        <v>140</v>
      </c>
      <c r="AA1181" t="s">
        <v>141</v>
      </c>
      <c r="AB1181" t="s">
        <v>142</v>
      </c>
      <c r="AC1181" t="s">
        <v>143</v>
      </c>
      <c r="AD1181" t="s">
        <v>110</v>
      </c>
      <c r="AE1181" t="s">
        <v>60</v>
      </c>
      <c r="AH1181" s="3"/>
      <c r="AI1181" s="3">
        <v>2025</v>
      </c>
      <c r="AJ1181" s="4">
        <v>45707</v>
      </c>
      <c r="AK1181" s="5">
        <v>45734</v>
      </c>
      <c r="AL1181" t="s">
        <v>43</v>
      </c>
      <c r="AM1181" t="s">
        <v>116</v>
      </c>
      <c r="AN1181">
        <v>10701.6</v>
      </c>
      <c r="AO1181">
        <v>82.15</v>
      </c>
      <c r="AQ1181" s="6">
        <v>82.15</v>
      </c>
    </row>
    <row r="1182" spans="1:43" x14ac:dyDescent="0.3">
      <c r="A1182" t="s">
        <v>98</v>
      </c>
      <c r="B1182" t="s">
        <v>137</v>
      </c>
      <c r="C1182" t="s">
        <v>46</v>
      </c>
      <c r="D1182" s="3">
        <v>75105</v>
      </c>
      <c r="E1182" t="s">
        <v>100</v>
      </c>
      <c r="F1182" t="s">
        <v>48</v>
      </c>
      <c r="G1182" t="s">
        <v>49</v>
      </c>
      <c r="H1182" t="s">
        <v>50</v>
      </c>
      <c r="I1182" t="s">
        <v>51</v>
      </c>
      <c r="J1182" t="s">
        <v>102</v>
      </c>
      <c r="K1182" t="s">
        <v>102</v>
      </c>
      <c r="L1182" t="s">
        <v>138</v>
      </c>
      <c r="M1182" t="s">
        <v>52</v>
      </c>
      <c r="N1182" t="s">
        <v>169</v>
      </c>
      <c r="O1182" t="s">
        <v>105</v>
      </c>
      <c r="Q1182" s="3"/>
      <c r="U1182" s="3"/>
      <c r="W1182" t="s">
        <v>43</v>
      </c>
      <c r="X1182" t="s">
        <v>43</v>
      </c>
      <c r="Y1182" s="3">
        <v>5</v>
      </c>
      <c r="Z1182" t="s">
        <v>170</v>
      </c>
      <c r="AA1182" t="s">
        <v>171</v>
      </c>
      <c r="AB1182" t="s">
        <v>172</v>
      </c>
      <c r="AC1182" t="s">
        <v>173</v>
      </c>
      <c r="AD1182" t="s">
        <v>110</v>
      </c>
      <c r="AE1182" t="s">
        <v>60</v>
      </c>
      <c r="AH1182" s="3"/>
      <c r="AI1182" s="3">
        <v>2025</v>
      </c>
      <c r="AJ1182" s="4">
        <v>45705</v>
      </c>
      <c r="AK1182" s="5">
        <v>45735</v>
      </c>
      <c r="AL1182" t="s">
        <v>43</v>
      </c>
      <c r="AM1182" t="s">
        <v>116</v>
      </c>
      <c r="AN1182">
        <v>56480.06</v>
      </c>
      <c r="AO1182">
        <v>433.56</v>
      </c>
      <c r="AQ1182" s="6">
        <v>433.56</v>
      </c>
    </row>
    <row r="1183" spans="1:43" x14ac:dyDescent="0.3">
      <c r="A1183" t="s">
        <v>98</v>
      </c>
      <c r="B1183" t="s">
        <v>137</v>
      </c>
      <c r="C1183" t="s">
        <v>46</v>
      </c>
      <c r="D1183" s="3">
        <v>75105</v>
      </c>
      <c r="E1183" t="s">
        <v>100</v>
      </c>
      <c r="F1183" t="s">
        <v>48</v>
      </c>
      <c r="G1183" t="s">
        <v>49</v>
      </c>
      <c r="H1183" t="s">
        <v>50</v>
      </c>
      <c r="I1183" t="s">
        <v>51</v>
      </c>
      <c r="J1183" t="s">
        <v>102</v>
      </c>
      <c r="K1183" t="s">
        <v>102</v>
      </c>
      <c r="L1183" t="s">
        <v>138</v>
      </c>
      <c r="M1183" t="s">
        <v>52</v>
      </c>
      <c r="N1183" t="s">
        <v>366</v>
      </c>
      <c r="O1183" t="s">
        <v>105</v>
      </c>
      <c r="Q1183" s="3"/>
      <c r="U1183" s="3"/>
      <c r="W1183" t="s">
        <v>43</v>
      </c>
      <c r="X1183" t="s">
        <v>43</v>
      </c>
      <c r="Y1183" s="3">
        <v>20</v>
      </c>
      <c r="Z1183" t="s">
        <v>367</v>
      </c>
      <c r="AA1183" t="s">
        <v>368</v>
      </c>
      <c r="AB1183" t="s">
        <v>369</v>
      </c>
      <c r="AC1183" t="s">
        <v>370</v>
      </c>
      <c r="AD1183" t="s">
        <v>110</v>
      </c>
      <c r="AE1183" t="s">
        <v>60</v>
      </c>
      <c r="AH1183" s="3"/>
      <c r="AI1183" s="3">
        <v>2025</v>
      </c>
      <c r="AJ1183" s="4">
        <v>45713</v>
      </c>
      <c r="AK1183" s="5">
        <v>45729</v>
      </c>
      <c r="AL1183" t="s">
        <v>43</v>
      </c>
      <c r="AM1183" t="s">
        <v>116</v>
      </c>
      <c r="AN1183">
        <v>1662.98</v>
      </c>
      <c r="AO1183">
        <v>12.77</v>
      </c>
      <c r="AQ1183" s="6">
        <v>12.77</v>
      </c>
    </row>
    <row r="1184" spans="1:43" x14ac:dyDescent="0.3">
      <c r="A1184" t="s">
        <v>98</v>
      </c>
      <c r="B1184" t="s">
        <v>230</v>
      </c>
      <c r="C1184" t="s">
        <v>46</v>
      </c>
      <c r="D1184" s="3">
        <v>75105</v>
      </c>
      <c r="E1184" t="s">
        <v>100</v>
      </c>
      <c r="F1184" t="s">
        <v>48</v>
      </c>
      <c r="G1184" t="s">
        <v>49</v>
      </c>
      <c r="H1184" t="s">
        <v>50</v>
      </c>
      <c r="I1184" t="s">
        <v>51</v>
      </c>
      <c r="J1184" t="s">
        <v>102</v>
      </c>
      <c r="K1184" t="s">
        <v>102</v>
      </c>
      <c r="L1184" t="s">
        <v>138</v>
      </c>
      <c r="M1184" t="s">
        <v>52</v>
      </c>
      <c r="N1184" t="s">
        <v>384</v>
      </c>
      <c r="O1184" t="s">
        <v>105</v>
      </c>
      <c r="Q1184" s="3"/>
      <c r="U1184" s="3"/>
      <c r="W1184" t="s">
        <v>43</v>
      </c>
      <c r="X1184" t="s">
        <v>43</v>
      </c>
      <c r="Y1184" s="3">
        <v>22</v>
      </c>
      <c r="Z1184" t="s">
        <v>385</v>
      </c>
      <c r="AA1184" t="s">
        <v>386</v>
      </c>
      <c r="AB1184" t="s">
        <v>387</v>
      </c>
      <c r="AC1184" t="s">
        <v>388</v>
      </c>
      <c r="AD1184" t="s">
        <v>110</v>
      </c>
      <c r="AE1184" t="s">
        <v>60</v>
      </c>
      <c r="AH1184" s="3"/>
      <c r="AI1184" s="3">
        <v>2023</v>
      </c>
      <c r="AJ1184" s="4">
        <v>45119</v>
      </c>
      <c r="AK1184" s="5">
        <v>45140</v>
      </c>
      <c r="AL1184" t="s">
        <v>43</v>
      </c>
      <c r="AM1184" t="s">
        <v>116</v>
      </c>
      <c r="AN1184">
        <v>43659</v>
      </c>
      <c r="AO1184">
        <v>319.20999999999998</v>
      </c>
      <c r="AQ1184" s="6">
        <v>319.20999999999998</v>
      </c>
    </row>
    <row r="1185" spans="1:43" x14ac:dyDescent="0.3">
      <c r="A1185" t="s">
        <v>98</v>
      </c>
      <c r="B1185" t="s">
        <v>247</v>
      </c>
      <c r="C1185" t="s">
        <v>46</v>
      </c>
      <c r="D1185" s="3">
        <v>75105</v>
      </c>
      <c r="E1185" t="s">
        <v>100</v>
      </c>
      <c r="F1185" t="s">
        <v>48</v>
      </c>
      <c r="G1185" t="s">
        <v>49</v>
      </c>
      <c r="H1185" t="s">
        <v>50</v>
      </c>
      <c r="I1185" t="s">
        <v>51</v>
      </c>
      <c r="J1185" t="s">
        <v>102</v>
      </c>
      <c r="K1185" t="s">
        <v>102</v>
      </c>
      <c r="L1185" t="s">
        <v>138</v>
      </c>
      <c r="M1185" t="s">
        <v>52</v>
      </c>
      <c r="N1185" t="s">
        <v>417</v>
      </c>
      <c r="O1185" t="s">
        <v>105</v>
      </c>
      <c r="Q1185" s="3"/>
      <c r="U1185" s="3"/>
      <c r="W1185" t="s">
        <v>43</v>
      </c>
      <c r="X1185" t="s">
        <v>43</v>
      </c>
      <c r="Y1185" s="3">
        <v>26</v>
      </c>
      <c r="Z1185" t="s">
        <v>418</v>
      </c>
      <c r="AA1185" t="s">
        <v>419</v>
      </c>
      <c r="AB1185" t="s">
        <v>420</v>
      </c>
      <c r="AC1185" t="s">
        <v>421</v>
      </c>
      <c r="AD1185" t="s">
        <v>110</v>
      </c>
      <c r="AE1185" t="s">
        <v>60</v>
      </c>
      <c r="AH1185" s="3"/>
      <c r="AI1185" s="3">
        <v>2023</v>
      </c>
      <c r="AJ1185" s="4">
        <v>45223</v>
      </c>
      <c r="AK1185" s="5">
        <v>45231</v>
      </c>
      <c r="AL1185" t="s">
        <v>43</v>
      </c>
      <c r="AM1185" t="s">
        <v>116</v>
      </c>
      <c r="AN1185">
        <v>215949.30000000002</v>
      </c>
      <c r="AO1185">
        <v>1578.92</v>
      </c>
      <c r="AQ1185" s="6">
        <v>1578.92</v>
      </c>
    </row>
    <row r="1186" spans="1:43" x14ac:dyDescent="0.3">
      <c r="A1186" t="s">
        <v>98</v>
      </c>
      <c r="B1186" t="s">
        <v>440</v>
      </c>
      <c r="C1186" t="s">
        <v>46</v>
      </c>
      <c r="D1186" s="3">
        <v>75105</v>
      </c>
      <c r="E1186" t="s">
        <v>100</v>
      </c>
      <c r="F1186" t="s">
        <v>48</v>
      </c>
      <c r="G1186" t="s">
        <v>49</v>
      </c>
      <c r="H1186" t="s">
        <v>50</v>
      </c>
      <c r="I1186" t="s">
        <v>51</v>
      </c>
      <c r="J1186" t="s">
        <v>102</v>
      </c>
      <c r="K1186" t="s">
        <v>102</v>
      </c>
      <c r="L1186" t="s">
        <v>138</v>
      </c>
      <c r="M1186" t="s">
        <v>52</v>
      </c>
      <c r="N1186" t="s">
        <v>616</v>
      </c>
      <c r="O1186" t="s">
        <v>105</v>
      </c>
      <c r="Q1186" s="3"/>
      <c r="U1186" s="3"/>
      <c r="W1186" t="s">
        <v>43</v>
      </c>
      <c r="X1186" t="s">
        <v>43</v>
      </c>
      <c r="Y1186" s="3">
        <v>148</v>
      </c>
      <c r="Z1186" t="s">
        <v>617</v>
      </c>
      <c r="AA1186" t="s">
        <v>618</v>
      </c>
      <c r="AB1186" t="s">
        <v>619</v>
      </c>
      <c r="AC1186" t="s">
        <v>531</v>
      </c>
      <c r="AD1186" t="s">
        <v>110</v>
      </c>
      <c r="AE1186" t="s">
        <v>60</v>
      </c>
      <c r="AH1186" s="3"/>
      <c r="AI1186" s="3">
        <v>2024</v>
      </c>
      <c r="AJ1186" s="4">
        <v>45383</v>
      </c>
      <c r="AK1186" s="5">
        <v>45408</v>
      </c>
      <c r="AL1186" t="s">
        <v>43</v>
      </c>
      <c r="AM1186" t="s">
        <v>116</v>
      </c>
      <c r="AN1186">
        <v>-121045.40000000001</v>
      </c>
      <c r="AP1186">
        <v>902.45</v>
      </c>
      <c r="AQ1186" s="6">
        <v>-902.45</v>
      </c>
    </row>
    <row r="1187" spans="1:43" x14ac:dyDescent="0.3">
      <c r="A1187" t="s">
        <v>98</v>
      </c>
      <c r="B1187" t="s">
        <v>124</v>
      </c>
      <c r="C1187" t="s">
        <v>46</v>
      </c>
      <c r="D1187" s="3">
        <v>75105</v>
      </c>
      <c r="E1187" t="s">
        <v>100</v>
      </c>
      <c r="F1187" t="s">
        <v>48</v>
      </c>
      <c r="G1187" t="s">
        <v>49</v>
      </c>
      <c r="H1187" t="s">
        <v>50</v>
      </c>
      <c r="I1187" t="s">
        <v>51</v>
      </c>
      <c r="J1187" t="s">
        <v>102</v>
      </c>
      <c r="K1187" t="s">
        <v>102</v>
      </c>
      <c r="L1187" t="s">
        <v>138</v>
      </c>
      <c r="M1187" t="s">
        <v>52</v>
      </c>
      <c r="N1187" t="s">
        <v>647</v>
      </c>
      <c r="O1187" t="s">
        <v>105</v>
      </c>
      <c r="Q1187" s="3"/>
      <c r="U1187" s="3"/>
      <c r="W1187" t="s">
        <v>43</v>
      </c>
      <c r="X1187" t="s">
        <v>43</v>
      </c>
      <c r="Y1187" s="3">
        <v>176</v>
      </c>
      <c r="Z1187" t="s">
        <v>648</v>
      </c>
      <c r="AA1187" t="s">
        <v>649</v>
      </c>
      <c r="AB1187" t="s">
        <v>650</v>
      </c>
      <c r="AC1187" t="s">
        <v>651</v>
      </c>
      <c r="AD1187" t="s">
        <v>110</v>
      </c>
      <c r="AE1187" t="s">
        <v>60</v>
      </c>
      <c r="AH1187" s="3"/>
      <c r="AI1187" s="3">
        <v>2024</v>
      </c>
      <c r="AJ1187" s="4">
        <v>45566</v>
      </c>
      <c r="AK1187" s="5">
        <v>45618</v>
      </c>
      <c r="AL1187" t="s">
        <v>43</v>
      </c>
      <c r="AM1187" t="s">
        <v>116</v>
      </c>
      <c r="AN1187">
        <v>75852</v>
      </c>
      <c r="AO1187">
        <v>575.73</v>
      </c>
      <c r="AQ1187" s="6">
        <v>575.73</v>
      </c>
    </row>
    <row r="1188" spans="1:43" x14ac:dyDescent="0.3">
      <c r="A1188" t="s">
        <v>98</v>
      </c>
      <c r="B1188" t="s">
        <v>247</v>
      </c>
      <c r="C1188" t="s">
        <v>46</v>
      </c>
      <c r="D1188" s="3">
        <v>75105</v>
      </c>
      <c r="E1188" t="s">
        <v>100</v>
      </c>
      <c r="F1188" t="s">
        <v>48</v>
      </c>
      <c r="G1188" t="s">
        <v>49</v>
      </c>
      <c r="H1188" t="s">
        <v>50</v>
      </c>
      <c r="I1188" t="s">
        <v>51</v>
      </c>
      <c r="J1188" t="s">
        <v>102</v>
      </c>
      <c r="K1188" t="s">
        <v>102</v>
      </c>
      <c r="L1188" t="s">
        <v>138</v>
      </c>
      <c r="M1188" t="s">
        <v>52</v>
      </c>
      <c r="N1188" t="s">
        <v>813</v>
      </c>
      <c r="O1188" t="s">
        <v>105</v>
      </c>
      <c r="Q1188" s="3"/>
      <c r="U1188" s="3"/>
      <c r="W1188" t="s">
        <v>43</v>
      </c>
      <c r="X1188" t="s">
        <v>43</v>
      </c>
      <c r="Y1188" s="3">
        <v>10</v>
      </c>
      <c r="Z1188" t="s">
        <v>814</v>
      </c>
      <c r="AA1188" t="s">
        <v>815</v>
      </c>
      <c r="AB1188" t="s">
        <v>816</v>
      </c>
      <c r="AC1188" t="s">
        <v>435</v>
      </c>
      <c r="AD1188" t="s">
        <v>110</v>
      </c>
      <c r="AE1188" t="s">
        <v>60</v>
      </c>
      <c r="AH1188" s="3"/>
      <c r="AI1188" s="3">
        <v>2023</v>
      </c>
      <c r="AJ1188" s="4">
        <v>45211</v>
      </c>
      <c r="AK1188" s="5">
        <v>45230</v>
      </c>
      <c r="AL1188" t="s">
        <v>43</v>
      </c>
      <c r="AM1188" t="s">
        <v>61</v>
      </c>
      <c r="AN1188">
        <v>647.5</v>
      </c>
      <c r="AO1188">
        <v>647.5</v>
      </c>
      <c r="AQ1188" s="6">
        <v>647.5</v>
      </c>
    </row>
    <row r="1189" spans="1:43" x14ac:dyDescent="0.3">
      <c r="A1189" t="s">
        <v>3497</v>
      </c>
      <c r="B1189" t="s">
        <v>124</v>
      </c>
      <c r="C1189" t="s">
        <v>46</v>
      </c>
      <c r="D1189" s="3">
        <v>75710</v>
      </c>
      <c r="E1189" t="s">
        <v>4648</v>
      </c>
      <c r="F1189" t="s">
        <v>48</v>
      </c>
      <c r="G1189" t="s">
        <v>49</v>
      </c>
      <c r="H1189" t="s">
        <v>50</v>
      </c>
      <c r="I1189" t="s">
        <v>51</v>
      </c>
      <c r="J1189" t="s">
        <v>102</v>
      </c>
      <c r="K1189" t="s">
        <v>102</v>
      </c>
      <c r="L1189" t="s">
        <v>138</v>
      </c>
      <c r="M1189" t="s">
        <v>52</v>
      </c>
      <c r="N1189" t="s">
        <v>4115</v>
      </c>
      <c r="O1189" t="s">
        <v>3498</v>
      </c>
      <c r="P1189" t="s">
        <v>4116</v>
      </c>
      <c r="Q1189" s="3">
        <v>300002181522319</v>
      </c>
      <c r="R1189" t="s">
        <v>2243</v>
      </c>
      <c r="S1189">
        <v>0</v>
      </c>
      <c r="T1189">
        <v>0</v>
      </c>
      <c r="U1189" s="3">
        <v>1</v>
      </c>
      <c r="V1189" t="s">
        <v>4115</v>
      </c>
      <c r="W1189" t="s">
        <v>2836</v>
      </c>
      <c r="X1189" t="s">
        <v>2837</v>
      </c>
      <c r="Y1189" s="3">
        <v>118</v>
      </c>
      <c r="Z1189" t="s">
        <v>3220</v>
      </c>
      <c r="AA1189" t="s">
        <v>4117</v>
      </c>
      <c r="AB1189" t="s">
        <v>4118</v>
      </c>
      <c r="AC1189" t="s">
        <v>4006</v>
      </c>
      <c r="AD1189" t="s">
        <v>110</v>
      </c>
      <c r="AE1189" t="s">
        <v>60</v>
      </c>
      <c r="AF1189" t="s">
        <v>3001</v>
      </c>
      <c r="AG1189" t="s">
        <v>3002</v>
      </c>
      <c r="AH1189" s="3">
        <v>1</v>
      </c>
      <c r="AI1189" s="3">
        <v>2024</v>
      </c>
      <c r="AJ1189" s="4">
        <v>45566</v>
      </c>
      <c r="AK1189" s="5">
        <v>45618</v>
      </c>
      <c r="AL1189" t="s">
        <v>3508</v>
      </c>
      <c r="AM1189" t="s">
        <v>116</v>
      </c>
      <c r="AN1189">
        <v>0</v>
      </c>
      <c r="AO1189">
        <v>10.63</v>
      </c>
      <c r="AQ1189" s="6">
        <v>10.63</v>
      </c>
    </row>
    <row r="1190" spans="1:43" x14ac:dyDescent="0.3">
      <c r="A1190" t="s">
        <v>3497</v>
      </c>
      <c r="B1190" t="s">
        <v>124</v>
      </c>
      <c r="C1190" t="s">
        <v>46</v>
      </c>
      <c r="D1190" s="3">
        <v>75710</v>
      </c>
      <c r="E1190" t="s">
        <v>4648</v>
      </c>
      <c r="F1190" t="s">
        <v>48</v>
      </c>
      <c r="G1190" t="s">
        <v>49</v>
      </c>
      <c r="H1190" t="s">
        <v>50</v>
      </c>
      <c r="I1190" t="s">
        <v>51</v>
      </c>
      <c r="J1190" t="s">
        <v>102</v>
      </c>
      <c r="K1190" t="s">
        <v>102</v>
      </c>
      <c r="L1190" t="s">
        <v>138</v>
      </c>
      <c r="M1190" t="s">
        <v>52</v>
      </c>
      <c r="N1190" t="s">
        <v>4115</v>
      </c>
      <c r="O1190" t="s">
        <v>3498</v>
      </c>
      <c r="P1190" t="s">
        <v>4116</v>
      </c>
      <c r="Q1190" s="3">
        <v>300002181522319</v>
      </c>
      <c r="R1190" t="s">
        <v>2243</v>
      </c>
      <c r="S1190">
        <v>0</v>
      </c>
      <c r="T1190">
        <v>0</v>
      </c>
      <c r="U1190" s="3">
        <v>1</v>
      </c>
      <c r="V1190" t="s">
        <v>4115</v>
      </c>
      <c r="W1190" t="s">
        <v>2836</v>
      </c>
      <c r="X1190" t="s">
        <v>2837</v>
      </c>
      <c r="Y1190" s="3">
        <v>120</v>
      </c>
      <c r="Z1190" t="s">
        <v>3220</v>
      </c>
      <c r="AA1190" t="s">
        <v>4117</v>
      </c>
      <c r="AB1190" t="s">
        <v>4118</v>
      </c>
      <c r="AC1190" t="s">
        <v>4006</v>
      </c>
      <c r="AD1190" t="s">
        <v>110</v>
      </c>
      <c r="AE1190" t="s">
        <v>60</v>
      </c>
      <c r="AF1190" t="s">
        <v>3001</v>
      </c>
      <c r="AG1190" t="s">
        <v>3002</v>
      </c>
      <c r="AH1190" s="3">
        <v>1</v>
      </c>
      <c r="AI1190" s="3">
        <v>2024</v>
      </c>
      <c r="AJ1190" s="4">
        <v>45566</v>
      </c>
      <c r="AK1190" s="5">
        <v>45618</v>
      </c>
      <c r="AL1190" t="s">
        <v>3508</v>
      </c>
      <c r="AM1190" t="s">
        <v>116</v>
      </c>
      <c r="AN1190">
        <v>0</v>
      </c>
      <c r="AP1190">
        <v>10.63</v>
      </c>
      <c r="AQ1190" s="6">
        <v>-10.63</v>
      </c>
    </row>
    <row r="1191" spans="1:43" x14ac:dyDescent="0.3">
      <c r="A1191" t="s">
        <v>3497</v>
      </c>
      <c r="B1191" t="s">
        <v>124</v>
      </c>
      <c r="C1191" t="s">
        <v>46</v>
      </c>
      <c r="D1191" s="3">
        <v>75710</v>
      </c>
      <c r="E1191" t="s">
        <v>4648</v>
      </c>
      <c r="F1191" t="s">
        <v>48</v>
      </c>
      <c r="G1191" t="s">
        <v>49</v>
      </c>
      <c r="H1191" t="s">
        <v>50</v>
      </c>
      <c r="I1191" t="s">
        <v>51</v>
      </c>
      <c r="J1191" t="s">
        <v>102</v>
      </c>
      <c r="K1191" t="s">
        <v>102</v>
      </c>
      <c r="L1191" t="s">
        <v>138</v>
      </c>
      <c r="M1191" t="s">
        <v>52</v>
      </c>
      <c r="N1191" t="s">
        <v>4115</v>
      </c>
      <c r="O1191" t="s">
        <v>3498</v>
      </c>
      <c r="P1191" t="s">
        <v>4116</v>
      </c>
      <c r="Q1191" s="3">
        <v>300002181522319</v>
      </c>
      <c r="R1191" t="s">
        <v>2243</v>
      </c>
      <c r="S1191">
        <v>0</v>
      </c>
      <c r="T1191">
        <v>0</v>
      </c>
      <c r="U1191" s="3">
        <v>1</v>
      </c>
      <c r="V1191" t="s">
        <v>4115</v>
      </c>
      <c r="W1191" t="s">
        <v>2836</v>
      </c>
      <c r="X1191" t="s">
        <v>2837</v>
      </c>
      <c r="Y1191" s="3">
        <v>229</v>
      </c>
      <c r="Z1191" t="s">
        <v>3220</v>
      </c>
      <c r="AA1191" t="s">
        <v>4117</v>
      </c>
      <c r="AB1191" t="s">
        <v>4119</v>
      </c>
      <c r="AC1191" t="s">
        <v>4006</v>
      </c>
      <c r="AD1191" t="s">
        <v>110</v>
      </c>
      <c r="AE1191" t="s">
        <v>60</v>
      </c>
      <c r="AF1191" t="s">
        <v>3001</v>
      </c>
      <c r="AG1191" t="s">
        <v>3002</v>
      </c>
      <c r="AH1191" s="3">
        <v>1</v>
      </c>
      <c r="AI1191" s="3">
        <v>2024</v>
      </c>
      <c r="AJ1191" s="4">
        <v>45566</v>
      </c>
      <c r="AK1191" s="5">
        <v>45618</v>
      </c>
      <c r="AL1191" t="s">
        <v>3508</v>
      </c>
      <c r="AM1191" t="s">
        <v>116</v>
      </c>
      <c r="AN1191">
        <v>1236480</v>
      </c>
      <c r="AO1191">
        <v>9395.67</v>
      </c>
      <c r="AQ1191" s="6">
        <v>9395.67</v>
      </c>
    </row>
    <row r="1192" spans="1:43" x14ac:dyDescent="0.3">
      <c r="A1192" t="s">
        <v>3497</v>
      </c>
      <c r="B1192" t="s">
        <v>124</v>
      </c>
      <c r="C1192" t="s">
        <v>46</v>
      </c>
      <c r="D1192" s="3">
        <v>75710</v>
      </c>
      <c r="E1192" t="s">
        <v>4648</v>
      </c>
      <c r="F1192" t="s">
        <v>48</v>
      </c>
      <c r="G1192" t="s">
        <v>49</v>
      </c>
      <c r="H1192" t="s">
        <v>50</v>
      </c>
      <c r="I1192" t="s">
        <v>51</v>
      </c>
      <c r="J1192" t="s">
        <v>102</v>
      </c>
      <c r="K1192" t="s">
        <v>102</v>
      </c>
      <c r="L1192" t="s">
        <v>138</v>
      </c>
      <c r="M1192" t="s">
        <v>52</v>
      </c>
      <c r="N1192" t="s">
        <v>4115</v>
      </c>
      <c r="O1192" t="s">
        <v>3498</v>
      </c>
      <c r="P1192" t="s">
        <v>4116</v>
      </c>
      <c r="Q1192" s="3">
        <v>300002181522319</v>
      </c>
      <c r="R1192" t="s">
        <v>2243</v>
      </c>
      <c r="S1192">
        <v>0</v>
      </c>
      <c r="T1192">
        <v>0</v>
      </c>
      <c r="U1192" s="3">
        <v>1</v>
      </c>
      <c r="V1192" t="s">
        <v>4115</v>
      </c>
      <c r="W1192" t="s">
        <v>2836</v>
      </c>
      <c r="X1192" t="s">
        <v>2837</v>
      </c>
      <c r="Y1192" s="3">
        <v>230</v>
      </c>
      <c r="Z1192" t="s">
        <v>3220</v>
      </c>
      <c r="AA1192" t="s">
        <v>4117</v>
      </c>
      <c r="AB1192" t="s">
        <v>4119</v>
      </c>
      <c r="AC1192" t="s">
        <v>4006</v>
      </c>
      <c r="AD1192" t="s">
        <v>110</v>
      </c>
      <c r="AE1192" t="s">
        <v>60</v>
      </c>
      <c r="AF1192" t="s">
        <v>3001</v>
      </c>
      <c r="AG1192" t="s">
        <v>3002</v>
      </c>
      <c r="AH1192" s="3">
        <v>1</v>
      </c>
      <c r="AI1192" s="3">
        <v>2024</v>
      </c>
      <c r="AJ1192" s="4">
        <v>45566</v>
      </c>
      <c r="AK1192" s="5">
        <v>45618</v>
      </c>
      <c r="AL1192" t="s">
        <v>3508</v>
      </c>
      <c r="AM1192" t="s">
        <v>116</v>
      </c>
      <c r="AN1192">
        <v>-1236480</v>
      </c>
      <c r="AP1192">
        <v>9395.67</v>
      </c>
      <c r="AQ1192" s="6">
        <v>-9395.67</v>
      </c>
    </row>
    <row r="1193" spans="1:43" x14ac:dyDescent="0.3">
      <c r="A1193" t="s">
        <v>3497</v>
      </c>
      <c r="B1193" t="s">
        <v>124</v>
      </c>
      <c r="C1193" t="s">
        <v>46</v>
      </c>
      <c r="D1193" s="3">
        <v>75710</v>
      </c>
      <c r="E1193" t="s">
        <v>4648</v>
      </c>
      <c r="F1193" t="s">
        <v>48</v>
      </c>
      <c r="G1193" t="s">
        <v>49</v>
      </c>
      <c r="H1193" t="s">
        <v>50</v>
      </c>
      <c r="I1193" t="s">
        <v>51</v>
      </c>
      <c r="J1193" t="s">
        <v>102</v>
      </c>
      <c r="K1193" t="s">
        <v>102</v>
      </c>
      <c r="L1193" t="s">
        <v>138</v>
      </c>
      <c r="M1193" t="s">
        <v>52</v>
      </c>
      <c r="N1193" t="s">
        <v>2996</v>
      </c>
      <c r="O1193" t="s">
        <v>3498</v>
      </c>
      <c r="P1193" t="s">
        <v>2995</v>
      </c>
      <c r="Q1193" s="3">
        <v>300002191440151</v>
      </c>
      <c r="R1193" t="s">
        <v>2243</v>
      </c>
      <c r="S1193">
        <v>1083600</v>
      </c>
      <c r="T1193">
        <v>1083600</v>
      </c>
      <c r="U1193" s="3">
        <v>1</v>
      </c>
      <c r="V1193" t="s">
        <v>2996</v>
      </c>
      <c r="W1193" t="s">
        <v>2836</v>
      </c>
      <c r="X1193" t="s">
        <v>2837</v>
      </c>
      <c r="Y1193" s="3">
        <v>119</v>
      </c>
      <c r="Z1193" t="s">
        <v>3220</v>
      </c>
      <c r="AA1193" t="s">
        <v>4120</v>
      </c>
      <c r="AB1193" t="s">
        <v>4118</v>
      </c>
      <c r="AC1193" t="s">
        <v>4006</v>
      </c>
      <c r="AD1193" t="s">
        <v>110</v>
      </c>
      <c r="AE1193" t="s">
        <v>60</v>
      </c>
      <c r="AF1193" t="s">
        <v>3001</v>
      </c>
      <c r="AG1193" t="s">
        <v>3002</v>
      </c>
      <c r="AH1193" s="3">
        <v>1</v>
      </c>
      <c r="AI1193" s="3">
        <v>2024</v>
      </c>
      <c r="AJ1193" s="4">
        <v>45566</v>
      </c>
      <c r="AK1193" s="5">
        <v>45618</v>
      </c>
      <c r="AL1193" t="s">
        <v>3508</v>
      </c>
      <c r="AM1193" t="s">
        <v>116</v>
      </c>
      <c r="AN1193">
        <v>0</v>
      </c>
      <c r="AP1193">
        <v>10.63</v>
      </c>
      <c r="AQ1193" s="6">
        <v>-10.63</v>
      </c>
    </row>
    <row r="1194" spans="1:43" x14ac:dyDescent="0.3">
      <c r="A1194" t="s">
        <v>3497</v>
      </c>
      <c r="B1194" t="s">
        <v>124</v>
      </c>
      <c r="C1194" t="s">
        <v>46</v>
      </c>
      <c r="D1194" s="3">
        <v>75710</v>
      </c>
      <c r="E1194" t="s">
        <v>4648</v>
      </c>
      <c r="F1194" t="s">
        <v>48</v>
      </c>
      <c r="G1194" t="s">
        <v>49</v>
      </c>
      <c r="H1194" t="s">
        <v>50</v>
      </c>
      <c r="I1194" t="s">
        <v>51</v>
      </c>
      <c r="J1194" t="s">
        <v>102</v>
      </c>
      <c r="K1194" t="s">
        <v>102</v>
      </c>
      <c r="L1194" t="s">
        <v>138</v>
      </c>
      <c r="M1194" t="s">
        <v>52</v>
      </c>
      <c r="N1194" t="s">
        <v>2996</v>
      </c>
      <c r="O1194" t="s">
        <v>3498</v>
      </c>
      <c r="P1194" t="s">
        <v>2995</v>
      </c>
      <c r="Q1194" s="3">
        <v>300002191440151</v>
      </c>
      <c r="R1194" t="s">
        <v>2243</v>
      </c>
      <c r="S1194">
        <v>1083600</v>
      </c>
      <c r="T1194">
        <v>1083600</v>
      </c>
      <c r="U1194" s="3">
        <v>1</v>
      </c>
      <c r="V1194" t="s">
        <v>2996</v>
      </c>
      <c r="W1194" t="s">
        <v>2836</v>
      </c>
      <c r="X1194" t="s">
        <v>2837</v>
      </c>
      <c r="Y1194" s="3">
        <v>228</v>
      </c>
      <c r="Z1194" t="s">
        <v>3220</v>
      </c>
      <c r="AA1194" t="s">
        <v>4120</v>
      </c>
      <c r="AB1194" t="s">
        <v>4119</v>
      </c>
      <c r="AC1194" t="s">
        <v>4006</v>
      </c>
      <c r="AD1194" t="s">
        <v>110</v>
      </c>
      <c r="AE1194" t="s">
        <v>60</v>
      </c>
      <c r="AF1194" t="s">
        <v>3001</v>
      </c>
      <c r="AG1194" t="s">
        <v>3002</v>
      </c>
      <c r="AH1194" s="3">
        <v>1</v>
      </c>
      <c r="AI1194" s="3">
        <v>2024</v>
      </c>
      <c r="AJ1194" s="4">
        <v>45566</v>
      </c>
      <c r="AK1194" s="5">
        <v>45618</v>
      </c>
      <c r="AL1194" t="s">
        <v>3508</v>
      </c>
      <c r="AM1194" t="s">
        <v>116</v>
      </c>
      <c r="AN1194">
        <v>1083600</v>
      </c>
      <c r="AO1194">
        <v>8235.2900000000009</v>
      </c>
      <c r="AQ1194" s="6">
        <v>8235.2900000000009</v>
      </c>
    </row>
    <row r="1195" spans="1:43" x14ac:dyDescent="0.3">
      <c r="A1195" t="s">
        <v>3497</v>
      </c>
      <c r="B1195" t="s">
        <v>137</v>
      </c>
      <c r="C1195" t="s">
        <v>46</v>
      </c>
      <c r="D1195" s="3">
        <v>75711</v>
      </c>
      <c r="E1195" t="s">
        <v>4649</v>
      </c>
      <c r="F1195" t="s">
        <v>48</v>
      </c>
      <c r="G1195" t="s">
        <v>49</v>
      </c>
      <c r="H1195" t="s">
        <v>50</v>
      </c>
      <c r="I1195" t="s">
        <v>51</v>
      </c>
      <c r="J1195" t="s">
        <v>102</v>
      </c>
      <c r="K1195" t="s">
        <v>102</v>
      </c>
      <c r="L1195" t="s">
        <v>138</v>
      </c>
      <c r="M1195" t="s">
        <v>52</v>
      </c>
      <c r="N1195" t="s">
        <v>3148</v>
      </c>
      <c r="O1195" t="s">
        <v>3498</v>
      </c>
      <c r="P1195" t="s">
        <v>3147</v>
      </c>
      <c r="Q1195" s="3">
        <v>300002492741464</v>
      </c>
      <c r="R1195" t="s">
        <v>2243</v>
      </c>
      <c r="S1195">
        <v>152880</v>
      </c>
      <c r="T1195">
        <v>152880</v>
      </c>
      <c r="U1195" s="3">
        <v>1</v>
      </c>
      <c r="V1195" t="s">
        <v>3148</v>
      </c>
      <c r="W1195" t="s">
        <v>2836</v>
      </c>
      <c r="X1195" t="s">
        <v>2837</v>
      </c>
      <c r="Y1195" s="3">
        <v>12</v>
      </c>
      <c r="Z1195" t="s">
        <v>4282</v>
      </c>
      <c r="AA1195" t="s">
        <v>4292</v>
      </c>
      <c r="AB1195" t="s">
        <v>4293</v>
      </c>
      <c r="AC1195" t="s">
        <v>4294</v>
      </c>
      <c r="AD1195" t="s">
        <v>110</v>
      </c>
      <c r="AE1195" t="s">
        <v>60</v>
      </c>
      <c r="AF1195" t="s">
        <v>2247</v>
      </c>
      <c r="AH1195" s="3">
        <v>0</v>
      </c>
      <c r="AI1195" s="3">
        <v>2025</v>
      </c>
      <c r="AJ1195" s="4">
        <v>45707</v>
      </c>
      <c r="AK1195" s="5">
        <v>45733</v>
      </c>
      <c r="AL1195" t="s">
        <v>3508</v>
      </c>
      <c r="AM1195" t="s">
        <v>116</v>
      </c>
      <c r="AN1195">
        <v>152880</v>
      </c>
      <c r="AO1195">
        <v>1173.57</v>
      </c>
      <c r="AQ1195" s="6">
        <v>1173.57</v>
      </c>
    </row>
    <row r="1196" spans="1:43" x14ac:dyDescent="0.3">
      <c r="A1196" t="s">
        <v>2239</v>
      </c>
      <c r="B1196" t="s">
        <v>230</v>
      </c>
      <c r="C1196" t="s">
        <v>46</v>
      </c>
      <c r="D1196" s="3">
        <v>76105</v>
      </c>
      <c r="E1196" t="s">
        <v>3384</v>
      </c>
      <c r="F1196" t="s">
        <v>48</v>
      </c>
      <c r="G1196" t="s">
        <v>49</v>
      </c>
      <c r="H1196" t="s">
        <v>50</v>
      </c>
      <c r="I1196" t="s">
        <v>51</v>
      </c>
      <c r="J1196" t="s">
        <v>102</v>
      </c>
      <c r="K1196" t="s">
        <v>102</v>
      </c>
      <c r="L1196" t="s">
        <v>138</v>
      </c>
      <c r="M1196" t="s">
        <v>52</v>
      </c>
      <c r="N1196" t="s">
        <v>2454</v>
      </c>
      <c r="O1196" t="s">
        <v>2241</v>
      </c>
      <c r="P1196" t="s">
        <v>2455</v>
      </c>
      <c r="Q1196" s="3">
        <v>300001108244939</v>
      </c>
      <c r="R1196" t="s">
        <v>2243</v>
      </c>
      <c r="S1196">
        <v>623700</v>
      </c>
      <c r="T1196">
        <v>623700</v>
      </c>
      <c r="U1196" s="3">
        <v>1</v>
      </c>
      <c r="V1196" t="s">
        <v>2456</v>
      </c>
      <c r="W1196" t="s">
        <v>2457</v>
      </c>
      <c r="X1196" t="s">
        <v>2458</v>
      </c>
      <c r="Y1196" s="3">
        <v>3621</v>
      </c>
      <c r="Z1196" t="s">
        <v>2459</v>
      </c>
      <c r="AA1196" t="s">
        <v>2460</v>
      </c>
      <c r="AB1196" t="s">
        <v>2461</v>
      </c>
      <c r="AC1196" t="s">
        <v>2414</v>
      </c>
      <c r="AD1196" t="s">
        <v>110</v>
      </c>
      <c r="AE1196" t="s">
        <v>60</v>
      </c>
      <c r="AF1196" t="s">
        <v>2462</v>
      </c>
      <c r="AG1196" t="s">
        <v>2463</v>
      </c>
      <c r="AH1196" s="3">
        <v>2</v>
      </c>
      <c r="AI1196" s="3">
        <v>2023</v>
      </c>
      <c r="AJ1196" s="4">
        <v>45125</v>
      </c>
      <c r="AK1196" s="5">
        <v>45125</v>
      </c>
      <c r="AL1196" t="s">
        <v>43</v>
      </c>
      <c r="AM1196" t="s">
        <v>116</v>
      </c>
      <c r="AN1196">
        <v>0</v>
      </c>
      <c r="AO1196">
        <v>6.25</v>
      </c>
      <c r="AQ1196" s="6">
        <v>6.25</v>
      </c>
    </row>
    <row r="1197" spans="1:43" x14ac:dyDescent="0.3">
      <c r="A1197" t="s">
        <v>2239</v>
      </c>
      <c r="B1197" t="s">
        <v>440</v>
      </c>
      <c r="C1197" t="s">
        <v>46</v>
      </c>
      <c r="D1197" s="3">
        <v>76125</v>
      </c>
      <c r="E1197" t="s">
        <v>3385</v>
      </c>
      <c r="F1197" t="s">
        <v>48</v>
      </c>
      <c r="G1197" t="s">
        <v>49</v>
      </c>
      <c r="H1197" t="s">
        <v>50</v>
      </c>
      <c r="I1197" t="s">
        <v>51</v>
      </c>
      <c r="J1197" t="s">
        <v>102</v>
      </c>
      <c r="K1197" t="s">
        <v>102</v>
      </c>
      <c r="L1197" t="s">
        <v>138</v>
      </c>
      <c r="M1197" t="s">
        <v>52</v>
      </c>
      <c r="N1197" t="s">
        <v>2669</v>
      </c>
      <c r="O1197" t="s">
        <v>2241</v>
      </c>
      <c r="P1197" t="s">
        <v>2670</v>
      </c>
      <c r="Q1197" s="3">
        <v>300001342703927</v>
      </c>
      <c r="R1197" t="s">
        <v>2243</v>
      </c>
      <c r="S1197">
        <v>3084990</v>
      </c>
      <c r="T1197">
        <v>-1729220</v>
      </c>
      <c r="U1197" s="3">
        <v>4</v>
      </c>
      <c r="V1197" t="s">
        <v>2671</v>
      </c>
      <c r="W1197" t="s">
        <v>2457</v>
      </c>
      <c r="X1197" t="s">
        <v>2458</v>
      </c>
      <c r="Y1197" s="3">
        <v>4</v>
      </c>
      <c r="Z1197" t="s">
        <v>2672</v>
      </c>
      <c r="AA1197" t="s">
        <v>2673</v>
      </c>
      <c r="AB1197" t="s">
        <v>2674</v>
      </c>
      <c r="AC1197" t="s">
        <v>2636</v>
      </c>
      <c r="AD1197" t="s">
        <v>2675</v>
      </c>
      <c r="AE1197" t="s">
        <v>60</v>
      </c>
      <c r="AF1197" t="s">
        <v>2247</v>
      </c>
      <c r="AH1197" s="3">
        <v>0</v>
      </c>
      <c r="AI1197" s="3">
        <v>2024</v>
      </c>
      <c r="AJ1197" s="4">
        <v>45383</v>
      </c>
      <c r="AK1197" s="5">
        <v>45407</v>
      </c>
      <c r="AL1197" t="s">
        <v>43</v>
      </c>
      <c r="AM1197" t="s">
        <v>116</v>
      </c>
      <c r="AN1197">
        <v>0</v>
      </c>
      <c r="AP1197">
        <v>118.35000000000001</v>
      </c>
      <c r="AQ1197" s="6">
        <v>-118.35000000000001</v>
      </c>
    </row>
    <row r="1198" spans="1:43" x14ac:dyDescent="0.3">
      <c r="A1198" t="s">
        <v>2239</v>
      </c>
      <c r="B1198" t="s">
        <v>117</v>
      </c>
      <c r="C1198" t="s">
        <v>46</v>
      </c>
      <c r="D1198" s="3">
        <v>76125</v>
      </c>
      <c r="E1198" t="s">
        <v>3385</v>
      </c>
      <c r="F1198" t="s">
        <v>48</v>
      </c>
      <c r="G1198" t="s">
        <v>49</v>
      </c>
      <c r="H1198" t="s">
        <v>50</v>
      </c>
      <c r="I1198" t="s">
        <v>51</v>
      </c>
      <c r="J1198" t="s">
        <v>102</v>
      </c>
      <c r="K1198" t="s">
        <v>102</v>
      </c>
      <c r="L1198" t="s">
        <v>138</v>
      </c>
      <c r="M1198" t="s">
        <v>52</v>
      </c>
      <c r="N1198" t="s">
        <v>2669</v>
      </c>
      <c r="O1198" t="s">
        <v>2241</v>
      </c>
      <c r="P1198" t="s">
        <v>2670</v>
      </c>
      <c r="Q1198" s="3">
        <v>300001342703927</v>
      </c>
      <c r="R1198" t="s">
        <v>2243</v>
      </c>
      <c r="S1198">
        <v>3084990</v>
      </c>
      <c r="T1198">
        <v>2078999</v>
      </c>
      <c r="U1198" s="3">
        <v>1</v>
      </c>
      <c r="V1198" t="s">
        <v>2671</v>
      </c>
      <c r="W1198" t="s">
        <v>2457</v>
      </c>
      <c r="X1198" t="s">
        <v>2458</v>
      </c>
      <c r="Y1198" s="3">
        <v>855</v>
      </c>
      <c r="Z1198" t="s">
        <v>2664</v>
      </c>
      <c r="AA1198" t="s">
        <v>2673</v>
      </c>
      <c r="AB1198" t="s">
        <v>2666</v>
      </c>
      <c r="AC1198" t="s">
        <v>2667</v>
      </c>
      <c r="AD1198" t="s">
        <v>110</v>
      </c>
      <c r="AE1198" t="s">
        <v>60</v>
      </c>
      <c r="AF1198" t="s">
        <v>2462</v>
      </c>
      <c r="AG1198" t="s">
        <v>2463</v>
      </c>
      <c r="AH1198" s="3">
        <v>1</v>
      </c>
      <c r="AI1198" s="3">
        <v>2023</v>
      </c>
      <c r="AJ1198" s="4">
        <v>45245</v>
      </c>
      <c r="AK1198" s="5">
        <v>45245</v>
      </c>
      <c r="AL1198" t="s">
        <v>43</v>
      </c>
      <c r="AM1198" t="s">
        <v>116</v>
      </c>
      <c r="AN1198">
        <v>0</v>
      </c>
      <c r="AO1198">
        <v>211.14000000000001</v>
      </c>
      <c r="AQ1198" s="6">
        <v>211.14000000000001</v>
      </c>
    </row>
    <row r="1199" spans="1:43" x14ac:dyDescent="0.3">
      <c r="A1199" t="s">
        <v>2239</v>
      </c>
      <c r="B1199" t="s">
        <v>137</v>
      </c>
      <c r="C1199" t="s">
        <v>46</v>
      </c>
      <c r="D1199" s="3">
        <v>76125</v>
      </c>
      <c r="E1199" t="s">
        <v>3385</v>
      </c>
      <c r="F1199" t="s">
        <v>48</v>
      </c>
      <c r="G1199" t="s">
        <v>49</v>
      </c>
      <c r="H1199" t="s">
        <v>50</v>
      </c>
      <c r="I1199" t="s">
        <v>51</v>
      </c>
      <c r="J1199" t="s">
        <v>102</v>
      </c>
      <c r="K1199" t="s">
        <v>102</v>
      </c>
      <c r="L1199" t="s">
        <v>138</v>
      </c>
      <c r="M1199" t="s">
        <v>52</v>
      </c>
      <c r="N1199" t="s">
        <v>2994</v>
      </c>
      <c r="O1199" t="s">
        <v>2241</v>
      </c>
      <c r="P1199" t="s">
        <v>2995</v>
      </c>
      <c r="Q1199" s="3">
        <v>300002191440151</v>
      </c>
      <c r="R1199" t="s">
        <v>2243</v>
      </c>
      <c r="S1199">
        <v>1083600</v>
      </c>
      <c r="T1199">
        <v>1083600</v>
      </c>
      <c r="U1199" s="3">
        <v>1</v>
      </c>
      <c r="V1199" t="s">
        <v>2996</v>
      </c>
      <c r="W1199" t="s">
        <v>2836</v>
      </c>
      <c r="X1199" t="s">
        <v>2837</v>
      </c>
      <c r="Y1199" s="3">
        <v>171</v>
      </c>
      <c r="Z1199" t="s">
        <v>2997</v>
      </c>
      <c r="AA1199" t="s">
        <v>2998</v>
      </c>
      <c r="AB1199" t="s">
        <v>2999</v>
      </c>
      <c r="AC1199" t="s">
        <v>3000</v>
      </c>
      <c r="AD1199" t="s">
        <v>110</v>
      </c>
      <c r="AE1199" t="s">
        <v>60</v>
      </c>
      <c r="AF1199" t="s">
        <v>3001</v>
      </c>
      <c r="AG1199" t="s">
        <v>3002</v>
      </c>
      <c r="AH1199" s="3">
        <v>1</v>
      </c>
      <c r="AI1199" s="3">
        <v>2025</v>
      </c>
      <c r="AJ1199" s="4">
        <v>45713</v>
      </c>
      <c r="AK1199" s="5">
        <v>45713</v>
      </c>
      <c r="AL1199" t="s">
        <v>43</v>
      </c>
      <c r="AM1199" t="s">
        <v>116</v>
      </c>
      <c r="AN1199">
        <v>0</v>
      </c>
      <c r="AO1199">
        <v>93.51</v>
      </c>
      <c r="AQ1199" s="6">
        <v>93.51</v>
      </c>
    </row>
    <row r="1200" spans="1:43" x14ac:dyDescent="0.3">
      <c r="A1200" t="s">
        <v>2239</v>
      </c>
      <c r="B1200" t="s">
        <v>241</v>
      </c>
      <c r="C1200" t="s">
        <v>46</v>
      </c>
      <c r="D1200" s="3">
        <v>76135</v>
      </c>
      <c r="E1200" t="s">
        <v>80</v>
      </c>
      <c r="F1200" t="s">
        <v>48</v>
      </c>
      <c r="G1200" t="s">
        <v>49</v>
      </c>
      <c r="H1200" t="s">
        <v>50</v>
      </c>
      <c r="I1200" t="s">
        <v>51</v>
      </c>
      <c r="J1200" t="s">
        <v>102</v>
      </c>
      <c r="K1200" t="s">
        <v>102</v>
      </c>
      <c r="L1200" t="s">
        <v>138</v>
      </c>
      <c r="M1200" t="s">
        <v>52</v>
      </c>
      <c r="N1200" t="s">
        <v>3136</v>
      </c>
      <c r="O1200" t="s">
        <v>2241</v>
      </c>
      <c r="P1200" t="s">
        <v>3137</v>
      </c>
      <c r="Q1200" s="3">
        <v>300002491516330</v>
      </c>
      <c r="R1200" t="s">
        <v>2243</v>
      </c>
      <c r="S1200">
        <v>23756.91</v>
      </c>
      <c r="T1200">
        <v>23756.91</v>
      </c>
      <c r="U1200" s="3">
        <v>1</v>
      </c>
      <c r="V1200" t="s">
        <v>3138</v>
      </c>
      <c r="W1200" t="s">
        <v>2495</v>
      </c>
      <c r="X1200" t="s">
        <v>2496</v>
      </c>
      <c r="Y1200" s="3">
        <v>512</v>
      </c>
      <c r="Z1200" t="s">
        <v>3089</v>
      </c>
      <c r="AA1200" t="s">
        <v>3139</v>
      </c>
      <c r="AB1200" t="s">
        <v>3091</v>
      </c>
      <c r="AC1200" t="s">
        <v>3092</v>
      </c>
      <c r="AD1200" t="s">
        <v>110</v>
      </c>
      <c r="AE1200" t="s">
        <v>60</v>
      </c>
      <c r="AF1200" t="s">
        <v>2247</v>
      </c>
      <c r="AH1200" s="3">
        <v>0</v>
      </c>
      <c r="AI1200" s="3">
        <v>2025</v>
      </c>
      <c r="AJ1200" s="4">
        <v>45734</v>
      </c>
      <c r="AK1200" s="5">
        <v>45734</v>
      </c>
      <c r="AL1200" t="s">
        <v>43</v>
      </c>
      <c r="AM1200" t="s">
        <v>116</v>
      </c>
      <c r="AN1200">
        <v>0</v>
      </c>
      <c r="AP1200">
        <v>0.46</v>
      </c>
      <c r="AQ1200" s="6">
        <v>-0.46</v>
      </c>
    </row>
    <row r="1201" spans="1:43" x14ac:dyDescent="0.3">
      <c r="A1201" t="s">
        <v>2239</v>
      </c>
      <c r="B1201" t="s">
        <v>241</v>
      </c>
      <c r="C1201" t="s">
        <v>46</v>
      </c>
      <c r="D1201" s="3">
        <v>76135</v>
      </c>
      <c r="E1201" t="s">
        <v>80</v>
      </c>
      <c r="F1201" t="s">
        <v>48</v>
      </c>
      <c r="G1201" t="s">
        <v>49</v>
      </c>
      <c r="H1201" t="s">
        <v>50</v>
      </c>
      <c r="I1201" t="s">
        <v>51</v>
      </c>
      <c r="J1201" t="s">
        <v>102</v>
      </c>
      <c r="K1201" t="s">
        <v>102</v>
      </c>
      <c r="L1201" t="s">
        <v>138</v>
      </c>
      <c r="M1201" t="s">
        <v>52</v>
      </c>
      <c r="N1201" t="s">
        <v>3146</v>
      </c>
      <c r="O1201" t="s">
        <v>2241</v>
      </c>
      <c r="P1201" t="s">
        <v>3147</v>
      </c>
      <c r="Q1201" s="3">
        <v>300002492741464</v>
      </c>
      <c r="R1201" t="s">
        <v>2243</v>
      </c>
      <c r="S1201">
        <v>152880</v>
      </c>
      <c r="T1201">
        <v>152880</v>
      </c>
      <c r="U1201" s="3">
        <v>1</v>
      </c>
      <c r="V1201" t="s">
        <v>3148</v>
      </c>
      <c r="W1201" t="s">
        <v>2836</v>
      </c>
      <c r="X1201" t="s">
        <v>2837</v>
      </c>
      <c r="Y1201" s="3">
        <v>253</v>
      </c>
      <c r="Z1201" t="s">
        <v>3132</v>
      </c>
      <c r="AA1201" t="s">
        <v>3149</v>
      </c>
      <c r="AB1201" t="s">
        <v>3134</v>
      </c>
      <c r="AC1201" t="s">
        <v>3135</v>
      </c>
      <c r="AD1201" t="s">
        <v>110</v>
      </c>
      <c r="AE1201" t="s">
        <v>60</v>
      </c>
      <c r="AF1201" t="s">
        <v>2247</v>
      </c>
      <c r="AH1201" s="3">
        <v>0</v>
      </c>
      <c r="AI1201" s="3">
        <v>2025</v>
      </c>
      <c r="AJ1201" s="4">
        <v>45741</v>
      </c>
      <c r="AK1201" s="5">
        <v>45741</v>
      </c>
      <c r="AL1201" t="s">
        <v>43</v>
      </c>
      <c r="AM1201" t="s">
        <v>116</v>
      </c>
      <c r="AN1201">
        <v>0</v>
      </c>
      <c r="AP1201">
        <v>2.97</v>
      </c>
      <c r="AQ1201" s="6">
        <v>-2.97</v>
      </c>
    </row>
    <row r="1202" spans="1:43" x14ac:dyDescent="0.3">
      <c r="A1202" t="s">
        <v>3497</v>
      </c>
      <c r="B1202" t="s">
        <v>179</v>
      </c>
      <c r="C1202" t="s">
        <v>46</v>
      </c>
      <c r="D1202" s="3">
        <v>71305</v>
      </c>
      <c r="E1202" t="s">
        <v>1378</v>
      </c>
      <c r="F1202" t="s">
        <v>48</v>
      </c>
      <c r="G1202" t="s">
        <v>49</v>
      </c>
      <c r="H1202" t="s">
        <v>50</v>
      </c>
      <c r="I1202" t="s">
        <v>51</v>
      </c>
      <c r="J1202" t="s">
        <v>256</v>
      </c>
      <c r="K1202" t="s">
        <v>256</v>
      </c>
      <c r="L1202" t="s">
        <v>257</v>
      </c>
      <c r="M1202" t="s">
        <v>52</v>
      </c>
      <c r="N1202" t="s">
        <v>4029</v>
      </c>
      <c r="O1202" t="s">
        <v>3498</v>
      </c>
      <c r="P1202" t="s">
        <v>4030</v>
      </c>
      <c r="Q1202" s="3">
        <v>300002033977089</v>
      </c>
      <c r="R1202" t="s">
        <v>2243</v>
      </c>
      <c r="S1202">
        <v>4841554.8499999996</v>
      </c>
      <c r="T1202">
        <v>23034</v>
      </c>
      <c r="U1202" s="3">
        <v>12</v>
      </c>
      <c r="V1202" t="s">
        <v>4029</v>
      </c>
      <c r="W1202" t="s">
        <v>2399</v>
      </c>
      <c r="X1202" t="s">
        <v>2400</v>
      </c>
      <c r="Y1202" s="3">
        <v>502</v>
      </c>
      <c r="Z1202" t="s">
        <v>4031</v>
      </c>
      <c r="AA1202" t="s">
        <v>4032</v>
      </c>
      <c r="AB1202" t="s">
        <v>4033</v>
      </c>
      <c r="AC1202" t="s">
        <v>4034</v>
      </c>
      <c r="AD1202" t="s">
        <v>110</v>
      </c>
      <c r="AE1202" t="s">
        <v>60</v>
      </c>
      <c r="AF1202" t="s">
        <v>2247</v>
      </c>
      <c r="AH1202" s="3">
        <v>0</v>
      </c>
      <c r="AI1202" s="3">
        <v>2024</v>
      </c>
      <c r="AJ1202" s="4">
        <v>45536</v>
      </c>
      <c r="AK1202" s="5">
        <v>45554</v>
      </c>
      <c r="AL1202" t="s">
        <v>1390</v>
      </c>
      <c r="AM1202" t="s">
        <v>116</v>
      </c>
      <c r="AN1202">
        <v>23034</v>
      </c>
      <c r="AO1202">
        <v>167.09</v>
      </c>
      <c r="AQ1202" s="6">
        <v>167.09</v>
      </c>
    </row>
    <row r="1203" spans="1:43" x14ac:dyDescent="0.3">
      <c r="A1203" t="s">
        <v>3497</v>
      </c>
      <c r="B1203" t="s">
        <v>179</v>
      </c>
      <c r="C1203" t="s">
        <v>46</v>
      </c>
      <c r="D1203" s="3">
        <v>71305</v>
      </c>
      <c r="E1203" t="s">
        <v>1378</v>
      </c>
      <c r="F1203" t="s">
        <v>48</v>
      </c>
      <c r="G1203" t="s">
        <v>49</v>
      </c>
      <c r="H1203" t="s">
        <v>50</v>
      </c>
      <c r="I1203" t="s">
        <v>51</v>
      </c>
      <c r="J1203" t="s">
        <v>256</v>
      </c>
      <c r="K1203" t="s">
        <v>256</v>
      </c>
      <c r="L1203" t="s">
        <v>257</v>
      </c>
      <c r="M1203" t="s">
        <v>52</v>
      </c>
      <c r="N1203" t="s">
        <v>4029</v>
      </c>
      <c r="O1203" t="s">
        <v>3498</v>
      </c>
      <c r="P1203" t="s">
        <v>4030</v>
      </c>
      <c r="Q1203" s="3">
        <v>300002033977089</v>
      </c>
      <c r="R1203" t="s">
        <v>2243</v>
      </c>
      <c r="S1203">
        <v>4841554.8499999996</v>
      </c>
      <c r="T1203">
        <v>122848</v>
      </c>
      <c r="U1203" s="3">
        <v>5</v>
      </c>
      <c r="V1203" t="s">
        <v>4029</v>
      </c>
      <c r="W1203" t="s">
        <v>2399</v>
      </c>
      <c r="X1203" t="s">
        <v>2400</v>
      </c>
      <c r="Y1203" s="3">
        <v>503</v>
      </c>
      <c r="Z1203" t="s">
        <v>4031</v>
      </c>
      <c r="AA1203" t="s">
        <v>4043</v>
      </c>
      <c r="AB1203" t="s">
        <v>4033</v>
      </c>
      <c r="AC1203" t="s">
        <v>4034</v>
      </c>
      <c r="AD1203" t="s">
        <v>110</v>
      </c>
      <c r="AE1203" t="s">
        <v>60</v>
      </c>
      <c r="AF1203" t="s">
        <v>2247</v>
      </c>
      <c r="AH1203" s="3">
        <v>0</v>
      </c>
      <c r="AI1203" s="3">
        <v>2024</v>
      </c>
      <c r="AJ1203" s="4">
        <v>45536</v>
      </c>
      <c r="AK1203" s="5">
        <v>45554</v>
      </c>
      <c r="AL1203" t="s">
        <v>1471</v>
      </c>
      <c r="AM1203" t="s">
        <v>116</v>
      </c>
      <c r="AN1203">
        <v>122848</v>
      </c>
      <c r="AO1203">
        <v>891.17000000000007</v>
      </c>
      <c r="AQ1203" s="6">
        <v>891.17000000000007</v>
      </c>
    </row>
    <row r="1204" spans="1:43" x14ac:dyDescent="0.3">
      <c r="A1204" t="s">
        <v>3497</v>
      </c>
      <c r="B1204" t="s">
        <v>179</v>
      </c>
      <c r="C1204" t="s">
        <v>46</v>
      </c>
      <c r="D1204" s="3">
        <v>71305</v>
      </c>
      <c r="E1204" t="s">
        <v>1378</v>
      </c>
      <c r="F1204" t="s">
        <v>48</v>
      </c>
      <c r="G1204" t="s">
        <v>49</v>
      </c>
      <c r="H1204" t="s">
        <v>50</v>
      </c>
      <c r="I1204" t="s">
        <v>51</v>
      </c>
      <c r="J1204" t="s">
        <v>256</v>
      </c>
      <c r="K1204" t="s">
        <v>256</v>
      </c>
      <c r="L1204" t="s">
        <v>257</v>
      </c>
      <c r="M1204" t="s">
        <v>52</v>
      </c>
      <c r="N1204" t="s">
        <v>4029</v>
      </c>
      <c r="O1204" t="s">
        <v>3498</v>
      </c>
      <c r="P1204" t="s">
        <v>4030</v>
      </c>
      <c r="Q1204" s="3">
        <v>300002033977089</v>
      </c>
      <c r="R1204" t="s">
        <v>2243</v>
      </c>
      <c r="S1204">
        <v>4841554.8499999996</v>
      </c>
      <c r="T1204">
        <v>257980.80000000002</v>
      </c>
      <c r="U1204" s="3">
        <v>1</v>
      </c>
      <c r="V1204" t="s">
        <v>4029</v>
      </c>
      <c r="W1204" t="s">
        <v>2399</v>
      </c>
      <c r="X1204" t="s">
        <v>2400</v>
      </c>
      <c r="Y1204" s="3">
        <v>505</v>
      </c>
      <c r="Z1204" t="s">
        <v>4031</v>
      </c>
      <c r="AA1204" t="s">
        <v>4044</v>
      </c>
      <c r="AB1204" t="s">
        <v>4033</v>
      </c>
      <c r="AC1204" t="s">
        <v>4034</v>
      </c>
      <c r="AD1204" t="s">
        <v>110</v>
      </c>
      <c r="AE1204" t="s">
        <v>60</v>
      </c>
      <c r="AF1204" t="s">
        <v>2247</v>
      </c>
      <c r="AH1204" s="3">
        <v>0</v>
      </c>
      <c r="AI1204" s="3">
        <v>2024</v>
      </c>
      <c r="AJ1204" s="4">
        <v>45536</v>
      </c>
      <c r="AK1204" s="5">
        <v>45554</v>
      </c>
      <c r="AL1204" t="s">
        <v>3508</v>
      </c>
      <c r="AM1204" t="s">
        <v>116</v>
      </c>
      <c r="AN1204">
        <v>257980.80000000002</v>
      </c>
      <c r="AO1204">
        <v>1871.46</v>
      </c>
      <c r="AQ1204" s="6">
        <v>1871.46</v>
      </c>
    </row>
    <row r="1205" spans="1:43" x14ac:dyDescent="0.3">
      <c r="A1205" t="s">
        <v>3497</v>
      </c>
      <c r="B1205" t="s">
        <v>179</v>
      </c>
      <c r="C1205" t="s">
        <v>46</v>
      </c>
      <c r="D1205" s="3">
        <v>71305</v>
      </c>
      <c r="E1205" t="s">
        <v>1378</v>
      </c>
      <c r="F1205" t="s">
        <v>48</v>
      </c>
      <c r="G1205" t="s">
        <v>49</v>
      </c>
      <c r="H1205" t="s">
        <v>50</v>
      </c>
      <c r="I1205" t="s">
        <v>51</v>
      </c>
      <c r="J1205" t="s">
        <v>256</v>
      </c>
      <c r="K1205" t="s">
        <v>256</v>
      </c>
      <c r="L1205" t="s">
        <v>257</v>
      </c>
      <c r="M1205" t="s">
        <v>52</v>
      </c>
      <c r="N1205" t="s">
        <v>4029</v>
      </c>
      <c r="O1205" t="s">
        <v>3498</v>
      </c>
      <c r="P1205" t="s">
        <v>4030</v>
      </c>
      <c r="Q1205" s="3">
        <v>300002033977089</v>
      </c>
      <c r="R1205" t="s">
        <v>2243</v>
      </c>
      <c r="S1205">
        <v>4841554.8499999996</v>
      </c>
      <c r="T1205">
        <v>257980.80000000002</v>
      </c>
      <c r="U1205" s="3">
        <v>8</v>
      </c>
      <c r="V1205" t="s">
        <v>4029</v>
      </c>
      <c r="W1205" t="s">
        <v>2399</v>
      </c>
      <c r="X1205" t="s">
        <v>2400</v>
      </c>
      <c r="Y1205" s="3">
        <v>504</v>
      </c>
      <c r="Z1205" t="s">
        <v>4031</v>
      </c>
      <c r="AA1205" t="s">
        <v>4045</v>
      </c>
      <c r="AB1205" t="s">
        <v>4033</v>
      </c>
      <c r="AC1205" t="s">
        <v>4034</v>
      </c>
      <c r="AD1205" t="s">
        <v>110</v>
      </c>
      <c r="AE1205" t="s">
        <v>60</v>
      </c>
      <c r="AF1205" t="s">
        <v>2247</v>
      </c>
      <c r="AH1205" s="3">
        <v>0</v>
      </c>
      <c r="AI1205" s="3">
        <v>2024</v>
      </c>
      <c r="AJ1205" s="4">
        <v>45536</v>
      </c>
      <c r="AK1205" s="5">
        <v>45554</v>
      </c>
      <c r="AL1205" t="s">
        <v>3853</v>
      </c>
      <c r="AM1205" t="s">
        <v>116</v>
      </c>
      <c r="AN1205">
        <v>257980.80000000002</v>
      </c>
      <c r="AO1205">
        <v>1871.46</v>
      </c>
      <c r="AQ1205" s="6">
        <v>1871.46</v>
      </c>
    </row>
    <row r="1206" spans="1:43" x14ac:dyDescent="0.3">
      <c r="A1206" t="s">
        <v>3497</v>
      </c>
      <c r="B1206" t="s">
        <v>446</v>
      </c>
      <c r="C1206" t="s">
        <v>46</v>
      </c>
      <c r="D1206" s="3">
        <v>71610</v>
      </c>
      <c r="E1206" t="s">
        <v>4671</v>
      </c>
      <c r="F1206" t="s">
        <v>48</v>
      </c>
      <c r="G1206" t="s">
        <v>49</v>
      </c>
      <c r="H1206" t="s">
        <v>50</v>
      </c>
      <c r="I1206" t="s">
        <v>51</v>
      </c>
      <c r="J1206" t="s">
        <v>1227</v>
      </c>
      <c r="K1206" t="s">
        <v>256</v>
      </c>
      <c r="L1206" t="s">
        <v>257</v>
      </c>
      <c r="M1206" t="s">
        <v>52</v>
      </c>
      <c r="N1206" t="s">
        <v>3159</v>
      </c>
      <c r="O1206" t="s">
        <v>3498</v>
      </c>
      <c r="P1206" t="s">
        <v>3158</v>
      </c>
      <c r="Q1206" s="3">
        <v>1017197</v>
      </c>
      <c r="R1206" t="s">
        <v>2243</v>
      </c>
      <c r="S1206">
        <v>390</v>
      </c>
      <c r="T1206">
        <v>390</v>
      </c>
      <c r="U1206" s="3">
        <v>1</v>
      </c>
      <c r="V1206" t="s">
        <v>3159</v>
      </c>
      <c r="W1206" t="s">
        <v>3160</v>
      </c>
      <c r="X1206" t="s">
        <v>3161</v>
      </c>
      <c r="Y1206" s="3">
        <v>18</v>
      </c>
      <c r="Z1206" t="s">
        <v>4306</v>
      </c>
      <c r="AA1206" t="s">
        <v>4307</v>
      </c>
      <c r="AB1206" t="s">
        <v>4308</v>
      </c>
      <c r="AC1206" t="s">
        <v>4309</v>
      </c>
      <c r="AD1206" t="s">
        <v>110</v>
      </c>
      <c r="AE1206" t="s">
        <v>60</v>
      </c>
      <c r="AF1206" t="s">
        <v>3162</v>
      </c>
      <c r="AG1206" t="s">
        <v>3163</v>
      </c>
      <c r="AH1206" s="3">
        <v>1</v>
      </c>
      <c r="AI1206" s="3">
        <v>2023</v>
      </c>
      <c r="AJ1206" s="4">
        <v>45149</v>
      </c>
      <c r="AK1206" s="5">
        <v>45159</v>
      </c>
      <c r="AL1206" t="s">
        <v>3508</v>
      </c>
      <c r="AM1206" t="s">
        <v>61</v>
      </c>
      <c r="AN1206">
        <v>390</v>
      </c>
      <c r="AO1206">
        <v>390</v>
      </c>
      <c r="AQ1206" s="6">
        <v>390</v>
      </c>
    </row>
    <row r="1207" spans="1:43" x14ac:dyDescent="0.3">
      <c r="A1207" t="s">
        <v>3497</v>
      </c>
      <c r="B1207" t="s">
        <v>289</v>
      </c>
      <c r="C1207" t="s">
        <v>46</v>
      </c>
      <c r="D1207" s="3">
        <v>71610</v>
      </c>
      <c r="E1207" t="s">
        <v>4671</v>
      </c>
      <c r="F1207" t="s">
        <v>48</v>
      </c>
      <c r="G1207" t="s">
        <v>49</v>
      </c>
      <c r="H1207" t="s">
        <v>50</v>
      </c>
      <c r="I1207" t="s">
        <v>51</v>
      </c>
      <c r="J1207" t="s">
        <v>1227</v>
      </c>
      <c r="K1207" t="s">
        <v>256</v>
      </c>
      <c r="L1207" t="s">
        <v>257</v>
      </c>
      <c r="M1207" t="s">
        <v>52</v>
      </c>
      <c r="N1207" t="s">
        <v>3165</v>
      </c>
      <c r="O1207" t="s">
        <v>3498</v>
      </c>
      <c r="P1207" t="s">
        <v>3164</v>
      </c>
      <c r="Q1207" s="3">
        <v>1403527</v>
      </c>
      <c r="R1207" t="s">
        <v>2243</v>
      </c>
      <c r="S1207">
        <v>390</v>
      </c>
      <c r="T1207">
        <v>390</v>
      </c>
      <c r="U1207" s="3">
        <v>1</v>
      </c>
      <c r="V1207" t="s">
        <v>3165</v>
      </c>
      <c r="W1207" t="s">
        <v>3160</v>
      </c>
      <c r="X1207" t="s">
        <v>3161</v>
      </c>
      <c r="Y1207" s="3">
        <v>72</v>
      </c>
      <c r="Z1207" t="s">
        <v>4310</v>
      </c>
      <c r="AA1207" t="s">
        <v>4311</v>
      </c>
      <c r="AB1207" t="s">
        <v>4312</v>
      </c>
      <c r="AC1207" t="s">
        <v>4313</v>
      </c>
      <c r="AD1207" t="s">
        <v>110</v>
      </c>
      <c r="AE1207" t="s">
        <v>60</v>
      </c>
      <c r="AF1207" t="s">
        <v>3166</v>
      </c>
      <c r="AG1207" t="s">
        <v>3167</v>
      </c>
      <c r="AH1207" s="3">
        <v>1</v>
      </c>
      <c r="AI1207" s="3">
        <v>2023</v>
      </c>
      <c r="AJ1207" s="4">
        <v>45194</v>
      </c>
      <c r="AK1207" s="5">
        <v>45203</v>
      </c>
      <c r="AL1207" t="s">
        <v>3508</v>
      </c>
      <c r="AM1207" t="s">
        <v>61</v>
      </c>
      <c r="AN1207">
        <v>390</v>
      </c>
      <c r="AO1207">
        <v>390</v>
      </c>
      <c r="AQ1207" s="6">
        <v>390</v>
      </c>
    </row>
    <row r="1208" spans="1:43" x14ac:dyDescent="0.3">
      <c r="A1208" t="s">
        <v>3497</v>
      </c>
      <c r="B1208" t="s">
        <v>289</v>
      </c>
      <c r="C1208" t="s">
        <v>46</v>
      </c>
      <c r="D1208" s="3">
        <v>71610</v>
      </c>
      <c r="E1208" t="s">
        <v>4671</v>
      </c>
      <c r="F1208" t="s">
        <v>48</v>
      </c>
      <c r="G1208" t="s">
        <v>49</v>
      </c>
      <c r="H1208" t="s">
        <v>50</v>
      </c>
      <c r="I1208" t="s">
        <v>51</v>
      </c>
      <c r="J1208" t="s">
        <v>1227</v>
      </c>
      <c r="K1208" t="s">
        <v>256</v>
      </c>
      <c r="L1208" t="s">
        <v>257</v>
      </c>
      <c r="M1208" t="s">
        <v>52</v>
      </c>
      <c r="N1208" t="s">
        <v>3169</v>
      </c>
      <c r="O1208" t="s">
        <v>3498</v>
      </c>
      <c r="P1208" t="s">
        <v>3168</v>
      </c>
      <c r="Q1208" s="3">
        <v>1403528</v>
      </c>
      <c r="R1208" t="s">
        <v>2243</v>
      </c>
      <c r="S1208">
        <v>390</v>
      </c>
      <c r="T1208">
        <v>390</v>
      </c>
      <c r="U1208" s="3">
        <v>1</v>
      </c>
      <c r="V1208" t="s">
        <v>3169</v>
      </c>
      <c r="W1208" t="s">
        <v>3160</v>
      </c>
      <c r="X1208" t="s">
        <v>3161</v>
      </c>
      <c r="Y1208" s="3">
        <v>75</v>
      </c>
      <c r="Z1208" t="s">
        <v>4310</v>
      </c>
      <c r="AA1208" t="s">
        <v>4314</v>
      </c>
      <c r="AB1208" t="s">
        <v>4312</v>
      </c>
      <c r="AC1208" t="s">
        <v>4313</v>
      </c>
      <c r="AD1208" t="s">
        <v>110</v>
      </c>
      <c r="AE1208" t="s">
        <v>60</v>
      </c>
      <c r="AF1208" t="s">
        <v>3166</v>
      </c>
      <c r="AG1208" t="s">
        <v>3170</v>
      </c>
      <c r="AH1208" s="3">
        <v>1</v>
      </c>
      <c r="AI1208" s="3">
        <v>2023</v>
      </c>
      <c r="AJ1208" s="4">
        <v>45194</v>
      </c>
      <c r="AK1208" s="5">
        <v>45203</v>
      </c>
      <c r="AL1208" t="s">
        <v>3508</v>
      </c>
      <c r="AM1208" t="s">
        <v>61</v>
      </c>
      <c r="AN1208">
        <v>390</v>
      </c>
      <c r="AO1208">
        <v>390</v>
      </c>
      <c r="AQ1208" s="6">
        <v>390</v>
      </c>
    </row>
    <row r="1209" spans="1:43" x14ac:dyDescent="0.3">
      <c r="A1209" t="s">
        <v>3497</v>
      </c>
      <c r="B1209" t="s">
        <v>289</v>
      </c>
      <c r="C1209" t="s">
        <v>46</v>
      </c>
      <c r="D1209" s="3">
        <v>71610</v>
      </c>
      <c r="E1209" t="s">
        <v>4671</v>
      </c>
      <c r="F1209" t="s">
        <v>48</v>
      </c>
      <c r="G1209" t="s">
        <v>49</v>
      </c>
      <c r="H1209" t="s">
        <v>50</v>
      </c>
      <c r="I1209" t="s">
        <v>51</v>
      </c>
      <c r="J1209" t="s">
        <v>1227</v>
      </c>
      <c r="K1209" t="s">
        <v>256</v>
      </c>
      <c r="L1209" t="s">
        <v>257</v>
      </c>
      <c r="M1209" t="s">
        <v>52</v>
      </c>
      <c r="N1209" t="s">
        <v>3172</v>
      </c>
      <c r="O1209" t="s">
        <v>3498</v>
      </c>
      <c r="P1209" t="s">
        <v>3171</v>
      </c>
      <c r="Q1209" s="3">
        <v>1403529</v>
      </c>
      <c r="R1209" t="s">
        <v>2243</v>
      </c>
      <c r="S1209">
        <v>390</v>
      </c>
      <c r="T1209">
        <v>390</v>
      </c>
      <c r="U1209" s="3">
        <v>1</v>
      </c>
      <c r="V1209" t="s">
        <v>3172</v>
      </c>
      <c r="W1209" t="s">
        <v>3160</v>
      </c>
      <c r="X1209" t="s">
        <v>3161</v>
      </c>
      <c r="Y1209" s="3">
        <v>74</v>
      </c>
      <c r="Z1209" t="s">
        <v>4310</v>
      </c>
      <c r="AA1209" t="s">
        <v>4315</v>
      </c>
      <c r="AB1209" t="s">
        <v>4312</v>
      </c>
      <c r="AC1209" t="s">
        <v>4313</v>
      </c>
      <c r="AD1209" t="s">
        <v>110</v>
      </c>
      <c r="AE1209" t="s">
        <v>60</v>
      </c>
      <c r="AF1209" t="s">
        <v>3166</v>
      </c>
      <c r="AG1209" t="s">
        <v>3173</v>
      </c>
      <c r="AH1209" s="3">
        <v>1</v>
      </c>
      <c r="AI1209" s="3">
        <v>2023</v>
      </c>
      <c r="AJ1209" s="4">
        <v>45194</v>
      </c>
      <c r="AK1209" s="5">
        <v>45203</v>
      </c>
      <c r="AL1209" t="s">
        <v>3508</v>
      </c>
      <c r="AM1209" t="s">
        <v>61</v>
      </c>
      <c r="AN1209">
        <v>390</v>
      </c>
      <c r="AO1209">
        <v>390</v>
      </c>
      <c r="AQ1209" s="6">
        <v>390</v>
      </c>
    </row>
    <row r="1210" spans="1:43" x14ac:dyDescent="0.3">
      <c r="A1210" t="s">
        <v>3497</v>
      </c>
      <c r="B1210" t="s">
        <v>289</v>
      </c>
      <c r="C1210" t="s">
        <v>46</v>
      </c>
      <c r="D1210" s="3">
        <v>71610</v>
      </c>
      <c r="E1210" t="s">
        <v>4671</v>
      </c>
      <c r="F1210" t="s">
        <v>48</v>
      </c>
      <c r="G1210" t="s">
        <v>49</v>
      </c>
      <c r="H1210" t="s">
        <v>50</v>
      </c>
      <c r="I1210" t="s">
        <v>51</v>
      </c>
      <c r="J1210" t="s">
        <v>1227</v>
      </c>
      <c r="K1210" t="s">
        <v>256</v>
      </c>
      <c r="L1210" t="s">
        <v>257</v>
      </c>
      <c r="M1210" t="s">
        <v>52</v>
      </c>
      <c r="N1210" t="s">
        <v>3175</v>
      </c>
      <c r="O1210" t="s">
        <v>3498</v>
      </c>
      <c r="P1210" t="s">
        <v>3174</v>
      </c>
      <c r="Q1210" s="3">
        <v>1403530</v>
      </c>
      <c r="R1210" t="s">
        <v>2243</v>
      </c>
      <c r="S1210">
        <v>390</v>
      </c>
      <c r="T1210">
        <v>390</v>
      </c>
      <c r="U1210" s="3">
        <v>1</v>
      </c>
      <c r="V1210" t="s">
        <v>3175</v>
      </c>
      <c r="W1210" t="s">
        <v>3160</v>
      </c>
      <c r="X1210" t="s">
        <v>3161</v>
      </c>
      <c r="Y1210" s="3">
        <v>73</v>
      </c>
      <c r="Z1210" t="s">
        <v>4310</v>
      </c>
      <c r="AA1210" t="s">
        <v>4316</v>
      </c>
      <c r="AB1210" t="s">
        <v>4312</v>
      </c>
      <c r="AC1210" t="s">
        <v>4313</v>
      </c>
      <c r="AD1210" t="s">
        <v>110</v>
      </c>
      <c r="AE1210" t="s">
        <v>60</v>
      </c>
      <c r="AF1210" t="s">
        <v>3176</v>
      </c>
      <c r="AG1210" t="s">
        <v>3177</v>
      </c>
      <c r="AH1210" s="3">
        <v>1</v>
      </c>
      <c r="AI1210" s="3">
        <v>2023</v>
      </c>
      <c r="AJ1210" s="4">
        <v>45194</v>
      </c>
      <c r="AK1210" s="5">
        <v>45203</v>
      </c>
      <c r="AL1210" t="s">
        <v>3508</v>
      </c>
      <c r="AM1210" t="s">
        <v>61</v>
      </c>
      <c r="AN1210">
        <v>390</v>
      </c>
      <c r="AO1210">
        <v>390</v>
      </c>
      <c r="AQ1210" s="6">
        <v>390</v>
      </c>
    </row>
    <row r="1211" spans="1:43" x14ac:dyDescent="0.3">
      <c r="A1211" t="s">
        <v>3497</v>
      </c>
      <c r="B1211" t="s">
        <v>289</v>
      </c>
      <c r="C1211" t="s">
        <v>46</v>
      </c>
      <c r="D1211" s="3">
        <v>71620</v>
      </c>
      <c r="E1211" t="s">
        <v>4643</v>
      </c>
      <c r="F1211" t="s">
        <v>48</v>
      </c>
      <c r="G1211" t="s">
        <v>49</v>
      </c>
      <c r="H1211" t="s">
        <v>50</v>
      </c>
      <c r="I1211" t="s">
        <v>51</v>
      </c>
      <c r="J1211" t="s">
        <v>1227</v>
      </c>
      <c r="K1211" t="s">
        <v>256</v>
      </c>
      <c r="L1211" t="s">
        <v>257</v>
      </c>
      <c r="M1211" t="s">
        <v>52</v>
      </c>
      <c r="N1211" t="s">
        <v>2555</v>
      </c>
      <c r="O1211" t="s">
        <v>3498</v>
      </c>
      <c r="P1211" t="s">
        <v>2554</v>
      </c>
      <c r="Q1211" s="3">
        <v>300001276693915</v>
      </c>
      <c r="R1211" t="s">
        <v>2243</v>
      </c>
      <c r="S1211">
        <v>46000</v>
      </c>
      <c r="T1211">
        <v>46000</v>
      </c>
      <c r="U1211" s="3">
        <v>1</v>
      </c>
      <c r="V1211" t="s">
        <v>2555</v>
      </c>
      <c r="W1211" t="s">
        <v>2556</v>
      </c>
      <c r="X1211" t="s">
        <v>2557</v>
      </c>
      <c r="Y1211" s="3">
        <v>722</v>
      </c>
      <c r="Z1211" t="s">
        <v>3712</v>
      </c>
      <c r="AA1211" t="s">
        <v>3716</v>
      </c>
      <c r="AB1211" t="s">
        <v>3714</v>
      </c>
      <c r="AC1211" t="s">
        <v>3715</v>
      </c>
      <c r="AD1211" t="s">
        <v>110</v>
      </c>
      <c r="AE1211" t="s">
        <v>60</v>
      </c>
      <c r="AF1211" t="s">
        <v>2247</v>
      </c>
      <c r="AH1211" s="3">
        <v>0</v>
      </c>
      <c r="AI1211" s="3">
        <v>2023</v>
      </c>
      <c r="AJ1211" s="4">
        <v>45195</v>
      </c>
      <c r="AK1211" s="5">
        <v>45195</v>
      </c>
      <c r="AL1211" t="s">
        <v>3508</v>
      </c>
      <c r="AM1211" t="s">
        <v>116</v>
      </c>
      <c r="AN1211">
        <v>46000</v>
      </c>
      <c r="AO1211">
        <v>340.59000000000003</v>
      </c>
      <c r="AQ1211" s="6">
        <v>340.59000000000003</v>
      </c>
    </row>
    <row r="1212" spans="1:43" x14ac:dyDescent="0.3">
      <c r="A1212" t="s">
        <v>3497</v>
      </c>
      <c r="B1212" t="s">
        <v>289</v>
      </c>
      <c r="C1212" t="s">
        <v>46</v>
      </c>
      <c r="D1212" s="3">
        <v>71620</v>
      </c>
      <c r="E1212" t="s">
        <v>4643</v>
      </c>
      <c r="F1212" t="s">
        <v>48</v>
      </c>
      <c r="G1212" t="s">
        <v>49</v>
      </c>
      <c r="H1212" t="s">
        <v>50</v>
      </c>
      <c r="I1212" t="s">
        <v>51</v>
      </c>
      <c r="J1212" t="s">
        <v>1227</v>
      </c>
      <c r="K1212" t="s">
        <v>256</v>
      </c>
      <c r="L1212" t="s">
        <v>257</v>
      </c>
      <c r="M1212" t="s">
        <v>52</v>
      </c>
      <c r="N1212" t="s">
        <v>2555</v>
      </c>
      <c r="O1212" t="s">
        <v>3498</v>
      </c>
      <c r="P1212" t="s">
        <v>2563</v>
      </c>
      <c r="Q1212" s="3">
        <v>300001276697423</v>
      </c>
      <c r="R1212" t="s">
        <v>2243</v>
      </c>
      <c r="S1212">
        <v>46000</v>
      </c>
      <c r="T1212">
        <v>46000</v>
      </c>
      <c r="U1212" s="3">
        <v>1</v>
      </c>
      <c r="V1212" t="s">
        <v>2555</v>
      </c>
      <c r="W1212" t="s">
        <v>2564</v>
      </c>
      <c r="X1212" t="s">
        <v>2565</v>
      </c>
      <c r="Y1212" s="3">
        <v>725</v>
      </c>
      <c r="Z1212" t="s">
        <v>3712</v>
      </c>
      <c r="AA1212" t="s">
        <v>3717</v>
      </c>
      <c r="AB1212" t="s">
        <v>3714</v>
      </c>
      <c r="AC1212" t="s">
        <v>3715</v>
      </c>
      <c r="AD1212" t="s">
        <v>110</v>
      </c>
      <c r="AE1212" t="s">
        <v>60</v>
      </c>
      <c r="AF1212" t="s">
        <v>2247</v>
      </c>
      <c r="AH1212" s="3">
        <v>0</v>
      </c>
      <c r="AI1212" s="3">
        <v>2023</v>
      </c>
      <c r="AJ1212" s="4">
        <v>45195</v>
      </c>
      <c r="AK1212" s="5">
        <v>45195</v>
      </c>
      <c r="AL1212" t="s">
        <v>3508</v>
      </c>
      <c r="AM1212" t="s">
        <v>116</v>
      </c>
      <c r="AN1212">
        <v>46000</v>
      </c>
      <c r="AO1212">
        <v>340.59000000000003</v>
      </c>
      <c r="AQ1212" s="6">
        <v>340.59000000000003</v>
      </c>
    </row>
    <row r="1213" spans="1:43" x14ac:dyDescent="0.3">
      <c r="A1213" t="s">
        <v>3497</v>
      </c>
      <c r="B1213" t="s">
        <v>289</v>
      </c>
      <c r="C1213" t="s">
        <v>46</v>
      </c>
      <c r="D1213" s="3">
        <v>71620</v>
      </c>
      <c r="E1213" t="s">
        <v>4643</v>
      </c>
      <c r="F1213" t="s">
        <v>48</v>
      </c>
      <c r="G1213" t="s">
        <v>49</v>
      </c>
      <c r="H1213" t="s">
        <v>50</v>
      </c>
      <c r="I1213" t="s">
        <v>51</v>
      </c>
      <c r="J1213" t="s">
        <v>1227</v>
      </c>
      <c r="K1213" t="s">
        <v>256</v>
      </c>
      <c r="L1213" t="s">
        <v>257</v>
      </c>
      <c r="M1213" t="s">
        <v>52</v>
      </c>
      <c r="N1213" t="s">
        <v>2569</v>
      </c>
      <c r="O1213" t="s">
        <v>3498</v>
      </c>
      <c r="P1213" t="s">
        <v>2568</v>
      </c>
      <c r="Q1213" s="3">
        <v>300001276697483</v>
      </c>
      <c r="R1213" t="s">
        <v>2243</v>
      </c>
      <c r="S1213">
        <v>46000</v>
      </c>
      <c r="T1213">
        <v>46000</v>
      </c>
      <c r="U1213" s="3">
        <v>1</v>
      </c>
      <c r="V1213" t="s">
        <v>2569</v>
      </c>
      <c r="W1213" t="s">
        <v>2570</v>
      </c>
      <c r="X1213" t="s">
        <v>2571</v>
      </c>
      <c r="Y1213" s="3">
        <v>723</v>
      </c>
      <c r="Z1213" t="s">
        <v>3712</v>
      </c>
      <c r="AA1213" t="s">
        <v>3718</v>
      </c>
      <c r="AB1213" t="s">
        <v>3714</v>
      </c>
      <c r="AC1213" t="s">
        <v>3715</v>
      </c>
      <c r="AD1213" t="s">
        <v>110</v>
      </c>
      <c r="AE1213" t="s">
        <v>60</v>
      </c>
      <c r="AF1213" t="s">
        <v>2247</v>
      </c>
      <c r="AH1213" s="3">
        <v>0</v>
      </c>
      <c r="AI1213" s="3">
        <v>2023</v>
      </c>
      <c r="AJ1213" s="4">
        <v>45195</v>
      </c>
      <c r="AK1213" s="5">
        <v>45195</v>
      </c>
      <c r="AL1213" t="s">
        <v>3508</v>
      </c>
      <c r="AM1213" t="s">
        <v>116</v>
      </c>
      <c r="AN1213">
        <v>46000</v>
      </c>
      <c r="AO1213">
        <v>340.59000000000003</v>
      </c>
      <c r="AQ1213" s="6">
        <v>340.59000000000003</v>
      </c>
    </row>
    <row r="1214" spans="1:43" x14ac:dyDescent="0.3">
      <c r="A1214" t="s">
        <v>3497</v>
      </c>
      <c r="B1214" t="s">
        <v>179</v>
      </c>
      <c r="C1214" t="s">
        <v>46</v>
      </c>
      <c r="D1214" s="3">
        <v>71620</v>
      </c>
      <c r="E1214" t="s">
        <v>4643</v>
      </c>
      <c r="F1214" t="s">
        <v>48</v>
      </c>
      <c r="G1214" t="s">
        <v>49</v>
      </c>
      <c r="H1214" t="s">
        <v>50</v>
      </c>
      <c r="I1214" t="s">
        <v>51</v>
      </c>
      <c r="J1214" t="s">
        <v>256</v>
      </c>
      <c r="K1214" t="s">
        <v>256</v>
      </c>
      <c r="L1214" t="s">
        <v>257</v>
      </c>
      <c r="M1214" t="s">
        <v>52</v>
      </c>
      <c r="N1214" t="s">
        <v>4053</v>
      </c>
      <c r="O1214" t="s">
        <v>3498</v>
      </c>
      <c r="P1214" t="s">
        <v>4054</v>
      </c>
      <c r="Q1214" s="3">
        <v>300002036697089</v>
      </c>
      <c r="R1214" t="s">
        <v>2243</v>
      </c>
      <c r="S1214">
        <v>6413901</v>
      </c>
      <c r="T1214">
        <v>1269040</v>
      </c>
      <c r="U1214" s="3">
        <v>4</v>
      </c>
      <c r="V1214" t="s">
        <v>4053</v>
      </c>
      <c r="W1214" t="s">
        <v>2405</v>
      </c>
      <c r="X1214" t="s">
        <v>2406</v>
      </c>
      <c r="Y1214" s="3">
        <v>213</v>
      </c>
      <c r="Z1214" t="s">
        <v>4055</v>
      </c>
      <c r="AA1214" t="s">
        <v>4072</v>
      </c>
      <c r="AB1214" t="s">
        <v>4057</v>
      </c>
      <c r="AC1214" t="s">
        <v>4058</v>
      </c>
      <c r="AD1214" t="s">
        <v>4059</v>
      </c>
      <c r="AE1214" t="s">
        <v>60</v>
      </c>
      <c r="AF1214" t="s">
        <v>2247</v>
      </c>
      <c r="AH1214" s="3">
        <v>0</v>
      </c>
      <c r="AI1214" s="3">
        <v>2024</v>
      </c>
      <c r="AJ1214" s="4">
        <v>45554</v>
      </c>
      <c r="AK1214" s="5">
        <v>45558</v>
      </c>
      <c r="AL1214" t="s">
        <v>3582</v>
      </c>
      <c r="AM1214" t="s">
        <v>116</v>
      </c>
      <c r="AN1214">
        <v>1269040</v>
      </c>
      <c r="AO1214">
        <v>9205.94</v>
      </c>
      <c r="AQ1214" s="6">
        <v>9205.94</v>
      </c>
    </row>
    <row r="1215" spans="1:43" x14ac:dyDescent="0.3">
      <c r="A1215" t="s">
        <v>3497</v>
      </c>
      <c r="B1215" t="s">
        <v>446</v>
      </c>
      <c r="C1215" t="s">
        <v>46</v>
      </c>
      <c r="D1215" s="3">
        <v>71620</v>
      </c>
      <c r="E1215" t="s">
        <v>4643</v>
      </c>
      <c r="F1215" t="s">
        <v>48</v>
      </c>
      <c r="G1215" t="s">
        <v>49</v>
      </c>
      <c r="H1215" t="s">
        <v>50</v>
      </c>
      <c r="I1215" t="s">
        <v>51</v>
      </c>
      <c r="J1215" t="s">
        <v>1227</v>
      </c>
      <c r="K1215" t="s">
        <v>256</v>
      </c>
      <c r="L1215" t="s">
        <v>257</v>
      </c>
      <c r="M1215" t="s">
        <v>52</v>
      </c>
      <c r="N1215" t="s">
        <v>4375</v>
      </c>
      <c r="O1215" t="s">
        <v>3498</v>
      </c>
      <c r="P1215" t="s">
        <v>3257</v>
      </c>
      <c r="Q1215" s="3">
        <v>300001174071551</v>
      </c>
      <c r="R1215" t="s">
        <v>2243</v>
      </c>
      <c r="S1215">
        <v>0</v>
      </c>
      <c r="T1215">
        <v>0</v>
      </c>
      <c r="U1215" s="3">
        <v>1</v>
      </c>
      <c r="V1215" t="s">
        <v>4375</v>
      </c>
      <c r="W1215" t="s">
        <v>3278</v>
      </c>
      <c r="X1215" t="s">
        <v>3279</v>
      </c>
      <c r="Y1215" s="3">
        <v>2</v>
      </c>
      <c r="Z1215" t="s">
        <v>4376</v>
      </c>
      <c r="AA1215" t="s">
        <v>4377</v>
      </c>
      <c r="AB1215" t="s">
        <v>4378</v>
      </c>
      <c r="AC1215" t="s">
        <v>4309</v>
      </c>
      <c r="AD1215" t="s">
        <v>110</v>
      </c>
      <c r="AE1215" t="s">
        <v>60</v>
      </c>
      <c r="AF1215" t="s">
        <v>2247</v>
      </c>
      <c r="AH1215" s="3">
        <v>0</v>
      </c>
      <c r="AI1215" s="3">
        <v>2023</v>
      </c>
      <c r="AJ1215" s="4">
        <v>45149</v>
      </c>
      <c r="AK1215" s="5">
        <v>45222</v>
      </c>
      <c r="AL1215" t="s">
        <v>3508</v>
      </c>
      <c r="AM1215" t="s">
        <v>61</v>
      </c>
      <c r="AN1215">
        <v>-276.8</v>
      </c>
      <c r="AP1215">
        <v>276.8</v>
      </c>
      <c r="AQ1215" s="6">
        <v>-276.8</v>
      </c>
    </row>
    <row r="1216" spans="1:43" x14ac:dyDescent="0.3">
      <c r="A1216" t="s">
        <v>3497</v>
      </c>
      <c r="B1216" t="s">
        <v>446</v>
      </c>
      <c r="C1216" t="s">
        <v>46</v>
      </c>
      <c r="D1216" s="3">
        <v>71620</v>
      </c>
      <c r="E1216" t="s">
        <v>4643</v>
      </c>
      <c r="F1216" t="s">
        <v>48</v>
      </c>
      <c r="G1216" t="s">
        <v>49</v>
      </c>
      <c r="H1216" t="s">
        <v>50</v>
      </c>
      <c r="I1216" t="s">
        <v>51</v>
      </c>
      <c r="J1216" t="s">
        <v>1227</v>
      </c>
      <c r="K1216" t="s">
        <v>256</v>
      </c>
      <c r="L1216" t="s">
        <v>257</v>
      </c>
      <c r="M1216" t="s">
        <v>52</v>
      </c>
      <c r="N1216" t="s">
        <v>4375</v>
      </c>
      <c r="O1216" t="s">
        <v>3498</v>
      </c>
      <c r="P1216" t="s">
        <v>3257</v>
      </c>
      <c r="Q1216" s="3">
        <v>300001174071551</v>
      </c>
      <c r="R1216" t="s">
        <v>2243</v>
      </c>
      <c r="S1216">
        <v>0</v>
      </c>
      <c r="T1216">
        <v>0</v>
      </c>
      <c r="U1216" s="3">
        <v>1</v>
      </c>
      <c r="V1216" t="s">
        <v>4375</v>
      </c>
      <c r="W1216" t="s">
        <v>3278</v>
      </c>
      <c r="X1216" t="s">
        <v>3279</v>
      </c>
      <c r="Y1216" s="3">
        <v>300</v>
      </c>
      <c r="Z1216" t="s">
        <v>4379</v>
      </c>
      <c r="AA1216" t="s">
        <v>4377</v>
      </c>
      <c r="AB1216" t="s">
        <v>4380</v>
      </c>
      <c r="AC1216" t="s">
        <v>4309</v>
      </c>
      <c r="AD1216" t="s">
        <v>110</v>
      </c>
      <c r="AE1216" t="s">
        <v>60</v>
      </c>
      <c r="AF1216" t="s">
        <v>2247</v>
      </c>
      <c r="AH1216" s="3">
        <v>0</v>
      </c>
      <c r="AI1216" s="3">
        <v>2023</v>
      </c>
      <c r="AJ1216" s="4">
        <v>45149</v>
      </c>
      <c r="AK1216" s="5">
        <v>45149</v>
      </c>
      <c r="AL1216" t="s">
        <v>3508</v>
      </c>
      <c r="AM1216" t="s">
        <v>61</v>
      </c>
      <c r="AN1216">
        <v>276.8</v>
      </c>
      <c r="AO1216">
        <v>276.8</v>
      </c>
      <c r="AQ1216" s="6">
        <v>276.8</v>
      </c>
    </row>
    <row r="1217" spans="1:43" x14ac:dyDescent="0.3">
      <c r="A1217" t="s">
        <v>3497</v>
      </c>
      <c r="B1217" t="s">
        <v>289</v>
      </c>
      <c r="C1217" t="s">
        <v>46</v>
      </c>
      <c r="D1217" s="3">
        <v>71620</v>
      </c>
      <c r="E1217" t="s">
        <v>4643</v>
      </c>
      <c r="F1217" t="s">
        <v>48</v>
      </c>
      <c r="G1217" t="s">
        <v>49</v>
      </c>
      <c r="H1217" t="s">
        <v>50</v>
      </c>
      <c r="I1217" t="s">
        <v>51</v>
      </c>
      <c r="J1217" t="s">
        <v>1227</v>
      </c>
      <c r="K1217" t="s">
        <v>256</v>
      </c>
      <c r="L1217" t="s">
        <v>257</v>
      </c>
      <c r="M1217" t="s">
        <v>52</v>
      </c>
      <c r="N1217" t="s">
        <v>4387</v>
      </c>
      <c r="O1217" t="s">
        <v>3498</v>
      </c>
      <c r="P1217" t="s">
        <v>3257</v>
      </c>
      <c r="Q1217" s="3">
        <v>300001274608090</v>
      </c>
      <c r="R1217" t="s">
        <v>2243</v>
      </c>
      <c r="S1217">
        <v>0</v>
      </c>
      <c r="T1217">
        <v>0</v>
      </c>
      <c r="U1217" s="3">
        <v>1</v>
      </c>
      <c r="V1217" t="s">
        <v>4387</v>
      </c>
      <c r="W1217" t="s">
        <v>3278</v>
      </c>
      <c r="X1217" t="s">
        <v>3279</v>
      </c>
      <c r="Y1217" s="3">
        <v>2</v>
      </c>
      <c r="Z1217" t="s">
        <v>4388</v>
      </c>
      <c r="AA1217" t="s">
        <v>4389</v>
      </c>
      <c r="AB1217" t="s">
        <v>4390</v>
      </c>
      <c r="AC1217" t="s">
        <v>4313</v>
      </c>
      <c r="AD1217" t="s">
        <v>110</v>
      </c>
      <c r="AE1217" t="s">
        <v>60</v>
      </c>
      <c r="AF1217" t="s">
        <v>2247</v>
      </c>
      <c r="AH1217" s="3">
        <v>0</v>
      </c>
      <c r="AI1217" s="3">
        <v>2023</v>
      </c>
      <c r="AJ1217" s="4">
        <v>45194</v>
      </c>
      <c r="AK1217" s="5">
        <v>45226</v>
      </c>
      <c r="AL1217" t="s">
        <v>3508</v>
      </c>
      <c r="AM1217" t="s">
        <v>61</v>
      </c>
      <c r="AN1217">
        <v>-415.2</v>
      </c>
      <c r="AP1217">
        <v>415.2</v>
      </c>
      <c r="AQ1217" s="6">
        <v>-415.2</v>
      </c>
    </row>
    <row r="1218" spans="1:43" x14ac:dyDescent="0.3">
      <c r="A1218" t="s">
        <v>3497</v>
      </c>
      <c r="B1218" t="s">
        <v>289</v>
      </c>
      <c r="C1218" t="s">
        <v>46</v>
      </c>
      <c r="D1218" s="3">
        <v>71620</v>
      </c>
      <c r="E1218" t="s">
        <v>4643</v>
      </c>
      <c r="F1218" t="s">
        <v>48</v>
      </c>
      <c r="G1218" t="s">
        <v>49</v>
      </c>
      <c r="H1218" t="s">
        <v>50</v>
      </c>
      <c r="I1218" t="s">
        <v>51</v>
      </c>
      <c r="J1218" t="s">
        <v>1227</v>
      </c>
      <c r="K1218" t="s">
        <v>256</v>
      </c>
      <c r="L1218" t="s">
        <v>257</v>
      </c>
      <c r="M1218" t="s">
        <v>52</v>
      </c>
      <c r="N1218" t="s">
        <v>4387</v>
      </c>
      <c r="O1218" t="s">
        <v>3498</v>
      </c>
      <c r="P1218" t="s">
        <v>3257</v>
      </c>
      <c r="Q1218" s="3">
        <v>300001274608090</v>
      </c>
      <c r="R1218" t="s">
        <v>2243</v>
      </c>
      <c r="S1218">
        <v>0</v>
      </c>
      <c r="T1218">
        <v>0</v>
      </c>
      <c r="U1218" s="3">
        <v>1</v>
      </c>
      <c r="V1218" t="s">
        <v>4387</v>
      </c>
      <c r="W1218" t="s">
        <v>3278</v>
      </c>
      <c r="X1218" t="s">
        <v>3279</v>
      </c>
      <c r="Y1218" s="3">
        <v>224</v>
      </c>
      <c r="Z1218" t="s">
        <v>4391</v>
      </c>
      <c r="AA1218" t="s">
        <v>4389</v>
      </c>
      <c r="AB1218" t="s">
        <v>4392</v>
      </c>
      <c r="AC1218" t="s">
        <v>4313</v>
      </c>
      <c r="AD1218" t="s">
        <v>110</v>
      </c>
      <c r="AE1218" t="s">
        <v>60</v>
      </c>
      <c r="AF1218" t="s">
        <v>2247</v>
      </c>
      <c r="AH1218" s="3">
        <v>0</v>
      </c>
      <c r="AI1218" s="3">
        <v>2023</v>
      </c>
      <c r="AJ1218" s="4">
        <v>45194</v>
      </c>
      <c r="AK1218" s="5">
        <v>45195</v>
      </c>
      <c r="AL1218" t="s">
        <v>3508</v>
      </c>
      <c r="AM1218" t="s">
        <v>61</v>
      </c>
      <c r="AN1218">
        <v>415.2</v>
      </c>
      <c r="AO1218">
        <v>415.2</v>
      </c>
      <c r="AQ1218" s="6">
        <v>415.2</v>
      </c>
    </row>
    <row r="1219" spans="1:43" x14ac:dyDescent="0.3">
      <c r="A1219" t="s">
        <v>3497</v>
      </c>
      <c r="B1219" t="s">
        <v>247</v>
      </c>
      <c r="C1219" t="s">
        <v>46</v>
      </c>
      <c r="D1219" s="3">
        <v>71620</v>
      </c>
      <c r="E1219" t="s">
        <v>4643</v>
      </c>
      <c r="F1219" t="s">
        <v>48</v>
      </c>
      <c r="G1219" t="s">
        <v>49</v>
      </c>
      <c r="H1219" t="s">
        <v>50</v>
      </c>
      <c r="I1219" t="s">
        <v>51</v>
      </c>
      <c r="J1219" t="s">
        <v>1227</v>
      </c>
      <c r="K1219" t="s">
        <v>256</v>
      </c>
      <c r="L1219" t="s">
        <v>257</v>
      </c>
      <c r="M1219" t="s">
        <v>52</v>
      </c>
      <c r="N1219" t="s">
        <v>4394</v>
      </c>
      <c r="O1219" t="s">
        <v>3498</v>
      </c>
      <c r="Q1219" s="3">
        <v>300001338360568</v>
      </c>
      <c r="R1219" t="s">
        <v>2243</v>
      </c>
      <c r="S1219">
        <v>0</v>
      </c>
      <c r="T1219">
        <v>0</v>
      </c>
      <c r="U1219" s="3">
        <v>1</v>
      </c>
      <c r="V1219" t="s">
        <v>4394</v>
      </c>
      <c r="W1219" t="s">
        <v>3278</v>
      </c>
      <c r="X1219" t="s">
        <v>3279</v>
      </c>
      <c r="Y1219" s="3">
        <v>1177</v>
      </c>
      <c r="Z1219" t="s">
        <v>4388</v>
      </c>
      <c r="AA1219" t="s">
        <v>4395</v>
      </c>
      <c r="AB1219" t="s">
        <v>4396</v>
      </c>
      <c r="AC1219" t="s">
        <v>3777</v>
      </c>
      <c r="AD1219" t="s">
        <v>110</v>
      </c>
      <c r="AE1219" t="s">
        <v>60</v>
      </c>
      <c r="AF1219" t="s">
        <v>2247</v>
      </c>
      <c r="AH1219" s="3">
        <v>0</v>
      </c>
      <c r="AI1219" s="3">
        <v>2023</v>
      </c>
      <c r="AJ1219" s="4">
        <v>45225</v>
      </c>
      <c r="AK1219" s="5">
        <v>45226</v>
      </c>
      <c r="AL1219" t="s">
        <v>3508</v>
      </c>
      <c r="AM1219" t="s">
        <v>61</v>
      </c>
      <c r="AN1219">
        <v>276.8</v>
      </c>
      <c r="AO1219">
        <v>276.8</v>
      </c>
      <c r="AQ1219" s="6">
        <v>276.8</v>
      </c>
    </row>
    <row r="1220" spans="1:43" x14ac:dyDescent="0.3">
      <c r="A1220" t="s">
        <v>3497</v>
      </c>
      <c r="B1220" t="s">
        <v>247</v>
      </c>
      <c r="C1220" t="s">
        <v>46</v>
      </c>
      <c r="D1220" s="3">
        <v>71620</v>
      </c>
      <c r="E1220" t="s">
        <v>4643</v>
      </c>
      <c r="F1220" t="s">
        <v>48</v>
      </c>
      <c r="G1220" t="s">
        <v>49</v>
      </c>
      <c r="H1220" t="s">
        <v>50</v>
      </c>
      <c r="I1220" t="s">
        <v>51</v>
      </c>
      <c r="J1220" t="s">
        <v>1227</v>
      </c>
      <c r="K1220" t="s">
        <v>256</v>
      </c>
      <c r="L1220" t="s">
        <v>257</v>
      </c>
      <c r="M1220" t="s">
        <v>52</v>
      </c>
      <c r="N1220" t="s">
        <v>4394</v>
      </c>
      <c r="O1220" t="s">
        <v>3498</v>
      </c>
      <c r="Q1220" s="3">
        <v>300001338360568</v>
      </c>
      <c r="R1220" t="s">
        <v>2243</v>
      </c>
      <c r="S1220">
        <v>0</v>
      </c>
      <c r="T1220">
        <v>0</v>
      </c>
      <c r="U1220" s="3">
        <v>1</v>
      </c>
      <c r="V1220" t="s">
        <v>4394</v>
      </c>
      <c r="W1220" t="s">
        <v>3278</v>
      </c>
      <c r="X1220" t="s">
        <v>3279</v>
      </c>
      <c r="Y1220" s="3">
        <v>1178</v>
      </c>
      <c r="Z1220" t="s">
        <v>4388</v>
      </c>
      <c r="AA1220" t="s">
        <v>4395</v>
      </c>
      <c r="AB1220" t="s">
        <v>4396</v>
      </c>
      <c r="AC1220" t="s">
        <v>3777</v>
      </c>
      <c r="AD1220" t="s">
        <v>110</v>
      </c>
      <c r="AE1220" t="s">
        <v>60</v>
      </c>
      <c r="AF1220" t="s">
        <v>2247</v>
      </c>
      <c r="AH1220" s="3">
        <v>0</v>
      </c>
      <c r="AI1220" s="3">
        <v>2023</v>
      </c>
      <c r="AJ1220" s="4">
        <v>45225</v>
      </c>
      <c r="AK1220" s="5">
        <v>45226</v>
      </c>
      <c r="AL1220" t="s">
        <v>3508</v>
      </c>
      <c r="AM1220" t="s">
        <v>61</v>
      </c>
      <c r="AN1220">
        <v>-276.8</v>
      </c>
      <c r="AP1220">
        <v>276.8</v>
      </c>
      <c r="AQ1220" s="6">
        <v>-276.8</v>
      </c>
    </row>
    <row r="1221" spans="1:43" x14ac:dyDescent="0.3">
      <c r="A1221" t="s">
        <v>3497</v>
      </c>
      <c r="B1221" t="s">
        <v>179</v>
      </c>
      <c r="C1221" t="s">
        <v>46</v>
      </c>
      <c r="D1221" s="3">
        <v>71620</v>
      </c>
      <c r="E1221" t="s">
        <v>4643</v>
      </c>
      <c r="F1221" t="s">
        <v>48</v>
      </c>
      <c r="G1221" t="s">
        <v>49</v>
      </c>
      <c r="H1221" t="s">
        <v>50</v>
      </c>
      <c r="I1221" t="s">
        <v>51</v>
      </c>
      <c r="J1221" t="s">
        <v>256</v>
      </c>
      <c r="K1221" t="s">
        <v>256</v>
      </c>
      <c r="L1221" t="s">
        <v>257</v>
      </c>
      <c r="M1221" t="s">
        <v>52</v>
      </c>
      <c r="N1221" t="s">
        <v>3318</v>
      </c>
      <c r="O1221" t="s">
        <v>3498</v>
      </c>
      <c r="P1221" t="s">
        <v>3257</v>
      </c>
      <c r="Q1221" s="3">
        <v>300002047474731</v>
      </c>
      <c r="R1221" t="s">
        <v>2243</v>
      </c>
      <c r="S1221">
        <v>692</v>
      </c>
      <c r="T1221">
        <v>346</v>
      </c>
      <c r="U1221" s="3">
        <v>1</v>
      </c>
      <c r="V1221" t="s">
        <v>3318</v>
      </c>
      <c r="W1221" t="s">
        <v>3278</v>
      </c>
      <c r="X1221" t="s">
        <v>3279</v>
      </c>
      <c r="Y1221" s="3">
        <v>364</v>
      </c>
      <c r="Z1221" t="s">
        <v>4073</v>
      </c>
      <c r="AA1221" t="s">
        <v>4506</v>
      </c>
      <c r="AB1221" t="s">
        <v>4074</v>
      </c>
      <c r="AC1221" t="s">
        <v>4086</v>
      </c>
      <c r="AD1221" t="s">
        <v>110</v>
      </c>
      <c r="AE1221" t="s">
        <v>60</v>
      </c>
      <c r="AF1221" t="s">
        <v>2247</v>
      </c>
      <c r="AH1221" s="3">
        <v>0</v>
      </c>
      <c r="AI1221" s="3">
        <v>2024</v>
      </c>
      <c r="AJ1221" s="4">
        <v>45559</v>
      </c>
      <c r="AK1221" s="5">
        <v>45559</v>
      </c>
      <c r="AL1221" t="s">
        <v>3508</v>
      </c>
      <c r="AM1221" t="s">
        <v>61</v>
      </c>
      <c r="AN1221">
        <v>346</v>
      </c>
      <c r="AO1221">
        <v>346</v>
      </c>
      <c r="AQ1221" s="6">
        <v>346</v>
      </c>
    </row>
    <row r="1222" spans="1:43" x14ac:dyDescent="0.3">
      <c r="A1222" t="s">
        <v>3497</v>
      </c>
      <c r="B1222" t="s">
        <v>179</v>
      </c>
      <c r="C1222" t="s">
        <v>46</v>
      </c>
      <c r="D1222" s="3">
        <v>71620</v>
      </c>
      <c r="E1222" t="s">
        <v>4643</v>
      </c>
      <c r="F1222" t="s">
        <v>48</v>
      </c>
      <c r="G1222" t="s">
        <v>49</v>
      </c>
      <c r="H1222" t="s">
        <v>50</v>
      </c>
      <c r="I1222" t="s">
        <v>51</v>
      </c>
      <c r="J1222" t="s">
        <v>256</v>
      </c>
      <c r="K1222" t="s">
        <v>256</v>
      </c>
      <c r="L1222" t="s">
        <v>257</v>
      </c>
      <c r="M1222" t="s">
        <v>52</v>
      </c>
      <c r="N1222" t="s">
        <v>3318</v>
      </c>
      <c r="O1222" t="s">
        <v>3498</v>
      </c>
      <c r="P1222" t="s">
        <v>3257</v>
      </c>
      <c r="Q1222" s="3">
        <v>300002047474731</v>
      </c>
      <c r="R1222" t="s">
        <v>2243</v>
      </c>
      <c r="S1222">
        <v>692</v>
      </c>
      <c r="T1222">
        <v>346</v>
      </c>
      <c r="U1222" s="3">
        <v>2</v>
      </c>
      <c r="V1222" t="s">
        <v>3318</v>
      </c>
      <c r="W1222" t="s">
        <v>3278</v>
      </c>
      <c r="X1222" t="s">
        <v>3279</v>
      </c>
      <c r="Y1222" s="3">
        <v>363</v>
      </c>
      <c r="Z1222" t="s">
        <v>4073</v>
      </c>
      <c r="AA1222" t="s">
        <v>4507</v>
      </c>
      <c r="AB1222" t="s">
        <v>4074</v>
      </c>
      <c r="AC1222" t="s">
        <v>4086</v>
      </c>
      <c r="AD1222" t="s">
        <v>110</v>
      </c>
      <c r="AE1222" t="s">
        <v>60</v>
      </c>
      <c r="AF1222" t="s">
        <v>2247</v>
      </c>
      <c r="AH1222" s="3">
        <v>0</v>
      </c>
      <c r="AI1222" s="3">
        <v>2024</v>
      </c>
      <c r="AJ1222" s="4">
        <v>45559</v>
      </c>
      <c r="AK1222" s="5">
        <v>45559</v>
      </c>
      <c r="AL1222" t="s">
        <v>3580</v>
      </c>
      <c r="AM1222" t="s">
        <v>61</v>
      </c>
      <c r="AN1222">
        <v>346</v>
      </c>
      <c r="AO1222">
        <v>346</v>
      </c>
      <c r="AQ1222" s="6">
        <v>346</v>
      </c>
    </row>
    <row r="1223" spans="1:43" x14ac:dyDescent="0.3">
      <c r="A1223" t="s">
        <v>3497</v>
      </c>
      <c r="B1223" t="s">
        <v>440</v>
      </c>
      <c r="C1223" t="s">
        <v>46</v>
      </c>
      <c r="D1223" s="3">
        <v>71625</v>
      </c>
      <c r="E1223" t="s">
        <v>4644</v>
      </c>
      <c r="F1223" t="s">
        <v>48</v>
      </c>
      <c r="G1223" t="s">
        <v>49</v>
      </c>
      <c r="H1223" t="s">
        <v>50</v>
      </c>
      <c r="I1223" t="s">
        <v>51</v>
      </c>
      <c r="J1223" t="s">
        <v>1227</v>
      </c>
      <c r="K1223" t="s">
        <v>256</v>
      </c>
      <c r="L1223" t="s">
        <v>257</v>
      </c>
      <c r="M1223" t="s">
        <v>52</v>
      </c>
      <c r="N1223" t="s">
        <v>3899</v>
      </c>
      <c r="O1223" t="s">
        <v>3498</v>
      </c>
      <c r="P1223" t="s">
        <v>3900</v>
      </c>
      <c r="Q1223" s="3">
        <v>300001718051979</v>
      </c>
      <c r="R1223" t="s">
        <v>2243</v>
      </c>
      <c r="S1223">
        <v>0</v>
      </c>
      <c r="T1223">
        <v>0</v>
      </c>
      <c r="U1223" s="3">
        <v>1</v>
      </c>
      <c r="V1223" t="s">
        <v>3899</v>
      </c>
      <c r="W1223" t="s">
        <v>2570</v>
      </c>
      <c r="X1223" t="s">
        <v>2571</v>
      </c>
      <c r="Y1223" s="3">
        <v>347</v>
      </c>
      <c r="Z1223" t="s">
        <v>3904</v>
      </c>
      <c r="AA1223" t="s">
        <v>3902</v>
      </c>
      <c r="AB1223" t="s">
        <v>3905</v>
      </c>
      <c r="AC1223" t="s">
        <v>3544</v>
      </c>
      <c r="AD1223" t="s">
        <v>110</v>
      </c>
      <c r="AE1223" t="s">
        <v>60</v>
      </c>
      <c r="AF1223" t="s">
        <v>2247</v>
      </c>
      <c r="AH1223" s="3">
        <v>0</v>
      </c>
      <c r="AI1223" s="3">
        <v>2024</v>
      </c>
      <c r="AJ1223" s="4">
        <v>45383</v>
      </c>
      <c r="AK1223" s="5">
        <v>45408</v>
      </c>
      <c r="AL1223" t="s">
        <v>3508</v>
      </c>
      <c r="AM1223" t="s">
        <v>116</v>
      </c>
      <c r="AN1223">
        <v>111056.40000000001</v>
      </c>
      <c r="AO1223">
        <v>838.6</v>
      </c>
      <c r="AQ1223" s="6">
        <v>838.6</v>
      </c>
    </row>
    <row r="1224" spans="1:43" x14ac:dyDescent="0.3">
      <c r="A1224" t="s">
        <v>3497</v>
      </c>
      <c r="B1224" t="s">
        <v>440</v>
      </c>
      <c r="C1224" t="s">
        <v>46</v>
      </c>
      <c r="D1224" s="3">
        <v>71625</v>
      </c>
      <c r="E1224" t="s">
        <v>4644</v>
      </c>
      <c r="F1224" t="s">
        <v>48</v>
      </c>
      <c r="G1224" t="s">
        <v>49</v>
      </c>
      <c r="H1224" t="s">
        <v>50</v>
      </c>
      <c r="I1224" t="s">
        <v>51</v>
      </c>
      <c r="J1224" t="s">
        <v>1227</v>
      </c>
      <c r="K1224" t="s">
        <v>256</v>
      </c>
      <c r="L1224" t="s">
        <v>257</v>
      </c>
      <c r="M1224" t="s">
        <v>52</v>
      </c>
      <c r="N1224" t="s">
        <v>3899</v>
      </c>
      <c r="O1224" t="s">
        <v>3498</v>
      </c>
      <c r="P1224" t="s">
        <v>3900</v>
      </c>
      <c r="Q1224" s="3">
        <v>300001718051979</v>
      </c>
      <c r="R1224" t="s">
        <v>2243</v>
      </c>
      <c r="S1224">
        <v>0</v>
      </c>
      <c r="T1224">
        <v>0</v>
      </c>
      <c r="U1224" s="3">
        <v>1</v>
      </c>
      <c r="V1224" t="s">
        <v>3899</v>
      </c>
      <c r="W1224" t="s">
        <v>2570</v>
      </c>
      <c r="X1224" t="s">
        <v>2571</v>
      </c>
      <c r="Y1224" s="3">
        <v>362</v>
      </c>
      <c r="Z1224" t="s">
        <v>3901</v>
      </c>
      <c r="AA1224" t="s">
        <v>3902</v>
      </c>
      <c r="AB1224" t="s">
        <v>3903</v>
      </c>
      <c r="AC1224" t="s">
        <v>3544</v>
      </c>
      <c r="AD1224" t="s">
        <v>110</v>
      </c>
      <c r="AE1224" t="s">
        <v>60</v>
      </c>
      <c r="AF1224" t="s">
        <v>2247</v>
      </c>
      <c r="AH1224" s="3">
        <v>0</v>
      </c>
      <c r="AI1224" s="3">
        <v>2024</v>
      </c>
      <c r="AJ1224" s="4">
        <v>45383</v>
      </c>
      <c r="AK1224" s="5">
        <v>45411</v>
      </c>
      <c r="AL1224" t="s">
        <v>3508</v>
      </c>
      <c r="AM1224" t="s">
        <v>116</v>
      </c>
      <c r="AN1224">
        <v>-111056.40000000001</v>
      </c>
      <c r="AP1224">
        <v>838.6</v>
      </c>
      <c r="AQ1224" s="6">
        <v>-838.6</v>
      </c>
    </row>
    <row r="1225" spans="1:43" x14ac:dyDescent="0.3">
      <c r="A1225" t="s">
        <v>3497</v>
      </c>
      <c r="B1225" t="s">
        <v>440</v>
      </c>
      <c r="C1225" t="s">
        <v>46</v>
      </c>
      <c r="D1225" s="3">
        <v>71625</v>
      </c>
      <c r="E1225" t="s">
        <v>4644</v>
      </c>
      <c r="F1225" t="s">
        <v>48</v>
      </c>
      <c r="G1225" t="s">
        <v>49</v>
      </c>
      <c r="H1225" t="s">
        <v>50</v>
      </c>
      <c r="I1225" t="s">
        <v>51</v>
      </c>
      <c r="J1225" t="s">
        <v>1227</v>
      </c>
      <c r="K1225" t="s">
        <v>256</v>
      </c>
      <c r="L1225" t="s">
        <v>257</v>
      </c>
      <c r="M1225" t="s">
        <v>52</v>
      </c>
      <c r="N1225" t="s">
        <v>3906</v>
      </c>
      <c r="O1225" t="s">
        <v>3498</v>
      </c>
      <c r="P1225" t="s">
        <v>3900</v>
      </c>
      <c r="Q1225" s="3">
        <v>300001720041621</v>
      </c>
      <c r="R1225" t="s">
        <v>2243</v>
      </c>
      <c r="S1225">
        <v>0</v>
      </c>
      <c r="T1225">
        <v>0</v>
      </c>
      <c r="U1225" s="3">
        <v>1</v>
      </c>
      <c r="V1225" t="s">
        <v>3906</v>
      </c>
      <c r="W1225" t="s">
        <v>2564</v>
      </c>
      <c r="X1225" t="s">
        <v>2565</v>
      </c>
      <c r="Y1225" s="3">
        <v>225</v>
      </c>
      <c r="Z1225" t="s">
        <v>3901</v>
      </c>
      <c r="AA1225" t="s">
        <v>3907</v>
      </c>
      <c r="AB1225" t="s">
        <v>3903</v>
      </c>
      <c r="AC1225" t="s">
        <v>3908</v>
      </c>
      <c r="AD1225" t="s">
        <v>110</v>
      </c>
      <c r="AE1225" t="s">
        <v>60</v>
      </c>
      <c r="AF1225" t="s">
        <v>2247</v>
      </c>
      <c r="AH1225" s="3">
        <v>0</v>
      </c>
      <c r="AI1225" s="3">
        <v>2024</v>
      </c>
      <c r="AJ1225" s="4">
        <v>45407</v>
      </c>
      <c r="AK1225" s="5">
        <v>45411</v>
      </c>
      <c r="AL1225" t="s">
        <v>3508</v>
      </c>
      <c r="AM1225" t="s">
        <v>116</v>
      </c>
      <c r="AN1225">
        <v>-111056.40000000001</v>
      </c>
      <c r="AP1225">
        <v>840</v>
      </c>
      <c r="AQ1225" s="6">
        <v>-840</v>
      </c>
    </row>
    <row r="1226" spans="1:43" x14ac:dyDescent="0.3">
      <c r="A1226" t="s">
        <v>3497</v>
      </c>
      <c r="B1226" t="s">
        <v>440</v>
      </c>
      <c r="C1226" t="s">
        <v>46</v>
      </c>
      <c r="D1226" s="3">
        <v>71625</v>
      </c>
      <c r="E1226" t="s">
        <v>4644</v>
      </c>
      <c r="F1226" t="s">
        <v>48</v>
      </c>
      <c r="G1226" t="s">
        <v>49</v>
      </c>
      <c r="H1226" t="s">
        <v>50</v>
      </c>
      <c r="I1226" t="s">
        <v>51</v>
      </c>
      <c r="J1226" t="s">
        <v>1227</v>
      </c>
      <c r="K1226" t="s">
        <v>256</v>
      </c>
      <c r="L1226" t="s">
        <v>257</v>
      </c>
      <c r="M1226" t="s">
        <v>52</v>
      </c>
      <c r="N1226" t="s">
        <v>3906</v>
      </c>
      <c r="O1226" t="s">
        <v>3498</v>
      </c>
      <c r="P1226" t="s">
        <v>3900</v>
      </c>
      <c r="Q1226" s="3">
        <v>300001720041621</v>
      </c>
      <c r="R1226" t="s">
        <v>2243</v>
      </c>
      <c r="S1226">
        <v>0</v>
      </c>
      <c r="T1226">
        <v>0</v>
      </c>
      <c r="U1226" s="3">
        <v>1</v>
      </c>
      <c r="V1226" t="s">
        <v>3906</v>
      </c>
      <c r="W1226" t="s">
        <v>2564</v>
      </c>
      <c r="X1226" t="s">
        <v>2565</v>
      </c>
      <c r="Y1226" s="3">
        <v>237</v>
      </c>
      <c r="Z1226" t="s">
        <v>3904</v>
      </c>
      <c r="AA1226" t="s">
        <v>3907</v>
      </c>
      <c r="AB1226" t="s">
        <v>3905</v>
      </c>
      <c r="AC1226" t="s">
        <v>3908</v>
      </c>
      <c r="AD1226" t="s">
        <v>110</v>
      </c>
      <c r="AE1226" t="s">
        <v>60</v>
      </c>
      <c r="AF1226" t="s">
        <v>2247</v>
      </c>
      <c r="AH1226" s="3">
        <v>0</v>
      </c>
      <c r="AI1226" s="3">
        <v>2024</v>
      </c>
      <c r="AJ1226" s="4">
        <v>45407</v>
      </c>
      <c r="AK1226" s="5">
        <v>45408</v>
      </c>
      <c r="AL1226" t="s">
        <v>3508</v>
      </c>
      <c r="AM1226" t="s">
        <v>116</v>
      </c>
      <c r="AN1226">
        <v>111056.40000000001</v>
      </c>
      <c r="AO1226">
        <v>840</v>
      </c>
      <c r="AQ1226" s="6">
        <v>840</v>
      </c>
    </row>
    <row r="1227" spans="1:43" x14ac:dyDescent="0.3">
      <c r="A1227" t="s">
        <v>3497</v>
      </c>
      <c r="B1227" t="s">
        <v>440</v>
      </c>
      <c r="C1227" t="s">
        <v>46</v>
      </c>
      <c r="D1227" s="3">
        <v>71625</v>
      </c>
      <c r="E1227" t="s">
        <v>4644</v>
      </c>
      <c r="F1227" t="s">
        <v>48</v>
      </c>
      <c r="G1227" t="s">
        <v>49</v>
      </c>
      <c r="H1227" t="s">
        <v>50</v>
      </c>
      <c r="I1227" t="s">
        <v>51</v>
      </c>
      <c r="J1227" t="s">
        <v>1227</v>
      </c>
      <c r="K1227" t="s">
        <v>256</v>
      </c>
      <c r="L1227" t="s">
        <v>257</v>
      </c>
      <c r="M1227" t="s">
        <v>52</v>
      </c>
      <c r="N1227" t="s">
        <v>2775</v>
      </c>
      <c r="O1227" t="s">
        <v>3498</v>
      </c>
      <c r="P1227" t="s">
        <v>2774</v>
      </c>
      <c r="Q1227" s="3">
        <v>300001728672865</v>
      </c>
      <c r="R1227" t="s">
        <v>2243</v>
      </c>
      <c r="S1227">
        <v>83292.3</v>
      </c>
      <c r="T1227">
        <v>83292.3</v>
      </c>
      <c r="U1227" s="3">
        <v>1</v>
      </c>
      <c r="V1227" t="s">
        <v>2775</v>
      </c>
      <c r="W1227" t="s">
        <v>2564</v>
      </c>
      <c r="X1227" t="s">
        <v>2565</v>
      </c>
      <c r="Y1227" s="3">
        <v>500</v>
      </c>
      <c r="Z1227" t="s">
        <v>3914</v>
      </c>
      <c r="AA1227" t="s">
        <v>3915</v>
      </c>
      <c r="AB1227" t="s">
        <v>3916</v>
      </c>
      <c r="AC1227" t="s">
        <v>3917</v>
      </c>
      <c r="AD1227" t="s">
        <v>110</v>
      </c>
      <c r="AE1227" t="s">
        <v>60</v>
      </c>
      <c r="AF1227" t="s">
        <v>2247</v>
      </c>
      <c r="AH1227" s="3">
        <v>0</v>
      </c>
      <c r="AI1227" s="3">
        <v>2024</v>
      </c>
      <c r="AJ1227" s="4">
        <v>45411</v>
      </c>
      <c r="AK1227" s="5">
        <v>45411</v>
      </c>
      <c r="AL1227" t="s">
        <v>3508</v>
      </c>
      <c r="AM1227" t="s">
        <v>116</v>
      </c>
      <c r="AN1227">
        <v>83292.3</v>
      </c>
      <c r="AO1227">
        <v>630</v>
      </c>
      <c r="AQ1227" s="6">
        <v>630</v>
      </c>
    </row>
    <row r="1228" spans="1:43" x14ac:dyDescent="0.3">
      <c r="A1228" t="s">
        <v>3497</v>
      </c>
      <c r="B1228" t="s">
        <v>440</v>
      </c>
      <c r="C1228" t="s">
        <v>46</v>
      </c>
      <c r="D1228" s="3">
        <v>71625</v>
      </c>
      <c r="E1228" t="s">
        <v>4644</v>
      </c>
      <c r="F1228" t="s">
        <v>48</v>
      </c>
      <c r="G1228" t="s">
        <v>49</v>
      </c>
      <c r="H1228" t="s">
        <v>50</v>
      </c>
      <c r="I1228" t="s">
        <v>51</v>
      </c>
      <c r="J1228" t="s">
        <v>1227</v>
      </c>
      <c r="K1228" t="s">
        <v>256</v>
      </c>
      <c r="L1228" t="s">
        <v>257</v>
      </c>
      <c r="M1228" t="s">
        <v>52</v>
      </c>
      <c r="N1228" t="s">
        <v>2782</v>
      </c>
      <c r="O1228" t="s">
        <v>3498</v>
      </c>
      <c r="P1228" t="s">
        <v>2781</v>
      </c>
      <c r="Q1228" s="3">
        <v>300001728672888</v>
      </c>
      <c r="R1228" t="s">
        <v>2243</v>
      </c>
      <c r="S1228">
        <v>83292.3</v>
      </c>
      <c r="T1228">
        <v>83292.3</v>
      </c>
      <c r="U1228" s="3">
        <v>1</v>
      </c>
      <c r="V1228" t="s">
        <v>2782</v>
      </c>
      <c r="W1228" t="s">
        <v>2570</v>
      </c>
      <c r="X1228" t="s">
        <v>2571</v>
      </c>
      <c r="Y1228" s="3">
        <v>237</v>
      </c>
      <c r="Z1228" t="s">
        <v>3914</v>
      </c>
      <c r="AA1228" t="s">
        <v>3918</v>
      </c>
      <c r="AB1228" t="s">
        <v>3916</v>
      </c>
      <c r="AC1228" t="s">
        <v>3544</v>
      </c>
      <c r="AD1228" t="s">
        <v>110</v>
      </c>
      <c r="AE1228" t="s">
        <v>60</v>
      </c>
      <c r="AF1228" t="s">
        <v>2247</v>
      </c>
      <c r="AH1228" s="3">
        <v>0</v>
      </c>
      <c r="AI1228" s="3">
        <v>2024</v>
      </c>
      <c r="AJ1228" s="4">
        <v>45383</v>
      </c>
      <c r="AK1228" s="5">
        <v>45411</v>
      </c>
      <c r="AL1228" t="s">
        <v>3508</v>
      </c>
      <c r="AM1228" t="s">
        <v>116</v>
      </c>
      <c r="AN1228">
        <v>83292.3</v>
      </c>
      <c r="AO1228">
        <v>627.86</v>
      </c>
      <c r="AQ1228" s="6">
        <v>627.86</v>
      </c>
    </row>
    <row r="1229" spans="1:43" x14ac:dyDescent="0.3">
      <c r="A1229" t="s">
        <v>3497</v>
      </c>
      <c r="B1229" t="s">
        <v>179</v>
      </c>
      <c r="C1229" t="s">
        <v>46</v>
      </c>
      <c r="D1229" s="3">
        <v>72399</v>
      </c>
      <c r="E1229" t="s">
        <v>4661</v>
      </c>
      <c r="F1229" t="s">
        <v>48</v>
      </c>
      <c r="G1229" t="s">
        <v>49</v>
      </c>
      <c r="H1229" t="s">
        <v>50</v>
      </c>
      <c r="I1229" t="s">
        <v>51</v>
      </c>
      <c r="J1229" t="s">
        <v>256</v>
      </c>
      <c r="K1229" t="s">
        <v>256</v>
      </c>
      <c r="L1229" t="s">
        <v>257</v>
      </c>
      <c r="M1229" t="s">
        <v>52</v>
      </c>
      <c r="N1229" t="s">
        <v>4029</v>
      </c>
      <c r="O1229" t="s">
        <v>3498</v>
      </c>
      <c r="P1229" t="s">
        <v>4030</v>
      </c>
      <c r="Q1229" s="3">
        <v>300002033977089</v>
      </c>
      <c r="R1229" t="s">
        <v>2243</v>
      </c>
      <c r="S1229">
        <v>4841554.8499999996</v>
      </c>
      <c r="T1229">
        <v>31633.360000000001</v>
      </c>
      <c r="U1229" s="3">
        <v>14</v>
      </c>
      <c r="V1229" t="s">
        <v>4029</v>
      </c>
      <c r="W1229" t="s">
        <v>2399</v>
      </c>
      <c r="X1229" t="s">
        <v>2400</v>
      </c>
      <c r="Y1229" s="3">
        <v>706</v>
      </c>
      <c r="Z1229" t="s">
        <v>4031</v>
      </c>
      <c r="AA1229" t="s">
        <v>4035</v>
      </c>
      <c r="AB1229" t="s">
        <v>4033</v>
      </c>
      <c r="AC1229" t="s">
        <v>4034</v>
      </c>
      <c r="AD1229" t="s">
        <v>110</v>
      </c>
      <c r="AE1229" t="s">
        <v>60</v>
      </c>
      <c r="AF1229" t="s">
        <v>2247</v>
      </c>
      <c r="AH1229" s="3">
        <v>0</v>
      </c>
      <c r="AI1229" s="3">
        <v>2024</v>
      </c>
      <c r="AJ1229" s="4">
        <v>45536</v>
      </c>
      <c r="AK1229" s="5">
        <v>45554</v>
      </c>
      <c r="AL1229" t="s">
        <v>4036</v>
      </c>
      <c r="AM1229" t="s">
        <v>116</v>
      </c>
      <c r="AN1229">
        <v>31633.360000000001</v>
      </c>
      <c r="AO1229">
        <v>229.48000000000002</v>
      </c>
      <c r="AQ1229" s="6">
        <v>229.48000000000002</v>
      </c>
    </row>
    <row r="1230" spans="1:43" x14ac:dyDescent="0.3">
      <c r="A1230" t="s">
        <v>3497</v>
      </c>
      <c r="B1230" t="s">
        <v>179</v>
      </c>
      <c r="C1230" t="s">
        <v>46</v>
      </c>
      <c r="D1230" s="3">
        <v>72399</v>
      </c>
      <c r="E1230" t="s">
        <v>4661</v>
      </c>
      <c r="F1230" t="s">
        <v>48</v>
      </c>
      <c r="G1230" t="s">
        <v>49</v>
      </c>
      <c r="H1230" t="s">
        <v>50</v>
      </c>
      <c r="I1230" t="s">
        <v>51</v>
      </c>
      <c r="J1230" t="s">
        <v>256</v>
      </c>
      <c r="K1230" t="s">
        <v>256</v>
      </c>
      <c r="L1230" t="s">
        <v>257</v>
      </c>
      <c r="M1230" t="s">
        <v>52</v>
      </c>
      <c r="N1230" t="s">
        <v>4029</v>
      </c>
      <c r="O1230" t="s">
        <v>3498</v>
      </c>
      <c r="P1230" t="s">
        <v>4030</v>
      </c>
      <c r="Q1230" s="3">
        <v>300002033977089</v>
      </c>
      <c r="R1230" t="s">
        <v>2243</v>
      </c>
      <c r="S1230">
        <v>4841554.8499999996</v>
      </c>
      <c r="T1230">
        <v>85993.600000000006</v>
      </c>
      <c r="U1230" s="3">
        <v>7</v>
      </c>
      <c r="V1230" t="s">
        <v>4029</v>
      </c>
      <c r="W1230" t="s">
        <v>2399</v>
      </c>
      <c r="X1230" t="s">
        <v>2400</v>
      </c>
      <c r="Y1230" s="3">
        <v>707</v>
      </c>
      <c r="Z1230" t="s">
        <v>4031</v>
      </c>
      <c r="AA1230" t="s">
        <v>4039</v>
      </c>
      <c r="AB1230" t="s">
        <v>4033</v>
      </c>
      <c r="AC1230" t="s">
        <v>4034</v>
      </c>
      <c r="AD1230" t="s">
        <v>110</v>
      </c>
      <c r="AE1230" t="s">
        <v>60</v>
      </c>
      <c r="AF1230" t="s">
        <v>2247</v>
      </c>
      <c r="AH1230" s="3">
        <v>0</v>
      </c>
      <c r="AI1230" s="3">
        <v>2024</v>
      </c>
      <c r="AJ1230" s="4">
        <v>45536</v>
      </c>
      <c r="AK1230" s="5">
        <v>45554</v>
      </c>
      <c r="AL1230" t="s">
        <v>3545</v>
      </c>
      <c r="AM1230" t="s">
        <v>116</v>
      </c>
      <c r="AN1230">
        <v>85993.600000000006</v>
      </c>
      <c r="AO1230">
        <v>623.82000000000005</v>
      </c>
      <c r="AQ1230" s="6">
        <v>623.82000000000005</v>
      </c>
    </row>
    <row r="1231" spans="1:43" x14ac:dyDescent="0.3">
      <c r="A1231" t="s">
        <v>3497</v>
      </c>
      <c r="B1231" t="s">
        <v>179</v>
      </c>
      <c r="C1231" t="s">
        <v>46</v>
      </c>
      <c r="D1231" s="3">
        <v>72399</v>
      </c>
      <c r="E1231" t="s">
        <v>4661</v>
      </c>
      <c r="F1231" t="s">
        <v>48</v>
      </c>
      <c r="G1231" t="s">
        <v>49</v>
      </c>
      <c r="H1231" t="s">
        <v>50</v>
      </c>
      <c r="I1231" t="s">
        <v>51</v>
      </c>
      <c r="J1231" t="s">
        <v>256</v>
      </c>
      <c r="K1231" t="s">
        <v>256</v>
      </c>
      <c r="L1231" t="s">
        <v>257</v>
      </c>
      <c r="M1231" t="s">
        <v>52</v>
      </c>
      <c r="N1231" t="s">
        <v>4029</v>
      </c>
      <c r="O1231" t="s">
        <v>3498</v>
      </c>
      <c r="P1231" t="s">
        <v>4030</v>
      </c>
      <c r="Q1231" s="3">
        <v>300002033977089</v>
      </c>
      <c r="R1231" t="s">
        <v>2243</v>
      </c>
      <c r="S1231">
        <v>4841554.8499999996</v>
      </c>
      <c r="T1231">
        <v>107492</v>
      </c>
      <c r="U1231" s="3">
        <v>4</v>
      </c>
      <c r="V1231" t="s">
        <v>4029</v>
      </c>
      <c r="W1231" t="s">
        <v>2399</v>
      </c>
      <c r="X1231" t="s">
        <v>2400</v>
      </c>
      <c r="Y1231" s="3">
        <v>708</v>
      </c>
      <c r="Z1231" t="s">
        <v>4031</v>
      </c>
      <c r="AA1231" t="s">
        <v>4040</v>
      </c>
      <c r="AB1231" t="s">
        <v>4033</v>
      </c>
      <c r="AC1231" t="s">
        <v>4034</v>
      </c>
      <c r="AD1231" t="s">
        <v>110</v>
      </c>
      <c r="AE1231" t="s">
        <v>60</v>
      </c>
      <c r="AF1231" t="s">
        <v>2247</v>
      </c>
      <c r="AH1231" s="3">
        <v>0</v>
      </c>
      <c r="AI1231" s="3">
        <v>2024</v>
      </c>
      <c r="AJ1231" s="4">
        <v>45536</v>
      </c>
      <c r="AK1231" s="5">
        <v>45554</v>
      </c>
      <c r="AL1231" t="s">
        <v>3582</v>
      </c>
      <c r="AM1231" t="s">
        <v>116</v>
      </c>
      <c r="AN1231">
        <v>107492</v>
      </c>
      <c r="AO1231">
        <v>779.77</v>
      </c>
      <c r="AQ1231" s="6">
        <v>779.77</v>
      </c>
    </row>
    <row r="1232" spans="1:43" x14ac:dyDescent="0.3">
      <c r="A1232" t="s">
        <v>3497</v>
      </c>
      <c r="B1232" t="s">
        <v>179</v>
      </c>
      <c r="C1232" t="s">
        <v>46</v>
      </c>
      <c r="D1232" s="3">
        <v>72399</v>
      </c>
      <c r="E1232" t="s">
        <v>4661</v>
      </c>
      <c r="F1232" t="s">
        <v>48</v>
      </c>
      <c r="G1232" t="s">
        <v>49</v>
      </c>
      <c r="H1232" t="s">
        <v>50</v>
      </c>
      <c r="I1232" t="s">
        <v>51</v>
      </c>
      <c r="J1232" t="s">
        <v>256</v>
      </c>
      <c r="K1232" t="s">
        <v>256</v>
      </c>
      <c r="L1232" t="s">
        <v>257</v>
      </c>
      <c r="M1232" t="s">
        <v>52</v>
      </c>
      <c r="N1232" t="s">
        <v>4029</v>
      </c>
      <c r="O1232" t="s">
        <v>3498</v>
      </c>
      <c r="P1232" t="s">
        <v>4030</v>
      </c>
      <c r="Q1232" s="3">
        <v>300002033977089</v>
      </c>
      <c r="R1232" t="s">
        <v>2243</v>
      </c>
      <c r="S1232">
        <v>4841554.8499999996</v>
      </c>
      <c r="T1232">
        <v>110870.32</v>
      </c>
      <c r="U1232" s="3">
        <v>11</v>
      </c>
      <c r="V1232" t="s">
        <v>4029</v>
      </c>
      <c r="W1232" t="s">
        <v>2399</v>
      </c>
      <c r="X1232" t="s">
        <v>2400</v>
      </c>
      <c r="Y1232" s="3">
        <v>709</v>
      </c>
      <c r="Z1232" t="s">
        <v>4031</v>
      </c>
      <c r="AA1232" t="s">
        <v>4041</v>
      </c>
      <c r="AB1232" t="s">
        <v>4033</v>
      </c>
      <c r="AC1232" t="s">
        <v>4034</v>
      </c>
      <c r="AD1232" t="s">
        <v>110</v>
      </c>
      <c r="AE1232" t="s">
        <v>60</v>
      </c>
      <c r="AF1232" t="s">
        <v>2247</v>
      </c>
      <c r="AH1232" s="3">
        <v>0</v>
      </c>
      <c r="AI1232" s="3">
        <v>2024</v>
      </c>
      <c r="AJ1232" s="4">
        <v>45536</v>
      </c>
      <c r="AK1232" s="5">
        <v>45554</v>
      </c>
      <c r="AL1232" t="s">
        <v>4042</v>
      </c>
      <c r="AM1232" t="s">
        <v>116</v>
      </c>
      <c r="AN1232">
        <v>110870.32</v>
      </c>
      <c r="AO1232">
        <v>804.28</v>
      </c>
      <c r="AQ1232" s="6">
        <v>804.28</v>
      </c>
    </row>
    <row r="1233" spans="1:43" x14ac:dyDescent="0.3">
      <c r="A1233" t="s">
        <v>3497</v>
      </c>
      <c r="B1233" t="s">
        <v>179</v>
      </c>
      <c r="C1233" t="s">
        <v>46</v>
      </c>
      <c r="D1233" s="3">
        <v>72399</v>
      </c>
      <c r="E1233" t="s">
        <v>4661</v>
      </c>
      <c r="F1233" t="s">
        <v>48</v>
      </c>
      <c r="G1233" t="s">
        <v>49</v>
      </c>
      <c r="H1233" t="s">
        <v>50</v>
      </c>
      <c r="I1233" t="s">
        <v>51</v>
      </c>
      <c r="J1233" t="s">
        <v>256</v>
      </c>
      <c r="K1233" t="s">
        <v>256</v>
      </c>
      <c r="L1233" t="s">
        <v>257</v>
      </c>
      <c r="M1233" t="s">
        <v>52</v>
      </c>
      <c r="N1233" t="s">
        <v>4029</v>
      </c>
      <c r="O1233" t="s">
        <v>3498</v>
      </c>
      <c r="P1233" t="s">
        <v>4030</v>
      </c>
      <c r="Q1233" s="3">
        <v>300002033977089</v>
      </c>
      <c r="R1233" t="s">
        <v>2243</v>
      </c>
      <c r="S1233">
        <v>4841554.8499999996</v>
      </c>
      <c r="T1233">
        <v>448817.49</v>
      </c>
      <c r="U1233" s="3">
        <v>13</v>
      </c>
      <c r="V1233" t="s">
        <v>4029</v>
      </c>
      <c r="W1233" t="s">
        <v>2399</v>
      </c>
      <c r="X1233" t="s">
        <v>2400</v>
      </c>
      <c r="Y1233" s="3">
        <v>710</v>
      </c>
      <c r="Z1233" t="s">
        <v>4031</v>
      </c>
      <c r="AA1233" t="s">
        <v>4046</v>
      </c>
      <c r="AB1233" t="s">
        <v>4033</v>
      </c>
      <c r="AC1233" t="s">
        <v>4034</v>
      </c>
      <c r="AD1233" t="s">
        <v>110</v>
      </c>
      <c r="AE1233" t="s">
        <v>60</v>
      </c>
      <c r="AF1233" t="s">
        <v>2247</v>
      </c>
      <c r="AH1233" s="3">
        <v>0</v>
      </c>
      <c r="AI1233" s="3">
        <v>2024</v>
      </c>
      <c r="AJ1233" s="4">
        <v>45536</v>
      </c>
      <c r="AK1233" s="5">
        <v>45554</v>
      </c>
      <c r="AL1233" t="s">
        <v>1402</v>
      </c>
      <c r="AM1233" t="s">
        <v>116</v>
      </c>
      <c r="AN1233">
        <v>448817.49</v>
      </c>
      <c r="AO1233">
        <v>3255.84</v>
      </c>
      <c r="AQ1233" s="6">
        <v>3255.84</v>
      </c>
    </row>
    <row r="1234" spans="1:43" x14ac:dyDescent="0.3">
      <c r="A1234" t="s">
        <v>3497</v>
      </c>
      <c r="B1234" t="s">
        <v>179</v>
      </c>
      <c r="C1234" t="s">
        <v>46</v>
      </c>
      <c r="D1234" s="3">
        <v>72399</v>
      </c>
      <c r="E1234" t="s">
        <v>4661</v>
      </c>
      <c r="F1234" t="s">
        <v>48</v>
      </c>
      <c r="G1234" t="s">
        <v>49</v>
      </c>
      <c r="H1234" t="s">
        <v>50</v>
      </c>
      <c r="I1234" t="s">
        <v>51</v>
      </c>
      <c r="J1234" t="s">
        <v>256</v>
      </c>
      <c r="K1234" t="s">
        <v>256</v>
      </c>
      <c r="L1234" t="s">
        <v>257</v>
      </c>
      <c r="M1234" t="s">
        <v>52</v>
      </c>
      <c r="N1234" t="s">
        <v>4029</v>
      </c>
      <c r="O1234" t="s">
        <v>3498</v>
      </c>
      <c r="P1234" t="s">
        <v>4030</v>
      </c>
      <c r="Q1234" s="3">
        <v>300002033977089</v>
      </c>
      <c r="R1234" t="s">
        <v>2243</v>
      </c>
      <c r="S1234">
        <v>4841554.8499999996</v>
      </c>
      <c r="T1234">
        <v>627753.28</v>
      </c>
      <c r="U1234" s="3">
        <v>2</v>
      </c>
      <c r="V1234" t="s">
        <v>4029</v>
      </c>
      <c r="W1234" t="s">
        <v>2399</v>
      </c>
      <c r="X1234" t="s">
        <v>2400</v>
      </c>
      <c r="Y1234" s="3">
        <v>711</v>
      </c>
      <c r="Z1234" t="s">
        <v>4031</v>
      </c>
      <c r="AA1234" t="s">
        <v>4049</v>
      </c>
      <c r="AB1234" t="s">
        <v>4033</v>
      </c>
      <c r="AC1234" t="s">
        <v>4034</v>
      </c>
      <c r="AD1234" t="s">
        <v>110</v>
      </c>
      <c r="AE1234" t="s">
        <v>60</v>
      </c>
      <c r="AF1234" t="s">
        <v>2247</v>
      </c>
      <c r="AH1234" s="3">
        <v>0</v>
      </c>
      <c r="AI1234" s="3">
        <v>2024</v>
      </c>
      <c r="AJ1234" s="4">
        <v>45536</v>
      </c>
      <c r="AK1234" s="5">
        <v>45554</v>
      </c>
      <c r="AL1234" t="s">
        <v>3580</v>
      </c>
      <c r="AM1234" t="s">
        <v>116</v>
      </c>
      <c r="AN1234">
        <v>627753.28</v>
      </c>
      <c r="AO1234">
        <v>4553.8900000000003</v>
      </c>
      <c r="AQ1234" s="6">
        <v>4553.8900000000003</v>
      </c>
    </row>
    <row r="1235" spans="1:43" x14ac:dyDescent="0.3">
      <c r="A1235" t="s">
        <v>3497</v>
      </c>
      <c r="B1235" t="s">
        <v>179</v>
      </c>
      <c r="C1235" t="s">
        <v>46</v>
      </c>
      <c r="D1235" s="3">
        <v>72399</v>
      </c>
      <c r="E1235" t="s">
        <v>4661</v>
      </c>
      <c r="F1235" t="s">
        <v>48</v>
      </c>
      <c r="G1235" t="s">
        <v>49</v>
      </c>
      <c r="H1235" t="s">
        <v>50</v>
      </c>
      <c r="I1235" t="s">
        <v>51</v>
      </c>
      <c r="J1235" t="s">
        <v>256</v>
      </c>
      <c r="K1235" t="s">
        <v>256</v>
      </c>
      <c r="L1235" t="s">
        <v>257</v>
      </c>
      <c r="M1235" t="s">
        <v>52</v>
      </c>
      <c r="N1235" t="s">
        <v>4029</v>
      </c>
      <c r="O1235" t="s">
        <v>3498</v>
      </c>
      <c r="P1235" t="s">
        <v>4030</v>
      </c>
      <c r="Q1235" s="3">
        <v>300002033977089</v>
      </c>
      <c r="R1235" t="s">
        <v>2243</v>
      </c>
      <c r="S1235">
        <v>4841554.8499999996</v>
      </c>
      <c r="T1235">
        <v>1149857.28</v>
      </c>
      <c r="U1235" s="3">
        <v>9</v>
      </c>
      <c r="V1235" t="s">
        <v>4029</v>
      </c>
      <c r="W1235" t="s">
        <v>2399</v>
      </c>
      <c r="X1235" t="s">
        <v>2400</v>
      </c>
      <c r="Y1235" s="3">
        <v>712</v>
      </c>
      <c r="Z1235" t="s">
        <v>4031</v>
      </c>
      <c r="AA1235" t="s">
        <v>4051</v>
      </c>
      <c r="AB1235" t="s">
        <v>4033</v>
      </c>
      <c r="AC1235" t="s">
        <v>4034</v>
      </c>
      <c r="AD1235" t="s">
        <v>110</v>
      </c>
      <c r="AE1235" t="s">
        <v>60</v>
      </c>
      <c r="AF1235" t="s">
        <v>2247</v>
      </c>
      <c r="AH1235" s="3">
        <v>0</v>
      </c>
      <c r="AI1235" s="3">
        <v>2024</v>
      </c>
      <c r="AJ1235" s="4">
        <v>45536</v>
      </c>
      <c r="AK1235" s="5">
        <v>45554</v>
      </c>
      <c r="AL1235" t="s">
        <v>4052</v>
      </c>
      <c r="AM1235" t="s">
        <v>116</v>
      </c>
      <c r="AN1235">
        <v>1149857.28</v>
      </c>
      <c r="AO1235">
        <v>8341.3700000000008</v>
      </c>
      <c r="AQ1235" s="6">
        <v>8341.3700000000008</v>
      </c>
    </row>
    <row r="1236" spans="1:43" x14ac:dyDescent="0.3">
      <c r="A1236" t="s">
        <v>3497</v>
      </c>
      <c r="B1236" t="s">
        <v>179</v>
      </c>
      <c r="C1236" t="s">
        <v>46</v>
      </c>
      <c r="D1236" s="3">
        <v>72410</v>
      </c>
      <c r="E1236" t="s">
        <v>47</v>
      </c>
      <c r="F1236" t="s">
        <v>48</v>
      </c>
      <c r="G1236" t="s">
        <v>49</v>
      </c>
      <c r="H1236" t="s">
        <v>50</v>
      </c>
      <c r="I1236" t="s">
        <v>51</v>
      </c>
      <c r="J1236" t="s">
        <v>256</v>
      </c>
      <c r="K1236" t="s">
        <v>256</v>
      </c>
      <c r="L1236" t="s">
        <v>257</v>
      </c>
      <c r="M1236" t="s">
        <v>52</v>
      </c>
      <c r="N1236" t="s">
        <v>4029</v>
      </c>
      <c r="O1236" t="s">
        <v>3498</v>
      </c>
      <c r="P1236" t="s">
        <v>4030</v>
      </c>
      <c r="Q1236" s="3">
        <v>300002033977089</v>
      </c>
      <c r="R1236" t="s">
        <v>2243</v>
      </c>
      <c r="S1236">
        <v>4841554.8499999996</v>
      </c>
      <c r="T1236">
        <v>55281.599999999999</v>
      </c>
      <c r="U1236" s="3">
        <v>10</v>
      </c>
      <c r="V1236" t="s">
        <v>4029</v>
      </c>
      <c r="W1236" t="s">
        <v>2399</v>
      </c>
      <c r="X1236" t="s">
        <v>2400</v>
      </c>
      <c r="Y1236" s="3">
        <v>726</v>
      </c>
      <c r="Z1236" t="s">
        <v>4031</v>
      </c>
      <c r="AA1236" t="s">
        <v>4037</v>
      </c>
      <c r="AB1236" t="s">
        <v>4033</v>
      </c>
      <c r="AC1236" t="s">
        <v>4034</v>
      </c>
      <c r="AD1236" t="s">
        <v>110</v>
      </c>
      <c r="AE1236" t="s">
        <v>60</v>
      </c>
      <c r="AF1236" t="s">
        <v>2247</v>
      </c>
      <c r="AH1236" s="3">
        <v>0</v>
      </c>
      <c r="AI1236" s="3">
        <v>2024</v>
      </c>
      <c r="AJ1236" s="4">
        <v>45536</v>
      </c>
      <c r="AK1236" s="5">
        <v>45554</v>
      </c>
      <c r="AL1236" t="s">
        <v>4038</v>
      </c>
      <c r="AM1236" t="s">
        <v>116</v>
      </c>
      <c r="AN1236">
        <v>55281.599999999999</v>
      </c>
      <c r="AO1236">
        <v>401.03000000000003</v>
      </c>
      <c r="AQ1236" s="6">
        <v>401.03000000000003</v>
      </c>
    </row>
    <row r="1237" spans="1:43" x14ac:dyDescent="0.3">
      <c r="A1237" t="s">
        <v>3497</v>
      </c>
      <c r="B1237" t="s">
        <v>179</v>
      </c>
      <c r="C1237" t="s">
        <v>46</v>
      </c>
      <c r="D1237" s="3">
        <v>72410</v>
      </c>
      <c r="E1237" t="s">
        <v>47</v>
      </c>
      <c r="F1237" t="s">
        <v>48</v>
      </c>
      <c r="G1237" t="s">
        <v>49</v>
      </c>
      <c r="H1237" t="s">
        <v>50</v>
      </c>
      <c r="I1237" t="s">
        <v>51</v>
      </c>
      <c r="J1237" t="s">
        <v>256</v>
      </c>
      <c r="K1237" t="s">
        <v>256</v>
      </c>
      <c r="L1237" t="s">
        <v>257</v>
      </c>
      <c r="M1237" t="s">
        <v>52</v>
      </c>
      <c r="N1237" t="s">
        <v>4029</v>
      </c>
      <c r="O1237" t="s">
        <v>3498</v>
      </c>
      <c r="P1237" t="s">
        <v>4030</v>
      </c>
      <c r="Q1237" s="3">
        <v>300002033977089</v>
      </c>
      <c r="R1237" t="s">
        <v>2243</v>
      </c>
      <c r="S1237">
        <v>4841554.8499999996</v>
      </c>
      <c r="T1237">
        <v>542373.92000000004</v>
      </c>
      <c r="U1237" s="3">
        <v>3</v>
      </c>
      <c r="V1237" t="s">
        <v>4029</v>
      </c>
      <c r="W1237" t="s">
        <v>2399</v>
      </c>
      <c r="X1237" t="s">
        <v>2400</v>
      </c>
      <c r="Y1237" s="3">
        <v>727</v>
      </c>
      <c r="Z1237" t="s">
        <v>4031</v>
      </c>
      <c r="AA1237" t="s">
        <v>4047</v>
      </c>
      <c r="AB1237" t="s">
        <v>4033</v>
      </c>
      <c r="AC1237" t="s">
        <v>4034</v>
      </c>
      <c r="AD1237" t="s">
        <v>110</v>
      </c>
      <c r="AE1237" t="s">
        <v>60</v>
      </c>
      <c r="AF1237" t="s">
        <v>2247</v>
      </c>
      <c r="AH1237" s="3">
        <v>0</v>
      </c>
      <c r="AI1237" s="3">
        <v>2024</v>
      </c>
      <c r="AJ1237" s="4">
        <v>45536</v>
      </c>
      <c r="AK1237" s="5">
        <v>45554</v>
      </c>
      <c r="AL1237" t="s">
        <v>4048</v>
      </c>
      <c r="AM1237" t="s">
        <v>116</v>
      </c>
      <c r="AN1237">
        <v>542373.92000000004</v>
      </c>
      <c r="AO1237">
        <v>3934.52</v>
      </c>
      <c r="AQ1237" s="6">
        <v>3934.52</v>
      </c>
    </row>
    <row r="1238" spans="1:43" x14ac:dyDescent="0.3">
      <c r="A1238" t="s">
        <v>3497</v>
      </c>
      <c r="B1238" t="s">
        <v>179</v>
      </c>
      <c r="C1238" t="s">
        <v>46</v>
      </c>
      <c r="D1238" s="3">
        <v>72410</v>
      </c>
      <c r="E1238" t="s">
        <v>47</v>
      </c>
      <c r="F1238" t="s">
        <v>48</v>
      </c>
      <c r="G1238" t="s">
        <v>49</v>
      </c>
      <c r="H1238" t="s">
        <v>50</v>
      </c>
      <c r="I1238" t="s">
        <v>51</v>
      </c>
      <c r="J1238" t="s">
        <v>256</v>
      </c>
      <c r="K1238" t="s">
        <v>256</v>
      </c>
      <c r="L1238" t="s">
        <v>257</v>
      </c>
      <c r="M1238" t="s">
        <v>52</v>
      </c>
      <c r="N1238" t="s">
        <v>4029</v>
      </c>
      <c r="O1238" t="s">
        <v>3498</v>
      </c>
      <c r="P1238" t="s">
        <v>4030</v>
      </c>
      <c r="Q1238" s="3">
        <v>300002033977089</v>
      </c>
      <c r="R1238" t="s">
        <v>2243</v>
      </c>
      <c r="S1238">
        <v>4841554.8499999996</v>
      </c>
      <c r="T1238">
        <v>1019638.4</v>
      </c>
      <c r="U1238" s="3">
        <v>6</v>
      </c>
      <c r="V1238" t="s">
        <v>4029</v>
      </c>
      <c r="W1238" t="s">
        <v>2399</v>
      </c>
      <c r="X1238" t="s">
        <v>2400</v>
      </c>
      <c r="Y1238" s="3">
        <v>728</v>
      </c>
      <c r="Z1238" t="s">
        <v>4031</v>
      </c>
      <c r="AA1238" t="s">
        <v>4050</v>
      </c>
      <c r="AB1238" t="s">
        <v>4033</v>
      </c>
      <c r="AC1238" t="s">
        <v>4034</v>
      </c>
      <c r="AD1238" t="s">
        <v>110</v>
      </c>
      <c r="AE1238" t="s">
        <v>60</v>
      </c>
      <c r="AF1238" t="s">
        <v>2247</v>
      </c>
      <c r="AH1238" s="3">
        <v>0</v>
      </c>
      <c r="AI1238" s="3">
        <v>2024</v>
      </c>
      <c r="AJ1238" s="4">
        <v>45536</v>
      </c>
      <c r="AK1238" s="5">
        <v>45554</v>
      </c>
      <c r="AL1238" t="s">
        <v>3502</v>
      </c>
      <c r="AM1238" t="s">
        <v>116</v>
      </c>
      <c r="AN1238">
        <v>1019638.4</v>
      </c>
      <c r="AO1238">
        <v>7396.72</v>
      </c>
      <c r="AQ1238" s="6">
        <v>7396.72</v>
      </c>
    </row>
    <row r="1239" spans="1:43" x14ac:dyDescent="0.3">
      <c r="A1239" t="s">
        <v>3497</v>
      </c>
      <c r="B1239" t="s">
        <v>179</v>
      </c>
      <c r="C1239" t="s">
        <v>46</v>
      </c>
      <c r="D1239" s="3">
        <v>72505</v>
      </c>
      <c r="E1239" t="s">
        <v>3465</v>
      </c>
      <c r="F1239" t="s">
        <v>48</v>
      </c>
      <c r="G1239" t="s">
        <v>49</v>
      </c>
      <c r="H1239" t="s">
        <v>50</v>
      </c>
      <c r="I1239" t="s">
        <v>51</v>
      </c>
      <c r="J1239" t="s">
        <v>256</v>
      </c>
      <c r="K1239" t="s">
        <v>256</v>
      </c>
      <c r="L1239" t="s">
        <v>257</v>
      </c>
      <c r="M1239" t="s">
        <v>52</v>
      </c>
      <c r="N1239" t="s">
        <v>4053</v>
      </c>
      <c r="O1239" t="s">
        <v>3498</v>
      </c>
      <c r="P1239" t="s">
        <v>4054</v>
      </c>
      <c r="Q1239" s="3">
        <v>300002036697089</v>
      </c>
      <c r="R1239" t="s">
        <v>2243</v>
      </c>
      <c r="S1239">
        <v>6413901</v>
      </c>
      <c r="T1239">
        <v>94354.400000000009</v>
      </c>
      <c r="U1239" s="3">
        <v>14</v>
      </c>
      <c r="V1239" t="s">
        <v>4053</v>
      </c>
      <c r="W1239" t="s">
        <v>2405</v>
      </c>
      <c r="X1239" t="s">
        <v>2406</v>
      </c>
      <c r="Y1239" s="3">
        <v>267</v>
      </c>
      <c r="Z1239" t="s">
        <v>4055</v>
      </c>
      <c r="AA1239" t="s">
        <v>4060</v>
      </c>
      <c r="AB1239" t="s">
        <v>4057</v>
      </c>
      <c r="AC1239" t="s">
        <v>4058</v>
      </c>
      <c r="AD1239" t="s">
        <v>4059</v>
      </c>
      <c r="AE1239" t="s">
        <v>60</v>
      </c>
      <c r="AF1239" t="s">
        <v>2247</v>
      </c>
      <c r="AH1239" s="3">
        <v>0</v>
      </c>
      <c r="AI1239" s="3">
        <v>2024</v>
      </c>
      <c r="AJ1239" s="4">
        <v>45554</v>
      </c>
      <c r="AK1239" s="5">
        <v>45558</v>
      </c>
      <c r="AL1239" t="s">
        <v>4036</v>
      </c>
      <c r="AM1239" t="s">
        <v>116</v>
      </c>
      <c r="AN1239">
        <v>94354.400000000009</v>
      </c>
      <c r="AO1239">
        <v>684.47</v>
      </c>
      <c r="AQ1239" s="6">
        <v>684.47</v>
      </c>
    </row>
    <row r="1240" spans="1:43" x14ac:dyDescent="0.3">
      <c r="A1240" t="s">
        <v>3497</v>
      </c>
      <c r="B1240" t="s">
        <v>179</v>
      </c>
      <c r="C1240" t="s">
        <v>46</v>
      </c>
      <c r="D1240" s="3">
        <v>72505</v>
      </c>
      <c r="E1240" t="s">
        <v>3465</v>
      </c>
      <c r="F1240" t="s">
        <v>48</v>
      </c>
      <c r="G1240" t="s">
        <v>49</v>
      </c>
      <c r="H1240" t="s">
        <v>50</v>
      </c>
      <c r="I1240" t="s">
        <v>51</v>
      </c>
      <c r="J1240" t="s">
        <v>256</v>
      </c>
      <c r="K1240" t="s">
        <v>256</v>
      </c>
      <c r="L1240" t="s">
        <v>257</v>
      </c>
      <c r="M1240" t="s">
        <v>52</v>
      </c>
      <c r="N1240" t="s">
        <v>4053</v>
      </c>
      <c r="O1240" t="s">
        <v>3498</v>
      </c>
      <c r="P1240" t="s">
        <v>4054</v>
      </c>
      <c r="Q1240" s="3">
        <v>300002036697089</v>
      </c>
      <c r="R1240" t="s">
        <v>2243</v>
      </c>
      <c r="S1240">
        <v>6413901</v>
      </c>
      <c r="T1240">
        <v>102027.8</v>
      </c>
      <c r="U1240" s="3">
        <v>11</v>
      </c>
      <c r="V1240" t="s">
        <v>4053</v>
      </c>
      <c r="W1240" t="s">
        <v>2405</v>
      </c>
      <c r="X1240" t="s">
        <v>2406</v>
      </c>
      <c r="Y1240" s="3">
        <v>268</v>
      </c>
      <c r="Z1240" t="s">
        <v>4055</v>
      </c>
      <c r="AA1240" t="s">
        <v>4061</v>
      </c>
      <c r="AB1240" t="s">
        <v>4057</v>
      </c>
      <c r="AC1240" t="s">
        <v>4058</v>
      </c>
      <c r="AD1240" t="s">
        <v>4059</v>
      </c>
      <c r="AE1240" t="s">
        <v>60</v>
      </c>
      <c r="AF1240" t="s">
        <v>2247</v>
      </c>
      <c r="AH1240" s="3">
        <v>0</v>
      </c>
      <c r="AI1240" s="3">
        <v>2024</v>
      </c>
      <c r="AJ1240" s="4">
        <v>45554</v>
      </c>
      <c r="AK1240" s="5">
        <v>45558</v>
      </c>
      <c r="AL1240" t="s">
        <v>4042</v>
      </c>
      <c r="AM1240" t="s">
        <v>116</v>
      </c>
      <c r="AN1240">
        <v>102027.8</v>
      </c>
      <c r="AO1240">
        <v>740.14</v>
      </c>
      <c r="AQ1240" s="6">
        <v>740.14</v>
      </c>
    </row>
    <row r="1241" spans="1:43" x14ac:dyDescent="0.3">
      <c r="A1241" t="s">
        <v>3497</v>
      </c>
      <c r="B1241" t="s">
        <v>179</v>
      </c>
      <c r="C1241" t="s">
        <v>46</v>
      </c>
      <c r="D1241" s="3">
        <v>73120</v>
      </c>
      <c r="E1241" t="s">
        <v>3496</v>
      </c>
      <c r="F1241" t="s">
        <v>48</v>
      </c>
      <c r="G1241" t="s">
        <v>49</v>
      </c>
      <c r="H1241" t="s">
        <v>50</v>
      </c>
      <c r="I1241" t="s">
        <v>51</v>
      </c>
      <c r="J1241" t="s">
        <v>256</v>
      </c>
      <c r="K1241" t="s">
        <v>256</v>
      </c>
      <c r="L1241" t="s">
        <v>257</v>
      </c>
      <c r="M1241" t="s">
        <v>52</v>
      </c>
      <c r="N1241" t="s">
        <v>4053</v>
      </c>
      <c r="O1241" t="s">
        <v>3498</v>
      </c>
      <c r="P1241" t="s">
        <v>4054</v>
      </c>
      <c r="Q1241" s="3">
        <v>300002036697089</v>
      </c>
      <c r="R1241" t="s">
        <v>2243</v>
      </c>
      <c r="S1241">
        <v>6413901</v>
      </c>
      <c r="T1241">
        <v>43500</v>
      </c>
      <c r="U1241" s="3">
        <v>10</v>
      </c>
      <c r="V1241" t="s">
        <v>4053</v>
      </c>
      <c r="W1241" t="s">
        <v>2405</v>
      </c>
      <c r="X1241" t="s">
        <v>2406</v>
      </c>
      <c r="Y1241" s="3">
        <v>282</v>
      </c>
      <c r="Z1241" t="s">
        <v>4055</v>
      </c>
      <c r="AA1241" t="s">
        <v>4056</v>
      </c>
      <c r="AB1241" t="s">
        <v>4057</v>
      </c>
      <c r="AC1241" t="s">
        <v>4058</v>
      </c>
      <c r="AD1241" t="s">
        <v>4059</v>
      </c>
      <c r="AE1241" t="s">
        <v>60</v>
      </c>
      <c r="AF1241" t="s">
        <v>2247</v>
      </c>
      <c r="AH1241" s="3">
        <v>0</v>
      </c>
      <c r="AI1241" s="3">
        <v>2024</v>
      </c>
      <c r="AJ1241" s="4">
        <v>45554</v>
      </c>
      <c r="AK1241" s="5">
        <v>45558</v>
      </c>
      <c r="AL1241" t="s">
        <v>4038</v>
      </c>
      <c r="AM1241" t="s">
        <v>116</v>
      </c>
      <c r="AN1241">
        <v>43500</v>
      </c>
      <c r="AO1241">
        <v>315.56</v>
      </c>
      <c r="AQ1241" s="6">
        <v>315.56</v>
      </c>
    </row>
    <row r="1242" spans="1:43" x14ac:dyDescent="0.3">
      <c r="A1242" t="s">
        <v>3497</v>
      </c>
      <c r="B1242" t="s">
        <v>179</v>
      </c>
      <c r="C1242" t="s">
        <v>46</v>
      </c>
      <c r="D1242" s="3">
        <v>73120</v>
      </c>
      <c r="E1242" t="s">
        <v>3496</v>
      </c>
      <c r="F1242" t="s">
        <v>48</v>
      </c>
      <c r="G1242" t="s">
        <v>49</v>
      </c>
      <c r="H1242" t="s">
        <v>50</v>
      </c>
      <c r="I1242" t="s">
        <v>51</v>
      </c>
      <c r="J1242" t="s">
        <v>256</v>
      </c>
      <c r="K1242" t="s">
        <v>256</v>
      </c>
      <c r="L1242" t="s">
        <v>257</v>
      </c>
      <c r="M1242" t="s">
        <v>52</v>
      </c>
      <c r="N1242" t="s">
        <v>4053</v>
      </c>
      <c r="O1242" t="s">
        <v>3498</v>
      </c>
      <c r="P1242" t="s">
        <v>4054</v>
      </c>
      <c r="Q1242" s="3">
        <v>300002036697089</v>
      </c>
      <c r="R1242" t="s">
        <v>2243</v>
      </c>
      <c r="S1242">
        <v>6413901</v>
      </c>
      <c r="T1242">
        <v>161820</v>
      </c>
      <c r="U1242" s="3">
        <v>9</v>
      </c>
      <c r="V1242" t="s">
        <v>4053</v>
      </c>
      <c r="W1242" t="s">
        <v>2405</v>
      </c>
      <c r="X1242" t="s">
        <v>2406</v>
      </c>
      <c r="Y1242" s="3">
        <v>283</v>
      </c>
      <c r="Z1242" t="s">
        <v>4055</v>
      </c>
      <c r="AA1242" t="s">
        <v>4062</v>
      </c>
      <c r="AB1242" t="s">
        <v>4057</v>
      </c>
      <c r="AC1242" t="s">
        <v>4058</v>
      </c>
      <c r="AD1242" t="s">
        <v>4059</v>
      </c>
      <c r="AE1242" t="s">
        <v>60</v>
      </c>
      <c r="AF1242" t="s">
        <v>2247</v>
      </c>
      <c r="AH1242" s="3">
        <v>0</v>
      </c>
      <c r="AI1242" s="3">
        <v>2024</v>
      </c>
      <c r="AJ1242" s="4">
        <v>45554</v>
      </c>
      <c r="AK1242" s="5">
        <v>45558</v>
      </c>
      <c r="AL1242" t="s">
        <v>4052</v>
      </c>
      <c r="AM1242" t="s">
        <v>116</v>
      </c>
      <c r="AN1242">
        <v>161820</v>
      </c>
      <c r="AO1242">
        <v>1173.8800000000001</v>
      </c>
      <c r="AQ1242" s="6">
        <v>1173.8800000000001</v>
      </c>
    </row>
    <row r="1243" spans="1:43" x14ac:dyDescent="0.3">
      <c r="A1243" t="s">
        <v>3497</v>
      </c>
      <c r="B1243" t="s">
        <v>179</v>
      </c>
      <c r="C1243" t="s">
        <v>46</v>
      </c>
      <c r="D1243" s="3">
        <v>73120</v>
      </c>
      <c r="E1243" t="s">
        <v>3496</v>
      </c>
      <c r="F1243" t="s">
        <v>48</v>
      </c>
      <c r="G1243" t="s">
        <v>49</v>
      </c>
      <c r="H1243" t="s">
        <v>50</v>
      </c>
      <c r="I1243" t="s">
        <v>51</v>
      </c>
      <c r="J1243" t="s">
        <v>256</v>
      </c>
      <c r="K1243" t="s">
        <v>256</v>
      </c>
      <c r="L1243" t="s">
        <v>257</v>
      </c>
      <c r="M1243" t="s">
        <v>52</v>
      </c>
      <c r="N1243" t="s">
        <v>4053</v>
      </c>
      <c r="O1243" t="s">
        <v>3498</v>
      </c>
      <c r="P1243" t="s">
        <v>4054</v>
      </c>
      <c r="Q1243" s="3">
        <v>300002036697089</v>
      </c>
      <c r="R1243" t="s">
        <v>2243</v>
      </c>
      <c r="S1243">
        <v>6413901</v>
      </c>
      <c r="T1243">
        <v>174000</v>
      </c>
      <c r="U1243" s="3">
        <v>3</v>
      </c>
      <c r="V1243" t="s">
        <v>4053</v>
      </c>
      <c r="W1243" t="s">
        <v>2405</v>
      </c>
      <c r="X1243" t="s">
        <v>2406</v>
      </c>
      <c r="Y1243" s="3">
        <v>284</v>
      </c>
      <c r="Z1243" t="s">
        <v>4055</v>
      </c>
      <c r="AA1243" t="s">
        <v>4063</v>
      </c>
      <c r="AB1243" t="s">
        <v>4057</v>
      </c>
      <c r="AC1243" t="s">
        <v>4058</v>
      </c>
      <c r="AD1243" t="s">
        <v>4059</v>
      </c>
      <c r="AE1243" t="s">
        <v>60</v>
      </c>
      <c r="AF1243" t="s">
        <v>2247</v>
      </c>
      <c r="AH1243" s="3">
        <v>0</v>
      </c>
      <c r="AI1243" s="3">
        <v>2024</v>
      </c>
      <c r="AJ1243" s="4">
        <v>45554</v>
      </c>
      <c r="AK1243" s="5">
        <v>45558</v>
      </c>
      <c r="AL1243" t="s">
        <v>4048</v>
      </c>
      <c r="AM1243" t="s">
        <v>116</v>
      </c>
      <c r="AN1243">
        <v>174000</v>
      </c>
      <c r="AO1243">
        <v>1262.24</v>
      </c>
      <c r="AQ1243" s="6">
        <v>1262.24</v>
      </c>
    </row>
    <row r="1244" spans="1:43" x14ac:dyDescent="0.3">
      <c r="A1244" t="s">
        <v>3497</v>
      </c>
      <c r="B1244" t="s">
        <v>179</v>
      </c>
      <c r="C1244" t="s">
        <v>46</v>
      </c>
      <c r="D1244" s="3">
        <v>73120</v>
      </c>
      <c r="E1244" t="s">
        <v>3496</v>
      </c>
      <c r="F1244" t="s">
        <v>48</v>
      </c>
      <c r="G1244" t="s">
        <v>49</v>
      </c>
      <c r="H1244" t="s">
        <v>50</v>
      </c>
      <c r="I1244" t="s">
        <v>51</v>
      </c>
      <c r="J1244" t="s">
        <v>256</v>
      </c>
      <c r="K1244" t="s">
        <v>256</v>
      </c>
      <c r="L1244" t="s">
        <v>257</v>
      </c>
      <c r="M1244" t="s">
        <v>52</v>
      </c>
      <c r="N1244" t="s">
        <v>4053</v>
      </c>
      <c r="O1244" t="s">
        <v>3498</v>
      </c>
      <c r="P1244" t="s">
        <v>4054</v>
      </c>
      <c r="Q1244" s="3">
        <v>300002036697089</v>
      </c>
      <c r="R1244" t="s">
        <v>2243</v>
      </c>
      <c r="S1244">
        <v>6413901</v>
      </c>
      <c r="T1244">
        <v>223218.80000000002</v>
      </c>
      <c r="U1244" s="3">
        <v>6</v>
      </c>
      <c r="V1244" t="s">
        <v>4053</v>
      </c>
      <c r="W1244" t="s">
        <v>2405</v>
      </c>
      <c r="X1244" t="s">
        <v>2406</v>
      </c>
      <c r="Y1244" s="3">
        <v>285</v>
      </c>
      <c r="Z1244" t="s">
        <v>4055</v>
      </c>
      <c r="AA1244" t="s">
        <v>4064</v>
      </c>
      <c r="AB1244" t="s">
        <v>4057</v>
      </c>
      <c r="AC1244" t="s">
        <v>4058</v>
      </c>
      <c r="AD1244" t="s">
        <v>4059</v>
      </c>
      <c r="AE1244" t="s">
        <v>60</v>
      </c>
      <c r="AF1244" t="s">
        <v>2247</v>
      </c>
      <c r="AH1244" s="3">
        <v>0</v>
      </c>
      <c r="AI1244" s="3">
        <v>2024</v>
      </c>
      <c r="AJ1244" s="4">
        <v>45554</v>
      </c>
      <c r="AK1244" s="5">
        <v>45558</v>
      </c>
      <c r="AL1244" t="s">
        <v>3502</v>
      </c>
      <c r="AM1244" t="s">
        <v>116</v>
      </c>
      <c r="AN1244">
        <v>223218.80000000002</v>
      </c>
      <c r="AO1244">
        <v>1619.29</v>
      </c>
      <c r="AQ1244" s="6">
        <v>1619.29</v>
      </c>
    </row>
    <row r="1245" spans="1:43" x14ac:dyDescent="0.3">
      <c r="A1245" t="s">
        <v>3497</v>
      </c>
      <c r="B1245" t="s">
        <v>247</v>
      </c>
      <c r="C1245" t="s">
        <v>46</v>
      </c>
      <c r="D1245" s="3">
        <v>73420</v>
      </c>
      <c r="E1245" t="s">
        <v>4652</v>
      </c>
      <c r="F1245" t="s">
        <v>48</v>
      </c>
      <c r="G1245" t="s">
        <v>49</v>
      </c>
      <c r="H1245" t="s">
        <v>50</v>
      </c>
      <c r="I1245" t="s">
        <v>51</v>
      </c>
      <c r="J1245" t="s">
        <v>1227</v>
      </c>
      <c r="K1245" t="s">
        <v>256</v>
      </c>
      <c r="L1245" t="s">
        <v>257</v>
      </c>
      <c r="M1245" t="s">
        <v>52</v>
      </c>
      <c r="N1245" t="s">
        <v>2592</v>
      </c>
      <c r="O1245" t="s">
        <v>3498</v>
      </c>
      <c r="P1245" t="s">
        <v>2591</v>
      </c>
      <c r="Q1245" s="3">
        <v>300001301865271</v>
      </c>
      <c r="R1245" t="s">
        <v>2243</v>
      </c>
      <c r="S1245">
        <v>127200</v>
      </c>
      <c r="T1245">
        <v>127200</v>
      </c>
      <c r="U1245" s="3">
        <v>1</v>
      </c>
      <c r="V1245" t="s">
        <v>2592</v>
      </c>
      <c r="W1245" t="s">
        <v>2593</v>
      </c>
      <c r="X1245" t="s">
        <v>2594</v>
      </c>
      <c r="Y1245" s="3">
        <v>26</v>
      </c>
      <c r="Z1245" t="s">
        <v>3735</v>
      </c>
      <c r="AA1245" t="s">
        <v>3736</v>
      </c>
      <c r="AB1245" t="s">
        <v>3737</v>
      </c>
      <c r="AC1245" t="s">
        <v>3738</v>
      </c>
      <c r="AD1245" t="s">
        <v>110</v>
      </c>
      <c r="AE1245" t="s">
        <v>60</v>
      </c>
      <c r="AF1245" t="s">
        <v>2247</v>
      </c>
      <c r="AH1245" s="3">
        <v>0</v>
      </c>
      <c r="AI1245" s="3">
        <v>2023</v>
      </c>
      <c r="AJ1245" s="4">
        <v>45201</v>
      </c>
      <c r="AK1245" s="5">
        <v>45211</v>
      </c>
      <c r="AL1245" t="s">
        <v>3508</v>
      </c>
      <c r="AM1245" t="s">
        <v>116</v>
      </c>
      <c r="AN1245">
        <v>127200</v>
      </c>
      <c r="AO1245">
        <v>945.30000000000007</v>
      </c>
      <c r="AQ1245" s="6">
        <v>945.30000000000007</v>
      </c>
    </row>
    <row r="1246" spans="1:43" x14ac:dyDescent="0.3">
      <c r="A1246" t="s">
        <v>98</v>
      </c>
      <c r="B1246" t="s">
        <v>247</v>
      </c>
      <c r="C1246" t="s">
        <v>46</v>
      </c>
      <c r="D1246" s="3">
        <v>75105</v>
      </c>
      <c r="E1246" t="s">
        <v>100</v>
      </c>
      <c r="F1246" t="s">
        <v>48</v>
      </c>
      <c r="G1246" t="s">
        <v>49</v>
      </c>
      <c r="H1246" t="s">
        <v>50</v>
      </c>
      <c r="I1246" t="s">
        <v>51</v>
      </c>
      <c r="J1246" t="s">
        <v>256</v>
      </c>
      <c r="K1246" t="s">
        <v>256</v>
      </c>
      <c r="L1246" t="s">
        <v>257</v>
      </c>
      <c r="M1246" t="s">
        <v>52</v>
      </c>
      <c r="N1246" t="s">
        <v>258</v>
      </c>
      <c r="O1246" t="s">
        <v>105</v>
      </c>
      <c r="Q1246" s="3"/>
      <c r="U1246" s="3"/>
      <c r="W1246" t="s">
        <v>43</v>
      </c>
      <c r="X1246" t="s">
        <v>43</v>
      </c>
      <c r="Y1246" s="3">
        <v>12</v>
      </c>
      <c r="Z1246" t="s">
        <v>259</v>
      </c>
      <c r="AA1246" t="s">
        <v>260</v>
      </c>
      <c r="AB1246" t="s">
        <v>261</v>
      </c>
      <c r="AC1246" t="s">
        <v>262</v>
      </c>
      <c r="AD1246" t="s">
        <v>110</v>
      </c>
      <c r="AE1246" t="s">
        <v>60</v>
      </c>
      <c r="AH1246" s="3"/>
      <c r="AI1246" s="3">
        <v>2023</v>
      </c>
      <c r="AJ1246" s="4">
        <v>45203</v>
      </c>
      <c r="AK1246" s="5">
        <v>45212</v>
      </c>
      <c r="AL1246" t="s">
        <v>43</v>
      </c>
      <c r="AM1246" t="s">
        <v>116</v>
      </c>
      <c r="AN1246">
        <v>13279</v>
      </c>
      <c r="AO1246">
        <v>98.68</v>
      </c>
      <c r="AQ1246" s="6">
        <v>98.68</v>
      </c>
    </row>
    <row r="1247" spans="1:43" x14ac:dyDescent="0.3">
      <c r="A1247" t="s">
        <v>98</v>
      </c>
      <c r="B1247" t="s">
        <v>289</v>
      </c>
      <c r="C1247" t="s">
        <v>46</v>
      </c>
      <c r="D1247" s="3">
        <v>75105</v>
      </c>
      <c r="E1247" t="s">
        <v>100</v>
      </c>
      <c r="F1247" t="s">
        <v>48</v>
      </c>
      <c r="G1247" t="s">
        <v>49</v>
      </c>
      <c r="H1247" t="s">
        <v>50</v>
      </c>
      <c r="I1247" t="s">
        <v>51</v>
      </c>
      <c r="J1247" t="s">
        <v>256</v>
      </c>
      <c r="K1247" t="s">
        <v>256</v>
      </c>
      <c r="L1247" t="s">
        <v>257</v>
      </c>
      <c r="M1247" t="s">
        <v>52</v>
      </c>
      <c r="N1247" t="s">
        <v>389</v>
      </c>
      <c r="O1247" t="s">
        <v>105</v>
      </c>
      <c r="Q1247" s="3"/>
      <c r="U1247" s="3"/>
      <c r="W1247" t="s">
        <v>43</v>
      </c>
      <c r="X1247" t="s">
        <v>43</v>
      </c>
      <c r="Y1247" s="3">
        <v>22</v>
      </c>
      <c r="Z1247" t="s">
        <v>390</v>
      </c>
      <c r="AA1247" t="s">
        <v>391</v>
      </c>
      <c r="AB1247" t="s">
        <v>392</v>
      </c>
      <c r="AC1247" t="s">
        <v>393</v>
      </c>
      <c r="AD1247" t="s">
        <v>110</v>
      </c>
      <c r="AE1247" t="s">
        <v>60</v>
      </c>
      <c r="AH1247" s="3"/>
      <c r="AI1247" s="3">
        <v>2023</v>
      </c>
      <c r="AJ1247" s="4">
        <v>45188</v>
      </c>
      <c r="AK1247" s="5">
        <v>45191</v>
      </c>
      <c r="AL1247" t="s">
        <v>43</v>
      </c>
      <c r="AM1247" t="s">
        <v>116</v>
      </c>
      <c r="AN1247">
        <v>28350</v>
      </c>
      <c r="AO1247">
        <v>209.91</v>
      </c>
      <c r="AQ1247" s="6">
        <v>209.91</v>
      </c>
    </row>
    <row r="1248" spans="1:43" x14ac:dyDescent="0.3">
      <c r="A1248" t="s">
        <v>98</v>
      </c>
      <c r="B1248" t="s">
        <v>247</v>
      </c>
      <c r="C1248" t="s">
        <v>46</v>
      </c>
      <c r="D1248" s="3">
        <v>75105</v>
      </c>
      <c r="E1248" t="s">
        <v>100</v>
      </c>
      <c r="F1248" t="s">
        <v>48</v>
      </c>
      <c r="G1248" t="s">
        <v>49</v>
      </c>
      <c r="H1248" t="s">
        <v>50</v>
      </c>
      <c r="I1248" t="s">
        <v>51</v>
      </c>
      <c r="J1248" t="s">
        <v>256</v>
      </c>
      <c r="K1248" t="s">
        <v>256</v>
      </c>
      <c r="L1248" t="s">
        <v>257</v>
      </c>
      <c r="M1248" t="s">
        <v>52</v>
      </c>
      <c r="N1248" t="s">
        <v>413</v>
      </c>
      <c r="O1248" t="s">
        <v>105</v>
      </c>
      <c r="Q1248" s="3"/>
      <c r="U1248" s="3"/>
      <c r="W1248" t="s">
        <v>43</v>
      </c>
      <c r="X1248" t="s">
        <v>43</v>
      </c>
      <c r="Y1248" s="3">
        <v>26</v>
      </c>
      <c r="Z1248" t="s">
        <v>414</v>
      </c>
      <c r="AA1248" t="s">
        <v>415</v>
      </c>
      <c r="AB1248" t="s">
        <v>416</v>
      </c>
      <c r="AC1248" t="s">
        <v>410</v>
      </c>
      <c r="AD1248" t="s">
        <v>110</v>
      </c>
      <c r="AE1248" t="s">
        <v>60</v>
      </c>
      <c r="AH1248" s="3"/>
      <c r="AI1248" s="3">
        <v>2023</v>
      </c>
      <c r="AJ1248" s="4">
        <v>45212</v>
      </c>
      <c r="AK1248" s="5">
        <v>45217</v>
      </c>
      <c r="AL1248" t="s">
        <v>43</v>
      </c>
      <c r="AM1248" t="s">
        <v>116</v>
      </c>
      <c r="AN1248">
        <v>8750</v>
      </c>
      <c r="AO1248">
        <v>65.239999999999995</v>
      </c>
      <c r="AQ1248" s="6">
        <v>65.239999999999995</v>
      </c>
    </row>
    <row r="1249" spans="1:43" x14ac:dyDescent="0.3">
      <c r="A1249" t="s">
        <v>98</v>
      </c>
      <c r="B1249" t="s">
        <v>179</v>
      </c>
      <c r="C1249" t="s">
        <v>46</v>
      </c>
      <c r="D1249" s="3">
        <v>75105</v>
      </c>
      <c r="E1249" t="s">
        <v>100</v>
      </c>
      <c r="F1249" t="s">
        <v>48</v>
      </c>
      <c r="G1249" t="s">
        <v>49</v>
      </c>
      <c r="H1249" t="s">
        <v>50</v>
      </c>
      <c r="I1249" t="s">
        <v>51</v>
      </c>
      <c r="J1249" t="s">
        <v>256</v>
      </c>
      <c r="K1249" t="s">
        <v>256</v>
      </c>
      <c r="L1249" t="s">
        <v>257</v>
      </c>
      <c r="M1249" t="s">
        <v>52</v>
      </c>
      <c r="N1249" t="s">
        <v>495</v>
      </c>
      <c r="O1249" t="s">
        <v>105</v>
      </c>
      <c r="Q1249" s="3"/>
      <c r="U1249" s="3"/>
      <c r="W1249" t="s">
        <v>43</v>
      </c>
      <c r="X1249" t="s">
        <v>43</v>
      </c>
      <c r="Y1249" s="3">
        <v>57</v>
      </c>
      <c r="Z1249" t="s">
        <v>496</v>
      </c>
      <c r="AA1249" t="s">
        <v>497</v>
      </c>
      <c r="AB1249" t="s">
        <v>498</v>
      </c>
      <c r="AC1249" t="s">
        <v>499</v>
      </c>
      <c r="AD1249" t="s">
        <v>110</v>
      </c>
      <c r="AE1249" t="s">
        <v>60</v>
      </c>
      <c r="AH1249" s="3"/>
      <c r="AI1249" s="3">
        <v>2024</v>
      </c>
      <c r="AJ1249" s="4">
        <v>45554</v>
      </c>
      <c r="AK1249" s="5">
        <v>45558</v>
      </c>
      <c r="AL1249" t="s">
        <v>43</v>
      </c>
      <c r="AM1249" t="s">
        <v>116</v>
      </c>
      <c r="AN1249">
        <v>448973.08</v>
      </c>
      <c r="AO1249">
        <v>3256.9700000000003</v>
      </c>
      <c r="AQ1249" s="6">
        <v>3256.9700000000003</v>
      </c>
    </row>
    <row r="1250" spans="1:43" x14ac:dyDescent="0.3">
      <c r="A1250" t="s">
        <v>98</v>
      </c>
      <c r="B1250" t="s">
        <v>440</v>
      </c>
      <c r="C1250" t="s">
        <v>46</v>
      </c>
      <c r="D1250" s="3">
        <v>75105</v>
      </c>
      <c r="E1250" t="s">
        <v>100</v>
      </c>
      <c r="F1250" t="s">
        <v>48</v>
      </c>
      <c r="G1250" t="s">
        <v>49</v>
      </c>
      <c r="H1250" t="s">
        <v>50</v>
      </c>
      <c r="I1250" t="s">
        <v>51</v>
      </c>
      <c r="J1250" t="s">
        <v>256</v>
      </c>
      <c r="K1250" t="s">
        <v>256</v>
      </c>
      <c r="L1250" t="s">
        <v>257</v>
      </c>
      <c r="M1250" t="s">
        <v>52</v>
      </c>
      <c r="N1250" t="s">
        <v>532</v>
      </c>
      <c r="O1250" t="s">
        <v>105</v>
      </c>
      <c r="Q1250" s="3"/>
      <c r="U1250" s="3"/>
      <c r="W1250" t="s">
        <v>43</v>
      </c>
      <c r="X1250" t="s">
        <v>43</v>
      </c>
      <c r="Y1250" s="3">
        <v>73</v>
      </c>
      <c r="Z1250" t="s">
        <v>533</v>
      </c>
      <c r="AA1250" t="s">
        <v>534</v>
      </c>
      <c r="AB1250" t="s">
        <v>535</v>
      </c>
      <c r="AC1250" t="s">
        <v>536</v>
      </c>
      <c r="AD1250" t="s">
        <v>110</v>
      </c>
      <c r="AE1250" t="s">
        <v>60</v>
      </c>
      <c r="AH1250" s="3"/>
      <c r="AI1250" s="3">
        <v>2024</v>
      </c>
      <c r="AJ1250" s="4">
        <v>45407</v>
      </c>
      <c r="AK1250" s="5">
        <v>45412</v>
      </c>
      <c r="AL1250" t="s">
        <v>43</v>
      </c>
      <c r="AM1250" t="s">
        <v>116</v>
      </c>
      <c r="AN1250">
        <v>-15547.9</v>
      </c>
      <c r="AP1250">
        <v>117.60000000000001</v>
      </c>
      <c r="AQ1250" s="6">
        <v>-117.60000000000001</v>
      </c>
    </row>
    <row r="1251" spans="1:43" x14ac:dyDescent="0.3">
      <c r="A1251" t="s">
        <v>98</v>
      </c>
      <c r="B1251" t="s">
        <v>440</v>
      </c>
      <c r="C1251" t="s">
        <v>46</v>
      </c>
      <c r="D1251" s="3">
        <v>75105</v>
      </c>
      <c r="E1251" t="s">
        <v>100</v>
      </c>
      <c r="F1251" t="s">
        <v>48</v>
      </c>
      <c r="G1251" t="s">
        <v>49</v>
      </c>
      <c r="H1251" t="s">
        <v>50</v>
      </c>
      <c r="I1251" t="s">
        <v>51</v>
      </c>
      <c r="J1251" t="s">
        <v>256</v>
      </c>
      <c r="K1251" t="s">
        <v>256</v>
      </c>
      <c r="L1251" t="s">
        <v>257</v>
      </c>
      <c r="M1251" t="s">
        <v>52</v>
      </c>
      <c r="N1251" t="s">
        <v>629</v>
      </c>
      <c r="O1251" t="s">
        <v>105</v>
      </c>
      <c r="Q1251" s="3"/>
      <c r="U1251" s="3"/>
      <c r="W1251" t="s">
        <v>43</v>
      </c>
      <c r="X1251" t="s">
        <v>43</v>
      </c>
      <c r="Y1251" s="3">
        <v>162</v>
      </c>
      <c r="Z1251" t="s">
        <v>630</v>
      </c>
      <c r="AA1251" t="s">
        <v>631</v>
      </c>
      <c r="AB1251" t="s">
        <v>632</v>
      </c>
      <c r="AC1251" t="s">
        <v>536</v>
      </c>
      <c r="AD1251" t="s">
        <v>110</v>
      </c>
      <c r="AE1251" t="s">
        <v>60</v>
      </c>
      <c r="AH1251" s="3"/>
      <c r="AI1251" s="3">
        <v>2024</v>
      </c>
      <c r="AJ1251" s="4">
        <v>45407</v>
      </c>
      <c r="AK1251" s="5">
        <v>45410</v>
      </c>
      <c r="AL1251" t="s">
        <v>43</v>
      </c>
      <c r="AM1251" t="s">
        <v>116</v>
      </c>
      <c r="AN1251">
        <v>15547.9</v>
      </c>
      <c r="AO1251">
        <v>117.60000000000001</v>
      </c>
      <c r="AQ1251" s="6">
        <v>117.60000000000001</v>
      </c>
    </row>
    <row r="1252" spans="1:43" x14ac:dyDescent="0.3">
      <c r="A1252" t="s">
        <v>98</v>
      </c>
      <c r="B1252" t="s">
        <v>440</v>
      </c>
      <c r="C1252" t="s">
        <v>46</v>
      </c>
      <c r="D1252" s="3">
        <v>75105</v>
      </c>
      <c r="E1252" t="s">
        <v>100</v>
      </c>
      <c r="F1252" t="s">
        <v>48</v>
      </c>
      <c r="G1252" t="s">
        <v>49</v>
      </c>
      <c r="H1252" t="s">
        <v>50</v>
      </c>
      <c r="I1252" t="s">
        <v>51</v>
      </c>
      <c r="J1252" t="s">
        <v>256</v>
      </c>
      <c r="K1252" t="s">
        <v>256</v>
      </c>
      <c r="L1252" t="s">
        <v>257</v>
      </c>
      <c r="M1252" t="s">
        <v>52</v>
      </c>
      <c r="N1252" t="s">
        <v>662</v>
      </c>
      <c r="O1252" t="s">
        <v>105</v>
      </c>
      <c r="Q1252" s="3"/>
      <c r="U1252" s="3"/>
      <c r="W1252" t="s">
        <v>43</v>
      </c>
      <c r="X1252" t="s">
        <v>43</v>
      </c>
      <c r="Y1252" s="3">
        <v>198</v>
      </c>
      <c r="Z1252" t="s">
        <v>533</v>
      </c>
      <c r="AA1252" t="s">
        <v>663</v>
      </c>
      <c r="AB1252" t="s">
        <v>535</v>
      </c>
      <c r="AC1252" t="s">
        <v>664</v>
      </c>
      <c r="AD1252" t="s">
        <v>110</v>
      </c>
      <c r="AE1252" t="s">
        <v>60</v>
      </c>
      <c r="AH1252" s="3"/>
      <c r="AI1252" s="3">
        <v>2024</v>
      </c>
      <c r="AJ1252" s="4">
        <v>45411</v>
      </c>
      <c r="AK1252" s="5">
        <v>45412</v>
      </c>
      <c r="AL1252" t="s">
        <v>43</v>
      </c>
      <c r="AM1252" t="s">
        <v>116</v>
      </c>
      <c r="AN1252">
        <v>11660.92</v>
      </c>
      <c r="AO1252">
        <v>88.2</v>
      </c>
      <c r="AQ1252" s="6">
        <v>88.2</v>
      </c>
    </row>
    <row r="1253" spans="1:43" x14ac:dyDescent="0.3">
      <c r="A1253" t="s">
        <v>98</v>
      </c>
      <c r="B1253" t="s">
        <v>289</v>
      </c>
      <c r="C1253" t="s">
        <v>46</v>
      </c>
      <c r="D1253" s="3">
        <v>75105</v>
      </c>
      <c r="E1253" t="s">
        <v>100</v>
      </c>
      <c r="F1253" t="s">
        <v>48</v>
      </c>
      <c r="G1253" t="s">
        <v>49</v>
      </c>
      <c r="H1253" t="s">
        <v>50</v>
      </c>
      <c r="I1253" t="s">
        <v>51</v>
      </c>
      <c r="J1253" t="s">
        <v>256</v>
      </c>
      <c r="K1253" t="s">
        <v>256</v>
      </c>
      <c r="L1253" t="s">
        <v>257</v>
      </c>
      <c r="M1253" t="s">
        <v>52</v>
      </c>
      <c r="N1253" t="s">
        <v>685</v>
      </c>
      <c r="O1253" t="s">
        <v>105</v>
      </c>
      <c r="Q1253" s="3"/>
      <c r="U1253" s="3"/>
      <c r="W1253" t="s">
        <v>43</v>
      </c>
      <c r="X1253" t="s">
        <v>43</v>
      </c>
      <c r="Y1253" s="3">
        <v>223</v>
      </c>
      <c r="Z1253" t="s">
        <v>686</v>
      </c>
      <c r="AA1253" t="s">
        <v>687</v>
      </c>
      <c r="AB1253" t="s">
        <v>688</v>
      </c>
      <c r="AC1253" t="s">
        <v>689</v>
      </c>
      <c r="AD1253" t="s">
        <v>110</v>
      </c>
      <c r="AE1253" t="s">
        <v>60</v>
      </c>
      <c r="AH1253" s="3"/>
      <c r="AI1253" s="3">
        <v>2023</v>
      </c>
      <c r="AJ1253" s="4">
        <v>45195</v>
      </c>
      <c r="AK1253" s="5">
        <v>45196</v>
      </c>
      <c r="AL1253" t="s">
        <v>43</v>
      </c>
      <c r="AM1253" t="s">
        <v>116</v>
      </c>
      <c r="AN1253">
        <v>9660</v>
      </c>
      <c r="AO1253">
        <v>71.52</v>
      </c>
      <c r="AQ1253" s="6">
        <v>71.52</v>
      </c>
    </row>
    <row r="1254" spans="1:43" x14ac:dyDescent="0.3">
      <c r="A1254" t="s">
        <v>98</v>
      </c>
      <c r="B1254" t="s">
        <v>179</v>
      </c>
      <c r="C1254" t="s">
        <v>46</v>
      </c>
      <c r="D1254" s="3">
        <v>75105</v>
      </c>
      <c r="E1254" t="s">
        <v>100</v>
      </c>
      <c r="F1254" t="s">
        <v>48</v>
      </c>
      <c r="G1254" t="s">
        <v>49</v>
      </c>
      <c r="H1254" t="s">
        <v>50</v>
      </c>
      <c r="I1254" t="s">
        <v>51</v>
      </c>
      <c r="J1254" t="s">
        <v>256</v>
      </c>
      <c r="K1254" t="s">
        <v>256</v>
      </c>
      <c r="L1254" t="s">
        <v>257</v>
      </c>
      <c r="M1254" t="s">
        <v>52</v>
      </c>
      <c r="N1254" t="s">
        <v>717</v>
      </c>
      <c r="O1254" t="s">
        <v>105</v>
      </c>
      <c r="Q1254" s="3"/>
      <c r="U1254" s="3"/>
      <c r="W1254" t="s">
        <v>43</v>
      </c>
      <c r="X1254" t="s">
        <v>43</v>
      </c>
      <c r="Y1254" s="3">
        <v>324</v>
      </c>
      <c r="Z1254" t="s">
        <v>718</v>
      </c>
      <c r="AA1254" t="s">
        <v>719</v>
      </c>
      <c r="AB1254" t="s">
        <v>720</v>
      </c>
      <c r="AC1254" t="s">
        <v>567</v>
      </c>
      <c r="AD1254" t="s">
        <v>110</v>
      </c>
      <c r="AE1254" t="s">
        <v>60</v>
      </c>
      <c r="AH1254" s="3"/>
      <c r="AI1254" s="3">
        <v>2024</v>
      </c>
      <c r="AJ1254" s="4">
        <v>45536</v>
      </c>
      <c r="AK1254" s="5">
        <v>45555</v>
      </c>
      <c r="AL1254" t="s">
        <v>43</v>
      </c>
      <c r="AM1254" t="s">
        <v>116</v>
      </c>
      <c r="AN1254">
        <v>225698.27000000002</v>
      </c>
      <c r="AO1254">
        <v>1637.27</v>
      </c>
      <c r="AQ1254" s="6">
        <v>1637.27</v>
      </c>
    </row>
    <row r="1255" spans="1:43" x14ac:dyDescent="0.3">
      <c r="A1255" t="s">
        <v>98</v>
      </c>
      <c r="B1255" t="s">
        <v>446</v>
      </c>
      <c r="C1255" t="s">
        <v>46</v>
      </c>
      <c r="D1255" s="3">
        <v>75105</v>
      </c>
      <c r="E1255" t="s">
        <v>100</v>
      </c>
      <c r="F1255" t="s">
        <v>48</v>
      </c>
      <c r="G1255" t="s">
        <v>49</v>
      </c>
      <c r="H1255" t="s">
        <v>50</v>
      </c>
      <c r="I1255" t="s">
        <v>51</v>
      </c>
      <c r="J1255" t="s">
        <v>256</v>
      </c>
      <c r="K1255" t="s">
        <v>256</v>
      </c>
      <c r="L1255" t="s">
        <v>257</v>
      </c>
      <c r="M1255" t="s">
        <v>52</v>
      </c>
      <c r="N1255" t="s">
        <v>775</v>
      </c>
      <c r="O1255" t="s">
        <v>105</v>
      </c>
      <c r="Q1255" s="3"/>
      <c r="U1255" s="3"/>
      <c r="W1255" t="s">
        <v>43</v>
      </c>
      <c r="X1255" t="s">
        <v>43</v>
      </c>
      <c r="Y1255" s="3">
        <v>3</v>
      </c>
      <c r="Z1255" t="s">
        <v>776</v>
      </c>
      <c r="AA1255" t="s">
        <v>777</v>
      </c>
      <c r="AB1255" t="s">
        <v>778</v>
      </c>
      <c r="AC1255" t="s">
        <v>779</v>
      </c>
      <c r="AD1255" t="s">
        <v>110</v>
      </c>
      <c r="AE1255" t="s">
        <v>60</v>
      </c>
      <c r="AH1255" s="3"/>
      <c r="AI1255" s="3">
        <v>2023</v>
      </c>
      <c r="AJ1255" s="4">
        <v>45149</v>
      </c>
      <c r="AK1255" s="5">
        <v>45223</v>
      </c>
      <c r="AL1255" t="s">
        <v>43</v>
      </c>
      <c r="AM1255" t="s">
        <v>61</v>
      </c>
      <c r="AN1255">
        <v>-19.38</v>
      </c>
      <c r="AP1255">
        <v>19.38</v>
      </c>
      <c r="AQ1255" s="6">
        <v>-19.38</v>
      </c>
    </row>
    <row r="1256" spans="1:43" x14ac:dyDescent="0.3">
      <c r="A1256" t="s">
        <v>98</v>
      </c>
      <c r="B1256" t="s">
        <v>289</v>
      </c>
      <c r="C1256" t="s">
        <v>46</v>
      </c>
      <c r="D1256" s="3">
        <v>75105</v>
      </c>
      <c r="E1256" t="s">
        <v>100</v>
      </c>
      <c r="F1256" t="s">
        <v>48</v>
      </c>
      <c r="G1256" t="s">
        <v>49</v>
      </c>
      <c r="H1256" t="s">
        <v>50</v>
      </c>
      <c r="I1256" t="s">
        <v>51</v>
      </c>
      <c r="J1256" t="s">
        <v>256</v>
      </c>
      <c r="K1256" t="s">
        <v>256</v>
      </c>
      <c r="L1256" t="s">
        <v>257</v>
      </c>
      <c r="M1256" t="s">
        <v>52</v>
      </c>
      <c r="N1256" t="s">
        <v>784</v>
      </c>
      <c r="O1256" t="s">
        <v>105</v>
      </c>
      <c r="Q1256" s="3"/>
      <c r="U1256" s="3"/>
      <c r="W1256" t="s">
        <v>43</v>
      </c>
      <c r="X1256" t="s">
        <v>43</v>
      </c>
      <c r="Y1256" s="3">
        <v>5</v>
      </c>
      <c r="Z1256" t="s">
        <v>785</v>
      </c>
      <c r="AA1256" t="s">
        <v>786</v>
      </c>
      <c r="AB1256" t="s">
        <v>787</v>
      </c>
      <c r="AC1256" t="s">
        <v>788</v>
      </c>
      <c r="AD1256" t="s">
        <v>110</v>
      </c>
      <c r="AE1256" t="s">
        <v>60</v>
      </c>
      <c r="AH1256" s="3"/>
      <c r="AI1256" s="3">
        <v>2023</v>
      </c>
      <c r="AJ1256" s="4">
        <v>45194</v>
      </c>
      <c r="AK1256" s="5">
        <v>45229</v>
      </c>
      <c r="AL1256" t="s">
        <v>43</v>
      </c>
      <c r="AM1256" t="s">
        <v>61</v>
      </c>
      <c r="AN1256">
        <v>-29.060000000000002</v>
      </c>
      <c r="AP1256">
        <v>29.060000000000002</v>
      </c>
      <c r="AQ1256" s="6">
        <v>-29.060000000000002</v>
      </c>
    </row>
    <row r="1257" spans="1:43" x14ac:dyDescent="0.3">
      <c r="A1257" t="s">
        <v>98</v>
      </c>
      <c r="B1257" t="s">
        <v>289</v>
      </c>
      <c r="C1257" t="s">
        <v>46</v>
      </c>
      <c r="D1257" s="3">
        <v>75105</v>
      </c>
      <c r="E1257" t="s">
        <v>100</v>
      </c>
      <c r="F1257" t="s">
        <v>48</v>
      </c>
      <c r="G1257" t="s">
        <v>49</v>
      </c>
      <c r="H1257" t="s">
        <v>50</v>
      </c>
      <c r="I1257" t="s">
        <v>51</v>
      </c>
      <c r="J1257" t="s">
        <v>256</v>
      </c>
      <c r="K1257" t="s">
        <v>256</v>
      </c>
      <c r="L1257" t="s">
        <v>257</v>
      </c>
      <c r="M1257" t="s">
        <v>52</v>
      </c>
      <c r="N1257" t="s">
        <v>827</v>
      </c>
      <c r="O1257" t="s">
        <v>105</v>
      </c>
      <c r="Q1257" s="3"/>
      <c r="U1257" s="3"/>
      <c r="W1257" t="s">
        <v>43</v>
      </c>
      <c r="X1257" t="s">
        <v>43</v>
      </c>
      <c r="Y1257" s="3">
        <v>12</v>
      </c>
      <c r="Z1257" t="s">
        <v>828</v>
      </c>
      <c r="AA1257" t="s">
        <v>829</v>
      </c>
      <c r="AB1257" t="s">
        <v>830</v>
      </c>
      <c r="AC1257" t="s">
        <v>788</v>
      </c>
      <c r="AD1257" t="s">
        <v>110</v>
      </c>
      <c r="AE1257" t="s">
        <v>60</v>
      </c>
      <c r="AH1257" s="3"/>
      <c r="AI1257" s="3">
        <v>2023</v>
      </c>
      <c r="AJ1257" s="4">
        <v>45194</v>
      </c>
      <c r="AK1257" s="5">
        <v>45204</v>
      </c>
      <c r="AL1257" t="s">
        <v>43</v>
      </c>
      <c r="AM1257" t="s">
        <v>61</v>
      </c>
      <c r="AN1257">
        <v>109.2</v>
      </c>
      <c r="AO1257">
        <v>109.2</v>
      </c>
      <c r="AQ1257" s="6">
        <v>109.2</v>
      </c>
    </row>
    <row r="1258" spans="1:43" x14ac:dyDescent="0.3">
      <c r="A1258" t="s">
        <v>98</v>
      </c>
      <c r="B1258" t="s">
        <v>446</v>
      </c>
      <c r="C1258" t="s">
        <v>46</v>
      </c>
      <c r="D1258" s="3">
        <v>75105</v>
      </c>
      <c r="E1258" t="s">
        <v>100</v>
      </c>
      <c r="F1258" t="s">
        <v>48</v>
      </c>
      <c r="G1258" t="s">
        <v>49</v>
      </c>
      <c r="H1258" t="s">
        <v>50</v>
      </c>
      <c r="I1258" t="s">
        <v>51</v>
      </c>
      <c r="J1258" t="s">
        <v>256</v>
      </c>
      <c r="K1258" t="s">
        <v>256</v>
      </c>
      <c r="L1258" t="s">
        <v>257</v>
      </c>
      <c r="M1258" t="s">
        <v>52</v>
      </c>
      <c r="N1258" t="s">
        <v>854</v>
      </c>
      <c r="O1258" t="s">
        <v>105</v>
      </c>
      <c r="Q1258" s="3"/>
      <c r="U1258" s="3"/>
      <c r="W1258" t="s">
        <v>43</v>
      </c>
      <c r="X1258" t="s">
        <v>43</v>
      </c>
      <c r="Y1258" s="3">
        <v>21</v>
      </c>
      <c r="Z1258" t="s">
        <v>855</v>
      </c>
      <c r="AA1258" t="s">
        <v>856</v>
      </c>
      <c r="AB1258" t="s">
        <v>857</v>
      </c>
      <c r="AC1258" t="s">
        <v>779</v>
      </c>
      <c r="AD1258" t="s">
        <v>110</v>
      </c>
      <c r="AE1258" t="s">
        <v>60</v>
      </c>
      <c r="AH1258" s="3"/>
      <c r="AI1258" s="3">
        <v>2023</v>
      </c>
      <c r="AJ1258" s="4">
        <v>45149</v>
      </c>
      <c r="AK1258" s="5">
        <v>45160</v>
      </c>
      <c r="AL1258" t="s">
        <v>43</v>
      </c>
      <c r="AM1258" t="s">
        <v>61</v>
      </c>
      <c r="AN1258">
        <v>27.3</v>
      </c>
      <c r="AO1258">
        <v>27.3</v>
      </c>
      <c r="AQ1258" s="6">
        <v>27.3</v>
      </c>
    </row>
    <row r="1259" spans="1:43" x14ac:dyDescent="0.3">
      <c r="A1259" t="s">
        <v>98</v>
      </c>
      <c r="B1259" t="s">
        <v>289</v>
      </c>
      <c r="C1259" t="s">
        <v>46</v>
      </c>
      <c r="D1259" s="3">
        <v>75105</v>
      </c>
      <c r="E1259" t="s">
        <v>100</v>
      </c>
      <c r="F1259" t="s">
        <v>48</v>
      </c>
      <c r="G1259" t="s">
        <v>49</v>
      </c>
      <c r="H1259" t="s">
        <v>50</v>
      </c>
      <c r="I1259" t="s">
        <v>51</v>
      </c>
      <c r="J1259" t="s">
        <v>256</v>
      </c>
      <c r="K1259" t="s">
        <v>256</v>
      </c>
      <c r="L1259" t="s">
        <v>257</v>
      </c>
      <c r="M1259" t="s">
        <v>52</v>
      </c>
      <c r="N1259" t="s">
        <v>952</v>
      </c>
      <c r="O1259" t="s">
        <v>105</v>
      </c>
      <c r="Q1259" s="3"/>
      <c r="U1259" s="3"/>
      <c r="W1259" t="s">
        <v>43</v>
      </c>
      <c r="X1259" t="s">
        <v>43</v>
      </c>
      <c r="Y1259" s="3">
        <v>88</v>
      </c>
      <c r="Z1259" t="s">
        <v>686</v>
      </c>
      <c r="AA1259" t="s">
        <v>953</v>
      </c>
      <c r="AB1259" t="s">
        <v>688</v>
      </c>
      <c r="AC1259" t="s">
        <v>788</v>
      </c>
      <c r="AD1259" t="s">
        <v>110</v>
      </c>
      <c r="AE1259" t="s">
        <v>60</v>
      </c>
      <c r="AH1259" s="3"/>
      <c r="AI1259" s="3">
        <v>2023</v>
      </c>
      <c r="AJ1259" s="4">
        <v>45194</v>
      </c>
      <c r="AK1259" s="5">
        <v>45196</v>
      </c>
      <c r="AL1259" t="s">
        <v>43</v>
      </c>
      <c r="AM1259" t="s">
        <v>61</v>
      </c>
      <c r="AN1259">
        <v>29.060000000000002</v>
      </c>
      <c r="AO1259">
        <v>29.060000000000002</v>
      </c>
      <c r="AQ1259" s="6">
        <v>29.060000000000002</v>
      </c>
    </row>
    <row r="1260" spans="1:43" x14ac:dyDescent="0.3">
      <c r="A1260" t="s">
        <v>98</v>
      </c>
      <c r="B1260" t="s">
        <v>179</v>
      </c>
      <c r="C1260" t="s">
        <v>46</v>
      </c>
      <c r="D1260" s="3">
        <v>75105</v>
      </c>
      <c r="E1260" t="s">
        <v>100</v>
      </c>
      <c r="F1260" t="s">
        <v>48</v>
      </c>
      <c r="G1260" t="s">
        <v>49</v>
      </c>
      <c r="H1260" t="s">
        <v>50</v>
      </c>
      <c r="I1260" t="s">
        <v>51</v>
      </c>
      <c r="J1260" t="s">
        <v>256</v>
      </c>
      <c r="K1260" t="s">
        <v>256</v>
      </c>
      <c r="L1260" t="s">
        <v>257</v>
      </c>
      <c r="M1260" t="s">
        <v>52</v>
      </c>
      <c r="N1260" t="s">
        <v>1078</v>
      </c>
      <c r="O1260" t="s">
        <v>105</v>
      </c>
      <c r="Q1260" s="3"/>
      <c r="U1260" s="3"/>
      <c r="W1260" t="s">
        <v>43</v>
      </c>
      <c r="X1260" t="s">
        <v>43</v>
      </c>
      <c r="Y1260" s="3">
        <v>272</v>
      </c>
      <c r="Z1260" t="s">
        <v>462</v>
      </c>
      <c r="AA1260" t="s">
        <v>1079</v>
      </c>
      <c r="AB1260" t="s">
        <v>464</v>
      </c>
      <c r="AC1260" t="s">
        <v>184</v>
      </c>
      <c r="AD1260" t="s">
        <v>110</v>
      </c>
      <c r="AE1260" t="s">
        <v>60</v>
      </c>
      <c r="AH1260" s="3"/>
      <c r="AI1260" s="3">
        <v>2024</v>
      </c>
      <c r="AJ1260" s="4">
        <v>45559</v>
      </c>
      <c r="AK1260" s="5">
        <v>45560</v>
      </c>
      <c r="AL1260" t="s">
        <v>43</v>
      </c>
      <c r="AM1260" t="s">
        <v>61</v>
      </c>
      <c r="AN1260">
        <v>48.44</v>
      </c>
      <c r="AO1260">
        <v>48.44</v>
      </c>
      <c r="AQ1260" s="6">
        <v>48.44</v>
      </c>
    </row>
    <row r="1261" spans="1:43" x14ac:dyDescent="0.3">
      <c r="A1261" t="s">
        <v>98</v>
      </c>
      <c r="B1261" t="s">
        <v>446</v>
      </c>
      <c r="C1261" t="s">
        <v>46</v>
      </c>
      <c r="D1261" s="3">
        <v>75105</v>
      </c>
      <c r="E1261" t="s">
        <v>100</v>
      </c>
      <c r="F1261" t="s">
        <v>48</v>
      </c>
      <c r="G1261" t="s">
        <v>49</v>
      </c>
      <c r="H1261" t="s">
        <v>50</v>
      </c>
      <c r="I1261" t="s">
        <v>51</v>
      </c>
      <c r="J1261" t="s">
        <v>256</v>
      </c>
      <c r="K1261" t="s">
        <v>256</v>
      </c>
      <c r="L1261" t="s">
        <v>257</v>
      </c>
      <c r="M1261" t="s">
        <v>52</v>
      </c>
      <c r="N1261" t="s">
        <v>1119</v>
      </c>
      <c r="O1261" t="s">
        <v>105</v>
      </c>
      <c r="Q1261" s="3"/>
      <c r="U1261" s="3"/>
      <c r="W1261" t="s">
        <v>43</v>
      </c>
      <c r="X1261" t="s">
        <v>43</v>
      </c>
      <c r="Y1261" s="3">
        <v>396</v>
      </c>
      <c r="Z1261" t="s">
        <v>1120</v>
      </c>
      <c r="AA1261" t="s">
        <v>1121</v>
      </c>
      <c r="AB1261" t="s">
        <v>1122</v>
      </c>
      <c r="AC1261" t="s">
        <v>779</v>
      </c>
      <c r="AD1261" t="s">
        <v>110</v>
      </c>
      <c r="AE1261" t="s">
        <v>60</v>
      </c>
      <c r="AH1261" s="3"/>
      <c r="AI1261" s="3">
        <v>2023</v>
      </c>
      <c r="AJ1261" s="4">
        <v>45149</v>
      </c>
      <c r="AK1261" s="5">
        <v>45151</v>
      </c>
      <c r="AL1261" t="s">
        <v>43</v>
      </c>
      <c r="AM1261" t="s">
        <v>61</v>
      </c>
      <c r="AN1261">
        <v>19.38</v>
      </c>
      <c r="AO1261">
        <v>19.38</v>
      </c>
      <c r="AQ1261" s="6">
        <v>19.38</v>
      </c>
    </row>
    <row r="1262" spans="1:43" x14ac:dyDescent="0.3">
      <c r="A1262" t="s">
        <v>98</v>
      </c>
      <c r="B1262" t="s">
        <v>179</v>
      </c>
      <c r="C1262" t="s">
        <v>46</v>
      </c>
      <c r="D1262" s="3">
        <v>75105</v>
      </c>
      <c r="E1262" t="s">
        <v>100</v>
      </c>
      <c r="F1262" t="s">
        <v>48</v>
      </c>
      <c r="G1262" t="s">
        <v>49</v>
      </c>
      <c r="H1262" t="s">
        <v>50</v>
      </c>
      <c r="I1262" t="s">
        <v>51</v>
      </c>
      <c r="J1262" t="s">
        <v>256</v>
      </c>
      <c r="K1262" t="s">
        <v>256</v>
      </c>
      <c r="L1262" t="s">
        <v>257</v>
      </c>
      <c r="M1262" t="s">
        <v>52</v>
      </c>
      <c r="N1262" t="s">
        <v>1338</v>
      </c>
      <c r="O1262" t="s">
        <v>105</v>
      </c>
      <c r="Q1262" s="3"/>
      <c r="U1262" s="3"/>
      <c r="W1262" t="s">
        <v>43</v>
      </c>
      <c r="X1262" t="s">
        <v>43</v>
      </c>
      <c r="Y1262" s="3">
        <v>1277</v>
      </c>
      <c r="Z1262" t="s">
        <v>1334</v>
      </c>
      <c r="AA1262" t="s">
        <v>1339</v>
      </c>
      <c r="AB1262" t="s">
        <v>1336</v>
      </c>
      <c r="AC1262" t="s">
        <v>1337</v>
      </c>
      <c r="AD1262" t="s">
        <v>110</v>
      </c>
      <c r="AE1262" t="s">
        <v>60</v>
      </c>
      <c r="AH1262" s="3"/>
      <c r="AI1262" s="3">
        <v>2024</v>
      </c>
      <c r="AJ1262" s="4">
        <v>45565</v>
      </c>
      <c r="AK1262" s="5">
        <v>45565</v>
      </c>
      <c r="AL1262" t="s">
        <v>43</v>
      </c>
      <c r="AM1262" t="s">
        <v>61</v>
      </c>
      <c r="AN1262">
        <v>28.07</v>
      </c>
      <c r="AO1262">
        <v>28.07</v>
      </c>
      <c r="AQ1262" s="6">
        <v>28.07</v>
      </c>
    </row>
    <row r="1263" spans="1:43" x14ac:dyDescent="0.3">
      <c r="A1263" t="s">
        <v>98</v>
      </c>
      <c r="B1263" t="s">
        <v>179</v>
      </c>
      <c r="C1263" t="s">
        <v>46</v>
      </c>
      <c r="D1263" s="3">
        <v>75105</v>
      </c>
      <c r="E1263" t="s">
        <v>100</v>
      </c>
      <c r="F1263" t="s">
        <v>48</v>
      </c>
      <c r="G1263" t="s">
        <v>49</v>
      </c>
      <c r="H1263" t="s">
        <v>50</v>
      </c>
      <c r="I1263" t="s">
        <v>51</v>
      </c>
      <c r="J1263" t="s">
        <v>256</v>
      </c>
      <c r="K1263" t="s">
        <v>256</v>
      </c>
      <c r="L1263" t="s">
        <v>257</v>
      </c>
      <c r="M1263" t="s">
        <v>52</v>
      </c>
      <c r="N1263" t="s">
        <v>1345</v>
      </c>
      <c r="O1263" t="s">
        <v>105</v>
      </c>
      <c r="Q1263" s="3"/>
      <c r="U1263" s="3"/>
      <c r="W1263" t="s">
        <v>43</v>
      </c>
      <c r="X1263" t="s">
        <v>43</v>
      </c>
      <c r="Y1263" s="3">
        <v>1278</v>
      </c>
      <c r="Z1263" t="s">
        <v>1334</v>
      </c>
      <c r="AA1263" t="s">
        <v>1346</v>
      </c>
      <c r="AB1263" t="s">
        <v>1336</v>
      </c>
      <c r="AC1263" t="s">
        <v>1337</v>
      </c>
      <c r="AD1263" t="s">
        <v>110</v>
      </c>
      <c r="AE1263" t="s">
        <v>60</v>
      </c>
      <c r="AH1263" s="3"/>
      <c r="AI1263" s="3">
        <v>2024</v>
      </c>
      <c r="AJ1263" s="4">
        <v>45565</v>
      </c>
      <c r="AK1263" s="5">
        <v>45565</v>
      </c>
      <c r="AL1263" t="s">
        <v>43</v>
      </c>
      <c r="AM1263" t="s">
        <v>61</v>
      </c>
      <c r="AN1263">
        <v>275.42</v>
      </c>
      <c r="AO1263">
        <v>275.42</v>
      </c>
      <c r="AQ1263" s="6">
        <v>275.42</v>
      </c>
    </row>
    <row r="1264" spans="1:43" x14ac:dyDescent="0.3">
      <c r="A1264" t="s">
        <v>98</v>
      </c>
      <c r="B1264" t="s">
        <v>179</v>
      </c>
      <c r="C1264" t="s">
        <v>46</v>
      </c>
      <c r="D1264" s="3">
        <v>75105</v>
      </c>
      <c r="E1264" t="s">
        <v>100</v>
      </c>
      <c r="F1264" t="s">
        <v>48</v>
      </c>
      <c r="G1264" t="s">
        <v>49</v>
      </c>
      <c r="H1264" t="s">
        <v>50</v>
      </c>
      <c r="I1264" t="s">
        <v>51</v>
      </c>
      <c r="J1264" t="s">
        <v>256</v>
      </c>
      <c r="K1264" t="s">
        <v>256</v>
      </c>
      <c r="L1264" t="s">
        <v>257</v>
      </c>
      <c r="M1264" t="s">
        <v>52</v>
      </c>
      <c r="N1264" t="s">
        <v>1351</v>
      </c>
      <c r="O1264" t="s">
        <v>105</v>
      </c>
      <c r="Q1264" s="3"/>
      <c r="U1264" s="3"/>
      <c r="W1264" t="s">
        <v>43</v>
      </c>
      <c r="X1264" t="s">
        <v>43</v>
      </c>
      <c r="Y1264" s="3">
        <v>1279</v>
      </c>
      <c r="Z1264" t="s">
        <v>1334</v>
      </c>
      <c r="AA1264" t="s">
        <v>1352</v>
      </c>
      <c r="AB1264" t="s">
        <v>1336</v>
      </c>
      <c r="AC1264" t="s">
        <v>1337</v>
      </c>
      <c r="AD1264" t="s">
        <v>110</v>
      </c>
      <c r="AE1264" t="s">
        <v>60</v>
      </c>
      <c r="AH1264" s="3"/>
      <c r="AI1264" s="3">
        <v>2024</v>
      </c>
      <c r="AJ1264" s="4">
        <v>45565</v>
      </c>
      <c r="AK1264" s="5">
        <v>45565</v>
      </c>
      <c r="AL1264" t="s">
        <v>43</v>
      </c>
      <c r="AM1264" t="s">
        <v>61</v>
      </c>
      <c r="AN1264">
        <v>517.77</v>
      </c>
      <c r="AO1264">
        <v>517.77</v>
      </c>
      <c r="AQ1264" s="6">
        <v>517.77</v>
      </c>
    </row>
    <row r="1265" spans="1:43" x14ac:dyDescent="0.3">
      <c r="A1265" t="s">
        <v>3497</v>
      </c>
      <c r="B1265" t="s">
        <v>179</v>
      </c>
      <c r="C1265" t="s">
        <v>46</v>
      </c>
      <c r="D1265" s="3">
        <v>75708</v>
      </c>
      <c r="E1265" t="s">
        <v>4650</v>
      </c>
      <c r="F1265" t="s">
        <v>48</v>
      </c>
      <c r="G1265" t="s">
        <v>49</v>
      </c>
      <c r="H1265" t="s">
        <v>50</v>
      </c>
      <c r="I1265" t="s">
        <v>51</v>
      </c>
      <c r="J1265" t="s">
        <v>256</v>
      </c>
      <c r="K1265" t="s">
        <v>256</v>
      </c>
      <c r="L1265" t="s">
        <v>257</v>
      </c>
      <c r="M1265" t="s">
        <v>52</v>
      </c>
      <c r="N1265" t="s">
        <v>4053</v>
      </c>
      <c r="O1265" t="s">
        <v>3498</v>
      </c>
      <c r="P1265" t="s">
        <v>4054</v>
      </c>
      <c r="Q1265" s="3">
        <v>300002036697089</v>
      </c>
      <c r="R1265" t="s">
        <v>2243</v>
      </c>
      <c r="S1265">
        <v>6413901</v>
      </c>
      <c r="T1265">
        <v>377000</v>
      </c>
      <c r="U1265" s="3">
        <v>5</v>
      </c>
      <c r="V1265" t="s">
        <v>4053</v>
      </c>
      <c r="W1265" t="s">
        <v>2405</v>
      </c>
      <c r="X1265" t="s">
        <v>2406</v>
      </c>
      <c r="Y1265" s="3">
        <v>313</v>
      </c>
      <c r="Z1265" t="s">
        <v>4055</v>
      </c>
      <c r="AA1265" t="s">
        <v>4067</v>
      </c>
      <c r="AB1265" t="s">
        <v>4057</v>
      </c>
      <c r="AC1265" t="s">
        <v>4058</v>
      </c>
      <c r="AD1265" t="s">
        <v>4059</v>
      </c>
      <c r="AE1265" t="s">
        <v>60</v>
      </c>
      <c r="AF1265" t="s">
        <v>2247</v>
      </c>
      <c r="AH1265" s="3">
        <v>0</v>
      </c>
      <c r="AI1265" s="3">
        <v>2024</v>
      </c>
      <c r="AJ1265" s="4">
        <v>45554</v>
      </c>
      <c r="AK1265" s="5">
        <v>45558</v>
      </c>
      <c r="AL1265" t="s">
        <v>1471</v>
      </c>
      <c r="AM1265" t="s">
        <v>116</v>
      </c>
      <c r="AN1265">
        <v>377000</v>
      </c>
      <c r="AO1265">
        <v>2734.86</v>
      </c>
      <c r="AQ1265" s="6">
        <v>2734.86</v>
      </c>
    </row>
    <row r="1266" spans="1:43" x14ac:dyDescent="0.3">
      <c r="A1266" t="s">
        <v>3497</v>
      </c>
      <c r="B1266" t="s">
        <v>289</v>
      </c>
      <c r="C1266" t="s">
        <v>46</v>
      </c>
      <c r="D1266" s="3">
        <v>75710</v>
      </c>
      <c r="E1266" t="s">
        <v>4648</v>
      </c>
      <c r="F1266" t="s">
        <v>48</v>
      </c>
      <c r="G1266" t="s">
        <v>49</v>
      </c>
      <c r="H1266" t="s">
        <v>50</v>
      </c>
      <c r="I1266" t="s">
        <v>51</v>
      </c>
      <c r="J1266" t="s">
        <v>1227</v>
      </c>
      <c r="K1266" t="s">
        <v>256</v>
      </c>
      <c r="L1266" t="s">
        <v>257</v>
      </c>
      <c r="M1266" t="s">
        <v>52</v>
      </c>
      <c r="N1266" t="s">
        <v>2541</v>
      </c>
      <c r="O1266" t="s">
        <v>3498</v>
      </c>
      <c r="P1266" t="s">
        <v>2540</v>
      </c>
      <c r="Q1266" s="3">
        <v>300001264639271</v>
      </c>
      <c r="R1266" t="s">
        <v>2243</v>
      </c>
      <c r="S1266">
        <v>405000</v>
      </c>
      <c r="T1266">
        <v>405000</v>
      </c>
      <c r="U1266" s="3">
        <v>1</v>
      </c>
      <c r="V1266" t="s">
        <v>2541</v>
      </c>
      <c r="W1266" t="s">
        <v>2542</v>
      </c>
      <c r="X1266" t="s">
        <v>2543</v>
      </c>
      <c r="Y1266" s="3">
        <v>220</v>
      </c>
      <c r="Z1266" t="s">
        <v>3703</v>
      </c>
      <c r="AA1266" t="s">
        <v>3704</v>
      </c>
      <c r="AB1266" t="s">
        <v>3705</v>
      </c>
      <c r="AC1266" t="s">
        <v>3706</v>
      </c>
      <c r="AD1266" t="s">
        <v>110</v>
      </c>
      <c r="AE1266" t="s">
        <v>60</v>
      </c>
      <c r="AF1266" t="s">
        <v>2247</v>
      </c>
      <c r="AH1266" s="3">
        <v>0</v>
      </c>
      <c r="AI1266" s="3">
        <v>2023</v>
      </c>
      <c r="AJ1266" s="4">
        <v>45188</v>
      </c>
      <c r="AK1266" s="5">
        <v>45190</v>
      </c>
      <c r="AL1266" t="s">
        <v>3508</v>
      </c>
      <c r="AM1266" t="s">
        <v>116</v>
      </c>
      <c r="AN1266">
        <v>405000</v>
      </c>
      <c r="AO1266">
        <v>2998.67</v>
      </c>
      <c r="AQ1266" s="6">
        <v>2998.67</v>
      </c>
    </row>
    <row r="1267" spans="1:43" x14ac:dyDescent="0.3">
      <c r="A1267" t="s">
        <v>3497</v>
      </c>
      <c r="B1267" t="s">
        <v>247</v>
      </c>
      <c r="C1267" t="s">
        <v>46</v>
      </c>
      <c r="D1267" s="3">
        <v>75710</v>
      </c>
      <c r="E1267" t="s">
        <v>4648</v>
      </c>
      <c r="F1267" t="s">
        <v>48</v>
      </c>
      <c r="G1267" t="s">
        <v>49</v>
      </c>
      <c r="H1267" t="s">
        <v>50</v>
      </c>
      <c r="I1267" t="s">
        <v>51</v>
      </c>
      <c r="J1267" t="s">
        <v>1227</v>
      </c>
      <c r="K1267" t="s">
        <v>256</v>
      </c>
      <c r="L1267" t="s">
        <v>257</v>
      </c>
      <c r="M1267" t="s">
        <v>52</v>
      </c>
      <c r="N1267" t="s">
        <v>2601</v>
      </c>
      <c r="O1267" t="s">
        <v>3498</v>
      </c>
      <c r="P1267" t="s">
        <v>2600</v>
      </c>
      <c r="Q1267" s="3">
        <v>300001301865459</v>
      </c>
      <c r="R1267" t="s">
        <v>2243</v>
      </c>
      <c r="S1267">
        <v>62500</v>
      </c>
      <c r="T1267">
        <v>62500</v>
      </c>
      <c r="U1267" s="3">
        <v>1</v>
      </c>
      <c r="V1267" t="s">
        <v>2601</v>
      </c>
      <c r="W1267" t="s">
        <v>2602</v>
      </c>
      <c r="X1267" t="s">
        <v>2603</v>
      </c>
      <c r="Y1267" s="3">
        <v>26</v>
      </c>
      <c r="Z1267" t="s">
        <v>3735</v>
      </c>
      <c r="AA1267" t="s">
        <v>3739</v>
      </c>
      <c r="AB1267" t="s">
        <v>3737</v>
      </c>
      <c r="AC1267" t="s">
        <v>3740</v>
      </c>
      <c r="AD1267" t="s">
        <v>110</v>
      </c>
      <c r="AE1267" t="s">
        <v>60</v>
      </c>
      <c r="AF1267" t="s">
        <v>2247</v>
      </c>
      <c r="AH1267" s="3">
        <v>0</v>
      </c>
      <c r="AI1267" s="3">
        <v>2023</v>
      </c>
      <c r="AJ1267" s="4">
        <v>45203</v>
      </c>
      <c r="AK1267" s="5">
        <v>45211</v>
      </c>
      <c r="AL1267" t="s">
        <v>3508</v>
      </c>
      <c r="AM1267" t="s">
        <v>116</v>
      </c>
      <c r="AN1267">
        <v>62500</v>
      </c>
      <c r="AO1267">
        <v>464.48</v>
      </c>
      <c r="AQ1267" s="6">
        <v>464.48</v>
      </c>
    </row>
    <row r="1268" spans="1:43" x14ac:dyDescent="0.3">
      <c r="A1268" t="s">
        <v>3497</v>
      </c>
      <c r="B1268" t="s">
        <v>247</v>
      </c>
      <c r="C1268" t="s">
        <v>46</v>
      </c>
      <c r="D1268" s="3">
        <v>75710</v>
      </c>
      <c r="E1268" t="s">
        <v>4648</v>
      </c>
      <c r="F1268" t="s">
        <v>48</v>
      </c>
      <c r="G1268" t="s">
        <v>49</v>
      </c>
      <c r="H1268" t="s">
        <v>50</v>
      </c>
      <c r="I1268" t="s">
        <v>51</v>
      </c>
      <c r="J1268" t="s">
        <v>1227</v>
      </c>
      <c r="K1268" t="s">
        <v>256</v>
      </c>
      <c r="L1268" t="s">
        <v>257</v>
      </c>
      <c r="M1268" t="s">
        <v>52</v>
      </c>
      <c r="N1268" t="s">
        <v>2625</v>
      </c>
      <c r="O1268" t="s">
        <v>3498</v>
      </c>
      <c r="P1268" t="s">
        <v>2624</v>
      </c>
      <c r="Q1268" s="3">
        <v>300001312987034</v>
      </c>
      <c r="R1268" t="s">
        <v>2243</v>
      </c>
      <c r="S1268">
        <v>125000</v>
      </c>
      <c r="T1268">
        <v>125000</v>
      </c>
      <c r="U1268" s="3">
        <v>1</v>
      </c>
      <c r="V1268" t="s">
        <v>2625</v>
      </c>
      <c r="W1268" t="s">
        <v>2626</v>
      </c>
      <c r="X1268" t="s">
        <v>2627</v>
      </c>
      <c r="Y1268" s="3">
        <v>59</v>
      </c>
      <c r="Z1268" t="s">
        <v>3757</v>
      </c>
      <c r="AA1268" t="s">
        <v>3761</v>
      </c>
      <c r="AB1268" t="s">
        <v>3759</v>
      </c>
      <c r="AC1268" t="s">
        <v>3760</v>
      </c>
      <c r="AD1268" t="s">
        <v>110</v>
      </c>
      <c r="AE1268" t="s">
        <v>60</v>
      </c>
      <c r="AF1268" t="s">
        <v>2247</v>
      </c>
      <c r="AH1268" s="3">
        <v>0</v>
      </c>
      <c r="AI1268" s="3">
        <v>2023</v>
      </c>
      <c r="AJ1268" s="4">
        <v>45212</v>
      </c>
      <c r="AK1268" s="5">
        <v>45216</v>
      </c>
      <c r="AL1268" t="s">
        <v>3508</v>
      </c>
      <c r="AM1268" t="s">
        <v>116</v>
      </c>
      <c r="AN1268">
        <v>125000</v>
      </c>
      <c r="AO1268">
        <v>931.93000000000006</v>
      </c>
      <c r="AQ1268" s="6">
        <v>931.93000000000006</v>
      </c>
    </row>
    <row r="1269" spans="1:43" x14ac:dyDescent="0.3">
      <c r="A1269" t="s">
        <v>3497</v>
      </c>
      <c r="B1269" t="s">
        <v>179</v>
      </c>
      <c r="C1269" t="s">
        <v>46</v>
      </c>
      <c r="D1269" s="3">
        <v>75711</v>
      </c>
      <c r="E1269" t="s">
        <v>4649</v>
      </c>
      <c r="F1269" t="s">
        <v>48</v>
      </c>
      <c r="G1269" t="s">
        <v>49</v>
      </c>
      <c r="H1269" t="s">
        <v>50</v>
      </c>
      <c r="I1269" t="s">
        <v>51</v>
      </c>
      <c r="J1269" t="s">
        <v>256</v>
      </c>
      <c r="K1269" t="s">
        <v>256</v>
      </c>
      <c r="L1269" t="s">
        <v>257</v>
      </c>
      <c r="M1269" t="s">
        <v>52</v>
      </c>
      <c r="N1269" t="s">
        <v>4053</v>
      </c>
      <c r="O1269" t="s">
        <v>3498</v>
      </c>
      <c r="P1269" t="s">
        <v>4054</v>
      </c>
      <c r="Q1269" s="3">
        <v>300002036697089</v>
      </c>
      <c r="R1269" t="s">
        <v>2243</v>
      </c>
      <c r="S1269">
        <v>6413901</v>
      </c>
      <c r="T1269">
        <v>290000</v>
      </c>
      <c r="U1269" s="3">
        <v>12</v>
      </c>
      <c r="V1269" t="s">
        <v>4053</v>
      </c>
      <c r="W1269" t="s">
        <v>2405</v>
      </c>
      <c r="X1269" t="s">
        <v>2406</v>
      </c>
      <c r="Y1269" s="3">
        <v>320</v>
      </c>
      <c r="Z1269" t="s">
        <v>4055</v>
      </c>
      <c r="AA1269" t="s">
        <v>4065</v>
      </c>
      <c r="AB1269" t="s">
        <v>4057</v>
      </c>
      <c r="AC1269" t="s">
        <v>4058</v>
      </c>
      <c r="AD1269" t="s">
        <v>4059</v>
      </c>
      <c r="AE1269" t="s">
        <v>60</v>
      </c>
      <c r="AF1269" t="s">
        <v>2247</v>
      </c>
      <c r="AH1269" s="3">
        <v>0</v>
      </c>
      <c r="AI1269" s="3">
        <v>2024</v>
      </c>
      <c r="AJ1269" s="4">
        <v>45554</v>
      </c>
      <c r="AK1269" s="5">
        <v>45558</v>
      </c>
      <c r="AL1269" t="s">
        <v>1390</v>
      </c>
      <c r="AM1269" t="s">
        <v>116</v>
      </c>
      <c r="AN1269">
        <v>290000</v>
      </c>
      <c r="AO1269">
        <v>2103.7400000000002</v>
      </c>
      <c r="AQ1269" s="6">
        <v>2103.7400000000002</v>
      </c>
    </row>
    <row r="1270" spans="1:43" x14ac:dyDescent="0.3">
      <c r="A1270" t="s">
        <v>3497</v>
      </c>
      <c r="B1270" t="s">
        <v>179</v>
      </c>
      <c r="C1270" t="s">
        <v>46</v>
      </c>
      <c r="D1270" s="3">
        <v>75711</v>
      </c>
      <c r="E1270" t="s">
        <v>4649</v>
      </c>
      <c r="F1270" t="s">
        <v>48</v>
      </c>
      <c r="G1270" t="s">
        <v>49</v>
      </c>
      <c r="H1270" t="s">
        <v>50</v>
      </c>
      <c r="I1270" t="s">
        <v>51</v>
      </c>
      <c r="J1270" t="s">
        <v>256</v>
      </c>
      <c r="K1270" t="s">
        <v>256</v>
      </c>
      <c r="L1270" t="s">
        <v>257</v>
      </c>
      <c r="M1270" t="s">
        <v>52</v>
      </c>
      <c r="N1270" t="s">
        <v>4053</v>
      </c>
      <c r="O1270" t="s">
        <v>3498</v>
      </c>
      <c r="P1270" t="s">
        <v>4054</v>
      </c>
      <c r="Q1270" s="3">
        <v>300002036697089</v>
      </c>
      <c r="R1270" t="s">
        <v>2243</v>
      </c>
      <c r="S1270">
        <v>6413901</v>
      </c>
      <c r="T1270">
        <v>371200</v>
      </c>
      <c r="U1270" s="3">
        <v>7</v>
      </c>
      <c r="V1270" t="s">
        <v>4053</v>
      </c>
      <c r="W1270" t="s">
        <v>2405</v>
      </c>
      <c r="X1270" t="s">
        <v>2406</v>
      </c>
      <c r="Y1270" s="3">
        <v>321</v>
      </c>
      <c r="Z1270" t="s">
        <v>4055</v>
      </c>
      <c r="AA1270" t="s">
        <v>4066</v>
      </c>
      <c r="AB1270" t="s">
        <v>4057</v>
      </c>
      <c r="AC1270" t="s">
        <v>4058</v>
      </c>
      <c r="AD1270" t="s">
        <v>4059</v>
      </c>
      <c r="AE1270" t="s">
        <v>60</v>
      </c>
      <c r="AF1270" t="s">
        <v>2247</v>
      </c>
      <c r="AH1270" s="3">
        <v>0</v>
      </c>
      <c r="AI1270" s="3">
        <v>2024</v>
      </c>
      <c r="AJ1270" s="4">
        <v>45554</v>
      </c>
      <c r="AK1270" s="5">
        <v>45558</v>
      </c>
      <c r="AL1270" t="s">
        <v>3545</v>
      </c>
      <c r="AM1270" t="s">
        <v>116</v>
      </c>
      <c r="AN1270">
        <v>371200</v>
      </c>
      <c r="AO1270">
        <v>2692.78</v>
      </c>
      <c r="AQ1270" s="6">
        <v>2692.78</v>
      </c>
    </row>
    <row r="1271" spans="1:43" x14ac:dyDescent="0.3">
      <c r="A1271" t="s">
        <v>3497</v>
      </c>
      <c r="B1271" t="s">
        <v>179</v>
      </c>
      <c r="C1271" t="s">
        <v>46</v>
      </c>
      <c r="D1271" s="3">
        <v>75711</v>
      </c>
      <c r="E1271" t="s">
        <v>4649</v>
      </c>
      <c r="F1271" t="s">
        <v>48</v>
      </c>
      <c r="G1271" t="s">
        <v>49</v>
      </c>
      <c r="H1271" t="s">
        <v>50</v>
      </c>
      <c r="I1271" t="s">
        <v>51</v>
      </c>
      <c r="J1271" t="s">
        <v>256</v>
      </c>
      <c r="K1271" t="s">
        <v>256</v>
      </c>
      <c r="L1271" t="s">
        <v>257</v>
      </c>
      <c r="M1271" t="s">
        <v>52</v>
      </c>
      <c r="N1271" t="s">
        <v>4053</v>
      </c>
      <c r="O1271" t="s">
        <v>3498</v>
      </c>
      <c r="P1271" t="s">
        <v>4054</v>
      </c>
      <c r="Q1271" s="3">
        <v>300002036697089</v>
      </c>
      <c r="R1271" t="s">
        <v>2243</v>
      </c>
      <c r="S1271">
        <v>6413901</v>
      </c>
      <c r="T1271">
        <v>678600</v>
      </c>
      <c r="U1271" s="3">
        <v>1</v>
      </c>
      <c r="V1271" t="s">
        <v>4053</v>
      </c>
      <c r="W1271" t="s">
        <v>2405</v>
      </c>
      <c r="X1271" t="s">
        <v>2406</v>
      </c>
      <c r="Y1271" s="3">
        <v>322</v>
      </c>
      <c r="Z1271" t="s">
        <v>4055</v>
      </c>
      <c r="AA1271" t="s">
        <v>4068</v>
      </c>
      <c r="AB1271" t="s">
        <v>4057</v>
      </c>
      <c r="AC1271" t="s">
        <v>4058</v>
      </c>
      <c r="AD1271" t="s">
        <v>4059</v>
      </c>
      <c r="AE1271" t="s">
        <v>60</v>
      </c>
      <c r="AF1271" t="s">
        <v>2247</v>
      </c>
      <c r="AH1271" s="3">
        <v>0</v>
      </c>
      <c r="AI1271" s="3">
        <v>2024</v>
      </c>
      <c r="AJ1271" s="4">
        <v>45554</v>
      </c>
      <c r="AK1271" s="5">
        <v>45558</v>
      </c>
      <c r="AL1271" t="s">
        <v>3508</v>
      </c>
      <c r="AM1271" t="s">
        <v>116</v>
      </c>
      <c r="AN1271">
        <v>678600</v>
      </c>
      <c r="AO1271">
        <v>4922.74</v>
      </c>
      <c r="AQ1271" s="6">
        <v>4922.74</v>
      </c>
    </row>
    <row r="1272" spans="1:43" x14ac:dyDescent="0.3">
      <c r="A1272" t="s">
        <v>3497</v>
      </c>
      <c r="B1272" t="s">
        <v>179</v>
      </c>
      <c r="C1272" t="s">
        <v>46</v>
      </c>
      <c r="D1272" s="3">
        <v>75711</v>
      </c>
      <c r="E1272" t="s">
        <v>4649</v>
      </c>
      <c r="F1272" t="s">
        <v>48</v>
      </c>
      <c r="G1272" t="s">
        <v>49</v>
      </c>
      <c r="H1272" t="s">
        <v>50</v>
      </c>
      <c r="I1272" t="s">
        <v>51</v>
      </c>
      <c r="J1272" t="s">
        <v>256</v>
      </c>
      <c r="K1272" t="s">
        <v>256</v>
      </c>
      <c r="L1272" t="s">
        <v>257</v>
      </c>
      <c r="M1272" t="s">
        <v>52</v>
      </c>
      <c r="N1272" t="s">
        <v>4053</v>
      </c>
      <c r="O1272" t="s">
        <v>3498</v>
      </c>
      <c r="P1272" t="s">
        <v>4054</v>
      </c>
      <c r="Q1272" s="3">
        <v>300002036697089</v>
      </c>
      <c r="R1272" t="s">
        <v>2243</v>
      </c>
      <c r="S1272">
        <v>6413901</v>
      </c>
      <c r="T1272">
        <v>690200</v>
      </c>
      <c r="U1272" s="3">
        <v>2</v>
      </c>
      <c r="V1272" t="s">
        <v>4053</v>
      </c>
      <c r="W1272" t="s">
        <v>2405</v>
      </c>
      <c r="X1272" t="s">
        <v>2406</v>
      </c>
      <c r="Y1272" s="3">
        <v>323</v>
      </c>
      <c r="Z1272" t="s">
        <v>4055</v>
      </c>
      <c r="AA1272" t="s">
        <v>4069</v>
      </c>
      <c r="AB1272" t="s">
        <v>4057</v>
      </c>
      <c r="AC1272" t="s">
        <v>4058</v>
      </c>
      <c r="AD1272" t="s">
        <v>4059</v>
      </c>
      <c r="AE1272" t="s">
        <v>60</v>
      </c>
      <c r="AF1272" t="s">
        <v>2247</v>
      </c>
      <c r="AH1272" s="3">
        <v>0</v>
      </c>
      <c r="AI1272" s="3">
        <v>2024</v>
      </c>
      <c r="AJ1272" s="4">
        <v>45554</v>
      </c>
      <c r="AK1272" s="5">
        <v>45558</v>
      </c>
      <c r="AL1272" t="s">
        <v>3580</v>
      </c>
      <c r="AM1272" t="s">
        <v>116</v>
      </c>
      <c r="AN1272">
        <v>690200</v>
      </c>
      <c r="AO1272">
        <v>5006.8900000000003</v>
      </c>
      <c r="AQ1272" s="6">
        <v>5006.8900000000003</v>
      </c>
    </row>
    <row r="1273" spans="1:43" x14ac:dyDescent="0.3">
      <c r="A1273" t="s">
        <v>3497</v>
      </c>
      <c r="B1273" t="s">
        <v>179</v>
      </c>
      <c r="C1273" t="s">
        <v>46</v>
      </c>
      <c r="D1273" s="3">
        <v>75711</v>
      </c>
      <c r="E1273" t="s">
        <v>4649</v>
      </c>
      <c r="F1273" t="s">
        <v>48</v>
      </c>
      <c r="G1273" t="s">
        <v>49</v>
      </c>
      <c r="H1273" t="s">
        <v>50</v>
      </c>
      <c r="I1273" t="s">
        <v>51</v>
      </c>
      <c r="J1273" t="s">
        <v>256</v>
      </c>
      <c r="K1273" t="s">
        <v>256</v>
      </c>
      <c r="L1273" t="s">
        <v>257</v>
      </c>
      <c r="M1273" t="s">
        <v>52</v>
      </c>
      <c r="N1273" t="s">
        <v>4053</v>
      </c>
      <c r="O1273" t="s">
        <v>3498</v>
      </c>
      <c r="P1273" t="s">
        <v>4054</v>
      </c>
      <c r="Q1273" s="3">
        <v>300002036697089</v>
      </c>
      <c r="R1273" t="s">
        <v>2243</v>
      </c>
      <c r="S1273">
        <v>6413901</v>
      </c>
      <c r="T1273">
        <v>881020</v>
      </c>
      <c r="U1273" s="3">
        <v>8</v>
      </c>
      <c r="V1273" t="s">
        <v>4053</v>
      </c>
      <c r="W1273" t="s">
        <v>2405</v>
      </c>
      <c r="X1273" t="s">
        <v>2406</v>
      </c>
      <c r="Y1273" s="3">
        <v>324</v>
      </c>
      <c r="Z1273" t="s">
        <v>4055</v>
      </c>
      <c r="AA1273" t="s">
        <v>4070</v>
      </c>
      <c r="AB1273" t="s">
        <v>4057</v>
      </c>
      <c r="AC1273" t="s">
        <v>4058</v>
      </c>
      <c r="AD1273" t="s">
        <v>4059</v>
      </c>
      <c r="AE1273" t="s">
        <v>60</v>
      </c>
      <c r="AF1273" t="s">
        <v>2247</v>
      </c>
      <c r="AH1273" s="3">
        <v>0</v>
      </c>
      <c r="AI1273" s="3">
        <v>2024</v>
      </c>
      <c r="AJ1273" s="4">
        <v>45554</v>
      </c>
      <c r="AK1273" s="5">
        <v>45558</v>
      </c>
      <c r="AL1273" t="s">
        <v>3853</v>
      </c>
      <c r="AM1273" t="s">
        <v>116</v>
      </c>
      <c r="AN1273">
        <v>881020</v>
      </c>
      <c r="AO1273">
        <v>6391.1500000000005</v>
      </c>
      <c r="AQ1273" s="6">
        <v>6391.1500000000005</v>
      </c>
    </row>
    <row r="1274" spans="1:43" x14ac:dyDescent="0.3">
      <c r="A1274" t="s">
        <v>3497</v>
      </c>
      <c r="B1274" t="s">
        <v>179</v>
      </c>
      <c r="C1274" t="s">
        <v>46</v>
      </c>
      <c r="D1274" s="3">
        <v>75711</v>
      </c>
      <c r="E1274" t="s">
        <v>4649</v>
      </c>
      <c r="F1274" t="s">
        <v>48</v>
      </c>
      <c r="G1274" t="s">
        <v>49</v>
      </c>
      <c r="H1274" t="s">
        <v>50</v>
      </c>
      <c r="I1274" t="s">
        <v>51</v>
      </c>
      <c r="J1274" t="s">
        <v>256</v>
      </c>
      <c r="K1274" t="s">
        <v>256</v>
      </c>
      <c r="L1274" t="s">
        <v>257</v>
      </c>
      <c r="M1274" t="s">
        <v>52</v>
      </c>
      <c r="N1274" t="s">
        <v>4053</v>
      </c>
      <c r="O1274" t="s">
        <v>3498</v>
      </c>
      <c r="P1274" t="s">
        <v>4054</v>
      </c>
      <c r="Q1274" s="3">
        <v>300002036697089</v>
      </c>
      <c r="R1274" t="s">
        <v>2243</v>
      </c>
      <c r="S1274">
        <v>6413901</v>
      </c>
      <c r="T1274">
        <v>1057920</v>
      </c>
      <c r="U1274" s="3">
        <v>13</v>
      </c>
      <c r="V1274" t="s">
        <v>4053</v>
      </c>
      <c r="W1274" t="s">
        <v>2405</v>
      </c>
      <c r="X1274" t="s">
        <v>2406</v>
      </c>
      <c r="Y1274" s="3">
        <v>325</v>
      </c>
      <c r="Z1274" t="s">
        <v>4055</v>
      </c>
      <c r="AA1274" t="s">
        <v>4071</v>
      </c>
      <c r="AB1274" t="s">
        <v>4057</v>
      </c>
      <c r="AC1274" t="s">
        <v>4058</v>
      </c>
      <c r="AD1274" t="s">
        <v>4059</v>
      </c>
      <c r="AE1274" t="s">
        <v>60</v>
      </c>
      <c r="AF1274" t="s">
        <v>2247</v>
      </c>
      <c r="AH1274" s="3">
        <v>0</v>
      </c>
      <c r="AI1274" s="3">
        <v>2024</v>
      </c>
      <c r="AJ1274" s="4">
        <v>45554</v>
      </c>
      <c r="AK1274" s="5">
        <v>45558</v>
      </c>
      <c r="AL1274" t="s">
        <v>1402</v>
      </c>
      <c r="AM1274" t="s">
        <v>116</v>
      </c>
      <c r="AN1274">
        <v>1057920</v>
      </c>
      <c r="AO1274">
        <v>7674.43</v>
      </c>
      <c r="AQ1274" s="6">
        <v>7674.43</v>
      </c>
    </row>
    <row r="1275" spans="1:43" x14ac:dyDescent="0.3">
      <c r="A1275" t="s">
        <v>2239</v>
      </c>
      <c r="B1275" t="s">
        <v>45</v>
      </c>
      <c r="C1275" t="s">
        <v>46</v>
      </c>
      <c r="D1275" s="3">
        <v>76105</v>
      </c>
      <c r="E1275" t="s">
        <v>3384</v>
      </c>
      <c r="F1275" t="s">
        <v>48</v>
      </c>
      <c r="G1275" t="s">
        <v>49</v>
      </c>
      <c r="H1275" t="s">
        <v>50</v>
      </c>
      <c r="I1275" t="s">
        <v>51</v>
      </c>
      <c r="J1275" t="s">
        <v>1227</v>
      </c>
      <c r="K1275" t="s">
        <v>256</v>
      </c>
      <c r="L1275" t="s">
        <v>257</v>
      </c>
      <c r="M1275" t="s">
        <v>52</v>
      </c>
      <c r="N1275" t="s">
        <v>2402</v>
      </c>
      <c r="O1275" t="s">
        <v>2241</v>
      </c>
      <c r="P1275" t="s">
        <v>2403</v>
      </c>
      <c r="Q1275" s="3">
        <v>300001016056920</v>
      </c>
      <c r="R1275" t="s">
        <v>2387</v>
      </c>
      <c r="S1275">
        <v>6869890.5</v>
      </c>
      <c r="T1275">
        <v>6869890.5</v>
      </c>
      <c r="U1275" s="3">
        <v>1</v>
      </c>
      <c r="V1275" t="s">
        <v>2404</v>
      </c>
      <c r="W1275" t="s">
        <v>2405</v>
      </c>
      <c r="X1275" t="s">
        <v>2406</v>
      </c>
      <c r="Y1275" s="3">
        <v>9</v>
      </c>
      <c r="Z1275" t="s">
        <v>2407</v>
      </c>
      <c r="AA1275" t="s">
        <v>2408</v>
      </c>
      <c r="AB1275" t="s">
        <v>2409</v>
      </c>
      <c r="AC1275" t="s">
        <v>2362</v>
      </c>
      <c r="AD1275" t="s">
        <v>110</v>
      </c>
      <c r="AE1275" t="s">
        <v>60</v>
      </c>
      <c r="AF1275" t="s">
        <v>2247</v>
      </c>
      <c r="AH1275" s="3">
        <v>0</v>
      </c>
      <c r="AI1275" s="3">
        <v>2023</v>
      </c>
      <c r="AJ1275" s="4">
        <v>45107</v>
      </c>
      <c r="AK1275" s="5">
        <v>45125</v>
      </c>
      <c r="AL1275" t="s">
        <v>43</v>
      </c>
      <c r="AM1275" t="s">
        <v>116</v>
      </c>
      <c r="AN1275">
        <v>0</v>
      </c>
      <c r="AP1275">
        <v>3669.28</v>
      </c>
      <c r="AQ1275" s="6">
        <v>-3669.28</v>
      </c>
    </row>
    <row r="1276" spans="1:43" x14ac:dyDescent="0.3">
      <c r="A1276" t="s">
        <v>2239</v>
      </c>
      <c r="B1276" t="s">
        <v>230</v>
      </c>
      <c r="C1276" t="s">
        <v>46</v>
      </c>
      <c r="D1276" s="3">
        <v>76105</v>
      </c>
      <c r="E1276" t="s">
        <v>3384</v>
      </c>
      <c r="F1276" t="s">
        <v>48</v>
      </c>
      <c r="G1276" t="s">
        <v>49</v>
      </c>
      <c r="H1276" t="s">
        <v>50</v>
      </c>
      <c r="I1276" t="s">
        <v>51</v>
      </c>
      <c r="J1276" t="s">
        <v>1227</v>
      </c>
      <c r="K1276" t="s">
        <v>256</v>
      </c>
      <c r="L1276" t="s">
        <v>257</v>
      </c>
      <c r="M1276" t="s">
        <v>52</v>
      </c>
      <c r="N1276" t="s">
        <v>2410</v>
      </c>
      <c r="O1276" t="s">
        <v>2241</v>
      </c>
      <c r="P1276" t="s">
        <v>2403</v>
      </c>
      <c r="Q1276" s="3">
        <v>300001016056920</v>
      </c>
      <c r="R1276" t="s">
        <v>2387</v>
      </c>
      <c r="S1276">
        <v>6869890.5</v>
      </c>
      <c r="T1276">
        <v>6869890.5</v>
      </c>
      <c r="U1276" s="3">
        <v>1</v>
      </c>
      <c r="V1276" t="s">
        <v>2404</v>
      </c>
      <c r="W1276" t="s">
        <v>2405</v>
      </c>
      <c r="X1276" t="s">
        <v>2406</v>
      </c>
      <c r="Y1276" s="3">
        <v>788</v>
      </c>
      <c r="Z1276" t="s">
        <v>2411</v>
      </c>
      <c r="AA1276" t="s">
        <v>2412</v>
      </c>
      <c r="AB1276" t="s">
        <v>2413</v>
      </c>
      <c r="AC1276" t="s">
        <v>2414</v>
      </c>
      <c r="AD1276" t="s">
        <v>110</v>
      </c>
      <c r="AE1276" t="s">
        <v>60</v>
      </c>
      <c r="AF1276" t="s">
        <v>2247</v>
      </c>
      <c r="AH1276" s="3">
        <v>0</v>
      </c>
      <c r="AI1276" s="3">
        <v>2023</v>
      </c>
      <c r="AJ1276" s="4">
        <v>45125</v>
      </c>
      <c r="AK1276" s="5">
        <v>45125</v>
      </c>
      <c r="AL1276" t="s">
        <v>43</v>
      </c>
      <c r="AM1276" t="s">
        <v>116</v>
      </c>
      <c r="AN1276">
        <v>0</v>
      </c>
      <c r="AO1276">
        <v>5167.26</v>
      </c>
      <c r="AQ1276" s="6">
        <v>5167.26</v>
      </c>
    </row>
    <row r="1277" spans="1:43" x14ac:dyDescent="0.3">
      <c r="A1277" t="s">
        <v>2239</v>
      </c>
      <c r="B1277" t="s">
        <v>45</v>
      </c>
      <c r="C1277" t="s">
        <v>46</v>
      </c>
      <c r="D1277" s="3">
        <v>76105</v>
      </c>
      <c r="E1277" t="s">
        <v>3384</v>
      </c>
      <c r="F1277" t="s">
        <v>48</v>
      </c>
      <c r="G1277" t="s">
        <v>49</v>
      </c>
      <c r="H1277" t="s">
        <v>50</v>
      </c>
      <c r="I1277" t="s">
        <v>51</v>
      </c>
      <c r="J1277" t="s">
        <v>1227</v>
      </c>
      <c r="K1277" t="s">
        <v>256</v>
      </c>
      <c r="L1277" t="s">
        <v>257</v>
      </c>
      <c r="M1277" t="s">
        <v>52</v>
      </c>
      <c r="N1277" t="s">
        <v>2402</v>
      </c>
      <c r="O1277" t="s">
        <v>2241</v>
      </c>
      <c r="P1277" t="s">
        <v>2403</v>
      </c>
      <c r="Q1277" s="3">
        <v>300001016056920</v>
      </c>
      <c r="R1277" t="s">
        <v>2387</v>
      </c>
      <c r="S1277">
        <v>6869890.5</v>
      </c>
      <c r="T1277">
        <v>6869890.5</v>
      </c>
      <c r="U1277" s="3">
        <v>1</v>
      </c>
      <c r="V1277" t="s">
        <v>2404</v>
      </c>
      <c r="W1277" t="s">
        <v>2405</v>
      </c>
      <c r="X1277" t="s">
        <v>2406</v>
      </c>
      <c r="Y1277" s="3">
        <v>1962</v>
      </c>
      <c r="Z1277" t="s">
        <v>2391</v>
      </c>
      <c r="AA1277" t="s">
        <v>2408</v>
      </c>
      <c r="AB1277" t="s">
        <v>2393</v>
      </c>
      <c r="AC1277" t="s">
        <v>2380</v>
      </c>
      <c r="AD1277" t="s">
        <v>110</v>
      </c>
      <c r="AE1277" t="s">
        <v>60</v>
      </c>
      <c r="AF1277" t="s">
        <v>2247</v>
      </c>
      <c r="AH1277" s="3">
        <v>0</v>
      </c>
      <c r="AI1277" s="3">
        <v>2023</v>
      </c>
      <c r="AJ1277" s="4">
        <v>45085</v>
      </c>
      <c r="AK1277" s="5">
        <v>45085</v>
      </c>
      <c r="AL1277" t="s">
        <v>43</v>
      </c>
      <c r="AM1277" t="s">
        <v>116</v>
      </c>
      <c r="AN1277">
        <v>0</v>
      </c>
      <c r="AO1277">
        <v>3669.28</v>
      </c>
      <c r="AQ1277" s="6">
        <v>3669.28</v>
      </c>
    </row>
    <row r="1278" spans="1:43" x14ac:dyDescent="0.3">
      <c r="A1278" t="s">
        <v>2239</v>
      </c>
      <c r="B1278" t="s">
        <v>247</v>
      </c>
      <c r="C1278" t="s">
        <v>46</v>
      </c>
      <c r="D1278" s="3">
        <v>76125</v>
      </c>
      <c r="E1278" t="s">
        <v>3385</v>
      </c>
      <c r="F1278" t="s">
        <v>48</v>
      </c>
      <c r="G1278" t="s">
        <v>49</v>
      </c>
      <c r="H1278" t="s">
        <v>50</v>
      </c>
      <c r="I1278" t="s">
        <v>51</v>
      </c>
      <c r="J1278" t="s">
        <v>1227</v>
      </c>
      <c r="K1278" t="s">
        <v>256</v>
      </c>
      <c r="L1278" t="s">
        <v>257</v>
      </c>
      <c r="M1278" t="s">
        <v>52</v>
      </c>
      <c r="N1278" t="s">
        <v>2553</v>
      </c>
      <c r="O1278" t="s">
        <v>2241</v>
      </c>
      <c r="P1278" t="s">
        <v>2554</v>
      </c>
      <c r="Q1278" s="3">
        <v>300001276693915</v>
      </c>
      <c r="R1278" t="s">
        <v>2243</v>
      </c>
      <c r="S1278">
        <v>46000</v>
      </c>
      <c r="T1278">
        <v>46000</v>
      </c>
      <c r="U1278" s="3">
        <v>1</v>
      </c>
      <c r="V1278" t="s">
        <v>2555</v>
      </c>
      <c r="W1278" t="s">
        <v>2556</v>
      </c>
      <c r="X1278" t="s">
        <v>2557</v>
      </c>
      <c r="Y1278" s="3">
        <v>3509</v>
      </c>
      <c r="Z1278" t="s">
        <v>2558</v>
      </c>
      <c r="AA1278" t="s">
        <v>2559</v>
      </c>
      <c r="AB1278" t="s">
        <v>2560</v>
      </c>
      <c r="AC1278" t="s">
        <v>2561</v>
      </c>
      <c r="AD1278" t="s">
        <v>110</v>
      </c>
      <c r="AE1278" t="s">
        <v>60</v>
      </c>
      <c r="AF1278" t="s">
        <v>2247</v>
      </c>
      <c r="AH1278" s="3">
        <v>0</v>
      </c>
      <c r="AI1278" s="3">
        <v>2023</v>
      </c>
      <c r="AJ1278" s="4">
        <v>45208</v>
      </c>
      <c r="AK1278" s="5">
        <v>45208</v>
      </c>
      <c r="AL1278" t="s">
        <v>43</v>
      </c>
      <c r="AM1278" t="s">
        <v>116</v>
      </c>
      <c r="AN1278">
        <v>0</v>
      </c>
      <c r="AO1278">
        <v>1.26</v>
      </c>
      <c r="AQ1278" s="6">
        <v>1.26</v>
      </c>
    </row>
    <row r="1279" spans="1:43" x14ac:dyDescent="0.3">
      <c r="A1279" t="s">
        <v>2239</v>
      </c>
      <c r="B1279" t="s">
        <v>247</v>
      </c>
      <c r="C1279" t="s">
        <v>46</v>
      </c>
      <c r="D1279" s="3">
        <v>76125</v>
      </c>
      <c r="E1279" t="s">
        <v>3385</v>
      </c>
      <c r="F1279" t="s">
        <v>48</v>
      </c>
      <c r="G1279" t="s">
        <v>49</v>
      </c>
      <c r="H1279" t="s">
        <v>50</v>
      </c>
      <c r="I1279" t="s">
        <v>51</v>
      </c>
      <c r="J1279" t="s">
        <v>1227</v>
      </c>
      <c r="K1279" t="s">
        <v>256</v>
      </c>
      <c r="L1279" t="s">
        <v>257</v>
      </c>
      <c r="M1279" t="s">
        <v>52</v>
      </c>
      <c r="N1279" t="s">
        <v>2562</v>
      </c>
      <c r="O1279" t="s">
        <v>2241</v>
      </c>
      <c r="P1279" t="s">
        <v>2563</v>
      </c>
      <c r="Q1279" s="3">
        <v>300001276697423</v>
      </c>
      <c r="R1279" t="s">
        <v>2243</v>
      </c>
      <c r="S1279">
        <v>46000</v>
      </c>
      <c r="T1279">
        <v>46000</v>
      </c>
      <c r="U1279" s="3">
        <v>1</v>
      </c>
      <c r="V1279" t="s">
        <v>2555</v>
      </c>
      <c r="W1279" t="s">
        <v>2564</v>
      </c>
      <c r="X1279" t="s">
        <v>2565</v>
      </c>
      <c r="Y1279" s="3">
        <v>3508</v>
      </c>
      <c r="Z1279" t="s">
        <v>2558</v>
      </c>
      <c r="AA1279" t="s">
        <v>2566</v>
      </c>
      <c r="AB1279" t="s">
        <v>2560</v>
      </c>
      <c r="AC1279" t="s">
        <v>2561</v>
      </c>
      <c r="AD1279" t="s">
        <v>110</v>
      </c>
      <c r="AE1279" t="s">
        <v>60</v>
      </c>
      <c r="AF1279" t="s">
        <v>2247</v>
      </c>
      <c r="AH1279" s="3">
        <v>0</v>
      </c>
      <c r="AI1279" s="3">
        <v>2023</v>
      </c>
      <c r="AJ1279" s="4">
        <v>45208</v>
      </c>
      <c r="AK1279" s="5">
        <v>45208</v>
      </c>
      <c r="AL1279" t="s">
        <v>43</v>
      </c>
      <c r="AM1279" t="s">
        <v>116</v>
      </c>
      <c r="AN1279">
        <v>0</v>
      </c>
      <c r="AO1279">
        <v>1.26</v>
      </c>
      <c r="AQ1279" s="6">
        <v>1.26</v>
      </c>
    </row>
    <row r="1280" spans="1:43" x14ac:dyDescent="0.3">
      <c r="A1280" t="s">
        <v>2239</v>
      </c>
      <c r="B1280" t="s">
        <v>247</v>
      </c>
      <c r="C1280" t="s">
        <v>46</v>
      </c>
      <c r="D1280" s="3">
        <v>76125</v>
      </c>
      <c r="E1280" t="s">
        <v>3385</v>
      </c>
      <c r="F1280" t="s">
        <v>48</v>
      </c>
      <c r="G1280" t="s">
        <v>49</v>
      </c>
      <c r="H1280" t="s">
        <v>50</v>
      </c>
      <c r="I1280" t="s">
        <v>51</v>
      </c>
      <c r="J1280" t="s">
        <v>1227</v>
      </c>
      <c r="K1280" t="s">
        <v>256</v>
      </c>
      <c r="L1280" t="s">
        <v>257</v>
      </c>
      <c r="M1280" t="s">
        <v>52</v>
      </c>
      <c r="N1280" t="s">
        <v>2567</v>
      </c>
      <c r="O1280" t="s">
        <v>2241</v>
      </c>
      <c r="P1280" t="s">
        <v>2568</v>
      </c>
      <c r="Q1280" s="3">
        <v>300001276697483</v>
      </c>
      <c r="R1280" t="s">
        <v>2243</v>
      </c>
      <c r="S1280">
        <v>46000</v>
      </c>
      <c r="T1280">
        <v>46000</v>
      </c>
      <c r="U1280" s="3">
        <v>1</v>
      </c>
      <c r="V1280" t="s">
        <v>2569</v>
      </c>
      <c r="W1280" t="s">
        <v>2570</v>
      </c>
      <c r="X1280" t="s">
        <v>2571</v>
      </c>
      <c r="Y1280" s="3">
        <v>3507</v>
      </c>
      <c r="Z1280" t="s">
        <v>2558</v>
      </c>
      <c r="AA1280" t="s">
        <v>2572</v>
      </c>
      <c r="AB1280" t="s">
        <v>2560</v>
      </c>
      <c r="AC1280" t="s">
        <v>2561</v>
      </c>
      <c r="AD1280" t="s">
        <v>110</v>
      </c>
      <c r="AE1280" t="s">
        <v>60</v>
      </c>
      <c r="AF1280" t="s">
        <v>2247</v>
      </c>
      <c r="AH1280" s="3">
        <v>0</v>
      </c>
      <c r="AI1280" s="3">
        <v>2023</v>
      </c>
      <c r="AJ1280" s="4">
        <v>45208</v>
      </c>
      <c r="AK1280" s="5">
        <v>45208</v>
      </c>
      <c r="AL1280" t="s">
        <v>43</v>
      </c>
      <c r="AM1280" t="s">
        <v>116</v>
      </c>
      <c r="AN1280">
        <v>0</v>
      </c>
      <c r="AO1280">
        <v>1.26</v>
      </c>
      <c r="AQ1280" s="6">
        <v>1.26</v>
      </c>
    </row>
    <row r="1281" spans="1:43" x14ac:dyDescent="0.3">
      <c r="A1281" t="s">
        <v>2239</v>
      </c>
      <c r="B1281" t="s">
        <v>247</v>
      </c>
      <c r="C1281" t="s">
        <v>46</v>
      </c>
      <c r="D1281" s="3">
        <v>76125</v>
      </c>
      <c r="E1281" t="s">
        <v>3385</v>
      </c>
      <c r="F1281" t="s">
        <v>48</v>
      </c>
      <c r="G1281" t="s">
        <v>49</v>
      </c>
      <c r="H1281" t="s">
        <v>50</v>
      </c>
      <c r="I1281" t="s">
        <v>51</v>
      </c>
      <c r="J1281" t="s">
        <v>1227</v>
      </c>
      <c r="K1281" t="s">
        <v>256</v>
      </c>
      <c r="L1281" t="s">
        <v>257</v>
      </c>
      <c r="M1281" t="s">
        <v>52</v>
      </c>
      <c r="N1281" t="s">
        <v>2590</v>
      </c>
      <c r="O1281" t="s">
        <v>2241</v>
      </c>
      <c r="P1281" t="s">
        <v>2591</v>
      </c>
      <c r="Q1281" s="3">
        <v>300001301865271</v>
      </c>
      <c r="R1281" t="s">
        <v>2243</v>
      </c>
      <c r="S1281">
        <v>127200</v>
      </c>
      <c r="T1281">
        <v>127200</v>
      </c>
      <c r="U1281" s="3">
        <v>1</v>
      </c>
      <c r="V1281" t="s">
        <v>2592</v>
      </c>
      <c r="W1281" t="s">
        <v>2593</v>
      </c>
      <c r="X1281" t="s">
        <v>2594</v>
      </c>
      <c r="Y1281" s="3">
        <v>5044</v>
      </c>
      <c r="Z1281" t="s">
        <v>2595</v>
      </c>
      <c r="AA1281" t="s">
        <v>2596</v>
      </c>
      <c r="AB1281" t="s">
        <v>2597</v>
      </c>
      <c r="AC1281" t="s">
        <v>2598</v>
      </c>
      <c r="AD1281" t="s">
        <v>110</v>
      </c>
      <c r="AE1281" t="s">
        <v>60</v>
      </c>
      <c r="AF1281" t="s">
        <v>2247</v>
      </c>
      <c r="AH1281" s="3">
        <v>0</v>
      </c>
      <c r="AI1281" s="3">
        <v>2023</v>
      </c>
      <c r="AJ1281" s="4">
        <v>45224</v>
      </c>
      <c r="AK1281" s="5">
        <v>45224</v>
      </c>
      <c r="AL1281" t="s">
        <v>43</v>
      </c>
      <c r="AM1281" t="s">
        <v>116</v>
      </c>
      <c r="AN1281">
        <v>0</v>
      </c>
      <c r="AO1281">
        <v>3.03</v>
      </c>
      <c r="AQ1281" s="6">
        <v>3.03</v>
      </c>
    </row>
    <row r="1282" spans="1:43" x14ac:dyDescent="0.3">
      <c r="A1282" t="s">
        <v>2239</v>
      </c>
      <c r="B1282" t="s">
        <v>247</v>
      </c>
      <c r="C1282" t="s">
        <v>46</v>
      </c>
      <c r="D1282" s="3">
        <v>76125</v>
      </c>
      <c r="E1282" t="s">
        <v>3385</v>
      </c>
      <c r="F1282" t="s">
        <v>48</v>
      </c>
      <c r="G1282" t="s">
        <v>49</v>
      </c>
      <c r="H1282" t="s">
        <v>50</v>
      </c>
      <c r="I1282" t="s">
        <v>51</v>
      </c>
      <c r="J1282" t="s">
        <v>1227</v>
      </c>
      <c r="K1282" t="s">
        <v>256</v>
      </c>
      <c r="L1282" t="s">
        <v>257</v>
      </c>
      <c r="M1282" t="s">
        <v>52</v>
      </c>
      <c r="N1282" t="s">
        <v>2599</v>
      </c>
      <c r="O1282" t="s">
        <v>2241</v>
      </c>
      <c r="P1282" t="s">
        <v>2600</v>
      </c>
      <c r="Q1282" s="3">
        <v>300001301865459</v>
      </c>
      <c r="R1282" t="s">
        <v>2243</v>
      </c>
      <c r="S1282">
        <v>62500</v>
      </c>
      <c r="T1282">
        <v>62500</v>
      </c>
      <c r="U1282" s="3">
        <v>1</v>
      </c>
      <c r="V1282" t="s">
        <v>2601</v>
      </c>
      <c r="W1282" t="s">
        <v>2602</v>
      </c>
      <c r="X1282" t="s">
        <v>2603</v>
      </c>
      <c r="Y1282" s="3">
        <v>2155</v>
      </c>
      <c r="Z1282" t="s">
        <v>2604</v>
      </c>
      <c r="AA1282" t="s">
        <v>2605</v>
      </c>
      <c r="AB1282" t="s">
        <v>2606</v>
      </c>
      <c r="AC1282" t="s">
        <v>2607</v>
      </c>
      <c r="AD1282" t="s">
        <v>110</v>
      </c>
      <c r="AE1282" t="s">
        <v>60</v>
      </c>
      <c r="AF1282" t="s">
        <v>2247</v>
      </c>
      <c r="AH1282" s="3">
        <v>0</v>
      </c>
      <c r="AI1282" s="3">
        <v>2023</v>
      </c>
      <c r="AJ1282" s="4">
        <v>45216</v>
      </c>
      <c r="AK1282" s="5">
        <v>45216</v>
      </c>
      <c r="AL1282" t="s">
        <v>43</v>
      </c>
      <c r="AM1282" t="s">
        <v>116</v>
      </c>
      <c r="AN1282">
        <v>0</v>
      </c>
      <c r="AO1282">
        <v>1.49</v>
      </c>
      <c r="AQ1282" s="6">
        <v>1.49</v>
      </c>
    </row>
    <row r="1283" spans="1:43" x14ac:dyDescent="0.3">
      <c r="A1283" t="s">
        <v>2239</v>
      </c>
      <c r="B1283" t="s">
        <v>915</v>
      </c>
      <c r="C1283" t="s">
        <v>46</v>
      </c>
      <c r="D1283" s="3">
        <v>76125</v>
      </c>
      <c r="E1283" t="s">
        <v>3385</v>
      </c>
      <c r="F1283" t="s">
        <v>48</v>
      </c>
      <c r="G1283" t="s">
        <v>49</v>
      </c>
      <c r="H1283" t="s">
        <v>50</v>
      </c>
      <c r="I1283" t="s">
        <v>51</v>
      </c>
      <c r="J1283" t="s">
        <v>1227</v>
      </c>
      <c r="K1283" t="s">
        <v>256</v>
      </c>
      <c r="L1283" t="s">
        <v>257</v>
      </c>
      <c r="M1283" t="s">
        <v>52</v>
      </c>
      <c r="N1283" t="s">
        <v>2780</v>
      </c>
      <c r="O1283" t="s">
        <v>2241</v>
      </c>
      <c r="P1283" t="s">
        <v>2781</v>
      </c>
      <c r="Q1283" s="3">
        <v>300001728672888</v>
      </c>
      <c r="R1283" t="s">
        <v>2243</v>
      </c>
      <c r="S1283">
        <v>83292.3</v>
      </c>
      <c r="T1283">
        <v>83292.3</v>
      </c>
      <c r="U1283" s="3">
        <v>1</v>
      </c>
      <c r="V1283" t="s">
        <v>2782</v>
      </c>
      <c r="W1283" t="s">
        <v>2570</v>
      </c>
      <c r="X1283" t="s">
        <v>2571</v>
      </c>
      <c r="Y1283" s="3">
        <v>183</v>
      </c>
      <c r="Z1283" t="s">
        <v>2776</v>
      </c>
      <c r="AA1283" t="s">
        <v>2783</v>
      </c>
      <c r="AB1283" t="s">
        <v>2778</v>
      </c>
      <c r="AC1283" t="s">
        <v>2779</v>
      </c>
      <c r="AD1283" t="s">
        <v>110</v>
      </c>
      <c r="AE1283" t="s">
        <v>60</v>
      </c>
      <c r="AF1283" t="s">
        <v>2247</v>
      </c>
      <c r="AH1283" s="3">
        <v>0</v>
      </c>
      <c r="AI1283" s="3">
        <v>2024</v>
      </c>
      <c r="AJ1283" s="4">
        <v>45415</v>
      </c>
      <c r="AK1283" s="5">
        <v>45415</v>
      </c>
      <c r="AL1283" t="s">
        <v>43</v>
      </c>
      <c r="AM1283" t="s">
        <v>116</v>
      </c>
      <c r="AN1283">
        <v>0</v>
      </c>
      <c r="AO1283">
        <v>2.04</v>
      </c>
      <c r="AQ1283" s="6">
        <v>2.04</v>
      </c>
    </row>
    <row r="1284" spans="1:43" x14ac:dyDescent="0.3">
      <c r="A1284" t="s">
        <v>2239</v>
      </c>
      <c r="B1284" t="s">
        <v>915</v>
      </c>
      <c r="C1284" t="s">
        <v>46</v>
      </c>
      <c r="D1284" s="3">
        <v>76135</v>
      </c>
      <c r="E1284" t="s">
        <v>80</v>
      </c>
      <c r="F1284" t="s">
        <v>48</v>
      </c>
      <c r="G1284" t="s">
        <v>49</v>
      </c>
      <c r="H1284" t="s">
        <v>50</v>
      </c>
      <c r="I1284" t="s">
        <v>51</v>
      </c>
      <c r="J1284" t="s">
        <v>1227</v>
      </c>
      <c r="K1284" t="s">
        <v>256</v>
      </c>
      <c r="L1284" t="s">
        <v>257</v>
      </c>
      <c r="M1284" t="s">
        <v>52</v>
      </c>
      <c r="N1284" t="s">
        <v>2773</v>
      </c>
      <c r="O1284" t="s">
        <v>2241</v>
      </c>
      <c r="P1284" t="s">
        <v>2774</v>
      </c>
      <c r="Q1284" s="3">
        <v>300001728672865</v>
      </c>
      <c r="R1284" t="s">
        <v>2243</v>
      </c>
      <c r="S1284">
        <v>83292.3</v>
      </c>
      <c r="T1284">
        <v>83292.3</v>
      </c>
      <c r="U1284" s="3">
        <v>1</v>
      </c>
      <c r="V1284" t="s">
        <v>2775</v>
      </c>
      <c r="W1284" t="s">
        <v>2564</v>
      </c>
      <c r="X1284" t="s">
        <v>2565</v>
      </c>
      <c r="Y1284" s="3">
        <v>204</v>
      </c>
      <c r="Z1284" t="s">
        <v>2776</v>
      </c>
      <c r="AA1284" t="s">
        <v>2777</v>
      </c>
      <c r="AB1284" t="s">
        <v>2778</v>
      </c>
      <c r="AC1284" t="s">
        <v>2779</v>
      </c>
      <c r="AD1284" t="s">
        <v>110</v>
      </c>
      <c r="AE1284" t="s">
        <v>60</v>
      </c>
      <c r="AF1284" t="s">
        <v>2247</v>
      </c>
      <c r="AH1284" s="3">
        <v>0</v>
      </c>
      <c r="AI1284" s="3">
        <v>2024</v>
      </c>
      <c r="AJ1284" s="4">
        <v>45415</v>
      </c>
      <c r="AK1284" s="5">
        <v>45415</v>
      </c>
      <c r="AL1284" t="s">
        <v>43</v>
      </c>
      <c r="AM1284" t="s">
        <v>116</v>
      </c>
      <c r="AN1284">
        <v>0</v>
      </c>
      <c r="AP1284">
        <v>0.1</v>
      </c>
      <c r="AQ1284" s="6">
        <v>-0.1</v>
      </c>
    </row>
    <row r="1285" spans="1:43" x14ac:dyDescent="0.3">
      <c r="A1285" t="s">
        <v>4617</v>
      </c>
      <c r="B1285" t="s">
        <v>179</v>
      </c>
      <c r="C1285" t="s">
        <v>46</v>
      </c>
      <c r="D1285" s="3">
        <v>76135</v>
      </c>
      <c r="E1285" t="s">
        <v>80</v>
      </c>
      <c r="F1285" t="s">
        <v>48</v>
      </c>
      <c r="G1285" t="s">
        <v>49</v>
      </c>
      <c r="H1285" t="s">
        <v>50</v>
      </c>
      <c r="I1285" t="s">
        <v>51</v>
      </c>
      <c r="J1285" t="s">
        <v>1227</v>
      </c>
      <c r="K1285" t="s">
        <v>256</v>
      </c>
      <c r="L1285" t="s">
        <v>257</v>
      </c>
      <c r="M1285" t="s">
        <v>52</v>
      </c>
      <c r="N1285" t="s">
        <v>4053</v>
      </c>
      <c r="O1285" t="s">
        <v>3498</v>
      </c>
      <c r="P1285" t="s">
        <v>4054</v>
      </c>
      <c r="Q1285" s="3">
        <v>300002036697089</v>
      </c>
      <c r="R1285" t="s">
        <v>2243</v>
      </c>
      <c r="S1285">
        <v>6413901</v>
      </c>
      <c r="T1285">
        <v>-6413901</v>
      </c>
      <c r="U1285" s="3">
        <v>15</v>
      </c>
      <c r="V1285" t="s">
        <v>4053</v>
      </c>
      <c r="W1285" t="s">
        <v>2405</v>
      </c>
      <c r="X1285" t="s">
        <v>2406</v>
      </c>
      <c r="Y1285" s="3">
        <v>20</v>
      </c>
      <c r="Z1285" t="s">
        <v>4621</v>
      </c>
      <c r="AA1285" t="s">
        <v>4622</v>
      </c>
      <c r="AB1285" t="s">
        <v>4623</v>
      </c>
      <c r="AC1285" t="s">
        <v>4058</v>
      </c>
      <c r="AD1285" t="s">
        <v>4059</v>
      </c>
      <c r="AE1285" t="s">
        <v>60</v>
      </c>
      <c r="AF1285" t="s">
        <v>2247</v>
      </c>
      <c r="AH1285" s="3">
        <v>0</v>
      </c>
      <c r="AI1285" s="3">
        <v>2024</v>
      </c>
      <c r="AJ1285" s="4">
        <v>45554</v>
      </c>
      <c r="AK1285" s="5">
        <v>45558</v>
      </c>
      <c r="AL1285" t="s">
        <v>43</v>
      </c>
      <c r="AM1285" t="s">
        <v>116</v>
      </c>
      <c r="AN1285">
        <v>0</v>
      </c>
      <c r="AP1285">
        <v>4760.08</v>
      </c>
      <c r="AQ1285" s="6">
        <v>-4760.08</v>
      </c>
    </row>
    <row r="1286" spans="1:43" x14ac:dyDescent="0.3">
      <c r="A1286" t="s">
        <v>2239</v>
      </c>
      <c r="B1286" t="s">
        <v>45</v>
      </c>
      <c r="C1286" t="s">
        <v>46</v>
      </c>
      <c r="D1286" s="3">
        <v>76105</v>
      </c>
      <c r="E1286" t="s">
        <v>3384</v>
      </c>
      <c r="F1286" t="s">
        <v>48</v>
      </c>
      <c r="G1286" t="s">
        <v>49</v>
      </c>
      <c r="H1286" t="s">
        <v>50</v>
      </c>
      <c r="I1286" t="s">
        <v>51</v>
      </c>
      <c r="J1286" t="s">
        <v>2383</v>
      </c>
      <c r="K1286" t="s">
        <v>2383</v>
      </c>
      <c r="L1286" t="s">
        <v>2384</v>
      </c>
      <c r="M1286" t="s">
        <v>52</v>
      </c>
      <c r="N1286" t="s">
        <v>2385</v>
      </c>
      <c r="O1286" t="s">
        <v>2241</v>
      </c>
      <c r="P1286" t="s">
        <v>2386</v>
      </c>
      <c r="Q1286" s="3">
        <v>300001015715290</v>
      </c>
      <c r="R1286" t="s">
        <v>2387</v>
      </c>
      <c r="S1286">
        <v>4644944.3</v>
      </c>
      <c r="T1286">
        <v>4644944.3</v>
      </c>
      <c r="U1286" s="3">
        <v>1</v>
      </c>
      <c r="V1286" t="s">
        <v>2388</v>
      </c>
      <c r="W1286" t="s">
        <v>2389</v>
      </c>
      <c r="X1286" t="s">
        <v>2390</v>
      </c>
      <c r="Y1286" s="3">
        <v>1960</v>
      </c>
      <c r="Z1286" t="s">
        <v>2391</v>
      </c>
      <c r="AA1286" t="s">
        <v>2392</v>
      </c>
      <c r="AB1286" t="s">
        <v>2393</v>
      </c>
      <c r="AC1286" t="s">
        <v>2380</v>
      </c>
      <c r="AD1286" t="s">
        <v>110</v>
      </c>
      <c r="AE1286" t="s">
        <v>60</v>
      </c>
      <c r="AF1286" t="s">
        <v>2247</v>
      </c>
      <c r="AH1286" s="3">
        <v>0</v>
      </c>
      <c r="AI1286" s="3">
        <v>2023</v>
      </c>
      <c r="AJ1286" s="4">
        <v>45085</v>
      </c>
      <c r="AK1286" s="5">
        <v>45085</v>
      </c>
      <c r="AL1286" t="s">
        <v>43</v>
      </c>
      <c r="AM1286" t="s">
        <v>116</v>
      </c>
      <c r="AN1286">
        <v>0</v>
      </c>
      <c r="AO1286">
        <v>2480.91</v>
      </c>
      <c r="AQ1286" s="6">
        <v>2480.91</v>
      </c>
    </row>
    <row r="1287" spans="1:43" x14ac:dyDescent="0.3">
      <c r="A1287" t="s">
        <v>2239</v>
      </c>
      <c r="B1287" t="s">
        <v>45</v>
      </c>
      <c r="C1287" t="s">
        <v>46</v>
      </c>
      <c r="D1287" s="3">
        <v>76105</v>
      </c>
      <c r="E1287" t="s">
        <v>3384</v>
      </c>
      <c r="F1287" t="s">
        <v>48</v>
      </c>
      <c r="G1287" t="s">
        <v>49</v>
      </c>
      <c r="H1287" t="s">
        <v>50</v>
      </c>
      <c r="I1287" t="s">
        <v>51</v>
      </c>
      <c r="J1287" t="s">
        <v>2394</v>
      </c>
      <c r="K1287" t="s">
        <v>2394</v>
      </c>
      <c r="L1287" t="s">
        <v>2395</v>
      </c>
      <c r="M1287" t="s">
        <v>52</v>
      </c>
      <c r="N1287" t="s">
        <v>2396</v>
      </c>
      <c r="O1287" t="s">
        <v>2241</v>
      </c>
      <c r="P1287" t="s">
        <v>2397</v>
      </c>
      <c r="Q1287" s="3">
        <v>300001015715387</v>
      </c>
      <c r="R1287" t="s">
        <v>2387</v>
      </c>
      <c r="S1287">
        <v>5350890.34</v>
      </c>
      <c r="T1287">
        <v>5350890.34</v>
      </c>
      <c r="U1287" s="3">
        <v>1</v>
      </c>
      <c r="V1287" t="s">
        <v>2398</v>
      </c>
      <c r="W1287" t="s">
        <v>2399</v>
      </c>
      <c r="X1287" t="s">
        <v>2400</v>
      </c>
      <c r="Y1287" s="3">
        <v>1961</v>
      </c>
      <c r="Z1287" t="s">
        <v>2391</v>
      </c>
      <c r="AA1287" t="s">
        <v>2401</v>
      </c>
      <c r="AB1287" t="s">
        <v>2393</v>
      </c>
      <c r="AC1287" t="s">
        <v>2380</v>
      </c>
      <c r="AD1287" t="s">
        <v>110</v>
      </c>
      <c r="AE1287" t="s">
        <v>60</v>
      </c>
      <c r="AF1287" t="s">
        <v>2247</v>
      </c>
      <c r="AH1287" s="3">
        <v>0</v>
      </c>
      <c r="AI1287" s="3">
        <v>2023</v>
      </c>
      <c r="AJ1287" s="4">
        <v>45085</v>
      </c>
      <c r="AK1287" s="5">
        <v>45085</v>
      </c>
      <c r="AL1287" t="s">
        <v>43</v>
      </c>
      <c r="AM1287" t="s">
        <v>116</v>
      </c>
      <c r="AN1287">
        <v>0</v>
      </c>
      <c r="AO1287">
        <v>2857.96</v>
      </c>
      <c r="AQ1287" s="6">
        <v>2857.96</v>
      </c>
    </row>
    <row r="1288" spans="1:43" x14ac:dyDescent="0.3">
      <c r="A1288" t="s">
        <v>4617</v>
      </c>
      <c r="B1288" t="s">
        <v>179</v>
      </c>
      <c r="C1288" t="s">
        <v>46</v>
      </c>
      <c r="D1288" s="3">
        <v>76135</v>
      </c>
      <c r="E1288" t="s">
        <v>80</v>
      </c>
      <c r="F1288" t="s">
        <v>48</v>
      </c>
      <c r="G1288" t="s">
        <v>49</v>
      </c>
      <c r="H1288" t="s">
        <v>50</v>
      </c>
      <c r="I1288" t="s">
        <v>51</v>
      </c>
      <c r="J1288" t="s">
        <v>2394</v>
      </c>
      <c r="K1288" t="s">
        <v>2394</v>
      </c>
      <c r="L1288" t="s">
        <v>2395</v>
      </c>
      <c r="M1288" t="s">
        <v>52</v>
      </c>
      <c r="N1288" t="s">
        <v>4029</v>
      </c>
      <c r="O1288" t="s">
        <v>3498</v>
      </c>
      <c r="P1288" t="s">
        <v>4030</v>
      </c>
      <c r="Q1288" s="3">
        <v>300002033977089</v>
      </c>
      <c r="R1288" t="s">
        <v>2243</v>
      </c>
      <c r="S1288">
        <v>4841554.8499999996</v>
      </c>
      <c r="T1288">
        <v>-4841554.8499999996</v>
      </c>
      <c r="U1288" s="3">
        <v>15</v>
      </c>
      <c r="V1288" t="s">
        <v>4029</v>
      </c>
      <c r="W1288" t="s">
        <v>2399</v>
      </c>
      <c r="X1288" t="s">
        <v>2400</v>
      </c>
      <c r="Y1288" s="3">
        <v>98</v>
      </c>
      <c r="Z1288" t="s">
        <v>4618</v>
      </c>
      <c r="AA1288" t="s">
        <v>4619</v>
      </c>
      <c r="AB1288" t="s">
        <v>4620</v>
      </c>
      <c r="AC1288" t="s">
        <v>4034</v>
      </c>
      <c r="AD1288" t="s">
        <v>110</v>
      </c>
      <c r="AE1288" t="s">
        <v>60</v>
      </c>
      <c r="AF1288" t="s">
        <v>2247</v>
      </c>
      <c r="AH1288" s="3">
        <v>0</v>
      </c>
      <c r="AI1288" s="3">
        <v>2024</v>
      </c>
      <c r="AJ1288" s="4">
        <v>45536</v>
      </c>
      <c r="AK1288" s="5">
        <v>45554</v>
      </c>
      <c r="AL1288" t="s">
        <v>43</v>
      </c>
      <c r="AM1288" t="s">
        <v>116</v>
      </c>
      <c r="AN1288">
        <v>0</v>
      </c>
      <c r="AP1288">
        <v>3593.16</v>
      </c>
      <c r="AQ1288" s="6">
        <v>-3593.16</v>
      </c>
    </row>
    <row r="1289" spans="1:43" x14ac:dyDescent="0.3">
      <c r="A1289" t="s">
        <v>2239</v>
      </c>
      <c r="B1289" t="s">
        <v>124</v>
      </c>
      <c r="C1289" t="s">
        <v>46</v>
      </c>
      <c r="D1289" s="3">
        <v>76135</v>
      </c>
      <c r="E1289" t="s">
        <v>80</v>
      </c>
      <c r="F1289" t="s">
        <v>48</v>
      </c>
      <c r="G1289" t="s">
        <v>49</v>
      </c>
      <c r="H1289" t="s">
        <v>50</v>
      </c>
      <c r="I1289" t="s">
        <v>51</v>
      </c>
      <c r="J1289" t="s">
        <v>256</v>
      </c>
      <c r="K1289" t="s">
        <v>256</v>
      </c>
      <c r="L1289" t="s">
        <v>2929</v>
      </c>
      <c r="M1289" t="s">
        <v>52</v>
      </c>
      <c r="N1289" t="s">
        <v>2930</v>
      </c>
      <c r="O1289" t="s">
        <v>2241</v>
      </c>
      <c r="P1289" t="s">
        <v>2931</v>
      </c>
      <c r="Q1289" s="3">
        <v>300002090033891</v>
      </c>
      <c r="R1289" t="s">
        <v>2387</v>
      </c>
      <c r="S1289">
        <v>15894991.609999999</v>
      </c>
      <c r="T1289">
        <v>4180199.26</v>
      </c>
      <c r="U1289" s="3">
        <v>2</v>
      </c>
      <c r="V1289" t="s">
        <v>2932</v>
      </c>
      <c r="W1289" t="s">
        <v>2405</v>
      </c>
      <c r="X1289" t="s">
        <v>2406</v>
      </c>
      <c r="Y1289" s="3">
        <v>600</v>
      </c>
      <c r="Z1289" t="s">
        <v>2918</v>
      </c>
      <c r="AA1289" t="s">
        <v>2933</v>
      </c>
      <c r="AB1289" t="s">
        <v>2920</v>
      </c>
      <c r="AC1289" t="s">
        <v>2921</v>
      </c>
      <c r="AD1289" t="s">
        <v>110</v>
      </c>
      <c r="AE1289" t="s">
        <v>60</v>
      </c>
      <c r="AF1289" t="s">
        <v>2247</v>
      </c>
      <c r="AH1289" s="3">
        <v>0</v>
      </c>
      <c r="AI1289" s="3">
        <v>2024</v>
      </c>
      <c r="AJ1289" s="4">
        <v>45581</v>
      </c>
      <c r="AK1289" s="5">
        <v>45581</v>
      </c>
      <c r="AL1289" t="s">
        <v>43</v>
      </c>
      <c r="AM1289" t="s">
        <v>116</v>
      </c>
      <c r="AN1289">
        <v>0</v>
      </c>
      <c r="AP1289">
        <v>9.2200000000000006</v>
      </c>
      <c r="AQ1289" s="6">
        <v>-9.2200000000000006</v>
      </c>
    </row>
    <row r="1290" spans="1:43" x14ac:dyDescent="0.3">
      <c r="A1290" t="s">
        <v>2239</v>
      </c>
      <c r="B1290" t="s">
        <v>130</v>
      </c>
      <c r="C1290" t="s">
        <v>46</v>
      </c>
      <c r="D1290" s="3">
        <v>76125</v>
      </c>
      <c r="E1290" t="s">
        <v>3385</v>
      </c>
      <c r="F1290" t="s">
        <v>48</v>
      </c>
      <c r="G1290" t="s">
        <v>49</v>
      </c>
      <c r="H1290" t="s">
        <v>50</v>
      </c>
      <c r="I1290" t="s">
        <v>51</v>
      </c>
      <c r="J1290" t="s">
        <v>2394</v>
      </c>
      <c r="K1290" t="s">
        <v>2394</v>
      </c>
      <c r="L1290" t="s">
        <v>2934</v>
      </c>
      <c r="M1290" t="s">
        <v>52</v>
      </c>
      <c r="N1290" t="s">
        <v>2942</v>
      </c>
      <c r="O1290" t="s">
        <v>2241</v>
      </c>
      <c r="P1290" t="s">
        <v>2936</v>
      </c>
      <c r="Q1290" s="3">
        <v>300002097601846</v>
      </c>
      <c r="R1290" t="s">
        <v>2387</v>
      </c>
      <c r="S1290">
        <v>13882062.939999999</v>
      </c>
      <c r="T1290">
        <v>13882062.939999999</v>
      </c>
      <c r="U1290" s="3">
        <v>1</v>
      </c>
      <c r="V1290" t="s">
        <v>2937</v>
      </c>
      <c r="W1290" t="s">
        <v>2399</v>
      </c>
      <c r="X1290" t="s">
        <v>2400</v>
      </c>
      <c r="Y1290" s="3">
        <v>778</v>
      </c>
      <c r="Z1290" t="s">
        <v>2943</v>
      </c>
      <c r="AA1290" t="s">
        <v>2944</v>
      </c>
      <c r="AB1290" t="s">
        <v>2945</v>
      </c>
      <c r="AC1290" t="s">
        <v>2946</v>
      </c>
      <c r="AD1290" t="s">
        <v>110</v>
      </c>
      <c r="AE1290" t="s">
        <v>60</v>
      </c>
      <c r="AF1290" t="s">
        <v>2247</v>
      </c>
      <c r="AH1290" s="3">
        <v>0</v>
      </c>
      <c r="AI1290" s="3">
        <v>2024</v>
      </c>
      <c r="AJ1290" s="4">
        <v>45602</v>
      </c>
      <c r="AK1290" s="5">
        <v>45602</v>
      </c>
      <c r="AL1290" t="s">
        <v>43</v>
      </c>
      <c r="AM1290" t="s">
        <v>116</v>
      </c>
      <c r="AN1290">
        <v>0</v>
      </c>
      <c r="AO1290">
        <v>265.7</v>
      </c>
      <c r="AQ1290" s="6">
        <v>265.7</v>
      </c>
    </row>
    <row r="1291" spans="1:43" x14ac:dyDescent="0.3">
      <c r="A1291" t="s">
        <v>2239</v>
      </c>
      <c r="B1291" t="s">
        <v>124</v>
      </c>
      <c r="C1291" t="s">
        <v>46</v>
      </c>
      <c r="D1291" s="3">
        <v>76135</v>
      </c>
      <c r="E1291" t="s">
        <v>80</v>
      </c>
      <c r="F1291" t="s">
        <v>48</v>
      </c>
      <c r="G1291" t="s">
        <v>49</v>
      </c>
      <c r="H1291" t="s">
        <v>50</v>
      </c>
      <c r="I1291" t="s">
        <v>51</v>
      </c>
      <c r="J1291" t="s">
        <v>2394</v>
      </c>
      <c r="K1291" t="s">
        <v>2394</v>
      </c>
      <c r="L1291" t="s">
        <v>2934</v>
      </c>
      <c r="M1291" t="s">
        <v>52</v>
      </c>
      <c r="N1291" t="s">
        <v>2935</v>
      </c>
      <c r="O1291" t="s">
        <v>2241</v>
      </c>
      <c r="P1291" t="s">
        <v>2936</v>
      </c>
      <c r="Q1291" s="3">
        <v>300002097601846</v>
      </c>
      <c r="R1291" t="s">
        <v>2387</v>
      </c>
      <c r="S1291">
        <v>13882062.939999999</v>
      </c>
      <c r="T1291">
        <v>13882062.939999999</v>
      </c>
      <c r="U1291" s="3">
        <v>1</v>
      </c>
      <c r="V1291" t="s">
        <v>2937</v>
      </c>
      <c r="W1291" t="s">
        <v>2399</v>
      </c>
      <c r="X1291" t="s">
        <v>2400</v>
      </c>
      <c r="Y1291" s="3">
        <v>11</v>
      </c>
      <c r="Z1291" t="s">
        <v>2938</v>
      </c>
      <c r="AA1291" t="s">
        <v>2939</v>
      </c>
      <c r="AB1291" t="s">
        <v>2940</v>
      </c>
      <c r="AC1291" t="s">
        <v>2941</v>
      </c>
      <c r="AD1291" t="s">
        <v>110</v>
      </c>
      <c r="AE1291" t="s">
        <v>60</v>
      </c>
      <c r="AF1291" t="s">
        <v>2247</v>
      </c>
      <c r="AH1291" s="3">
        <v>0</v>
      </c>
      <c r="AI1291" s="3">
        <v>2024</v>
      </c>
      <c r="AJ1291" s="4">
        <v>45586</v>
      </c>
      <c r="AK1291" s="5">
        <v>45601</v>
      </c>
      <c r="AL1291" t="s">
        <v>43</v>
      </c>
      <c r="AM1291" t="s">
        <v>116</v>
      </c>
      <c r="AN1291">
        <v>0</v>
      </c>
      <c r="AO1291">
        <v>8.0500000000000007</v>
      </c>
      <c r="AQ1291" s="6">
        <v>8.0500000000000007</v>
      </c>
    </row>
    <row r="1292" spans="1:43" x14ac:dyDescent="0.3">
      <c r="A1292" t="s">
        <v>2239</v>
      </c>
      <c r="B1292" t="s">
        <v>124</v>
      </c>
      <c r="C1292" t="s">
        <v>46</v>
      </c>
      <c r="D1292" s="3">
        <v>76135</v>
      </c>
      <c r="E1292" t="s">
        <v>80</v>
      </c>
      <c r="F1292" t="s">
        <v>48</v>
      </c>
      <c r="G1292" t="s">
        <v>49</v>
      </c>
      <c r="H1292" t="s">
        <v>50</v>
      </c>
      <c r="I1292" t="s">
        <v>51</v>
      </c>
      <c r="J1292" t="s">
        <v>2394</v>
      </c>
      <c r="K1292" t="s">
        <v>2394</v>
      </c>
      <c r="L1292" t="s">
        <v>2934</v>
      </c>
      <c r="M1292" t="s">
        <v>52</v>
      </c>
      <c r="N1292" t="s">
        <v>2935</v>
      </c>
      <c r="O1292" t="s">
        <v>2241</v>
      </c>
      <c r="P1292" t="s">
        <v>2936</v>
      </c>
      <c r="Q1292" s="3">
        <v>300002097601846</v>
      </c>
      <c r="R1292" t="s">
        <v>2387</v>
      </c>
      <c r="S1292">
        <v>13882062.939999999</v>
      </c>
      <c r="T1292">
        <v>13882062.939999999</v>
      </c>
      <c r="U1292" s="3">
        <v>1</v>
      </c>
      <c r="V1292" t="s">
        <v>2937</v>
      </c>
      <c r="W1292" t="s">
        <v>2399</v>
      </c>
      <c r="X1292" t="s">
        <v>2400</v>
      </c>
      <c r="Y1292" s="3">
        <v>1945</v>
      </c>
      <c r="Z1292" t="s">
        <v>2947</v>
      </c>
      <c r="AA1292" t="s">
        <v>2939</v>
      </c>
      <c r="AB1292" t="s">
        <v>2948</v>
      </c>
      <c r="AC1292" t="s">
        <v>2921</v>
      </c>
      <c r="AD1292" t="s">
        <v>110</v>
      </c>
      <c r="AE1292" t="s">
        <v>60</v>
      </c>
      <c r="AF1292" t="s">
        <v>2247</v>
      </c>
      <c r="AH1292" s="3">
        <v>0</v>
      </c>
      <c r="AI1292" s="3">
        <v>2024</v>
      </c>
      <c r="AJ1292" s="4">
        <v>45581</v>
      </c>
      <c r="AK1292" s="5">
        <v>45581</v>
      </c>
      <c r="AL1292" t="s">
        <v>43</v>
      </c>
      <c r="AM1292" t="s">
        <v>116</v>
      </c>
      <c r="AN1292">
        <v>0</v>
      </c>
      <c r="AP1292">
        <v>8.0500000000000007</v>
      </c>
      <c r="AQ1292" s="6">
        <v>-8.0500000000000007</v>
      </c>
    </row>
    <row r="1293" spans="1:43" x14ac:dyDescent="0.3">
      <c r="A1293" t="s">
        <v>3497</v>
      </c>
      <c r="B1293" t="s">
        <v>289</v>
      </c>
      <c r="C1293" t="s">
        <v>46</v>
      </c>
      <c r="D1293" s="3">
        <v>72155</v>
      </c>
      <c r="E1293" t="s">
        <v>4666</v>
      </c>
      <c r="F1293" t="s">
        <v>48</v>
      </c>
      <c r="G1293" t="s">
        <v>49</v>
      </c>
      <c r="H1293" t="s">
        <v>50</v>
      </c>
      <c r="I1293" t="s">
        <v>51</v>
      </c>
      <c r="J1293" t="s">
        <v>102</v>
      </c>
      <c r="K1293" t="s">
        <v>102</v>
      </c>
      <c r="L1293" t="s">
        <v>263</v>
      </c>
      <c r="M1293" t="s">
        <v>52</v>
      </c>
      <c r="N1293" t="s">
        <v>2581</v>
      </c>
      <c r="O1293" t="s">
        <v>3498</v>
      </c>
      <c r="Q1293" s="3">
        <v>300001298101012</v>
      </c>
      <c r="R1293" t="s">
        <v>2243</v>
      </c>
      <c r="S1293">
        <v>5338200</v>
      </c>
      <c r="T1293">
        <v>1033200</v>
      </c>
      <c r="U1293" s="3">
        <v>1</v>
      </c>
      <c r="V1293" t="s">
        <v>2581</v>
      </c>
      <c r="W1293" t="s">
        <v>2582</v>
      </c>
      <c r="X1293" t="s">
        <v>2583</v>
      </c>
      <c r="Y1293" s="3">
        <v>18</v>
      </c>
      <c r="Z1293" t="s">
        <v>2558</v>
      </c>
      <c r="AA1293" t="s">
        <v>3731</v>
      </c>
      <c r="AB1293" t="s">
        <v>3734</v>
      </c>
      <c r="AC1293" t="s">
        <v>3733</v>
      </c>
      <c r="AD1293" t="s">
        <v>110</v>
      </c>
      <c r="AE1293" t="s">
        <v>60</v>
      </c>
      <c r="AF1293" t="s">
        <v>2588</v>
      </c>
      <c r="AG1293" t="s">
        <v>2589</v>
      </c>
      <c r="AH1293" s="3">
        <v>1</v>
      </c>
      <c r="AI1293" s="3">
        <v>2023</v>
      </c>
      <c r="AJ1293" s="4">
        <v>45192</v>
      </c>
      <c r="AK1293" s="5">
        <v>45208</v>
      </c>
      <c r="AL1293" t="s">
        <v>3508</v>
      </c>
      <c r="AM1293" t="s">
        <v>116</v>
      </c>
      <c r="AN1293">
        <v>0</v>
      </c>
      <c r="AO1293">
        <v>4.54</v>
      </c>
      <c r="AQ1293" s="6">
        <v>4.54</v>
      </c>
    </row>
    <row r="1294" spans="1:43" x14ac:dyDescent="0.3">
      <c r="A1294" t="s">
        <v>3497</v>
      </c>
      <c r="B1294" t="s">
        <v>289</v>
      </c>
      <c r="C1294" t="s">
        <v>46</v>
      </c>
      <c r="D1294" s="3">
        <v>72155</v>
      </c>
      <c r="E1294" t="s">
        <v>4666</v>
      </c>
      <c r="F1294" t="s">
        <v>48</v>
      </c>
      <c r="G1294" t="s">
        <v>49</v>
      </c>
      <c r="H1294" t="s">
        <v>50</v>
      </c>
      <c r="I1294" t="s">
        <v>51</v>
      </c>
      <c r="J1294" t="s">
        <v>102</v>
      </c>
      <c r="K1294" t="s">
        <v>102</v>
      </c>
      <c r="L1294" t="s">
        <v>263</v>
      </c>
      <c r="M1294" t="s">
        <v>52</v>
      </c>
      <c r="N1294" t="s">
        <v>2581</v>
      </c>
      <c r="O1294" t="s">
        <v>3498</v>
      </c>
      <c r="Q1294" s="3">
        <v>300001298101012</v>
      </c>
      <c r="R1294" t="s">
        <v>2243</v>
      </c>
      <c r="S1294">
        <v>5338200</v>
      </c>
      <c r="T1294">
        <v>1033200</v>
      </c>
      <c r="U1294" s="3">
        <v>1</v>
      </c>
      <c r="V1294" t="s">
        <v>2581</v>
      </c>
      <c r="W1294" t="s">
        <v>2582</v>
      </c>
      <c r="X1294" t="s">
        <v>2583</v>
      </c>
      <c r="Y1294" s="3">
        <v>18</v>
      </c>
      <c r="Z1294" t="s">
        <v>2558</v>
      </c>
      <c r="AA1294" t="s">
        <v>3731</v>
      </c>
      <c r="AB1294" t="s">
        <v>3732</v>
      </c>
      <c r="AC1294" t="s">
        <v>3733</v>
      </c>
      <c r="AD1294" t="s">
        <v>110</v>
      </c>
      <c r="AE1294" t="s">
        <v>60</v>
      </c>
      <c r="AF1294" t="s">
        <v>2588</v>
      </c>
      <c r="AG1294" t="s">
        <v>2589</v>
      </c>
      <c r="AH1294" s="3">
        <v>1</v>
      </c>
      <c r="AI1294" s="3">
        <v>2023</v>
      </c>
      <c r="AJ1294" s="4">
        <v>45192</v>
      </c>
      <c r="AK1294" s="5">
        <v>45208</v>
      </c>
      <c r="AL1294" t="s">
        <v>3508</v>
      </c>
      <c r="AM1294" t="s">
        <v>116</v>
      </c>
      <c r="AN1294">
        <v>109519.2</v>
      </c>
      <c r="AO1294">
        <v>806.35</v>
      </c>
      <c r="AQ1294" s="6">
        <v>806.35</v>
      </c>
    </row>
    <row r="1295" spans="1:43" x14ac:dyDescent="0.3">
      <c r="A1295" t="s">
        <v>3497</v>
      </c>
      <c r="B1295" t="s">
        <v>289</v>
      </c>
      <c r="C1295" t="s">
        <v>46</v>
      </c>
      <c r="D1295" s="3">
        <v>72402</v>
      </c>
      <c r="E1295" t="s">
        <v>4659</v>
      </c>
      <c r="F1295" t="s">
        <v>48</v>
      </c>
      <c r="G1295" t="s">
        <v>49</v>
      </c>
      <c r="H1295" t="s">
        <v>50</v>
      </c>
      <c r="I1295" t="s">
        <v>51</v>
      </c>
      <c r="J1295" t="s">
        <v>102</v>
      </c>
      <c r="K1295" t="s">
        <v>102</v>
      </c>
      <c r="L1295" t="s">
        <v>263</v>
      </c>
      <c r="M1295" t="s">
        <v>52</v>
      </c>
      <c r="N1295" t="s">
        <v>3719</v>
      </c>
      <c r="O1295" t="s">
        <v>3498</v>
      </c>
      <c r="Q1295" s="3">
        <v>300001290666534</v>
      </c>
      <c r="R1295" t="s">
        <v>2243</v>
      </c>
      <c r="S1295">
        <v>0</v>
      </c>
      <c r="T1295">
        <v>0</v>
      </c>
      <c r="U1295" s="3">
        <v>2</v>
      </c>
      <c r="V1295" t="s">
        <v>3719</v>
      </c>
      <c r="W1295" t="s">
        <v>2575</v>
      </c>
      <c r="X1295" t="s">
        <v>2576</v>
      </c>
      <c r="Y1295" s="3">
        <v>53</v>
      </c>
      <c r="Z1295" t="s">
        <v>3720</v>
      </c>
      <c r="AA1295" t="s">
        <v>3721</v>
      </c>
      <c r="AB1295" t="s">
        <v>3722</v>
      </c>
      <c r="AC1295" t="s">
        <v>3723</v>
      </c>
      <c r="AD1295" t="s">
        <v>110</v>
      </c>
      <c r="AE1295" t="s">
        <v>60</v>
      </c>
      <c r="AF1295" t="s">
        <v>2578</v>
      </c>
      <c r="AG1295" t="s">
        <v>2579</v>
      </c>
      <c r="AH1295" s="3">
        <v>2</v>
      </c>
      <c r="AI1295" s="3">
        <v>2023</v>
      </c>
      <c r="AJ1295" s="4">
        <v>45175</v>
      </c>
      <c r="AK1295" s="5">
        <v>45202</v>
      </c>
      <c r="AL1295" t="s">
        <v>3580</v>
      </c>
      <c r="AM1295" t="s">
        <v>116</v>
      </c>
      <c r="AN1295">
        <v>70072.41</v>
      </c>
      <c r="AO1295">
        <v>515.91999999999996</v>
      </c>
      <c r="AQ1295" s="6">
        <v>515.91999999999996</v>
      </c>
    </row>
    <row r="1296" spans="1:43" x14ac:dyDescent="0.3">
      <c r="A1296" t="s">
        <v>3497</v>
      </c>
      <c r="B1296" t="s">
        <v>289</v>
      </c>
      <c r="C1296" t="s">
        <v>46</v>
      </c>
      <c r="D1296" s="3">
        <v>72402</v>
      </c>
      <c r="E1296" t="s">
        <v>4659</v>
      </c>
      <c r="F1296" t="s">
        <v>48</v>
      </c>
      <c r="G1296" t="s">
        <v>49</v>
      </c>
      <c r="H1296" t="s">
        <v>50</v>
      </c>
      <c r="I1296" t="s">
        <v>51</v>
      </c>
      <c r="J1296" t="s">
        <v>102</v>
      </c>
      <c r="K1296" t="s">
        <v>102</v>
      </c>
      <c r="L1296" t="s">
        <v>263</v>
      </c>
      <c r="M1296" t="s">
        <v>52</v>
      </c>
      <c r="N1296" t="s">
        <v>3719</v>
      </c>
      <c r="O1296" t="s">
        <v>3498</v>
      </c>
      <c r="Q1296" s="3">
        <v>300001290666534</v>
      </c>
      <c r="R1296" t="s">
        <v>2243</v>
      </c>
      <c r="S1296">
        <v>0</v>
      </c>
      <c r="T1296">
        <v>0</v>
      </c>
      <c r="U1296" s="3">
        <v>2</v>
      </c>
      <c r="V1296" t="s">
        <v>3719</v>
      </c>
      <c r="W1296" t="s">
        <v>2575</v>
      </c>
      <c r="X1296" t="s">
        <v>2576</v>
      </c>
      <c r="Y1296" s="3">
        <v>54</v>
      </c>
      <c r="Z1296" t="s">
        <v>3720</v>
      </c>
      <c r="AA1296" t="s">
        <v>3721</v>
      </c>
      <c r="AB1296" t="s">
        <v>3722</v>
      </c>
      <c r="AC1296" t="s">
        <v>3723</v>
      </c>
      <c r="AD1296" t="s">
        <v>110</v>
      </c>
      <c r="AE1296" t="s">
        <v>60</v>
      </c>
      <c r="AF1296" t="s">
        <v>2578</v>
      </c>
      <c r="AG1296" t="s">
        <v>2579</v>
      </c>
      <c r="AH1296" s="3">
        <v>2</v>
      </c>
      <c r="AI1296" s="3">
        <v>2023</v>
      </c>
      <c r="AJ1296" s="4">
        <v>45175</v>
      </c>
      <c r="AK1296" s="5">
        <v>45202</v>
      </c>
      <c r="AL1296" t="s">
        <v>3580</v>
      </c>
      <c r="AM1296" t="s">
        <v>116</v>
      </c>
      <c r="AN1296">
        <v>-70072.41</v>
      </c>
      <c r="AP1296">
        <v>515.91999999999996</v>
      </c>
      <c r="AQ1296" s="6">
        <v>-515.91999999999996</v>
      </c>
    </row>
    <row r="1297" spans="1:43" x14ac:dyDescent="0.3">
      <c r="A1297" t="s">
        <v>3497</v>
      </c>
      <c r="B1297" t="s">
        <v>289</v>
      </c>
      <c r="C1297" t="s">
        <v>46</v>
      </c>
      <c r="D1297" s="3">
        <v>72402</v>
      </c>
      <c r="E1297" t="s">
        <v>4659</v>
      </c>
      <c r="F1297" t="s">
        <v>48</v>
      </c>
      <c r="G1297" t="s">
        <v>49</v>
      </c>
      <c r="H1297" t="s">
        <v>50</v>
      </c>
      <c r="I1297" t="s">
        <v>51</v>
      </c>
      <c r="J1297" t="s">
        <v>102</v>
      </c>
      <c r="K1297" t="s">
        <v>102</v>
      </c>
      <c r="L1297" t="s">
        <v>263</v>
      </c>
      <c r="M1297" t="s">
        <v>52</v>
      </c>
      <c r="N1297" t="s">
        <v>3724</v>
      </c>
      <c r="O1297" t="s">
        <v>3498</v>
      </c>
      <c r="Q1297" s="3">
        <v>300001295659821</v>
      </c>
      <c r="R1297" t="s">
        <v>2243</v>
      </c>
      <c r="S1297">
        <v>0</v>
      </c>
      <c r="T1297">
        <v>0</v>
      </c>
      <c r="U1297" s="3">
        <v>2</v>
      </c>
      <c r="V1297" t="s">
        <v>3724</v>
      </c>
      <c r="W1297" t="s">
        <v>2575</v>
      </c>
      <c r="X1297" t="s">
        <v>2576</v>
      </c>
      <c r="Y1297" s="3">
        <v>33</v>
      </c>
      <c r="Z1297" t="s">
        <v>3725</v>
      </c>
      <c r="AA1297" t="s">
        <v>3726</v>
      </c>
      <c r="AB1297" t="s">
        <v>3727</v>
      </c>
      <c r="AC1297" t="s">
        <v>3723</v>
      </c>
      <c r="AD1297" t="s">
        <v>110</v>
      </c>
      <c r="AE1297" t="s">
        <v>60</v>
      </c>
      <c r="AF1297" t="s">
        <v>2578</v>
      </c>
      <c r="AG1297" t="s">
        <v>2579</v>
      </c>
      <c r="AH1297" s="3">
        <v>2</v>
      </c>
      <c r="AI1297" s="3">
        <v>2023</v>
      </c>
      <c r="AJ1297" s="4">
        <v>45175</v>
      </c>
      <c r="AK1297" s="5">
        <v>45205</v>
      </c>
      <c r="AL1297" t="s">
        <v>3580</v>
      </c>
      <c r="AM1297" t="s">
        <v>116</v>
      </c>
      <c r="AN1297">
        <v>70002.75</v>
      </c>
      <c r="AO1297">
        <v>515.41</v>
      </c>
      <c r="AQ1297" s="6">
        <v>515.41</v>
      </c>
    </row>
    <row r="1298" spans="1:43" x14ac:dyDescent="0.3">
      <c r="A1298" t="s">
        <v>3497</v>
      </c>
      <c r="B1298" t="s">
        <v>289</v>
      </c>
      <c r="C1298" t="s">
        <v>46</v>
      </c>
      <c r="D1298" s="3">
        <v>72402</v>
      </c>
      <c r="E1298" t="s">
        <v>4659</v>
      </c>
      <c r="F1298" t="s">
        <v>48</v>
      </c>
      <c r="G1298" t="s">
        <v>49</v>
      </c>
      <c r="H1298" t="s">
        <v>50</v>
      </c>
      <c r="I1298" t="s">
        <v>51</v>
      </c>
      <c r="J1298" t="s">
        <v>102</v>
      </c>
      <c r="K1298" t="s">
        <v>102</v>
      </c>
      <c r="L1298" t="s">
        <v>263</v>
      </c>
      <c r="M1298" t="s">
        <v>52</v>
      </c>
      <c r="N1298" t="s">
        <v>3724</v>
      </c>
      <c r="O1298" t="s">
        <v>3498</v>
      </c>
      <c r="Q1298" s="3">
        <v>300001295659821</v>
      </c>
      <c r="R1298" t="s">
        <v>2243</v>
      </c>
      <c r="S1298">
        <v>0</v>
      </c>
      <c r="T1298">
        <v>0</v>
      </c>
      <c r="U1298" s="3">
        <v>2</v>
      </c>
      <c r="V1298" t="s">
        <v>3724</v>
      </c>
      <c r="W1298" t="s">
        <v>2575</v>
      </c>
      <c r="X1298" t="s">
        <v>2576</v>
      </c>
      <c r="Y1298" s="3">
        <v>34</v>
      </c>
      <c r="Z1298" t="s">
        <v>3725</v>
      </c>
      <c r="AA1298" t="s">
        <v>3726</v>
      </c>
      <c r="AB1298" t="s">
        <v>3727</v>
      </c>
      <c r="AC1298" t="s">
        <v>3723</v>
      </c>
      <c r="AD1298" t="s">
        <v>110</v>
      </c>
      <c r="AE1298" t="s">
        <v>60</v>
      </c>
      <c r="AF1298" t="s">
        <v>2578</v>
      </c>
      <c r="AG1298" t="s">
        <v>2579</v>
      </c>
      <c r="AH1298" s="3">
        <v>2</v>
      </c>
      <c r="AI1298" s="3">
        <v>2023</v>
      </c>
      <c r="AJ1298" s="4">
        <v>45175</v>
      </c>
      <c r="AK1298" s="5">
        <v>45205</v>
      </c>
      <c r="AL1298" t="s">
        <v>3580</v>
      </c>
      <c r="AM1298" t="s">
        <v>116</v>
      </c>
      <c r="AN1298">
        <v>-70002.75</v>
      </c>
      <c r="AP1298">
        <v>515.41</v>
      </c>
      <c r="AQ1298" s="6">
        <v>-515.41</v>
      </c>
    </row>
    <row r="1299" spans="1:43" x14ac:dyDescent="0.3">
      <c r="A1299" t="s">
        <v>3497</v>
      </c>
      <c r="B1299" t="s">
        <v>289</v>
      </c>
      <c r="C1299" t="s">
        <v>46</v>
      </c>
      <c r="D1299" s="3">
        <v>72402</v>
      </c>
      <c r="E1299" t="s">
        <v>4659</v>
      </c>
      <c r="F1299" t="s">
        <v>48</v>
      </c>
      <c r="G1299" t="s">
        <v>49</v>
      </c>
      <c r="H1299" t="s">
        <v>50</v>
      </c>
      <c r="I1299" t="s">
        <v>51</v>
      </c>
      <c r="J1299" t="s">
        <v>102</v>
      </c>
      <c r="K1299" t="s">
        <v>102</v>
      </c>
      <c r="L1299" t="s">
        <v>263</v>
      </c>
      <c r="M1299" t="s">
        <v>52</v>
      </c>
      <c r="N1299" t="s">
        <v>2574</v>
      </c>
      <c r="O1299" t="s">
        <v>3498</v>
      </c>
      <c r="Q1299" s="3">
        <v>300001298100970</v>
      </c>
      <c r="R1299" t="s">
        <v>2243</v>
      </c>
      <c r="S1299">
        <v>1699972.4</v>
      </c>
      <c r="T1299">
        <v>696544.8</v>
      </c>
      <c r="U1299" s="3">
        <v>2</v>
      </c>
      <c r="V1299" t="s">
        <v>2574</v>
      </c>
      <c r="W1299" t="s">
        <v>2575</v>
      </c>
      <c r="X1299" t="s">
        <v>2576</v>
      </c>
      <c r="Y1299" s="3">
        <v>17</v>
      </c>
      <c r="Z1299" t="s">
        <v>3728</v>
      </c>
      <c r="AA1299" t="s">
        <v>3729</v>
      </c>
      <c r="AB1299" t="s">
        <v>3730</v>
      </c>
      <c r="AC1299" t="s">
        <v>3723</v>
      </c>
      <c r="AD1299" t="s">
        <v>1368</v>
      </c>
      <c r="AE1299" t="s">
        <v>60</v>
      </c>
      <c r="AF1299" t="s">
        <v>2578</v>
      </c>
      <c r="AG1299" t="s">
        <v>2579</v>
      </c>
      <c r="AH1299" s="3">
        <v>2</v>
      </c>
      <c r="AI1299" s="3">
        <v>2023</v>
      </c>
      <c r="AJ1299" s="4">
        <v>45175</v>
      </c>
      <c r="AK1299" s="5">
        <v>45205</v>
      </c>
      <c r="AL1299" t="s">
        <v>3580</v>
      </c>
      <c r="AM1299" t="s">
        <v>116</v>
      </c>
      <c r="AN1299">
        <v>70002.75</v>
      </c>
      <c r="AO1299">
        <v>515.41</v>
      </c>
      <c r="AQ1299" s="6">
        <v>515.41</v>
      </c>
    </row>
    <row r="1300" spans="1:43" x14ac:dyDescent="0.3">
      <c r="A1300" t="s">
        <v>3497</v>
      </c>
      <c r="B1300" t="s">
        <v>196</v>
      </c>
      <c r="C1300" t="s">
        <v>46</v>
      </c>
      <c r="D1300" s="3">
        <v>72440</v>
      </c>
      <c r="E1300" t="s">
        <v>4637</v>
      </c>
      <c r="F1300" t="s">
        <v>2240</v>
      </c>
      <c r="G1300" t="s">
        <v>49</v>
      </c>
      <c r="H1300" t="s">
        <v>50</v>
      </c>
      <c r="I1300" t="s">
        <v>51</v>
      </c>
      <c r="J1300" t="s">
        <v>102</v>
      </c>
      <c r="K1300" t="s">
        <v>102</v>
      </c>
      <c r="L1300" t="s">
        <v>263</v>
      </c>
      <c r="M1300" t="s">
        <v>52</v>
      </c>
      <c r="N1300" t="s">
        <v>2244</v>
      </c>
      <c r="O1300" t="s">
        <v>3498</v>
      </c>
      <c r="P1300" t="s">
        <v>2242</v>
      </c>
      <c r="Q1300" s="3">
        <v>300000882295738</v>
      </c>
      <c r="R1300" t="s">
        <v>2243</v>
      </c>
      <c r="S1300">
        <v>556000</v>
      </c>
      <c r="T1300">
        <v>58936</v>
      </c>
      <c r="U1300" s="3">
        <v>6</v>
      </c>
      <c r="V1300" t="s">
        <v>2244</v>
      </c>
      <c r="W1300" t="s">
        <v>2245</v>
      </c>
      <c r="X1300" t="s">
        <v>2246</v>
      </c>
      <c r="Y1300" s="3">
        <v>239</v>
      </c>
      <c r="Z1300" t="s">
        <v>2277</v>
      </c>
      <c r="AA1300" t="s">
        <v>3499</v>
      </c>
      <c r="AB1300" t="s">
        <v>3500</v>
      </c>
      <c r="AC1300" t="s">
        <v>3501</v>
      </c>
      <c r="AD1300" t="s">
        <v>110</v>
      </c>
      <c r="AE1300" t="s">
        <v>60</v>
      </c>
      <c r="AF1300" t="s">
        <v>2247</v>
      </c>
      <c r="AH1300" s="3">
        <v>0</v>
      </c>
      <c r="AI1300" s="3">
        <v>2023</v>
      </c>
      <c r="AJ1300" s="4">
        <v>45019</v>
      </c>
      <c r="AK1300" s="5">
        <v>45020</v>
      </c>
      <c r="AL1300" t="s">
        <v>3502</v>
      </c>
      <c r="AM1300" t="s">
        <v>116</v>
      </c>
      <c r="AN1300">
        <v>58936</v>
      </c>
      <c r="AO1300">
        <v>383.55</v>
      </c>
      <c r="AQ1300" s="6">
        <v>383.55</v>
      </c>
    </row>
    <row r="1301" spans="1:43" x14ac:dyDescent="0.3">
      <c r="A1301" t="s">
        <v>3497</v>
      </c>
      <c r="B1301" t="s">
        <v>440</v>
      </c>
      <c r="C1301" t="s">
        <v>46</v>
      </c>
      <c r="D1301" s="3">
        <v>72440</v>
      </c>
      <c r="E1301" t="s">
        <v>4637</v>
      </c>
      <c r="F1301" t="s">
        <v>48</v>
      </c>
      <c r="G1301" t="s">
        <v>49</v>
      </c>
      <c r="H1301" t="s">
        <v>50</v>
      </c>
      <c r="I1301" t="s">
        <v>51</v>
      </c>
      <c r="J1301" t="s">
        <v>102</v>
      </c>
      <c r="K1301" t="s">
        <v>102</v>
      </c>
      <c r="L1301" t="s">
        <v>263</v>
      </c>
      <c r="M1301" t="s">
        <v>52</v>
      </c>
      <c r="N1301" t="s">
        <v>3539</v>
      </c>
      <c r="O1301" t="s">
        <v>3498</v>
      </c>
      <c r="P1301" t="s">
        <v>3540</v>
      </c>
      <c r="Q1301" s="3">
        <v>300000871564518</v>
      </c>
      <c r="R1301" t="s">
        <v>2243</v>
      </c>
      <c r="S1301">
        <v>0</v>
      </c>
      <c r="T1301">
        <v>0</v>
      </c>
      <c r="U1301" s="3">
        <v>7</v>
      </c>
      <c r="V1301" t="s">
        <v>3539</v>
      </c>
      <c r="W1301" t="s">
        <v>2245</v>
      </c>
      <c r="X1301" t="s">
        <v>2246</v>
      </c>
      <c r="Y1301" s="3">
        <v>409</v>
      </c>
      <c r="Z1301" t="s">
        <v>3541</v>
      </c>
      <c r="AA1301" t="s">
        <v>3542</v>
      </c>
      <c r="AB1301" t="s">
        <v>3543</v>
      </c>
      <c r="AC1301" t="s">
        <v>3544</v>
      </c>
      <c r="AD1301" t="s">
        <v>110</v>
      </c>
      <c r="AE1301" t="s">
        <v>60</v>
      </c>
      <c r="AF1301" t="s">
        <v>2247</v>
      </c>
      <c r="AH1301" s="3">
        <v>0</v>
      </c>
      <c r="AI1301" s="3">
        <v>2024</v>
      </c>
      <c r="AJ1301" s="4">
        <v>45383</v>
      </c>
      <c r="AK1301" s="5">
        <v>45435</v>
      </c>
      <c r="AL1301" t="s">
        <v>3545</v>
      </c>
      <c r="AM1301" t="s">
        <v>116</v>
      </c>
      <c r="AN1301">
        <v>27310.5</v>
      </c>
      <c r="AO1301">
        <v>180.89000000000001</v>
      </c>
      <c r="AQ1301" s="6">
        <v>180.89000000000001</v>
      </c>
    </row>
    <row r="1302" spans="1:43" x14ac:dyDescent="0.3">
      <c r="A1302" t="s">
        <v>3497</v>
      </c>
      <c r="B1302" t="s">
        <v>440</v>
      </c>
      <c r="C1302" t="s">
        <v>46</v>
      </c>
      <c r="D1302" s="3">
        <v>72440</v>
      </c>
      <c r="E1302" t="s">
        <v>4637</v>
      </c>
      <c r="F1302" t="s">
        <v>48</v>
      </c>
      <c r="G1302" t="s">
        <v>49</v>
      </c>
      <c r="H1302" t="s">
        <v>50</v>
      </c>
      <c r="I1302" t="s">
        <v>51</v>
      </c>
      <c r="J1302" t="s">
        <v>102</v>
      </c>
      <c r="K1302" t="s">
        <v>102</v>
      </c>
      <c r="L1302" t="s">
        <v>263</v>
      </c>
      <c r="M1302" t="s">
        <v>52</v>
      </c>
      <c r="N1302" t="s">
        <v>3539</v>
      </c>
      <c r="O1302" t="s">
        <v>3498</v>
      </c>
      <c r="P1302" t="s">
        <v>3540</v>
      </c>
      <c r="Q1302" s="3">
        <v>300000871564518</v>
      </c>
      <c r="R1302" t="s">
        <v>2243</v>
      </c>
      <c r="S1302">
        <v>0</v>
      </c>
      <c r="T1302">
        <v>0</v>
      </c>
      <c r="U1302" s="3">
        <v>7</v>
      </c>
      <c r="V1302" t="s">
        <v>3539</v>
      </c>
      <c r="W1302" t="s">
        <v>2245</v>
      </c>
      <c r="X1302" t="s">
        <v>2246</v>
      </c>
      <c r="Y1302" s="3">
        <v>410</v>
      </c>
      <c r="Z1302" t="s">
        <v>3541</v>
      </c>
      <c r="AA1302" t="s">
        <v>3542</v>
      </c>
      <c r="AB1302" t="s">
        <v>3543</v>
      </c>
      <c r="AC1302" t="s">
        <v>3544</v>
      </c>
      <c r="AD1302" t="s">
        <v>110</v>
      </c>
      <c r="AE1302" t="s">
        <v>60</v>
      </c>
      <c r="AF1302" t="s">
        <v>2247</v>
      </c>
      <c r="AH1302" s="3">
        <v>0</v>
      </c>
      <c r="AI1302" s="3">
        <v>2024</v>
      </c>
      <c r="AJ1302" s="4">
        <v>45383</v>
      </c>
      <c r="AK1302" s="5">
        <v>45435</v>
      </c>
      <c r="AL1302" t="s">
        <v>3545</v>
      </c>
      <c r="AM1302" t="s">
        <v>116</v>
      </c>
      <c r="AN1302">
        <v>-27310.5</v>
      </c>
      <c r="AP1302">
        <v>180.89000000000001</v>
      </c>
      <c r="AQ1302" s="6">
        <v>-180.89000000000001</v>
      </c>
    </row>
    <row r="1303" spans="1:43" x14ac:dyDescent="0.3">
      <c r="A1303" t="s">
        <v>3497</v>
      </c>
      <c r="B1303" t="s">
        <v>196</v>
      </c>
      <c r="C1303" t="s">
        <v>46</v>
      </c>
      <c r="D1303" s="3">
        <v>72440</v>
      </c>
      <c r="E1303" t="s">
        <v>4637</v>
      </c>
      <c r="F1303" t="s">
        <v>48</v>
      </c>
      <c r="G1303" t="s">
        <v>49</v>
      </c>
      <c r="H1303" t="s">
        <v>50</v>
      </c>
      <c r="I1303" t="s">
        <v>51</v>
      </c>
      <c r="J1303" t="s">
        <v>102</v>
      </c>
      <c r="K1303" t="s">
        <v>102</v>
      </c>
      <c r="L1303" t="s">
        <v>263</v>
      </c>
      <c r="M1303" t="s">
        <v>52</v>
      </c>
      <c r="N1303" t="s">
        <v>2276</v>
      </c>
      <c r="O1303" t="s">
        <v>3498</v>
      </c>
      <c r="P1303" t="s">
        <v>2275</v>
      </c>
      <c r="Q1303" s="3">
        <v>300000881997230</v>
      </c>
      <c r="R1303" t="s">
        <v>2243</v>
      </c>
      <c r="S1303">
        <v>455175</v>
      </c>
      <c r="T1303">
        <v>48248.55</v>
      </c>
      <c r="U1303" s="3">
        <v>6</v>
      </c>
      <c r="V1303" t="s">
        <v>2276</v>
      </c>
      <c r="W1303" t="s">
        <v>2245</v>
      </c>
      <c r="X1303" t="s">
        <v>2246</v>
      </c>
      <c r="Y1303" s="3">
        <v>611</v>
      </c>
      <c r="Z1303" t="s">
        <v>3546</v>
      </c>
      <c r="AA1303" t="s">
        <v>3547</v>
      </c>
      <c r="AB1303" t="s">
        <v>3548</v>
      </c>
      <c r="AC1303" t="s">
        <v>3501</v>
      </c>
      <c r="AD1303" t="s">
        <v>110</v>
      </c>
      <c r="AE1303" t="s">
        <v>60</v>
      </c>
      <c r="AF1303" t="s">
        <v>2247</v>
      </c>
      <c r="AH1303" s="3">
        <v>0</v>
      </c>
      <c r="AI1303" s="3">
        <v>2023</v>
      </c>
      <c r="AJ1303" s="4">
        <v>45019</v>
      </c>
      <c r="AK1303" s="5">
        <v>45019</v>
      </c>
      <c r="AL1303" t="s">
        <v>3502</v>
      </c>
      <c r="AM1303" t="s">
        <v>116</v>
      </c>
      <c r="AN1303">
        <v>48248.55</v>
      </c>
      <c r="AO1303">
        <v>314</v>
      </c>
      <c r="AQ1303" s="6">
        <v>314</v>
      </c>
    </row>
    <row r="1304" spans="1:43" x14ac:dyDescent="0.3">
      <c r="A1304" t="s">
        <v>3497</v>
      </c>
      <c r="B1304" t="s">
        <v>144</v>
      </c>
      <c r="C1304" t="s">
        <v>46</v>
      </c>
      <c r="D1304" s="3">
        <v>72440</v>
      </c>
      <c r="E1304" t="s">
        <v>4637</v>
      </c>
      <c r="F1304" t="s">
        <v>48</v>
      </c>
      <c r="G1304" t="s">
        <v>49</v>
      </c>
      <c r="H1304" t="s">
        <v>50</v>
      </c>
      <c r="I1304" t="s">
        <v>51</v>
      </c>
      <c r="J1304" t="s">
        <v>102</v>
      </c>
      <c r="K1304" t="s">
        <v>102</v>
      </c>
      <c r="L1304" t="s">
        <v>263</v>
      </c>
      <c r="M1304" t="s">
        <v>52</v>
      </c>
      <c r="N1304" t="s">
        <v>2283</v>
      </c>
      <c r="O1304" t="s">
        <v>3498</v>
      </c>
      <c r="P1304" t="s">
        <v>2282</v>
      </c>
      <c r="Q1304" s="3">
        <v>300000893747611</v>
      </c>
      <c r="R1304" t="s">
        <v>2243</v>
      </c>
      <c r="S1304">
        <v>546000</v>
      </c>
      <c r="T1304">
        <v>57876</v>
      </c>
      <c r="U1304" s="3">
        <v>6</v>
      </c>
      <c r="V1304" t="s">
        <v>2283</v>
      </c>
      <c r="W1304" t="s">
        <v>2280</v>
      </c>
      <c r="X1304" t="s">
        <v>2281</v>
      </c>
      <c r="Y1304" s="3">
        <v>17</v>
      </c>
      <c r="Z1304" t="s">
        <v>3552</v>
      </c>
      <c r="AA1304" t="s">
        <v>3553</v>
      </c>
      <c r="AB1304" t="s">
        <v>3554</v>
      </c>
      <c r="AC1304" t="s">
        <v>3555</v>
      </c>
      <c r="AD1304" t="s">
        <v>110</v>
      </c>
      <c r="AE1304" t="s">
        <v>60</v>
      </c>
      <c r="AF1304" t="s">
        <v>2247</v>
      </c>
      <c r="AH1304" s="3">
        <v>0</v>
      </c>
      <c r="AI1304" s="3">
        <v>2023</v>
      </c>
      <c r="AJ1304" s="4">
        <v>44959</v>
      </c>
      <c r="AK1304" s="5">
        <v>45023</v>
      </c>
      <c r="AL1304" t="s">
        <v>3502</v>
      </c>
      <c r="AM1304" t="s">
        <v>116</v>
      </c>
      <c r="AN1304">
        <v>57876</v>
      </c>
      <c r="AO1304">
        <v>392.62</v>
      </c>
      <c r="AQ1304" s="6">
        <v>392.62</v>
      </c>
    </row>
    <row r="1305" spans="1:43" x14ac:dyDescent="0.3">
      <c r="A1305" t="s">
        <v>3497</v>
      </c>
      <c r="B1305" t="s">
        <v>156</v>
      </c>
      <c r="C1305" t="s">
        <v>46</v>
      </c>
      <c r="D1305" s="3">
        <v>72440</v>
      </c>
      <c r="E1305" t="s">
        <v>4637</v>
      </c>
      <c r="F1305" t="s">
        <v>48</v>
      </c>
      <c r="G1305" t="s">
        <v>49</v>
      </c>
      <c r="H1305" t="s">
        <v>50</v>
      </c>
      <c r="I1305" t="s">
        <v>51</v>
      </c>
      <c r="J1305" t="s">
        <v>102</v>
      </c>
      <c r="K1305" t="s">
        <v>102</v>
      </c>
      <c r="L1305" t="s">
        <v>263</v>
      </c>
      <c r="M1305" t="s">
        <v>52</v>
      </c>
      <c r="N1305" t="s">
        <v>2284</v>
      </c>
      <c r="O1305" t="s">
        <v>3498</v>
      </c>
      <c r="P1305" t="s">
        <v>2242</v>
      </c>
      <c r="Q1305" s="3">
        <v>300000902825938</v>
      </c>
      <c r="R1305" t="s">
        <v>2243</v>
      </c>
      <c r="S1305">
        <v>560000</v>
      </c>
      <c r="T1305">
        <v>59360</v>
      </c>
      <c r="U1305" s="3">
        <v>6</v>
      </c>
      <c r="V1305" t="s">
        <v>2284</v>
      </c>
      <c r="W1305" t="s">
        <v>2280</v>
      </c>
      <c r="X1305" t="s">
        <v>2281</v>
      </c>
      <c r="Y1305" s="3">
        <v>19</v>
      </c>
      <c r="Z1305" t="s">
        <v>3556</v>
      </c>
      <c r="AA1305" t="s">
        <v>3557</v>
      </c>
      <c r="AB1305" t="s">
        <v>3558</v>
      </c>
      <c r="AC1305" t="s">
        <v>3527</v>
      </c>
      <c r="AD1305" t="s">
        <v>110</v>
      </c>
      <c r="AE1305" t="s">
        <v>60</v>
      </c>
      <c r="AF1305" t="s">
        <v>2247</v>
      </c>
      <c r="AH1305" s="3">
        <v>0</v>
      </c>
      <c r="AI1305" s="3">
        <v>2023</v>
      </c>
      <c r="AJ1305" s="4">
        <v>44987</v>
      </c>
      <c r="AK1305" s="5">
        <v>45027</v>
      </c>
      <c r="AL1305" t="s">
        <v>3502</v>
      </c>
      <c r="AM1305" t="s">
        <v>116</v>
      </c>
      <c r="AN1305">
        <v>59360</v>
      </c>
      <c r="AO1305">
        <v>398.53000000000003</v>
      </c>
      <c r="AQ1305" s="6">
        <v>398.53000000000003</v>
      </c>
    </row>
    <row r="1306" spans="1:43" x14ac:dyDescent="0.3">
      <c r="A1306" t="s">
        <v>3497</v>
      </c>
      <c r="B1306" t="s">
        <v>156</v>
      </c>
      <c r="C1306" t="s">
        <v>46</v>
      </c>
      <c r="D1306" s="3">
        <v>72440</v>
      </c>
      <c r="E1306" t="s">
        <v>4637</v>
      </c>
      <c r="F1306" t="s">
        <v>48</v>
      </c>
      <c r="G1306" t="s">
        <v>49</v>
      </c>
      <c r="H1306" t="s">
        <v>50</v>
      </c>
      <c r="I1306" t="s">
        <v>51</v>
      </c>
      <c r="J1306" t="s">
        <v>102</v>
      </c>
      <c r="K1306" t="s">
        <v>102</v>
      </c>
      <c r="L1306" t="s">
        <v>263</v>
      </c>
      <c r="M1306" t="s">
        <v>52</v>
      </c>
      <c r="N1306" t="s">
        <v>2286</v>
      </c>
      <c r="O1306" t="s">
        <v>3498</v>
      </c>
      <c r="P1306" t="s">
        <v>2285</v>
      </c>
      <c r="Q1306" s="3">
        <v>300000903236051</v>
      </c>
      <c r="R1306" t="s">
        <v>2243</v>
      </c>
      <c r="S1306">
        <v>695000</v>
      </c>
      <c r="T1306">
        <v>73670</v>
      </c>
      <c r="U1306" s="3">
        <v>6</v>
      </c>
      <c r="V1306" t="s">
        <v>2286</v>
      </c>
      <c r="W1306" t="s">
        <v>2245</v>
      </c>
      <c r="X1306" t="s">
        <v>2246</v>
      </c>
      <c r="Y1306" s="3">
        <v>30</v>
      </c>
      <c r="Z1306" t="s">
        <v>3559</v>
      </c>
      <c r="AA1306" t="s">
        <v>3560</v>
      </c>
      <c r="AB1306" t="s">
        <v>3561</v>
      </c>
      <c r="AC1306" t="s">
        <v>3562</v>
      </c>
      <c r="AD1306" t="s">
        <v>110</v>
      </c>
      <c r="AE1306" t="s">
        <v>60</v>
      </c>
      <c r="AF1306" t="s">
        <v>2247</v>
      </c>
      <c r="AH1306" s="3">
        <v>0</v>
      </c>
      <c r="AI1306" s="3">
        <v>2023</v>
      </c>
      <c r="AJ1306" s="4">
        <v>44986</v>
      </c>
      <c r="AK1306" s="5">
        <v>45028</v>
      </c>
      <c r="AL1306" t="s">
        <v>3502</v>
      </c>
      <c r="AM1306" t="s">
        <v>116</v>
      </c>
      <c r="AN1306">
        <v>73670</v>
      </c>
      <c r="AO1306">
        <v>494.61</v>
      </c>
      <c r="AQ1306" s="6">
        <v>494.61</v>
      </c>
    </row>
    <row r="1307" spans="1:43" x14ac:dyDescent="0.3">
      <c r="A1307" t="s">
        <v>3497</v>
      </c>
      <c r="B1307" t="s">
        <v>196</v>
      </c>
      <c r="C1307" t="s">
        <v>46</v>
      </c>
      <c r="D1307" s="3">
        <v>72440</v>
      </c>
      <c r="E1307" t="s">
        <v>4637</v>
      </c>
      <c r="F1307" t="s">
        <v>48</v>
      </c>
      <c r="G1307" t="s">
        <v>49</v>
      </c>
      <c r="H1307" t="s">
        <v>50</v>
      </c>
      <c r="I1307" t="s">
        <v>51</v>
      </c>
      <c r="J1307" t="s">
        <v>102</v>
      </c>
      <c r="K1307" t="s">
        <v>102</v>
      </c>
      <c r="L1307" t="s">
        <v>263</v>
      </c>
      <c r="M1307" t="s">
        <v>52</v>
      </c>
      <c r="N1307" t="s">
        <v>2298</v>
      </c>
      <c r="O1307" t="s">
        <v>3498</v>
      </c>
      <c r="P1307" t="s">
        <v>2297</v>
      </c>
      <c r="Q1307" s="3">
        <v>300000912073940</v>
      </c>
      <c r="R1307" t="s">
        <v>2243</v>
      </c>
      <c r="S1307">
        <v>590750</v>
      </c>
      <c r="T1307">
        <v>62619.5</v>
      </c>
      <c r="U1307" s="3">
        <v>6</v>
      </c>
      <c r="V1307" t="s">
        <v>2298</v>
      </c>
      <c r="W1307" t="s">
        <v>2245</v>
      </c>
      <c r="X1307" t="s">
        <v>2246</v>
      </c>
      <c r="Y1307" s="3">
        <v>17</v>
      </c>
      <c r="Z1307" t="s">
        <v>3568</v>
      </c>
      <c r="AA1307" t="s">
        <v>3569</v>
      </c>
      <c r="AB1307" t="s">
        <v>3570</v>
      </c>
      <c r="AC1307" t="s">
        <v>3571</v>
      </c>
      <c r="AD1307" t="s">
        <v>110</v>
      </c>
      <c r="AE1307" t="s">
        <v>60</v>
      </c>
      <c r="AF1307" t="s">
        <v>2247</v>
      </c>
      <c r="AH1307" s="3">
        <v>0</v>
      </c>
      <c r="AI1307" s="3">
        <v>2023</v>
      </c>
      <c r="AJ1307" s="4">
        <v>45017</v>
      </c>
      <c r="AK1307" s="5">
        <v>45031</v>
      </c>
      <c r="AL1307" t="s">
        <v>3502</v>
      </c>
      <c r="AM1307" t="s">
        <v>116</v>
      </c>
      <c r="AN1307">
        <v>62619.5</v>
      </c>
      <c r="AO1307">
        <v>407.52</v>
      </c>
      <c r="AQ1307" s="6">
        <v>407.52</v>
      </c>
    </row>
    <row r="1308" spans="1:43" x14ac:dyDescent="0.3">
      <c r="A1308" t="s">
        <v>3497</v>
      </c>
      <c r="B1308" t="s">
        <v>162</v>
      </c>
      <c r="C1308" t="s">
        <v>46</v>
      </c>
      <c r="D1308" s="3">
        <v>72440</v>
      </c>
      <c r="E1308" t="s">
        <v>4637</v>
      </c>
      <c r="F1308" t="s">
        <v>48</v>
      </c>
      <c r="G1308" t="s">
        <v>49</v>
      </c>
      <c r="H1308" t="s">
        <v>50</v>
      </c>
      <c r="I1308" t="s">
        <v>51</v>
      </c>
      <c r="J1308" t="s">
        <v>102</v>
      </c>
      <c r="K1308" t="s">
        <v>102</v>
      </c>
      <c r="L1308" t="s">
        <v>263</v>
      </c>
      <c r="M1308" t="s">
        <v>52</v>
      </c>
      <c r="N1308" t="s">
        <v>2337</v>
      </c>
      <c r="O1308" t="s">
        <v>3498</v>
      </c>
      <c r="P1308" t="s">
        <v>2336</v>
      </c>
      <c r="Q1308" s="3">
        <v>300000974374199</v>
      </c>
      <c r="R1308" t="s">
        <v>2243</v>
      </c>
      <c r="S1308">
        <v>532000</v>
      </c>
      <c r="T1308">
        <v>56392</v>
      </c>
      <c r="U1308" s="3">
        <v>6</v>
      </c>
      <c r="V1308" t="s">
        <v>2337</v>
      </c>
      <c r="W1308" t="s">
        <v>2280</v>
      </c>
      <c r="X1308" t="s">
        <v>2281</v>
      </c>
      <c r="Y1308" s="3">
        <v>35</v>
      </c>
      <c r="Z1308" t="s">
        <v>3600</v>
      </c>
      <c r="AA1308" t="s">
        <v>3601</v>
      </c>
      <c r="AB1308" t="s">
        <v>3602</v>
      </c>
      <c r="AC1308" t="s">
        <v>3603</v>
      </c>
      <c r="AD1308" t="s">
        <v>110</v>
      </c>
      <c r="AE1308" t="s">
        <v>60</v>
      </c>
      <c r="AF1308" t="s">
        <v>2247</v>
      </c>
      <c r="AH1308" s="3">
        <v>0</v>
      </c>
      <c r="AI1308" s="3">
        <v>2023</v>
      </c>
      <c r="AJ1308" s="4">
        <v>45048</v>
      </c>
      <c r="AK1308" s="5">
        <v>45061</v>
      </c>
      <c r="AL1308" t="s">
        <v>3502</v>
      </c>
      <c r="AM1308" t="s">
        <v>116</v>
      </c>
      <c r="AN1308">
        <v>56392</v>
      </c>
      <c r="AO1308">
        <v>367.16</v>
      </c>
      <c r="AQ1308" s="6">
        <v>367.16</v>
      </c>
    </row>
    <row r="1309" spans="1:43" x14ac:dyDescent="0.3">
      <c r="A1309" t="s">
        <v>3497</v>
      </c>
      <c r="B1309" t="s">
        <v>162</v>
      </c>
      <c r="C1309" t="s">
        <v>46</v>
      </c>
      <c r="D1309" s="3">
        <v>72440</v>
      </c>
      <c r="E1309" t="s">
        <v>4637</v>
      </c>
      <c r="F1309" t="s">
        <v>48</v>
      </c>
      <c r="G1309" t="s">
        <v>49</v>
      </c>
      <c r="H1309" t="s">
        <v>50</v>
      </c>
      <c r="I1309" t="s">
        <v>51</v>
      </c>
      <c r="J1309" t="s">
        <v>102</v>
      </c>
      <c r="K1309" t="s">
        <v>102</v>
      </c>
      <c r="L1309" t="s">
        <v>263</v>
      </c>
      <c r="M1309" t="s">
        <v>52</v>
      </c>
      <c r="N1309" t="s">
        <v>2344</v>
      </c>
      <c r="O1309" t="s">
        <v>3498</v>
      </c>
      <c r="P1309" t="s">
        <v>2343</v>
      </c>
      <c r="Q1309" s="3">
        <v>300000974374266</v>
      </c>
      <c r="R1309" t="s">
        <v>2243</v>
      </c>
      <c r="S1309">
        <v>535525</v>
      </c>
      <c r="T1309">
        <v>56765.65</v>
      </c>
      <c r="U1309" s="3">
        <v>6</v>
      </c>
      <c r="V1309" t="s">
        <v>2344</v>
      </c>
      <c r="W1309" t="s">
        <v>2245</v>
      </c>
      <c r="X1309" t="s">
        <v>2246</v>
      </c>
      <c r="Y1309" s="3">
        <v>22</v>
      </c>
      <c r="Z1309" t="s">
        <v>3600</v>
      </c>
      <c r="AA1309" t="s">
        <v>3604</v>
      </c>
      <c r="AB1309" t="s">
        <v>3602</v>
      </c>
      <c r="AC1309" t="s">
        <v>3605</v>
      </c>
      <c r="AD1309" t="s">
        <v>110</v>
      </c>
      <c r="AE1309" t="s">
        <v>60</v>
      </c>
      <c r="AF1309" t="s">
        <v>2247</v>
      </c>
      <c r="AH1309" s="3">
        <v>0</v>
      </c>
      <c r="AI1309" s="3">
        <v>2023</v>
      </c>
      <c r="AJ1309" s="4">
        <v>45047</v>
      </c>
      <c r="AK1309" s="5">
        <v>45061</v>
      </c>
      <c r="AL1309" t="s">
        <v>3502</v>
      </c>
      <c r="AM1309" t="s">
        <v>116</v>
      </c>
      <c r="AN1309">
        <v>56765.65</v>
      </c>
      <c r="AO1309">
        <v>369.59000000000003</v>
      </c>
      <c r="AQ1309" s="6">
        <v>369.59000000000003</v>
      </c>
    </row>
    <row r="1310" spans="1:43" x14ac:dyDescent="0.3">
      <c r="A1310" t="s">
        <v>3497</v>
      </c>
      <c r="B1310" t="s">
        <v>196</v>
      </c>
      <c r="C1310" t="s">
        <v>46</v>
      </c>
      <c r="D1310" s="3">
        <v>72440</v>
      </c>
      <c r="E1310" t="s">
        <v>4637</v>
      </c>
      <c r="F1310" t="s">
        <v>48</v>
      </c>
      <c r="G1310" t="s">
        <v>49</v>
      </c>
      <c r="H1310" t="s">
        <v>50</v>
      </c>
      <c r="I1310" t="s">
        <v>51</v>
      </c>
      <c r="J1310" t="s">
        <v>102</v>
      </c>
      <c r="K1310" t="s">
        <v>102</v>
      </c>
      <c r="L1310" t="s">
        <v>263</v>
      </c>
      <c r="M1310" t="s">
        <v>52</v>
      </c>
      <c r="N1310" t="s">
        <v>2350</v>
      </c>
      <c r="O1310" t="s">
        <v>3498</v>
      </c>
      <c r="P1310" t="s">
        <v>2349</v>
      </c>
      <c r="Q1310" s="3">
        <v>300000980904994</v>
      </c>
      <c r="R1310" t="s">
        <v>2243</v>
      </c>
      <c r="S1310">
        <v>605500.99</v>
      </c>
      <c r="T1310">
        <v>64183.1</v>
      </c>
      <c r="U1310" s="3">
        <v>6</v>
      </c>
      <c r="V1310" t="s">
        <v>2350</v>
      </c>
      <c r="W1310" t="s">
        <v>2280</v>
      </c>
      <c r="X1310" t="s">
        <v>2281</v>
      </c>
      <c r="Y1310" s="3">
        <v>15</v>
      </c>
      <c r="Z1310" t="s">
        <v>3606</v>
      </c>
      <c r="AA1310" t="s">
        <v>3607</v>
      </c>
      <c r="AB1310" t="s">
        <v>3608</v>
      </c>
      <c r="AC1310" t="s">
        <v>3609</v>
      </c>
      <c r="AD1310" t="s">
        <v>110</v>
      </c>
      <c r="AE1310" t="s">
        <v>60</v>
      </c>
      <c r="AF1310" t="s">
        <v>2247</v>
      </c>
      <c r="AH1310" s="3">
        <v>0</v>
      </c>
      <c r="AI1310" s="3">
        <v>2023</v>
      </c>
      <c r="AJ1310" s="4">
        <v>45018</v>
      </c>
      <c r="AK1310" s="5">
        <v>45064</v>
      </c>
      <c r="AL1310" t="s">
        <v>3502</v>
      </c>
      <c r="AM1310" t="s">
        <v>116</v>
      </c>
      <c r="AN1310">
        <v>64183.1</v>
      </c>
      <c r="AO1310">
        <v>417.7</v>
      </c>
      <c r="AQ1310" s="6">
        <v>417.7</v>
      </c>
    </row>
    <row r="1311" spans="1:43" x14ac:dyDescent="0.3">
      <c r="A1311" t="s">
        <v>3497</v>
      </c>
      <c r="B1311" t="s">
        <v>45</v>
      </c>
      <c r="C1311" t="s">
        <v>46</v>
      </c>
      <c r="D1311" s="3">
        <v>72440</v>
      </c>
      <c r="E1311" t="s">
        <v>4637</v>
      </c>
      <c r="F1311" t="s">
        <v>48</v>
      </c>
      <c r="G1311" t="s">
        <v>49</v>
      </c>
      <c r="H1311" t="s">
        <v>50</v>
      </c>
      <c r="I1311" t="s">
        <v>51</v>
      </c>
      <c r="J1311" t="s">
        <v>102</v>
      </c>
      <c r="K1311" t="s">
        <v>102</v>
      </c>
      <c r="L1311" t="s">
        <v>263</v>
      </c>
      <c r="M1311" t="s">
        <v>52</v>
      </c>
      <c r="N1311" t="s">
        <v>2425</v>
      </c>
      <c r="O1311" t="s">
        <v>3498</v>
      </c>
      <c r="P1311" t="s">
        <v>2424</v>
      </c>
      <c r="Q1311" s="3">
        <v>300001029574369</v>
      </c>
      <c r="R1311" t="s">
        <v>2243</v>
      </c>
      <c r="S1311">
        <v>513305</v>
      </c>
      <c r="T1311">
        <v>54410.33</v>
      </c>
      <c r="U1311" s="3">
        <v>6</v>
      </c>
      <c r="V1311" t="s">
        <v>2425</v>
      </c>
      <c r="W1311" t="s">
        <v>2245</v>
      </c>
      <c r="X1311" t="s">
        <v>2246</v>
      </c>
      <c r="Y1311" s="3">
        <v>59</v>
      </c>
      <c r="Z1311" t="s">
        <v>3594</v>
      </c>
      <c r="AA1311" t="s">
        <v>3627</v>
      </c>
      <c r="AB1311" t="s">
        <v>3628</v>
      </c>
      <c r="AC1311" t="s">
        <v>3629</v>
      </c>
      <c r="AD1311" t="s">
        <v>110</v>
      </c>
      <c r="AE1311" t="s">
        <v>60</v>
      </c>
      <c r="AF1311" t="s">
        <v>2247</v>
      </c>
      <c r="AH1311" s="3">
        <v>0</v>
      </c>
      <c r="AI1311" s="3">
        <v>2023</v>
      </c>
      <c r="AJ1311" s="4">
        <v>45078</v>
      </c>
      <c r="AK1311" s="5">
        <v>45084</v>
      </c>
      <c r="AL1311" t="s">
        <v>3502</v>
      </c>
      <c r="AM1311" t="s">
        <v>116</v>
      </c>
      <c r="AN1311">
        <v>54410.33</v>
      </c>
      <c r="AO1311">
        <v>383.39</v>
      </c>
      <c r="AQ1311" s="6">
        <v>383.39</v>
      </c>
    </row>
    <row r="1312" spans="1:43" x14ac:dyDescent="0.3">
      <c r="A1312" t="s">
        <v>3497</v>
      </c>
      <c r="B1312" t="s">
        <v>230</v>
      </c>
      <c r="C1312" t="s">
        <v>46</v>
      </c>
      <c r="D1312" s="3">
        <v>72440</v>
      </c>
      <c r="E1312" t="s">
        <v>4637</v>
      </c>
      <c r="F1312" t="s">
        <v>48</v>
      </c>
      <c r="G1312" t="s">
        <v>49</v>
      </c>
      <c r="H1312" t="s">
        <v>50</v>
      </c>
      <c r="I1312" t="s">
        <v>51</v>
      </c>
      <c r="J1312" t="s">
        <v>102</v>
      </c>
      <c r="K1312" t="s">
        <v>102</v>
      </c>
      <c r="L1312" t="s">
        <v>263</v>
      </c>
      <c r="M1312" t="s">
        <v>52</v>
      </c>
      <c r="N1312" t="s">
        <v>2440</v>
      </c>
      <c r="O1312" t="s">
        <v>3498</v>
      </c>
      <c r="P1312" t="s">
        <v>2439</v>
      </c>
      <c r="Q1312" s="3">
        <v>300001098255148</v>
      </c>
      <c r="R1312" t="s">
        <v>2243</v>
      </c>
      <c r="S1312">
        <v>486500</v>
      </c>
      <c r="T1312">
        <v>51569</v>
      </c>
      <c r="U1312" s="3">
        <v>6</v>
      </c>
      <c r="V1312" t="s">
        <v>2440</v>
      </c>
      <c r="W1312" t="s">
        <v>2280</v>
      </c>
      <c r="X1312" t="s">
        <v>2281</v>
      </c>
      <c r="Y1312" s="3">
        <v>33</v>
      </c>
      <c r="Z1312" t="s">
        <v>3639</v>
      </c>
      <c r="AA1312" t="s">
        <v>3640</v>
      </c>
      <c r="AB1312" t="s">
        <v>3641</v>
      </c>
      <c r="AC1312" t="s">
        <v>3642</v>
      </c>
      <c r="AD1312" t="s">
        <v>110</v>
      </c>
      <c r="AE1312" t="s">
        <v>60</v>
      </c>
      <c r="AF1312" t="s">
        <v>2247</v>
      </c>
      <c r="AH1312" s="3">
        <v>0</v>
      </c>
      <c r="AI1312" s="3">
        <v>2023</v>
      </c>
      <c r="AJ1312" s="4">
        <v>45109</v>
      </c>
      <c r="AK1312" s="5">
        <v>45114</v>
      </c>
      <c r="AL1312" t="s">
        <v>3502</v>
      </c>
      <c r="AM1312" t="s">
        <v>116</v>
      </c>
      <c r="AN1312">
        <v>51569</v>
      </c>
      <c r="AO1312">
        <v>374.09000000000003</v>
      </c>
      <c r="AQ1312" s="6">
        <v>374.09000000000003</v>
      </c>
    </row>
    <row r="1313" spans="1:43" x14ac:dyDescent="0.3">
      <c r="A1313" t="s">
        <v>3497</v>
      </c>
      <c r="B1313" t="s">
        <v>230</v>
      </c>
      <c r="C1313" t="s">
        <v>46</v>
      </c>
      <c r="D1313" s="3">
        <v>72440</v>
      </c>
      <c r="E1313" t="s">
        <v>4637</v>
      </c>
      <c r="F1313" t="s">
        <v>48</v>
      </c>
      <c r="G1313" t="s">
        <v>49</v>
      </c>
      <c r="H1313" t="s">
        <v>50</v>
      </c>
      <c r="I1313" t="s">
        <v>51</v>
      </c>
      <c r="J1313" t="s">
        <v>102</v>
      </c>
      <c r="K1313" t="s">
        <v>102</v>
      </c>
      <c r="L1313" t="s">
        <v>263</v>
      </c>
      <c r="M1313" t="s">
        <v>52</v>
      </c>
      <c r="N1313" t="s">
        <v>2442</v>
      </c>
      <c r="O1313" t="s">
        <v>3498</v>
      </c>
      <c r="P1313" t="s">
        <v>2441</v>
      </c>
      <c r="Q1313" s="3">
        <v>300001098255474</v>
      </c>
      <c r="R1313" t="s">
        <v>2243</v>
      </c>
      <c r="S1313">
        <v>513305</v>
      </c>
      <c r="T1313">
        <v>54410.33</v>
      </c>
      <c r="U1313" s="3">
        <v>6</v>
      </c>
      <c r="V1313" t="s">
        <v>2442</v>
      </c>
      <c r="W1313" t="s">
        <v>2245</v>
      </c>
      <c r="X1313" t="s">
        <v>2246</v>
      </c>
      <c r="Y1313" s="3">
        <v>16</v>
      </c>
      <c r="Z1313" t="s">
        <v>3643</v>
      </c>
      <c r="AA1313" t="s">
        <v>3644</v>
      </c>
      <c r="AB1313" t="s">
        <v>3645</v>
      </c>
      <c r="AC1313" t="s">
        <v>3646</v>
      </c>
      <c r="AD1313" t="s">
        <v>110</v>
      </c>
      <c r="AE1313" t="s">
        <v>60</v>
      </c>
      <c r="AF1313" t="s">
        <v>2247</v>
      </c>
      <c r="AH1313" s="3">
        <v>0</v>
      </c>
      <c r="AI1313" s="3">
        <v>2023</v>
      </c>
      <c r="AJ1313" s="4">
        <v>45108</v>
      </c>
      <c r="AK1313" s="5">
        <v>45116</v>
      </c>
      <c r="AL1313" t="s">
        <v>3502</v>
      </c>
      <c r="AM1313" t="s">
        <v>116</v>
      </c>
      <c r="AN1313">
        <v>54410.33</v>
      </c>
      <c r="AO1313">
        <v>394.71000000000004</v>
      </c>
      <c r="AQ1313" s="6">
        <v>394.71000000000004</v>
      </c>
    </row>
    <row r="1314" spans="1:43" x14ac:dyDescent="0.3">
      <c r="A1314" t="s">
        <v>3497</v>
      </c>
      <c r="B1314" t="s">
        <v>45</v>
      </c>
      <c r="C1314" t="s">
        <v>46</v>
      </c>
      <c r="D1314" s="3">
        <v>72440</v>
      </c>
      <c r="E1314" t="s">
        <v>4637</v>
      </c>
      <c r="F1314" t="s">
        <v>48</v>
      </c>
      <c r="G1314" t="s">
        <v>49</v>
      </c>
      <c r="H1314" t="s">
        <v>50</v>
      </c>
      <c r="I1314" t="s">
        <v>51</v>
      </c>
      <c r="J1314" t="s">
        <v>102</v>
      </c>
      <c r="K1314" t="s">
        <v>102</v>
      </c>
      <c r="L1314" t="s">
        <v>263</v>
      </c>
      <c r="M1314" t="s">
        <v>52</v>
      </c>
      <c r="N1314" t="s">
        <v>2469</v>
      </c>
      <c r="O1314" t="s">
        <v>3498</v>
      </c>
      <c r="P1314" t="s">
        <v>2343</v>
      </c>
      <c r="Q1314" s="3">
        <v>300001126660260</v>
      </c>
      <c r="R1314" t="s">
        <v>2243</v>
      </c>
      <c r="S1314">
        <v>520062.2</v>
      </c>
      <c r="T1314">
        <v>55126.590000000004</v>
      </c>
      <c r="U1314" s="3">
        <v>6</v>
      </c>
      <c r="V1314" t="s">
        <v>2469</v>
      </c>
      <c r="W1314" t="s">
        <v>2280</v>
      </c>
      <c r="X1314" t="s">
        <v>2281</v>
      </c>
      <c r="Y1314" s="3">
        <v>28</v>
      </c>
      <c r="Z1314" t="s">
        <v>3658</v>
      </c>
      <c r="AA1314" t="s">
        <v>3659</v>
      </c>
      <c r="AB1314" t="s">
        <v>3660</v>
      </c>
      <c r="AC1314" t="s">
        <v>3661</v>
      </c>
      <c r="AD1314" t="s">
        <v>110</v>
      </c>
      <c r="AE1314" t="s">
        <v>60</v>
      </c>
      <c r="AF1314" t="s">
        <v>2247</v>
      </c>
      <c r="AH1314" s="3">
        <v>0</v>
      </c>
      <c r="AI1314" s="3">
        <v>2023</v>
      </c>
      <c r="AJ1314" s="4">
        <v>45079</v>
      </c>
      <c r="AK1314" s="5">
        <v>45128</v>
      </c>
      <c r="AL1314" t="s">
        <v>3502</v>
      </c>
      <c r="AM1314" t="s">
        <v>116</v>
      </c>
      <c r="AN1314">
        <v>55126.590000000004</v>
      </c>
      <c r="AO1314">
        <v>388.43</v>
      </c>
      <c r="AQ1314" s="6">
        <v>388.43</v>
      </c>
    </row>
    <row r="1315" spans="1:43" x14ac:dyDescent="0.3">
      <c r="A1315" t="s">
        <v>3497</v>
      </c>
      <c r="B1315" t="s">
        <v>446</v>
      </c>
      <c r="C1315" t="s">
        <v>46</v>
      </c>
      <c r="D1315" s="3">
        <v>72440</v>
      </c>
      <c r="E1315" t="s">
        <v>4637</v>
      </c>
      <c r="F1315" t="s">
        <v>48</v>
      </c>
      <c r="G1315" t="s">
        <v>49</v>
      </c>
      <c r="H1315" t="s">
        <v>50</v>
      </c>
      <c r="I1315" t="s">
        <v>51</v>
      </c>
      <c r="J1315" t="s">
        <v>102</v>
      </c>
      <c r="K1315" t="s">
        <v>102</v>
      </c>
      <c r="L1315" t="s">
        <v>263</v>
      </c>
      <c r="M1315" t="s">
        <v>52</v>
      </c>
      <c r="N1315" t="s">
        <v>2511</v>
      </c>
      <c r="O1315" t="s">
        <v>3498</v>
      </c>
      <c r="P1315" t="s">
        <v>2510</v>
      </c>
      <c r="Q1315" s="3">
        <v>300001165785542</v>
      </c>
      <c r="R1315" t="s">
        <v>2243</v>
      </c>
      <c r="S1315">
        <v>489190</v>
      </c>
      <c r="T1315">
        <v>51854.14</v>
      </c>
      <c r="U1315" s="3">
        <v>6</v>
      </c>
      <c r="V1315" t="s">
        <v>2511</v>
      </c>
      <c r="W1315" t="s">
        <v>2245</v>
      </c>
      <c r="X1315" t="s">
        <v>2246</v>
      </c>
      <c r="Y1315" s="3">
        <v>35</v>
      </c>
      <c r="Z1315" t="s">
        <v>3677</v>
      </c>
      <c r="AA1315" t="s">
        <v>3678</v>
      </c>
      <c r="AB1315" t="s">
        <v>3679</v>
      </c>
      <c r="AC1315" t="s">
        <v>3680</v>
      </c>
      <c r="AD1315" t="s">
        <v>110</v>
      </c>
      <c r="AE1315" t="s">
        <v>60</v>
      </c>
      <c r="AF1315" t="s">
        <v>2247</v>
      </c>
      <c r="AH1315" s="3">
        <v>0</v>
      </c>
      <c r="AI1315" s="3">
        <v>2023</v>
      </c>
      <c r="AJ1315" s="4">
        <v>45139</v>
      </c>
      <c r="AK1315" s="5">
        <v>45147</v>
      </c>
      <c r="AL1315" t="s">
        <v>3502</v>
      </c>
      <c r="AM1315" t="s">
        <v>116</v>
      </c>
      <c r="AN1315">
        <v>51854.14</v>
      </c>
      <c r="AO1315">
        <v>379.13</v>
      </c>
      <c r="AQ1315" s="6">
        <v>379.13</v>
      </c>
    </row>
    <row r="1316" spans="1:43" x14ac:dyDescent="0.3">
      <c r="A1316" t="s">
        <v>3497</v>
      </c>
      <c r="B1316" t="s">
        <v>230</v>
      </c>
      <c r="C1316" t="s">
        <v>46</v>
      </c>
      <c r="D1316" s="3">
        <v>72440</v>
      </c>
      <c r="E1316" t="s">
        <v>4637</v>
      </c>
      <c r="F1316" t="s">
        <v>48</v>
      </c>
      <c r="G1316" t="s">
        <v>49</v>
      </c>
      <c r="H1316" t="s">
        <v>50</v>
      </c>
      <c r="I1316" t="s">
        <v>51</v>
      </c>
      <c r="J1316" t="s">
        <v>102</v>
      </c>
      <c r="K1316" t="s">
        <v>102</v>
      </c>
      <c r="L1316" t="s">
        <v>263</v>
      </c>
      <c r="M1316" t="s">
        <v>52</v>
      </c>
      <c r="N1316" t="s">
        <v>2516</v>
      </c>
      <c r="O1316" t="s">
        <v>3498</v>
      </c>
      <c r="P1316" t="s">
        <v>2441</v>
      </c>
      <c r="Q1316" s="3">
        <v>300001166066083</v>
      </c>
      <c r="R1316" t="s">
        <v>2243</v>
      </c>
      <c r="S1316">
        <v>486500</v>
      </c>
      <c r="T1316">
        <v>51569</v>
      </c>
      <c r="U1316" s="3">
        <v>6</v>
      </c>
      <c r="V1316" t="s">
        <v>2516</v>
      </c>
      <c r="W1316" t="s">
        <v>2280</v>
      </c>
      <c r="X1316" t="s">
        <v>2281</v>
      </c>
      <c r="Y1316" s="3">
        <v>15</v>
      </c>
      <c r="Z1316" t="s">
        <v>3677</v>
      </c>
      <c r="AA1316" t="s">
        <v>3681</v>
      </c>
      <c r="AB1316" t="s">
        <v>3682</v>
      </c>
      <c r="AC1316" t="s">
        <v>3642</v>
      </c>
      <c r="AD1316" t="s">
        <v>110</v>
      </c>
      <c r="AE1316" t="s">
        <v>60</v>
      </c>
      <c r="AF1316" t="s">
        <v>2247</v>
      </c>
      <c r="AH1316" s="3">
        <v>0</v>
      </c>
      <c r="AI1316" s="3">
        <v>2023</v>
      </c>
      <c r="AJ1316" s="4">
        <v>45109</v>
      </c>
      <c r="AK1316" s="5">
        <v>45147</v>
      </c>
      <c r="AL1316" t="s">
        <v>3502</v>
      </c>
      <c r="AM1316" t="s">
        <v>116</v>
      </c>
      <c r="AN1316">
        <v>51569</v>
      </c>
      <c r="AO1316">
        <v>374.09000000000003</v>
      </c>
      <c r="AQ1316" s="6">
        <v>374.09000000000003</v>
      </c>
    </row>
    <row r="1317" spans="1:43" x14ac:dyDescent="0.3">
      <c r="A1317" t="s">
        <v>3497</v>
      </c>
      <c r="B1317" t="s">
        <v>446</v>
      </c>
      <c r="C1317" t="s">
        <v>46</v>
      </c>
      <c r="D1317" s="3">
        <v>72440</v>
      </c>
      <c r="E1317" t="s">
        <v>4637</v>
      </c>
      <c r="F1317" t="s">
        <v>48</v>
      </c>
      <c r="G1317" t="s">
        <v>49</v>
      </c>
      <c r="H1317" t="s">
        <v>50</v>
      </c>
      <c r="I1317" t="s">
        <v>51</v>
      </c>
      <c r="J1317" t="s">
        <v>102</v>
      </c>
      <c r="K1317" t="s">
        <v>102</v>
      </c>
      <c r="L1317" t="s">
        <v>263</v>
      </c>
      <c r="M1317" t="s">
        <v>52</v>
      </c>
      <c r="N1317" t="s">
        <v>2518</v>
      </c>
      <c r="O1317" t="s">
        <v>3498</v>
      </c>
      <c r="Q1317" s="3">
        <v>300001182264358</v>
      </c>
      <c r="R1317" t="s">
        <v>2243</v>
      </c>
      <c r="S1317">
        <v>2067000</v>
      </c>
      <c r="T1317">
        <v>2067000</v>
      </c>
      <c r="U1317" s="3">
        <v>1</v>
      </c>
      <c r="V1317" t="s">
        <v>2518</v>
      </c>
      <c r="W1317" t="s">
        <v>2245</v>
      </c>
      <c r="X1317" t="s">
        <v>2246</v>
      </c>
      <c r="Y1317" s="3">
        <v>139</v>
      </c>
      <c r="Z1317" t="s">
        <v>3683</v>
      </c>
      <c r="AA1317" t="s">
        <v>3684</v>
      </c>
      <c r="AB1317" t="s">
        <v>3685</v>
      </c>
      <c r="AC1317" t="s">
        <v>3686</v>
      </c>
      <c r="AD1317" t="s">
        <v>110</v>
      </c>
      <c r="AE1317" t="s">
        <v>60</v>
      </c>
      <c r="AF1317" t="s">
        <v>2519</v>
      </c>
      <c r="AG1317" t="s">
        <v>2520</v>
      </c>
      <c r="AH1317" s="3">
        <v>1</v>
      </c>
      <c r="AI1317" s="3">
        <v>2023</v>
      </c>
      <c r="AJ1317" s="4">
        <v>45153</v>
      </c>
      <c r="AK1317" s="5">
        <v>45153</v>
      </c>
      <c r="AL1317" t="s">
        <v>3508</v>
      </c>
      <c r="AM1317" t="s">
        <v>116</v>
      </c>
      <c r="AN1317">
        <v>0</v>
      </c>
      <c r="AO1317">
        <v>6.7</v>
      </c>
      <c r="AQ1317" s="6">
        <v>6.7</v>
      </c>
    </row>
    <row r="1318" spans="1:43" x14ac:dyDescent="0.3">
      <c r="A1318" t="s">
        <v>3497</v>
      </c>
      <c r="B1318" t="s">
        <v>446</v>
      </c>
      <c r="C1318" t="s">
        <v>46</v>
      </c>
      <c r="D1318" s="3">
        <v>72440</v>
      </c>
      <c r="E1318" t="s">
        <v>4637</v>
      </c>
      <c r="F1318" t="s">
        <v>48</v>
      </c>
      <c r="G1318" t="s">
        <v>49</v>
      </c>
      <c r="H1318" t="s">
        <v>50</v>
      </c>
      <c r="I1318" t="s">
        <v>51</v>
      </c>
      <c r="J1318" t="s">
        <v>102</v>
      </c>
      <c r="K1318" t="s">
        <v>102</v>
      </c>
      <c r="L1318" t="s">
        <v>263</v>
      </c>
      <c r="M1318" t="s">
        <v>52</v>
      </c>
      <c r="N1318" t="s">
        <v>2518</v>
      </c>
      <c r="O1318" t="s">
        <v>3498</v>
      </c>
      <c r="Q1318" s="3">
        <v>300001182264358</v>
      </c>
      <c r="R1318" t="s">
        <v>2243</v>
      </c>
      <c r="S1318">
        <v>2067000</v>
      </c>
      <c r="T1318">
        <v>2067000</v>
      </c>
      <c r="U1318" s="3">
        <v>1</v>
      </c>
      <c r="V1318" t="s">
        <v>2518</v>
      </c>
      <c r="W1318" t="s">
        <v>2245</v>
      </c>
      <c r="X1318" t="s">
        <v>2246</v>
      </c>
      <c r="Y1318" s="3">
        <v>623</v>
      </c>
      <c r="Z1318" t="s">
        <v>3683</v>
      </c>
      <c r="AA1318" t="s">
        <v>3684</v>
      </c>
      <c r="AB1318" t="s">
        <v>3687</v>
      </c>
      <c r="AC1318" t="s">
        <v>3686</v>
      </c>
      <c r="AD1318" t="s">
        <v>110</v>
      </c>
      <c r="AE1318" t="s">
        <v>60</v>
      </c>
      <c r="AF1318" t="s">
        <v>2519</v>
      </c>
      <c r="AG1318" t="s">
        <v>2520</v>
      </c>
      <c r="AH1318" s="3">
        <v>1</v>
      </c>
      <c r="AI1318" s="3">
        <v>2023</v>
      </c>
      <c r="AJ1318" s="4">
        <v>45153</v>
      </c>
      <c r="AK1318" s="5">
        <v>45153</v>
      </c>
      <c r="AL1318" t="s">
        <v>3508</v>
      </c>
      <c r="AM1318" t="s">
        <v>116</v>
      </c>
      <c r="AN1318">
        <v>219102</v>
      </c>
      <c r="AO1318">
        <v>1601.98</v>
      </c>
      <c r="AQ1318" s="6">
        <v>1601.98</v>
      </c>
    </row>
    <row r="1319" spans="1:43" x14ac:dyDescent="0.3">
      <c r="A1319" t="s">
        <v>3497</v>
      </c>
      <c r="B1319" t="s">
        <v>446</v>
      </c>
      <c r="C1319" t="s">
        <v>46</v>
      </c>
      <c r="D1319" s="3">
        <v>72440</v>
      </c>
      <c r="E1319" t="s">
        <v>4637</v>
      </c>
      <c r="F1319" t="s">
        <v>48</v>
      </c>
      <c r="G1319" t="s">
        <v>49</v>
      </c>
      <c r="H1319" t="s">
        <v>50</v>
      </c>
      <c r="I1319" t="s">
        <v>51</v>
      </c>
      <c r="J1319" t="s">
        <v>102</v>
      </c>
      <c r="K1319" t="s">
        <v>102</v>
      </c>
      <c r="L1319" t="s">
        <v>263</v>
      </c>
      <c r="M1319" t="s">
        <v>52</v>
      </c>
      <c r="N1319" t="s">
        <v>2528</v>
      </c>
      <c r="O1319" t="s">
        <v>3498</v>
      </c>
      <c r="Q1319" s="3">
        <v>300001200170477</v>
      </c>
      <c r="R1319" t="s">
        <v>2243</v>
      </c>
      <c r="S1319">
        <v>2432500</v>
      </c>
      <c r="T1319">
        <v>2432500</v>
      </c>
      <c r="U1319" s="3">
        <v>1</v>
      </c>
      <c r="V1319" t="s">
        <v>2528</v>
      </c>
      <c r="W1319" t="s">
        <v>2280</v>
      </c>
      <c r="X1319" t="s">
        <v>2281</v>
      </c>
      <c r="Y1319" s="3">
        <v>299</v>
      </c>
      <c r="Z1319" t="s">
        <v>3691</v>
      </c>
      <c r="AA1319" t="s">
        <v>3692</v>
      </c>
      <c r="AB1319" t="s">
        <v>3693</v>
      </c>
      <c r="AC1319" t="s">
        <v>3694</v>
      </c>
      <c r="AD1319" t="s">
        <v>110</v>
      </c>
      <c r="AE1319" t="s">
        <v>60</v>
      </c>
      <c r="AF1319" t="s">
        <v>2529</v>
      </c>
      <c r="AG1319" t="s">
        <v>2530</v>
      </c>
      <c r="AH1319" s="3">
        <v>1</v>
      </c>
      <c r="AI1319" s="3">
        <v>2023</v>
      </c>
      <c r="AJ1319" s="4">
        <v>45160</v>
      </c>
      <c r="AK1319" s="5">
        <v>45161</v>
      </c>
      <c r="AL1319" t="s">
        <v>3508</v>
      </c>
      <c r="AM1319" t="s">
        <v>116</v>
      </c>
      <c r="AN1319">
        <v>257844.38</v>
      </c>
      <c r="AO1319">
        <v>1893.13</v>
      </c>
      <c r="AQ1319" s="6">
        <v>1893.13</v>
      </c>
    </row>
    <row r="1320" spans="1:43" x14ac:dyDescent="0.3">
      <c r="A1320" t="s">
        <v>98</v>
      </c>
      <c r="B1320" t="s">
        <v>230</v>
      </c>
      <c r="C1320" t="s">
        <v>46</v>
      </c>
      <c r="D1320" s="3">
        <v>75105</v>
      </c>
      <c r="E1320" t="s">
        <v>100</v>
      </c>
      <c r="F1320" t="s">
        <v>48</v>
      </c>
      <c r="G1320" t="s">
        <v>49</v>
      </c>
      <c r="H1320" t="s">
        <v>50</v>
      </c>
      <c r="I1320" t="s">
        <v>51</v>
      </c>
      <c r="J1320" t="s">
        <v>102</v>
      </c>
      <c r="K1320" t="s">
        <v>102</v>
      </c>
      <c r="L1320" t="s">
        <v>263</v>
      </c>
      <c r="M1320" t="s">
        <v>52</v>
      </c>
      <c r="N1320" t="s">
        <v>264</v>
      </c>
      <c r="O1320" t="s">
        <v>105</v>
      </c>
      <c r="Q1320" s="3"/>
      <c r="U1320" s="3"/>
      <c r="W1320" t="s">
        <v>43</v>
      </c>
      <c r="X1320" t="s">
        <v>43</v>
      </c>
      <c r="Y1320" s="3">
        <v>13</v>
      </c>
      <c r="Z1320" t="s">
        <v>265</v>
      </c>
      <c r="AA1320" t="s">
        <v>266</v>
      </c>
      <c r="AB1320" t="s">
        <v>267</v>
      </c>
      <c r="AC1320" t="s">
        <v>268</v>
      </c>
      <c r="AD1320" t="s">
        <v>110</v>
      </c>
      <c r="AE1320" t="s">
        <v>60</v>
      </c>
      <c r="AH1320" s="3"/>
      <c r="AI1320" s="3">
        <v>2023</v>
      </c>
      <c r="AJ1320" s="4">
        <v>45108</v>
      </c>
      <c r="AK1320" s="5">
        <v>45117</v>
      </c>
      <c r="AL1320" t="s">
        <v>43</v>
      </c>
      <c r="AM1320" t="s">
        <v>116</v>
      </c>
      <c r="AN1320">
        <v>3808.7200000000003</v>
      </c>
      <c r="AO1320">
        <v>27.63</v>
      </c>
      <c r="AQ1320" s="6">
        <v>27.63</v>
      </c>
    </row>
    <row r="1321" spans="1:43" x14ac:dyDescent="0.3">
      <c r="A1321" t="s">
        <v>98</v>
      </c>
      <c r="B1321" t="s">
        <v>45</v>
      </c>
      <c r="C1321" t="s">
        <v>46</v>
      </c>
      <c r="D1321" s="3">
        <v>75105</v>
      </c>
      <c r="E1321" t="s">
        <v>100</v>
      </c>
      <c r="F1321" t="s">
        <v>48</v>
      </c>
      <c r="G1321" t="s">
        <v>49</v>
      </c>
      <c r="H1321" t="s">
        <v>50</v>
      </c>
      <c r="I1321" t="s">
        <v>51</v>
      </c>
      <c r="J1321" t="s">
        <v>102</v>
      </c>
      <c r="K1321" t="s">
        <v>102</v>
      </c>
      <c r="L1321" t="s">
        <v>263</v>
      </c>
      <c r="M1321" t="s">
        <v>52</v>
      </c>
      <c r="N1321" t="s">
        <v>269</v>
      </c>
      <c r="O1321" t="s">
        <v>105</v>
      </c>
      <c r="Q1321" s="3"/>
      <c r="U1321" s="3"/>
      <c r="W1321" t="s">
        <v>43</v>
      </c>
      <c r="X1321" t="s">
        <v>43</v>
      </c>
      <c r="Y1321" s="3">
        <v>13</v>
      </c>
      <c r="Z1321" t="s">
        <v>270</v>
      </c>
      <c r="AA1321" t="s">
        <v>271</v>
      </c>
      <c r="AB1321" t="s">
        <v>272</v>
      </c>
      <c r="AC1321" t="s">
        <v>273</v>
      </c>
      <c r="AD1321" t="s">
        <v>110</v>
      </c>
      <c r="AE1321" t="s">
        <v>60</v>
      </c>
      <c r="AH1321" s="3"/>
      <c r="AI1321" s="3">
        <v>2023</v>
      </c>
      <c r="AJ1321" s="4">
        <v>45079</v>
      </c>
      <c r="AK1321" s="5">
        <v>45130</v>
      </c>
      <c r="AL1321" t="s">
        <v>43</v>
      </c>
      <c r="AM1321" t="s">
        <v>116</v>
      </c>
      <c r="AN1321">
        <v>3858.86</v>
      </c>
      <c r="AO1321">
        <v>27.19</v>
      </c>
      <c r="AQ1321" s="6">
        <v>27.19</v>
      </c>
    </row>
    <row r="1322" spans="1:43" x14ac:dyDescent="0.3">
      <c r="A1322" t="s">
        <v>98</v>
      </c>
      <c r="B1322" t="s">
        <v>196</v>
      </c>
      <c r="C1322" t="s">
        <v>46</v>
      </c>
      <c r="D1322" s="3">
        <v>75105</v>
      </c>
      <c r="E1322" t="s">
        <v>100</v>
      </c>
      <c r="F1322" t="s">
        <v>48</v>
      </c>
      <c r="G1322" t="s">
        <v>49</v>
      </c>
      <c r="H1322" t="s">
        <v>50</v>
      </c>
      <c r="I1322" t="s">
        <v>51</v>
      </c>
      <c r="J1322" t="s">
        <v>102</v>
      </c>
      <c r="K1322" t="s">
        <v>102</v>
      </c>
      <c r="L1322" t="s">
        <v>263</v>
      </c>
      <c r="M1322" t="s">
        <v>52</v>
      </c>
      <c r="N1322" t="s">
        <v>279</v>
      </c>
      <c r="O1322" t="s">
        <v>105</v>
      </c>
      <c r="Q1322" s="3"/>
      <c r="U1322" s="3"/>
      <c r="W1322" t="s">
        <v>43</v>
      </c>
      <c r="X1322" t="s">
        <v>43</v>
      </c>
      <c r="Y1322" s="3">
        <v>14</v>
      </c>
      <c r="Z1322" t="s">
        <v>280</v>
      </c>
      <c r="AA1322" t="s">
        <v>281</v>
      </c>
      <c r="AB1322" t="s">
        <v>282</v>
      </c>
      <c r="AC1322" t="s">
        <v>283</v>
      </c>
      <c r="AD1322" t="s">
        <v>110</v>
      </c>
      <c r="AE1322" t="s">
        <v>60</v>
      </c>
      <c r="AH1322" s="3"/>
      <c r="AI1322" s="3">
        <v>2023</v>
      </c>
      <c r="AJ1322" s="4">
        <v>45018</v>
      </c>
      <c r="AK1322" s="5">
        <v>45065</v>
      </c>
      <c r="AL1322" t="s">
        <v>43</v>
      </c>
      <c r="AM1322" t="s">
        <v>116</v>
      </c>
      <c r="AN1322">
        <v>4492.82</v>
      </c>
      <c r="AO1322">
        <v>29.240000000000002</v>
      </c>
      <c r="AQ1322" s="6">
        <v>29.240000000000002</v>
      </c>
    </row>
    <row r="1323" spans="1:43" x14ac:dyDescent="0.3">
      <c r="A1323" t="s">
        <v>98</v>
      </c>
      <c r="B1323" t="s">
        <v>230</v>
      </c>
      <c r="C1323" t="s">
        <v>46</v>
      </c>
      <c r="D1323" s="3">
        <v>75105</v>
      </c>
      <c r="E1323" t="s">
        <v>100</v>
      </c>
      <c r="F1323" t="s">
        <v>48</v>
      </c>
      <c r="G1323" t="s">
        <v>49</v>
      </c>
      <c r="H1323" t="s">
        <v>50</v>
      </c>
      <c r="I1323" t="s">
        <v>51</v>
      </c>
      <c r="J1323" t="s">
        <v>102</v>
      </c>
      <c r="K1323" t="s">
        <v>102</v>
      </c>
      <c r="L1323" t="s">
        <v>263</v>
      </c>
      <c r="M1323" t="s">
        <v>52</v>
      </c>
      <c r="N1323" t="s">
        <v>284</v>
      </c>
      <c r="O1323" t="s">
        <v>105</v>
      </c>
      <c r="Q1323" s="3"/>
      <c r="U1323" s="3"/>
      <c r="W1323" t="s">
        <v>43</v>
      </c>
      <c r="X1323" t="s">
        <v>43</v>
      </c>
      <c r="Y1323" s="3">
        <v>14</v>
      </c>
      <c r="Z1323" t="s">
        <v>285</v>
      </c>
      <c r="AA1323" t="s">
        <v>286</v>
      </c>
      <c r="AB1323" t="s">
        <v>287</v>
      </c>
      <c r="AC1323" t="s">
        <v>288</v>
      </c>
      <c r="AD1323" t="s">
        <v>110</v>
      </c>
      <c r="AE1323" t="s">
        <v>60</v>
      </c>
      <c r="AH1323" s="3"/>
      <c r="AI1323" s="3">
        <v>2023</v>
      </c>
      <c r="AJ1323" s="4">
        <v>45109</v>
      </c>
      <c r="AK1323" s="5">
        <v>45147</v>
      </c>
      <c r="AL1323" t="s">
        <v>43</v>
      </c>
      <c r="AM1323" t="s">
        <v>116</v>
      </c>
      <c r="AN1323">
        <v>3609.83</v>
      </c>
      <c r="AO1323">
        <v>26.19</v>
      </c>
      <c r="AQ1323" s="6">
        <v>26.19</v>
      </c>
    </row>
    <row r="1324" spans="1:43" x14ac:dyDescent="0.3">
      <c r="A1324" t="s">
        <v>98</v>
      </c>
      <c r="B1324" t="s">
        <v>289</v>
      </c>
      <c r="C1324" t="s">
        <v>46</v>
      </c>
      <c r="D1324" s="3">
        <v>75105</v>
      </c>
      <c r="E1324" t="s">
        <v>100</v>
      </c>
      <c r="F1324" t="s">
        <v>48</v>
      </c>
      <c r="G1324" t="s">
        <v>49</v>
      </c>
      <c r="H1324" t="s">
        <v>50</v>
      </c>
      <c r="I1324" t="s">
        <v>51</v>
      </c>
      <c r="J1324" t="s">
        <v>102</v>
      </c>
      <c r="K1324" t="s">
        <v>102</v>
      </c>
      <c r="L1324" t="s">
        <v>263</v>
      </c>
      <c r="M1324" t="s">
        <v>52</v>
      </c>
      <c r="N1324" t="s">
        <v>290</v>
      </c>
      <c r="O1324" t="s">
        <v>105</v>
      </c>
      <c r="Q1324" s="3"/>
      <c r="U1324" s="3"/>
      <c r="W1324" t="s">
        <v>43</v>
      </c>
      <c r="X1324" t="s">
        <v>43</v>
      </c>
      <c r="Y1324" s="3">
        <v>14</v>
      </c>
      <c r="Z1324" t="s">
        <v>291</v>
      </c>
      <c r="AA1324" t="s">
        <v>292</v>
      </c>
      <c r="AB1324" t="s">
        <v>293</v>
      </c>
      <c r="AC1324" t="s">
        <v>294</v>
      </c>
      <c r="AD1324" t="s">
        <v>110</v>
      </c>
      <c r="AE1324" t="s">
        <v>60</v>
      </c>
      <c r="AH1324" s="3"/>
      <c r="AI1324" s="3">
        <v>2023</v>
      </c>
      <c r="AJ1324" s="4">
        <v>45192</v>
      </c>
      <c r="AK1324" s="5">
        <v>45210</v>
      </c>
      <c r="AL1324" t="s">
        <v>43</v>
      </c>
      <c r="AM1324" t="s">
        <v>116</v>
      </c>
      <c r="AN1324">
        <v>7666.34</v>
      </c>
      <c r="AO1324">
        <v>56.76</v>
      </c>
      <c r="AQ1324" s="6">
        <v>56.76</v>
      </c>
    </row>
    <row r="1325" spans="1:43" x14ac:dyDescent="0.3">
      <c r="A1325" t="s">
        <v>98</v>
      </c>
      <c r="B1325" t="s">
        <v>289</v>
      </c>
      <c r="C1325" t="s">
        <v>46</v>
      </c>
      <c r="D1325" s="3">
        <v>75105</v>
      </c>
      <c r="E1325" t="s">
        <v>100</v>
      </c>
      <c r="F1325" t="s">
        <v>48</v>
      </c>
      <c r="G1325" t="s">
        <v>49</v>
      </c>
      <c r="H1325" t="s">
        <v>50</v>
      </c>
      <c r="I1325" t="s">
        <v>51</v>
      </c>
      <c r="J1325" t="s">
        <v>102</v>
      </c>
      <c r="K1325" t="s">
        <v>102</v>
      </c>
      <c r="L1325" t="s">
        <v>263</v>
      </c>
      <c r="M1325" t="s">
        <v>52</v>
      </c>
      <c r="N1325" t="s">
        <v>319</v>
      </c>
      <c r="O1325" t="s">
        <v>105</v>
      </c>
      <c r="Q1325" s="3"/>
      <c r="U1325" s="3"/>
      <c r="W1325" t="s">
        <v>43</v>
      </c>
      <c r="X1325" t="s">
        <v>43</v>
      </c>
      <c r="Y1325" s="3">
        <v>16</v>
      </c>
      <c r="Z1325" t="s">
        <v>320</v>
      </c>
      <c r="AA1325" t="s">
        <v>321</v>
      </c>
      <c r="AB1325" t="s">
        <v>322</v>
      </c>
      <c r="AC1325" t="s">
        <v>323</v>
      </c>
      <c r="AD1325" t="s">
        <v>110</v>
      </c>
      <c r="AE1325" t="s">
        <v>60</v>
      </c>
      <c r="AH1325" s="3"/>
      <c r="AI1325" s="3">
        <v>2023</v>
      </c>
      <c r="AJ1325" s="4">
        <v>45175</v>
      </c>
      <c r="AK1325" s="5">
        <v>45207</v>
      </c>
      <c r="AL1325" t="s">
        <v>43</v>
      </c>
      <c r="AM1325" t="s">
        <v>116</v>
      </c>
      <c r="AN1325">
        <v>4900.1900000000005</v>
      </c>
      <c r="AO1325">
        <v>36.08</v>
      </c>
      <c r="AQ1325" s="6">
        <v>36.08</v>
      </c>
    </row>
    <row r="1326" spans="1:43" x14ac:dyDescent="0.3">
      <c r="A1326" t="s">
        <v>98</v>
      </c>
      <c r="B1326" t="s">
        <v>144</v>
      </c>
      <c r="C1326" t="s">
        <v>46</v>
      </c>
      <c r="D1326" s="3">
        <v>75105</v>
      </c>
      <c r="E1326" t="s">
        <v>100</v>
      </c>
      <c r="F1326" t="s">
        <v>48</v>
      </c>
      <c r="G1326" t="s">
        <v>49</v>
      </c>
      <c r="H1326" t="s">
        <v>50</v>
      </c>
      <c r="I1326" t="s">
        <v>51</v>
      </c>
      <c r="J1326" t="s">
        <v>102</v>
      </c>
      <c r="K1326" t="s">
        <v>102</v>
      </c>
      <c r="L1326" t="s">
        <v>263</v>
      </c>
      <c r="M1326" t="s">
        <v>52</v>
      </c>
      <c r="N1326" t="s">
        <v>337</v>
      </c>
      <c r="O1326" t="s">
        <v>105</v>
      </c>
      <c r="Q1326" s="3"/>
      <c r="U1326" s="3"/>
      <c r="W1326" t="s">
        <v>43</v>
      </c>
      <c r="X1326" t="s">
        <v>43</v>
      </c>
      <c r="Y1326" s="3">
        <v>18</v>
      </c>
      <c r="Z1326" t="s">
        <v>338</v>
      </c>
      <c r="AA1326" t="s">
        <v>339</v>
      </c>
      <c r="AB1326" t="s">
        <v>340</v>
      </c>
      <c r="AC1326" t="s">
        <v>341</v>
      </c>
      <c r="AD1326" t="s">
        <v>110</v>
      </c>
      <c r="AE1326" t="s">
        <v>60</v>
      </c>
      <c r="AH1326" s="3"/>
      <c r="AI1326" s="3">
        <v>2023</v>
      </c>
      <c r="AJ1326" s="4">
        <v>44959</v>
      </c>
      <c r="AK1326" s="5">
        <v>45025</v>
      </c>
      <c r="AL1326" t="s">
        <v>43</v>
      </c>
      <c r="AM1326" t="s">
        <v>116</v>
      </c>
      <c r="AN1326">
        <v>4051.32</v>
      </c>
      <c r="AO1326">
        <v>27.48</v>
      </c>
      <c r="AQ1326" s="6">
        <v>27.48</v>
      </c>
    </row>
    <row r="1327" spans="1:43" x14ac:dyDescent="0.3">
      <c r="A1327" t="s">
        <v>98</v>
      </c>
      <c r="B1327" t="s">
        <v>156</v>
      </c>
      <c r="C1327" t="s">
        <v>46</v>
      </c>
      <c r="D1327" s="3">
        <v>75105</v>
      </c>
      <c r="E1327" t="s">
        <v>100</v>
      </c>
      <c r="F1327" t="s">
        <v>48</v>
      </c>
      <c r="G1327" t="s">
        <v>49</v>
      </c>
      <c r="H1327" t="s">
        <v>50</v>
      </c>
      <c r="I1327" t="s">
        <v>51</v>
      </c>
      <c r="J1327" t="s">
        <v>102</v>
      </c>
      <c r="K1327" t="s">
        <v>102</v>
      </c>
      <c r="L1327" t="s">
        <v>263</v>
      </c>
      <c r="M1327" t="s">
        <v>52</v>
      </c>
      <c r="N1327" t="s">
        <v>342</v>
      </c>
      <c r="O1327" t="s">
        <v>105</v>
      </c>
      <c r="Q1327" s="3"/>
      <c r="U1327" s="3"/>
      <c r="W1327" t="s">
        <v>43</v>
      </c>
      <c r="X1327" t="s">
        <v>43</v>
      </c>
      <c r="Y1327" s="3">
        <v>18</v>
      </c>
      <c r="Z1327" t="s">
        <v>343</v>
      </c>
      <c r="AA1327" t="s">
        <v>344</v>
      </c>
      <c r="AB1327" t="s">
        <v>345</v>
      </c>
      <c r="AC1327" t="s">
        <v>346</v>
      </c>
      <c r="AD1327" t="s">
        <v>110</v>
      </c>
      <c r="AE1327" t="s">
        <v>60</v>
      </c>
      <c r="AH1327" s="3"/>
      <c r="AI1327" s="3">
        <v>2023</v>
      </c>
      <c r="AJ1327" s="4">
        <v>44987</v>
      </c>
      <c r="AK1327" s="5">
        <v>45028</v>
      </c>
      <c r="AL1327" t="s">
        <v>43</v>
      </c>
      <c r="AM1327" t="s">
        <v>116</v>
      </c>
      <c r="AN1327">
        <v>4155.2</v>
      </c>
      <c r="AO1327">
        <v>27.900000000000002</v>
      </c>
      <c r="AQ1327" s="6">
        <v>27.900000000000002</v>
      </c>
    </row>
    <row r="1328" spans="1:43" x14ac:dyDescent="0.3">
      <c r="A1328" t="s">
        <v>98</v>
      </c>
      <c r="B1328" t="s">
        <v>230</v>
      </c>
      <c r="C1328" t="s">
        <v>46</v>
      </c>
      <c r="D1328" s="3">
        <v>75105</v>
      </c>
      <c r="E1328" t="s">
        <v>100</v>
      </c>
      <c r="F1328" t="s">
        <v>48</v>
      </c>
      <c r="G1328" t="s">
        <v>49</v>
      </c>
      <c r="H1328" t="s">
        <v>50</v>
      </c>
      <c r="I1328" t="s">
        <v>51</v>
      </c>
      <c r="J1328" t="s">
        <v>102</v>
      </c>
      <c r="K1328" t="s">
        <v>102</v>
      </c>
      <c r="L1328" t="s">
        <v>263</v>
      </c>
      <c r="M1328" t="s">
        <v>52</v>
      </c>
      <c r="N1328" t="s">
        <v>352</v>
      </c>
      <c r="O1328" t="s">
        <v>105</v>
      </c>
      <c r="Q1328" s="3"/>
      <c r="U1328" s="3"/>
      <c r="W1328" t="s">
        <v>43</v>
      </c>
      <c r="X1328" t="s">
        <v>43</v>
      </c>
      <c r="Y1328" s="3">
        <v>19</v>
      </c>
      <c r="Z1328" t="s">
        <v>353</v>
      </c>
      <c r="AA1328" t="s">
        <v>354</v>
      </c>
      <c r="AB1328" t="s">
        <v>355</v>
      </c>
      <c r="AC1328" t="s">
        <v>288</v>
      </c>
      <c r="AD1328" t="s">
        <v>110</v>
      </c>
      <c r="AE1328" t="s">
        <v>60</v>
      </c>
      <c r="AH1328" s="3"/>
      <c r="AI1328" s="3">
        <v>2023</v>
      </c>
      <c r="AJ1328" s="4">
        <v>45109</v>
      </c>
      <c r="AK1328" s="5">
        <v>45116</v>
      </c>
      <c r="AL1328" t="s">
        <v>43</v>
      </c>
      <c r="AM1328" t="s">
        <v>116</v>
      </c>
      <c r="AN1328">
        <v>3609.83</v>
      </c>
      <c r="AO1328">
        <v>26.19</v>
      </c>
      <c r="AQ1328" s="6">
        <v>26.19</v>
      </c>
    </row>
    <row r="1329" spans="1:43" x14ac:dyDescent="0.3">
      <c r="A1329" t="s">
        <v>98</v>
      </c>
      <c r="B1329" t="s">
        <v>156</v>
      </c>
      <c r="C1329" t="s">
        <v>46</v>
      </c>
      <c r="D1329" s="3">
        <v>75105</v>
      </c>
      <c r="E1329" t="s">
        <v>100</v>
      </c>
      <c r="F1329" t="s">
        <v>48</v>
      </c>
      <c r="G1329" t="s">
        <v>49</v>
      </c>
      <c r="H1329" t="s">
        <v>50</v>
      </c>
      <c r="I1329" t="s">
        <v>51</v>
      </c>
      <c r="J1329" t="s">
        <v>102</v>
      </c>
      <c r="K1329" t="s">
        <v>102</v>
      </c>
      <c r="L1329" t="s">
        <v>263</v>
      </c>
      <c r="M1329" t="s">
        <v>52</v>
      </c>
      <c r="N1329" t="s">
        <v>356</v>
      </c>
      <c r="O1329" t="s">
        <v>105</v>
      </c>
      <c r="Q1329" s="3"/>
      <c r="U1329" s="3"/>
      <c r="W1329" t="s">
        <v>43</v>
      </c>
      <c r="X1329" t="s">
        <v>43</v>
      </c>
      <c r="Y1329" s="3">
        <v>19</v>
      </c>
      <c r="Z1329" t="s">
        <v>357</v>
      </c>
      <c r="AA1329" t="s">
        <v>358</v>
      </c>
      <c r="AB1329" t="s">
        <v>359</v>
      </c>
      <c r="AC1329" t="s">
        <v>360</v>
      </c>
      <c r="AD1329" t="s">
        <v>110</v>
      </c>
      <c r="AE1329" t="s">
        <v>60</v>
      </c>
      <c r="AH1329" s="3"/>
      <c r="AI1329" s="3">
        <v>2023</v>
      </c>
      <c r="AJ1329" s="4">
        <v>44986</v>
      </c>
      <c r="AK1329" s="5">
        <v>45029</v>
      </c>
      <c r="AL1329" t="s">
        <v>43</v>
      </c>
      <c r="AM1329" t="s">
        <v>116</v>
      </c>
      <c r="AN1329">
        <v>5156.9000000000005</v>
      </c>
      <c r="AO1329">
        <v>34.619999999999997</v>
      </c>
      <c r="AQ1329" s="6">
        <v>34.619999999999997</v>
      </c>
    </row>
    <row r="1330" spans="1:43" x14ac:dyDescent="0.3">
      <c r="A1330" t="s">
        <v>98</v>
      </c>
      <c r="B1330" t="s">
        <v>196</v>
      </c>
      <c r="C1330" t="s">
        <v>46</v>
      </c>
      <c r="D1330" s="3">
        <v>75105</v>
      </c>
      <c r="E1330" t="s">
        <v>100</v>
      </c>
      <c r="F1330" t="s">
        <v>48</v>
      </c>
      <c r="G1330" t="s">
        <v>49</v>
      </c>
      <c r="H1330" t="s">
        <v>50</v>
      </c>
      <c r="I1330" t="s">
        <v>51</v>
      </c>
      <c r="J1330" t="s">
        <v>102</v>
      </c>
      <c r="K1330" t="s">
        <v>102</v>
      </c>
      <c r="L1330" t="s">
        <v>263</v>
      </c>
      <c r="M1330" t="s">
        <v>52</v>
      </c>
      <c r="N1330" t="s">
        <v>371</v>
      </c>
      <c r="O1330" t="s">
        <v>105</v>
      </c>
      <c r="Q1330" s="3"/>
      <c r="U1330" s="3"/>
      <c r="W1330" t="s">
        <v>43</v>
      </c>
      <c r="X1330" t="s">
        <v>43</v>
      </c>
      <c r="Y1330" s="3">
        <v>20</v>
      </c>
      <c r="Z1330" t="s">
        <v>372</v>
      </c>
      <c r="AA1330" t="s">
        <v>373</v>
      </c>
      <c r="AB1330" t="s">
        <v>374</v>
      </c>
      <c r="AC1330" t="s">
        <v>375</v>
      </c>
      <c r="AD1330" t="s">
        <v>110</v>
      </c>
      <c r="AE1330" t="s">
        <v>60</v>
      </c>
      <c r="AH1330" s="3"/>
      <c r="AI1330" s="3">
        <v>2023</v>
      </c>
      <c r="AJ1330" s="4">
        <v>45017</v>
      </c>
      <c r="AK1330" s="5">
        <v>45032</v>
      </c>
      <c r="AL1330" t="s">
        <v>43</v>
      </c>
      <c r="AM1330" t="s">
        <v>116</v>
      </c>
      <c r="AN1330">
        <v>4383.37</v>
      </c>
      <c r="AO1330">
        <v>28.53</v>
      </c>
      <c r="AQ1330" s="6">
        <v>28.53</v>
      </c>
    </row>
    <row r="1331" spans="1:43" x14ac:dyDescent="0.3">
      <c r="A1331" t="s">
        <v>98</v>
      </c>
      <c r="B1331" t="s">
        <v>446</v>
      </c>
      <c r="C1331" t="s">
        <v>46</v>
      </c>
      <c r="D1331" s="3">
        <v>75105</v>
      </c>
      <c r="E1331" t="s">
        <v>100</v>
      </c>
      <c r="F1331" t="s">
        <v>48</v>
      </c>
      <c r="G1331" t="s">
        <v>49</v>
      </c>
      <c r="H1331" t="s">
        <v>50</v>
      </c>
      <c r="I1331" t="s">
        <v>51</v>
      </c>
      <c r="J1331" t="s">
        <v>102</v>
      </c>
      <c r="K1331" t="s">
        <v>102</v>
      </c>
      <c r="L1331" t="s">
        <v>263</v>
      </c>
      <c r="M1331" t="s">
        <v>52</v>
      </c>
      <c r="N1331" t="s">
        <v>447</v>
      </c>
      <c r="O1331" t="s">
        <v>105</v>
      </c>
      <c r="Q1331" s="3"/>
      <c r="U1331" s="3"/>
      <c r="W1331" t="s">
        <v>43</v>
      </c>
      <c r="X1331" t="s">
        <v>43</v>
      </c>
      <c r="Y1331" s="3">
        <v>31</v>
      </c>
      <c r="Z1331" t="s">
        <v>448</v>
      </c>
      <c r="AA1331" t="s">
        <v>449</v>
      </c>
      <c r="AB1331" t="s">
        <v>450</v>
      </c>
      <c r="AC1331" t="s">
        <v>451</v>
      </c>
      <c r="AD1331" t="s">
        <v>110</v>
      </c>
      <c r="AE1331" t="s">
        <v>60</v>
      </c>
      <c r="AH1331" s="3"/>
      <c r="AI1331" s="3">
        <v>2023</v>
      </c>
      <c r="AJ1331" s="4">
        <v>45153</v>
      </c>
      <c r="AK1331" s="5">
        <v>45159</v>
      </c>
      <c r="AL1331" t="s">
        <v>43</v>
      </c>
      <c r="AM1331" t="s">
        <v>116</v>
      </c>
      <c r="AN1331">
        <v>15337.14</v>
      </c>
      <c r="AO1331">
        <v>112.61</v>
      </c>
      <c r="AQ1331" s="6">
        <v>112.61</v>
      </c>
    </row>
    <row r="1332" spans="1:43" x14ac:dyDescent="0.3">
      <c r="A1332" t="s">
        <v>98</v>
      </c>
      <c r="B1332" t="s">
        <v>162</v>
      </c>
      <c r="C1332" t="s">
        <v>46</v>
      </c>
      <c r="D1332" s="3">
        <v>75105</v>
      </c>
      <c r="E1332" t="s">
        <v>100</v>
      </c>
      <c r="F1332" t="s">
        <v>48</v>
      </c>
      <c r="G1332" t="s">
        <v>49</v>
      </c>
      <c r="H1332" t="s">
        <v>50</v>
      </c>
      <c r="I1332" t="s">
        <v>51</v>
      </c>
      <c r="J1332" t="s">
        <v>102</v>
      </c>
      <c r="K1332" t="s">
        <v>102</v>
      </c>
      <c r="L1332" t="s">
        <v>263</v>
      </c>
      <c r="M1332" t="s">
        <v>52</v>
      </c>
      <c r="N1332" t="s">
        <v>452</v>
      </c>
      <c r="O1332" t="s">
        <v>105</v>
      </c>
      <c r="Q1332" s="3"/>
      <c r="U1332" s="3"/>
      <c r="W1332" t="s">
        <v>43</v>
      </c>
      <c r="X1332" t="s">
        <v>43</v>
      </c>
      <c r="Y1332" s="3">
        <v>32</v>
      </c>
      <c r="Z1332" t="s">
        <v>198</v>
      </c>
      <c r="AA1332" t="s">
        <v>453</v>
      </c>
      <c r="AB1332" t="s">
        <v>454</v>
      </c>
      <c r="AC1332" t="s">
        <v>455</v>
      </c>
      <c r="AD1332" t="s">
        <v>110</v>
      </c>
      <c r="AE1332" t="s">
        <v>60</v>
      </c>
      <c r="AH1332" s="3"/>
      <c r="AI1332" s="3">
        <v>2023</v>
      </c>
      <c r="AJ1332" s="4">
        <v>45048</v>
      </c>
      <c r="AK1332" s="5">
        <v>45062</v>
      </c>
      <c r="AL1332" t="s">
        <v>43</v>
      </c>
      <c r="AM1332" t="s">
        <v>116</v>
      </c>
      <c r="AN1332">
        <v>7921.04</v>
      </c>
      <c r="AO1332">
        <v>51.57</v>
      </c>
      <c r="AQ1332" s="6">
        <v>51.57</v>
      </c>
    </row>
    <row r="1333" spans="1:43" x14ac:dyDescent="0.3">
      <c r="A1333" t="s">
        <v>98</v>
      </c>
      <c r="B1333" t="s">
        <v>446</v>
      </c>
      <c r="C1333" t="s">
        <v>46</v>
      </c>
      <c r="D1333" s="3">
        <v>75105</v>
      </c>
      <c r="E1333" t="s">
        <v>100</v>
      </c>
      <c r="F1333" t="s">
        <v>48</v>
      </c>
      <c r="G1333" t="s">
        <v>49</v>
      </c>
      <c r="H1333" t="s">
        <v>50</v>
      </c>
      <c r="I1333" t="s">
        <v>51</v>
      </c>
      <c r="J1333" t="s">
        <v>102</v>
      </c>
      <c r="K1333" t="s">
        <v>102</v>
      </c>
      <c r="L1333" t="s">
        <v>263</v>
      </c>
      <c r="M1333" t="s">
        <v>52</v>
      </c>
      <c r="N1333" t="s">
        <v>484</v>
      </c>
      <c r="O1333" t="s">
        <v>105</v>
      </c>
      <c r="Q1333" s="3"/>
      <c r="U1333" s="3"/>
      <c r="W1333" t="s">
        <v>43</v>
      </c>
      <c r="X1333" t="s">
        <v>43</v>
      </c>
      <c r="Y1333" s="3">
        <v>47</v>
      </c>
      <c r="Z1333" t="s">
        <v>285</v>
      </c>
      <c r="AA1333" t="s">
        <v>485</v>
      </c>
      <c r="AB1333" t="s">
        <v>486</v>
      </c>
      <c r="AC1333" t="s">
        <v>487</v>
      </c>
      <c r="AD1333" t="s">
        <v>110</v>
      </c>
      <c r="AE1333" t="s">
        <v>60</v>
      </c>
      <c r="AH1333" s="3"/>
      <c r="AI1333" s="3">
        <v>2023</v>
      </c>
      <c r="AJ1333" s="4">
        <v>45139</v>
      </c>
      <c r="AK1333" s="5">
        <v>45147</v>
      </c>
      <c r="AL1333" t="s">
        <v>43</v>
      </c>
      <c r="AM1333" t="s">
        <v>116</v>
      </c>
      <c r="AN1333">
        <v>3629.79</v>
      </c>
      <c r="AO1333">
        <v>26.54</v>
      </c>
      <c r="AQ1333" s="6">
        <v>26.54</v>
      </c>
    </row>
    <row r="1334" spans="1:43" x14ac:dyDescent="0.3">
      <c r="A1334" t="s">
        <v>98</v>
      </c>
      <c r="B1334" t="s">
        <v>446</v>
      </c>
      <c r="C1334" t="s">
        <v>46</v>
      </c>
      <c r="D1334" s="3">
        <v>75105</v>
      </c>
      <c r="E1334" t="s">
        <v>100</v>
      </c>
      <c r="F1334" t="s">
        <v>48</v>
      </c>
      <c r="G1334" t="s">
        <v>49</v>
      </c>
      <c r="H1334" t="s">
        <v>50</v>
      </c>
      <c r="I1334" t="s">
        <v>51</v>
      </c>
      <c r="J1334" t="s">
        <v>102</v>
      </c>
      <c r="K1334" t="s">
        <v>102</v>
      </c>
      <c r="L1334" t="s">
        <v>263</v>
      </c>
      <c r="M1334" t="s">
        <v>52</v>
      </c>
      <c r="N1334" t="s">
        <v>488</v>
      </c>
      <c r="O1334" t="s">
        <v>105</v>
      </c>
      <c r="Q1334" s="3"/>
      <c r="U1334" s="3"/>
      <c r="W1334" t="s">
        <v>43</v>
      </c>
      <c r="X1334" t="s">
        <v>43</v>
      </c>
      <c r="Y1334" s="3">
        <v>48</v>
      </c>
      <c r="Z1334" t="s">
        <v>489</v>
      </c>
      <c r="AA1334" t="s">
        <v>490</v>
      </c>
      <c r="AB1334" t="s">
        <v>491</v>
      </c>
      <c r="AC1334" t="s">
        <v>492</v>
      </c>
      <c r="AD1334" t="s">
        <v>110</v>
      </c>
      <c r="AE1334" t="s">
        <v>60</v>
      </c>
      <c r="AH1334" s="3"/>
      <c r="AI1334" s="3">
        <v>2023</v>
      </c>
      <c r="AJ1334" s="4">
        <v>45160</v>
      </c>
      <c r="AK1334" s="5">
        <v>45166</v>
      </c>
      <c r="AL1334" t="s">
        <v>43</v>
      </c>
      <c r="AM1334" t="s">
        <v>116</v>
      </c>
      <c r="AN1334">
        <v>18049.11</v>
      </c>
      <c r="AO1334">
        <v>132.52000000000001</v>
      </c>
      <c r="AQ1334" s="6">
        <v>132.52000000000001</v>
      </c>
    </row>
    <row r="1335" spans="1:43" x14ac:dyDescent="0.3">
      <c r="A1335" t="s">
        <v>98</v>
      </c>
      <c r="B1335" t="s">
        <v>45</v>
      </c>
      <c r="C1335" t="s">
        <v>46</v>
      </c>
      <c r="D1335" s="3">
        <v>75105</v>
      </c>
      <c r="E1335" t="s">
        <v>100</v>
      </c>
      <c r="F1335" t="s">
        <v>48</v>
      </c>
      <c r="G1335" t="s">
        <v>49</v>
      </c>
      <c r="H1335" t="s">
        <v>50</v>
      </c>
      <c r="I1335" t="s">
        <v>51</v>
      </c>
      <c r="J1335" t="s">
        <v>102</v>
      </c>
      <c r="K1335" t="s">
        <v>102</v>
      </c>
      <c r="L1335" t="s">
        <v>263</v>
      </c>
      <c r="M1335" t="s">
        <v>52</v>
      </c>
      <c r="N1335" t="s">
        <v>513</v>
      </c>
      <c r="O1335" t="s">
        <v>105</v>
      </c>
      <c r="Q1335" s="3"/>
      <c r="U1335" s="3"/>
      <c r="W1335" t="s">
        <v>43</v>
      </c>
      <c r="X1335" t="s">
        <v>43</v>
      </c>
      <c r="Y1335" s="3">
        <v>70</v>
      </c>
      <c r="Z1335" t="s">
        <v>165</v>
      </c>
      <c r="AA1335" t="s">
        <v>514</v>
      </c>
      <c r="AB1335" t="s">
        <v>515</v>
      </c>
      <c r="AC1335" t="s">
        <v>516</v>
      </c>
      <c r="AD1335" t="s">
        <v>110</v>
      </c>
      <c r="AE1335" t="s">
        <v>60</v>
      </c>
      <c r="AH1335" s="3"/>
      <c r="AI1335" s="3">
        <v>2023</v>
      </c>
      <c r="AJ1335" s="4">
        <v>45078</v>
      </c>
      <c r="AK1335" s="5">
        <v>45086</v>
      </c>
      <c r="AL1335" t="s">
        <v>43</v>
      </c>
      <c r="AM1335" t="s">
        <v>116</v>
      </c>
      <c r="AN1335">
        <v>3808.7200000000003</v>
      </c>
      <c r="AO1335">
        <v>26.84</v>
      </c>
      <c r="AQ1335" s="6">
        <v>26.84</v>
      </c>
    </row>
    <row r="1336" spans="1:43" x14ac:dyDescent="0.3">
      <c r="A1336" t="s">
        <v>98</v>
      </c>
      <c r="B1336" t="s">
        <v>196</v>
      </c>
      <c r="C1336" t="s">
        <v>46</v>
      </c>
      <c r="D1336" s="3">
        <v>75105</v>
      </c>
      <c r="E1336" t="s">
        <v>100</v>
      </c>
      <c r="F1336" t="s">
        <v>48</v>
      </c>
      <c r="G1336" t="s">
        <v>49</v>
      </c>
      <c r="H1336" t="s">
        <v>50</v>
      </c>
      <c r="I1336" t="s">
        <v>51</v>
      </c>
      <c r="J1336" t="s">
        <v>102</v>
      </c>
      <c r="K1336" t="s">
        <v>102</v>
      </c>
      <c r="L1336" t="s">
        <v>263</v>
      </c>
      <c r="M1336" t="s">
        <v>52</v>
      </c>
      <c r="N1336" t="s">
        <v>611</v>
      </c>
      <c r="O1336" t="s">
        <v>105</v>
      </c>
      <c r="Q1336" s="3"/>
      <c r="U1336" s="3"/>
      <c r="W1336" t="s">
        <v>43</v>
      </c>
      <c r="X1336" t="s">
        <v>43</v>
      </c>
      <c r="Y1336" s="3">
        <v>140</v>
      </c>
      <c r="Z1336" t="s">
        <v>612</v>
      </c>
      <c r="AA1336" t="s">
        <v>613</v>
      </c>
      <c r="AB1336" t="s">
        <v>614</v>
      </c>
      <c r="AC1336" t="s">
        <v>615</v>
      </c>
      <c r="AD1336" t="s">
        <v>110</v>
      </c>
      <c r="AE1336" t="s">
        <v>60</v>
      </c>
      <c r="AH1336" s="3"/>
      <c r="AI1336" s="3">
        <v>2023</v>
      </c>
      <c r="AJ1336" s="4">
        <v>45019</v>
      </c>
      <c r="AK1336" s="5">
        <v>45021</v>
      </c>
      <c r="AL1336" t="s">
        <v>43</v>
      </c>
      <c r="AM1336" t="s">
        <v>116</v>
      </c>
      <c r="AN1336">
        <v>4125.5200000000004</v>
      </c>
      <c r="AO1336">
        <v>26.85</v>
      </c>
      <c r="AQ1336" s="6">
        <v>26.85</v>
      </c>
    </row>
    <row r="1337" spans="1:43" x14ac:dyDescent="0.3">
      <c r="A1337" t="s">
        <v>98</v>
      </c>
      <c r="B1337" t="s">
        <v>196</v>
      </c>
      <c r="C1337" t="s">
        <v>46</v>
      </c>
      <c r="D1337" s="3">
        <v>75105</v>
      </c>
      <c r="E1337" t="s">
        <v>100</v>
      </c>
      <c r="F1337" t="s">
        <v>48</v>
      </c>
      <c r="G1337" t="s">
        <v>49</v>
      </c>
      <c r="H1337" t="s">
        <v>50</v>
      </c>
      <c r="I1337" t="s">
        <v>51</v>
      </c>
      <c r="J1337" t="s">
        <v>102</v>
      </c>
      <c r="K1337" t="s">
        <v>102</v>
      </c>
      <c r="L1337" t="s">
        <v>263</v>
      </c>
      <c r="M1337" t="s">
        <v>52</v>
      </c>
      <c r="N1337" t="s">
        <v>744</v>
      </c>
      <c r="O1337" t="s">
        <v>105</v>
      </c>
      <c r="Q1337" s="3"/>
      <c r="U1337" s="3"/>
      <c r="W1337" t="s">
        <v>43</v>
      </c>
      <c r="X1337" t="s">
        <v>43</v>
      </c>
      <c r="Y1337" s="3">
        <v>424</v>
      </c>
      <c r="Z1337" t="s">
        <v>315</v>
      </c>
      <c r="AA1337" t="s">
        <v>745</v>
      </c>
      <c r="AB1337" t="s">
        <v>746</v>
      </c>
      <c r="AC1337" t="s">
        <v>615</v>
      </c>
      <c r="AD1337" t="s">
        <v>110</v>
      </c>
      <c r="AE1337" t="s">
        <v>60</v>
      </c>
      <c r="AH1337" s="3"/>
      <c r="AI1337" s="3">
        <v>2023</v>
      </c>
      <c r="AJ1337" s="4">
        <v>45019</v>
      </c>
      <c r="AK1337" s="5">
        <v>45020</v>
      </c>
      <c r="AL1337" t="s">
        <v>43</v>
      </c>
      <c r="AM1337" t="s">
        <v>116</v>
      </c>
      <c r="AN1337">
        <v>3377.4</v>
      </c>
      <c r="AO1337">
        <v>21.98</v>
      </c>
      <c r="AQ1337" s="6">
        <v>21.98</v>
      </c>
    </row>
    <row r="1338" spans="1:43" x14ac:dyDescent="0.3">
      <c r="A1338" t="s">
        <v>2239</v>
      </c>
      <c r="B1338" t="s">
        <v>196</v>
      </c>
      <c r="C1338" t="s">
        <v>46</v>
      </c>
      <c r="D1338" s="3">
        <v>76105</v>
      </c>
      <c r="E1338" t="s">
        <v>3384</v>
      </c>
      <c r="F1338" t="s">
        <v>48</v>
      </c>
      <c r="G1338" t="s">
        <v>49</v>
      </c>
      <c r="H1338" t="s">
        <v>50</v>
      </c>
      <c r="I1338" t="s">
        <v>51</v>
      </c>
      <c r="J1338" t="s">
        <v>102</v>
      </c>
      <c r="K1338" t="s">
        <v>102</v>
      </c>
      <c r="L1338" t="s">
        <v>263</v>
      </c>
      <c r="M1338" t="s">
        <v>52</v>
      </c>
      <c r="N1338" t="s">
        <v>2296</v>
      </c>
      <c r="O1338" t="s">
        <v>2241</v>
      </c>
      <c r="P1338" t="s">
        <v>2297</v>
      </c>
      <c r="Q1338" s="3">
        <v>300000912073940</v>
      </c>
      <c r="R1338" t="s">
        <v>2243</v>
      </c>
      <c r="S1338">
        <v>590750</v>
      </c>
      <c r="T1338">
        <v>62619.5</v>
      </c>
      <c r="U1338" s="3">
        <v>6</v>
      </c>
      <c r="V1338" t="s">
        <v>2298</v>
      </c>
      <c r="W1338" t="s">
        <v>2245</v>
      </c>
      <c r="X1338" t="s">
        <v>2246</v>
      </c>
      <c r="Y1338" s="3">
        <v>2237</v>
      </c>
      <c r="Z1338" t="s">
        <v>2291</v>
      </c>
      <c r="AA1338" t="s">
        <v>2299</v>
      </c>
      <c r="AB1338" t="s">
        <v>2292</v>
      </c>
      <c r="AC1338" t="s">
        <v>2293</v>
      </c>
      <c r="AD1338" t="s">
        <v>110</v>
      </c>
      <c r="AE1338" t="s">
        <v>60</v>
      </c>
      <c r="AF1338" t="s">
        <v>2247</v>
      </c>
      <c r="AH1338" s="3">
        <v>0</v>
      </c>
      <c r="AI1338" s="3">
        <v>2023</v>
      </c>
      <c r="AJ1338" s="4">
        <v>45035</v>
      </c>
      <c r="AK1338" s="5">
        <v>45035</v>
      </c>
      <c r="AL1338" t="s">
        <v>43</v>
      </c>
      <c r="AM1338" t="s">
        <v>116</v>
      </c>
      <c r="AN1338">
        <v>0</v>
      </c>
      <c r="AO1338">
        <v>0.27</v>
      </c>
      <c r="AQ1338" s="6">
        <v>0.27</v>
      </c>
    </row>
    <row r="1339" spans="1:43" x14ac:dyDescent="0.3">
      <c r="A1339" t="s">
        <v>2239</v>
      </c>
      <c r="B1339" t="s">
        <v>162</v>
      </c>
      <c r="C1339" t="s">
        <v>46</v>
      </c>
      <c r="D1339" s="3">
        <v>76105</v>
      </c>
      <c r="E1339" t="s">
        <v>3384</v>
      </c>
      <c r="F1339" t="s">
        <v>48</v>
      </c>
      <c r="G1339" t="s">
        <v>49</v>
      </c>
      <c r="H1339" t="s">
        <v>50</v>
      </c>
      <c r="I1339" t="s">
        <v>51</v>
      </c>
      <c r="J1339" t="s">
        <v>102</v>
      </c>
      <c r="K1339" t="s">
        <v>102</v>
      </c>
      <c r="L1339" t="s">
        <v>263</v>
      </c>
      <c r="M1339" t="s">
        <v>52</v>
      </c>
      <c r="N1339" t="s">
        <v>2335</v>
      </c>
      <c r="O1339" t="s">
        <v>2241</v>
      </c>
      <c r="P1339" t="s">
        <v>2336</v>
      </c>
      <c r="Q1339" s="3">
        <v>300000974374199</v>
      </c>
      <c r="R1339" t="s">
        <v>2243</v>
      </c>
      <c r="S1339">
        <v>532000</v>
      </c>
      <c r="T1339">
        <v>56392</v>
      </c>
      <c r="U1339" s="3">
        <v>6</v>
      </c>
      <c r="V1339" t="s">
        <v>2337</v>
      </c>
      <c r="W1339" t="s">
        <v>2280</v>
      </c>
      <c r="X1339" t="s">
        <v>2281</v>
      </c>
      <c r="Y1339" s="3">
        <v>2366</v>
      </c>
      <c r="Z1339" t="s">
        <v>2338</v>
      </c>
      <c r="AA1339" t="s">
        <v>2339</v>
      </c>
      <c r="AB1339" t="s">
        <v>2340</v>
      </c>
      <c r="AC1339" t="s">
        <v>2341</v>
      </c>
      <c r="AD1339" t="s">
        <v>110</v>
      </c>
      <c r="AE1339" t="s">
        <v>60</v>
      </c>
      <c r="AF1339" t="s">
        <v>2247</v>
      </c>
      <c r="AH1339" s="3">
        <v>0</v>
      </c>
      <c r="AI1339" s="3">
        <v>2023</v>
      </c>
      <c r="AJ1339" s="4">
        <v>45062</v>
      </c>
      <c r="AK1339" s="5">
        <v>45062</v>
      </c>
      <c r="AL1339" t="s">
        <v>43</v>
      </c>
      <c r="AM1339" t="s">
        <v>116</v>
      </c>
      <c r="AN1339">
        <v>0</v>
      </c>
      <c r="AO1339">
        <v>18.61</v>
      </c>
      <c r="AQ1339" s="6">
        <v>18.61</v>
      </c>
    </row>
    <row r="1340" spans="1:43" x14ac:dyDescent="0.3">
      <c r="A1340" t="s">
        <v>2239</v>
      </c>
      <c r="B1340" t="s">
        <v>162</v>
      </c>
      <c r="C1340" t="s">
        <v>46</v>
      </c>
      <c r="D1340" s="3">
        <v>76105</v>
      </c>
      <c r="E1340" t="s">
        <v>3384</v>
      </c>
      <c r="F1340" t="s">
        <v>48</v>
      </c>
      <c r="G1340" t="s">
        <v>49</v>
      </c>
      <c r="H1340" t="s">
        <v>50</v>
      </c>
      <c r="I1340" t="s">
        <v>51</v>
      </c>
      <c r="J1340" t="s">
        <v>102</v>
      </c>
      <c r="K1340" t="s">
        <v>102</v>
      </c>
      <c r="L1340" t="s">
        <v>263</v>
      </c>
      <c r="M1340" t="s">
        <v>52</v>
      </c>
      <c r="N1340" t="s">
        <v>2342</v>
      </c>
      <c r="O1340" t="s">
        <v>2241</v>
      </c>
      <c r="P1340" t="s">
        <v>2343</v>
      </c>
      <c r="Q1340" s="3">
        <v>300000974374266</v>
      </c>
      <c r="R1340" t="s">
        <v>2243</v>
      </c>
      <c r="S1340">
        <v>535525</v>
      </c>
      <c r="T1340">
        <v>56765.65</v>
      </c>
      <c r="U1340" s="3">
        <v>6</v>
      </c>
      <c r="V1340" t="s">
        <v>2344</v>
      </c>
      <c r="W1340" t="s">
        <v>2245</v>
      </c>
      <c r="X1340" t="s">
        <v>2246</v>
      </c>
      <c r="Y1340" s="3">
        <v>1712</v>
      </c>
      <c r="Z1340" t="s">
        <v>2345</v>
      </c>
      <c r="AA1340" t="s">
        <v>2346</v>
      </c>
      <c r="AB1340" t="s">
        <v>2347</v>
      </c>
      <c r="AC1340" t="s">
        <v>2341</v>
      </c>
      <c r="AD1340" t="s">
        <v>110</v>
      </c>
      <c r="AE1340" t="s">
        <v>60</v>
      </c>
      <c r="AF1340" t="s">
        <v>2247</v>
      </c>
      <c r="AH1340" s="3">
        <v>0</v>
      </c>
      <c r="AI1340" s="3">
        <v>2023</v>
      </c>
      <c r="AJ1340" s="4">
        <v>45062</v>
      </c>
      <c r="AK1340" s="5">
        <v>45062</v>
      </c>
      <c r="AL1340" t="s">
        <v>43</v>
      </c>
      <c r="AM1340" t="s">
        <v>116</v>
      </c>
      <c r="AN1340">
        <v>0</v>
      </c>
      <c r="AO1340">
        <v>18.740000000000002</v>
      </c>
      <c r="AQ1340" s="6">
        <v>18.740000000000002</v>
      </c>
    </row>
    <row r="1341" spans="1:43" x14ac:dyDescent="0.3">
      <c r="A1341" t="s">
        <v>2239</v>
      </c>
      <c r="B1341" t="s">
        <v>162</v>
      </c>
      <c r="C1341" t="s">
        <v>46</v>
      </c>
      <c r="D1341" s="3">
        <v>76105</v>
      </c>
      <c r="E1341" t="s">
        <v>3384</v>
      </c>
      <c r="F1341" t="s">
        <v>48</v>
      </c>
      <c r="G1341" t="s">
        <v>49</v>
      </c>
      <c r="H1341" t="s">
        <v>50</v>
      </c>
      <c r="I1341" t="s">
        <v>51</v>
      </c>
      <c r="J1341" t="s">
        <v>102</v>
      </c>
      <c r="K1341" t="s">
        <v>102</v>
      </c>
      <c r="L1341" t="s">
        <v>263</v>
      </c>
      <c r="M1341" t="s">
        <v>52</v>
      </c>
      <c r="N1341" t="s">
        <v>2348</v>
      </c>
      <c r="O1341" t="s">
        <v>2241</v>
      </c>
      <c r="P1341" t="s">
        <v>2349</v>
      </c>
      <c r="Q1341" s="3">
        <v>300000980904994</v>
      </c>
      <c r="R1341" t="s">
        <v>2243</v>
      </c>
      <c r="S1341">
        <v>605500.99</v>
      </c>
      <c r="T1341">
        <v>64183.1</v>
      </c>
      <c r="U1341" s="3">
        <v>6</v>
      </c>
      <c r="V1341" t="s">
        <v>2350</v>
      </c>
      <c r="W1341" t="s">
        <v>2280</v>
      </c>
      <c r="X1341" t="s">
        <v>2281</v>
      </c>
      <c r="Y1341" s="3">
        <v>424</v>
      </c>
      <c r="Z1341" t="s">
        <v>2331</v>
      </c>
      <c r="AA1341" t="s">
        <v>2351</v>
      </c>
      <c r="AB1341" t="s">
        <v>2333</v>
      </c>
      <c r="AC1341" t="s">
        <v>2334</v>
      </c>
      <c r="AD1341" t="s">
        <v>110</v>
      </c>
      <c r="AE1341" t="s">
        <v>60</v>
      </c>
      <c r="AF1341" t="s">
        <v>2247</v>
      </c>
      <c r="AH1341" s="3">
        <v>0</v>
      </c>
      <c r="AI1341" s="3">
        <v>2023</v>
      </c>
      <c r="AJ1341" s="4">
        <v>45068</v>
      </c>
      <c r="AK1341" s="5">
        <v>45068</v>
      </c>
      <c r="AL1341" t="s">
        <v>43</v>
      </c>
      <c r="AM1341" t="s">
        <v>116</v>
      </c>
      <c r="AN1341">
        <v>0</v>
      </c>
      <c r="AO1341">
        <v>21.37</v>
      </c>
      <c r="AQ1341" s="6">
        <v>21.37</v>
      </c>
    </row>
    <row r="1342" spans="1:43" x14ac:dyDescent="0.3">
      <c r="A1342" t="s">
        <v>2239</v>
      </c>
      <c r="B1342" t="s">
        <v>230</v>
      </c>
      <c r="C1342" t="s">
        <v>46</v>
      </c>
      <c r="D1342" s="3">
        <v>76125</v>
      </c>
      <c r="E1342" t="s">
        <v>3385</v>
      </c>
      <c r="F1342" t="s">
        <v>48</v>
      </c>
      <c r="G1342" t="s">
        <v>49</v>
      </c>
      <c r="H1342" t="s">
        <v>50</v>
      </c>
      <c r="I1342" t="s">
        <v>51</v>
      </c>
      <c r="J1342" t="s">
        <v>102</v>
      </c>
      <c r="K1342" t="s">
        <v>102</v>
      </c>
      <c r="L1342" t="s">
        <v>263</v>
      </c>
      <c r="M1342" t="s">
        <v>52</v>
      </c>
      <c r="N1342" t="s">
        <v>2468</v>
      </c>
      <c r="O1342" t="s">
        <v>2241</v>
      </c>
      <c r="P1342" t="s">
        <v>2343</v>
      </c>
      <c r="Q1342" s="3">
        <v>300001126660260</v>
      </c>
      <c r="R1342" t="s">
        <v>2243</v>
      </c>
      <c r="S1342">
        <v>520062.2</v>
      </c>
      <c r="T1342">
        <v>55126.590000000004</v>
      </c>
      <c r="U1342" s="3">
        <v>6</v>
      </c>
      <c r="V1342" t="s">
        <v>2469</v>
      </c>
      <c r="W1342" t="s">
        <v>2280</v>
      </c>
      <c r="X1342" t="s">
        <v>2281</v>
      </c>
      <c r="Y1342" s="3">
        <v>4744</v>
      </c>
      <c r="Z1342" t="s">
        <v>2470</v>
      </c>
      <c r="AA1342" t="s">
        <v>2471</v>
      </c>
      <c r="AB1342" t="s">
        <v>2472</v>
      </c>
      <c r="AC1342" t="s">
        <v>2473</v>
      </c>
      <c r="AD1342" t="s">
        <v>110</v>
      </c>
      <c r="AE1342" t="s">
        <v>60</v>
      </c>
      <c r="AF1342" t="s">
        <v>2247</v>
      </c>
      <c r="AH1342" s="3">
        <v>0</v>
      </c>
      <c r="AI1342" s="3">
        <v>2023</v>
      </c>
      <c r="AJ1342" s="4">
        <v>45132</v>
      </c>
      <c r="AK1342" s="5">
        <v>45132</v>
      </c>
      <c r="AL1342" t="s">
        <v>43</v>
      </c>
      <c r="AM1342" t="s">
        <v>116</v>
      </c>
      <c r="AN1342">
        <v>0</v>
      </c>
      <c r="AO1342">
        <v>12.02</v>
      </c>
      <c r="AQ1342" s="6">
        <v>12.02</v>
      </c>
    </row>
    <row r="1343" spans="1:43" x14ac:dyDescent="0.3">
      <c r="A1343" t="s">
        <v>2239</v>
      </c>
      <c r="B1343" t="s">
        <v>446</v>
      </c>
      <c r="C1343" t="s">
        <v>46</v>
      </c>
      <c r="D1343" s="3">
        <v>76125</v>
      </c>
      <c r="E1343" t="s">
        <v>3385</v>
      </c>
      <c r="F1343" t="s">
        <v>48</v>
      </c>
      <c r="G1343" t="s">
        <v>49</v>
      </c>
      <c r="H1343" t="s">
        <v>50</v>
      </c>
      <c r="I1343" t="s">
        <v>51</v>
      </c>
      <c r="J1343" t="s">
        <v>102</v>
      </c>
      <c r="K1343" t="s">
        <v>102</v>
      </c>
      <c r="L1343" t="s">
        <v>263</v>
      </c>
      <c r="M1343" t="s">
        <v>52</v>
      </c>
      <c r="N1343" t="s">
        <v>2515</v>
      </c>
      <c r="O1343" t="s">
        <v>2241</v>
      </c>
      <c r="P1343" t="s">
        <v>2441</v>
      </c>
      <c r="Q1343" s="3">
        <v>300001166066083</v>
      </c>
      <c r="R1343" t="s">
        <v>2243</v>
      </c>
      <c r="S1343">
        <v>486500</v>
      </c>
      <c r="T1343">
        <v>51569</v>
      </c>
      <c r="U1343" s="3">
        <v>6</v>
      </c>
      <c r="V1343" t="s">
        <v>2516</v>
      </c>
      <c r="W1343" t="s">
        <v>2280</v>
      </c>
      <c r="X1343" t="s">
        <v>2281</v>
      </c>
      <c r="Y1343" s="3">
        <v>3012</v>
      </c>
      <c r="Z1343" t="s">
        <v>2512</v>
      </c>
      <c r="AA1343" t="s">
        <v>2517</v>
      </c>
      <c r="AB1343" t="s">
        <v>2513</v>
      </c>
      <c r="AC1343" t="s">
        <v>2514</v>
      </c>
      <c r="AD1343" t="s">
        <v>110</v>
      </c>
      <c r="AE1343" t="s">
        <v>60</v>
      </c>
      <c r="AF1343" t="s">
        <v>2247</v>
      </c>
      <c r="AH1343" s="3">
        <v>0</v>
      </c>
      <c r="AI1343" s="3">
        <v>2023</v>
      </c>
      <c r="AJ1343" s="4">
        <v>45147</v>
      </c>
      <c r="AK1343" s="5">
        <v>45147</v>
      </c>
      <c r="AL1343" t="s">
        <v>43</v>
      </c>
      <c r="AM1343" t="s">
        <v>116</v>
      </c>
      <c r="AN1343">
        <v>0</v>
      </c>
      <c r="AO1343">
        <v>2.96</v>
      </c>
      <c r="AQ1343" s="6">
        <v>2.96</v>
      </c>
    </row>
    <row r="1344" spans="1:43" x14ac:dyDescent="0.3">
      <c r="A1344" t="s">
        <v>2239</v>
      </c>
      <c r="B1344" t="s">
        <v>247</v>
      </c>
      <c r="C1344" t="s">
        <v>46</v>
      </c>
      <c r="D1344" s="3">
        <v>76125</v>
      </c>
      <c r="E1344" t="s">
        <v>3385</v>
      </c>
      <c r="F1344" t="s">
        <v>48</v>
      </c>
      <c r="G1344" t="s">
        <v>49</v>
      </c>
      <c r="H1344" t="s">
        <v>50</v>
      </c>
      <c r="I1344" t="s">
        <v>51</v>
      </c>
      <c r="J1344" t="s">
        <v>102</v>
      </c>
      <c r="K1344" t="s">
        <v>102</v>
      </c>
      <c r="L1344" t="s">
        <v>263</v>
      </c>
      <c r="M1344" t="s">
        <v>52</v>
      </c>
      <c r="N1344" t="s">
        <v>2573</v>
      </c>
      <c r="O1344" t="s">
        <v>2241</v>
      </c>
      <c r="Q1344" s="3">
        <v>300001298100970</v>
      </c>
      <c r="R1344" t="s">
        <v>2243</v>
      </c>
      <c r="S1344">
        <v>1699972.4</v>
      </c>
      <c r="T1344">
        <v>696544.8</v>
      </c>
      <c r="U1344" s="3">
        <v>2</v>
      </c>
      <c r="V1344" t="s">
        <v>2574</v>
      </c>
      <c r="W1344" t="s">
        <v>2575</v>
      </c>
      <c r="X1344" t="s">
        <v>2576</v>
      </c>
      <c r="Y1344" s="3">
        <v>3510</v>
      </c>
      <c r="Z1344" t="s">
        <v>2558</v>
      </c>
      <c r="AA1344" t="s">
        <v>2577</v>
      </c>
      <c r="AB1344" t="s">
        <v>2560</v>
      </c>
      <c r="AC1344" t="s">
        <v>2561</v>
      </c>
      <c r="AD1344" t="s">
        <v>110</v>
      </c>
      <c r="AE1344" t="s">
        <v>60</v>
      </c>
      <c r="AF1344" t="s">
        <v>2578</v>
      </c>
      <c r="AG1344" t="s">
        <v>2579</v>
      </c>
      <c r="AH1344" s="3">
        <v>2</v>
      </c>
      <c r="AI1344" s="3">
        <v>2023</v>
      </c>
      <c r="AJ1344" s="4">
        <v>45208</v>
      </c>
      <c r="AK1344" s="5">
        <v>45208</v>
      </c>
      <c r="AL1344" t="s">
        <v>43</v>
      </c>
      <c r="AM1344" t="s">
        <v>116</v>
      </c>
      <c r="AN1344">
        <v>0</v>
      </c>
      <c r="AO1344">
        <v>4.82</v>
      </c>
      <c r="AQ1344" s="6">
        <v>4.82</v>
      </c>
    </row>
    <row r="1345" spans="1:43" x14ac:dyDescent="0.3">
      <c r="A1345" t="s">
        <v>2239</v>
      </c>
      <c r="B1345" t="s">
        <v>247</v>
      </c>
      <c r="C1345" t="s">
        <v>46</v>
      </c>
      <c r="D1345" s="3">
        <v>76125</v>
      </c>
      <c r="E1345" t="s">
        <v>3385</v>
      </c>
      <c r="F1345" t="s">
        <v>48</v>
      </c>
      <c r="G1345" t="s">
        <v>49</v>
      </c>
      <c r="H1345" t="s">
        <v>50</v>
      </c>
      <c r="I1345" t="s">
        <v>51</v>
      </c>
      <c r="J1345" t="s">
        <v>102</v>
      </c>
      <c r="K1345" t="s">
        <v>102</v>
      </c>
      <c r="L1345" t="s">
        <v>263</v>
      </c>
      <c r="M1345" t="s">
        <v>52</v>
      </c>
      <c r="N1345" t="s">
        <v>2580</v>
      </c>
      <c r="O1345" t="s">
        <v>2241</v>
      </c>
      <c r="Q1345" s="3">
        <v>300001298101012</v>
      </c>
      <c r="R1345" t="s">
        <v>2243</v>
      </c>
      <c r="S1345">
        <v>5338200</v>
      </c>
      <c r="T1345">
        <v>1033200</v>
      </c>
      <c r="U1345" s="3">
        <v>1</v>
      </c>
      <c r="V1345" t="s">
        <v>2581</v>
      </c>
      <c r="W1345" t="s">
        <v>2582</v>
      </c>
      <c r="X1345" t="s">
        <v>2583</v>
      </c>
      <c r="Y1345" s="3">
        <v>1215</v>
      </c>
      <c r="Z1345" t="s">
        <v>2584</v>
      </c>
      <c r="AA1345" t="s">
        <v>2585</v>
      </c>
      <c r="AB1345" t="s">
        <v>2586</v>
      </c>
      <c r="AC1345" t="s">
        <v>2587</v>
      </c>
      <c r="AD1345" t="s">
        <v>110</v>
      </c>
      <c r="AE1345" t="s">
        <v>60</v>
      </c>
      <c r="AF1345" t="s">
        <v>2588</v>
      </c>
      <c r="AG1345" t="s">
        <v>2589</v>
      </c>
      <c r="AH1345" s="3">
        <v>1</v>
      </c>
      <c r="AI1345" s="3">
        <v>2023</v>
      </c>
      <c r="AJ1345" s="4">
        <v>45209</v>
      </c>
      <c r="AK1345" s="5">
        <v>45209</v>
      </c>
      <c r="AL1345" t="s">
        <v>43</v>
      </c>
      <c r="AM1345" t="s">
        <v>116</v>
      </c>
      <c r="AN1345">
        <v>0</v>
      </c>
      <c r="AO1345">
        <v>3.02</v>
      </c>
      <c r="AQ1345" s="6">
        <v>3.02</v>
      </c>
    </row>
    <row r="1346" spans="1:43" x14ac:dyDescent="0.3">
      <c r="A1346" t="s">
        <v>3497</v>
      </c>
      <c r="B1346" t="s">
        <v>446</v>
      </c>
      <c r="C1346" t="s">
        <v>46</v>
      </c>
      <c r="D1346" s="3">
        <v>72505</v>
      </c>
      <c r="E1346" t="s">
        <v>3465</v>
      </c>
      <c r="F1346" t="s">
        <v>48</v>
      </c>
      <c r="G1346" t="s">
        <v>49</v>
      </c>
      <c r="H1346" t="s">
        <v>50</v>
      </c>
      <c r="I1346" t="s">
        <v>51</v>
      </c>
      <c r="J1346" t="s">
        <v>1227</v>
      </c>
      <c r="K1346" t="s">
        <v>256</v>
      </c>
      <c r="L1346" t="s">
        <v>636</v>
      </c>
      <c r="M1346" t="s">
        <v>52</v>
      </c>
      <c r="N1346" t="s">
        <v>2533</v>
      </c>
      <c r="O1346" t="s">
        <v>3498</v>
      </c>
      <c r="P1346" t="s">
        <v>2532</v>
      </c>
      <c r="Q1346" s="3">
        <v>300001206213496</v>
      </c>
      <c r="R1346" t="s">
        <v>2243</v>
      </c>
      <c r="S1346">
        <v>152155.04</v>
      </c>
      <c r="T1346">
        <v>152155.04</v>
      </c>
      <c r="U1346" s="3">
        <v>1</v>
      </c>
      <c r="V1346" t="s">
        <v>2533</v>
      </c>
      <c r="W1346" t="s">
        <v>2495</v>
      </c>
      <c r="X1346" t="s">
        <v>2496</v>
      </c>
      <c r="Y1346" s="3">
        <v>527</v>
      </c>
      <c r="Z1346" t="s">
        <v>3695</v>
      </c>
      <c r="AA1346" t="s">
        <v>3696</v>
      </c>
      <c r="AB1346" t="s">
        <v>3697</v>
      </c>
      <c r="AC1346" t="s">
        <v>3698</v>
      </c>
      <c r="AD1346" t="s">
        <v>110</v>
      </c>
      <c r="AE1346" t="s">
        <v>60</v>
      </c>
      <c r="AF1346" t="s">
        <v>2247</v>
      </c>
      <c r="AH1346" s="3">
        <v>0</v>
      </c>
      <c r="AI1346" s="3">
        <v>2023</v>
      </c>
      <c r="AJ1346" s="4">
        <v>45163</v>
      </c>
      <c r="AK1346" s="5">
        <v>45164</v>
      </c>
      <c r="AL1346" t="s">
        <v>3508</v>
      </c>
      <c r="AM1346" t="s">
        <v>116</v>
      </c>
      <c r="AN1346">
        <v>152155.04</v>
      </c>
      <c r="AO1346">
        <v>1112.49</v>
      </c>
      <c r="AQ1346" s="6">
        <v>1112.49</v>
      </c>
    </row>
    <row r="1347" spans="1:43" x14ac:dyDescent="0.3">
      <c r="A1347" t="s">
        <v>98</v>
      </c>
      <c r="B1347" t="s">
        <v>446</v>
      </c>
      <c r="C1347" t="s">
        <v>46</v>
      </c>
      <c r="D1347" s="3">
        <v>75105</v>
      </c>
      <c r="E1347" t="s">
        <v>100</v>
      </c>
      <c r="F1347" t="s">
        <v>48</v>
      </c>
      <c r="G1347" t="s">
        <v>49</v>
      </c>
      <c r="H1347" t="s">
        <v>50</v>
      </c>
      <c r="I1347" t="s">
        <v>51</v>
      </c>
      <c r="J1347" t="s">
        <v>256</v>
      </c>
      <c r="K1347" t="s">
        <v>256</v>
      </c>
      <c r="L1347" t="s">
        <v>636</v>
      </c>
      <c r="M1347" t="s">
        <v>52</v>
      </c>
      <c r="N1347" t="s">
        <v>637</v>
      </c>
      <c r="O1347" t="s">
        <v>105</v>
      </c>
      <c r="Q1347" s="3"/>
      <c r="U1347" s="3"/>
      <c r="W1347" t="s">
        <v>43</v>
      </c>
      <c r="X1347" t="s">
        <v>43</v>
      </c>
      <c r="Y1347" s="3">
        <v>170</v>
      </c>
      <c r="Z1347" t="s">
        <v>638</v>
      </c>
      <c r="AA1347" t="s">
        <v>639</v>
      </c>
      <c r="AB1347" t="s">
        <v>640</v>
      </c>
      <c r="AC1347" t="s">
        <v>641</v>
      </c>
      <c r="AD1347" t="s">
        <v>110</v>
      </c>
      <c r="AE1347" t="s">
        <v>60</v>
      </c>
      <c r="AH1347" s="3"/>
      <c r="AI1347" s="3">
        <v>2023</v>
      </c>
      <c r="AJ1347" s="4">
        <v>45163</v>
      </c>
      <c r="AK1347" s="5">
        <v>45165</v>
      </c>
      <c r="AL1347" t="s">
        <v>43</v>
      </c>
      <c r="AM1347" t="s">
        <v>116</v>
      </c>
      <c r="AN1347">
        <v>10650.85</v>
      </c>
      <c r="AO1347">
        <v>78.2</v>
      </c>
      <c r="AQ1347" s="6">
        <v>78.2</v>
      </c>
    </row>
    <row r="1348" spans="1:43" x14ac:dyDescent="0.3">
      <c r="A1348" t="s">
        <v>2239</v>
      </c>
      <c r="B1348" t="s">
        <v>247</v>
      </c>
      <c r="C1348" t="s">
        <v>46</v>
      </c>
      <c r="D1348" s="3">
        <v>76125</v>
      </c>
      <c r="E1348" t="s">
        <v>3385</v>
      </c>
      <c r="F1348" t="s">
        <v>48</v>
      </c>
      <c r="G1348" t="s">
        <v>49</v>
      </c>
      <c r="H1348" t="s">
        <v>50</v>
      </c>
      <c r="I1348" t="s">
        <v>51</v>
      </c>
      <c r="J1348" t="s">
        <v>1227</v>
      </c>
      <c r="K1348" t="s">
        <v>256</v>
      </c>
      <c r="L1348" t="s">
        <v>636</v>
      </c>
      <c r="M1348" t="s">
        <v>52</v>
      </c>
      <c r="N1348" t="s">
        <v>2531</v>
      </c>
      <c r="O1348" t="s">
        <v>2241</v>
      </c>
      <c r="P1348" t="s">
        <v>2532</v>
      </c>
      <c r="Q1348" s="3">
        <v>300001206213496</v>
      </c>
      <c r="R1348" t="s">
        <v>2243</v>
      </c>
      <c r="S1348">
        <v>152155.04</v>
      </c>
      <c r="T1348">
        <v>152155.04</v>
      </c>
      <c r="U1348" s="3">
        <v>1</v>
      </c>
      <c r="V1348" t="s">
        <v>2533</v>
      </c>
      <c r="W1348" t="s">
        <v>2495</v>
      </c>
      <c r="X1348" t="s">
        <v>2496</v>
      </c>
      <c r="Y1348" s="3">
        <v>2536</v>
      </c>
      <c r="Z1348" t="s">
        <v>2534</v>
      </c>
      <c r="AA1348" t="s">
        <v>2535</v>
      </c>
      <c r="AB1348" t="s">
        <v>2536</v>
      </c>
      <c r="AC1348" t="s">
        <v>2537</v>
      </c>
      <c r="AD1348" t="s">
        <v>110</v>
      </c>
      <c r="AE1348" t="s">
        <v>60</v>
      </c>
      <c r="AF1348" t="s">
        <v>2247</v>
      </c>
      <c r="AH1348" s="3">
        <v>0</v>
      </c>
      <c r="AI1348" s="3">
        <v>2023</v>
      </c>
      <c r="AJ1348" s="4">
        <v>45202</v>
      </c>
      <c r="AK1348" s="5">
        <v>45202</v>
      </c>
      <c r="AL1348" t="s">
        <v>43</v>
      </c>
      <c r="AM1348" t="s">
        <v>116</v>
      </c>
      <c r="AN1348">
        <v>0</v>
      </c>
      <c r="AO1348">
        <v>18.27</v>
      </c>
      <c r="AQ1348" s="6">
        <v>18.27</v>
      </c>
    </row>
    <row r="1349" spans="1:43" x14ac:dyDescent="0.3">
      <c r="A1349" t="s">
        <v>3497</v>
      </c>
      <c r="B1349" t="s">
        <v>137</v>
      </c>
      <c r="C1349" t="s">
        <v>46</v>
      </c>
      <c r="D1349" s="3">
        <v>72615</v>
      </c>
      <c r="E1349" t="s">
        <v>4655</v>
      </c>
      <c r="F1349" t="s">
        <v>48</v>
      </c>
      <c r="G1349" t="s">
        <v>49</v>
      </c>
      <c r="H1349" t="s">
        <v>50</v>
      </c>
      <c r="I1349" t="s">
        <v>51</v>
      </c>
      <c r="J1349" t="s">
        <v>102</v>
      </c>
      <c r="K1349" t="s">
        <v>102</v>
      </c>
      <c r="L1349" t="s">
        <v>4263</v>
      </c>
      <c r="M1349" t="s">
        <v>52</v>
      </c>
      <c r="N1349" t="s">
        <v>4258</v>
      </c>
      <c r="O1349" t="s">
        <v>3498</v>
      </c>
      <c r="P1349" t="s">
        <v>3344</v>
      </c>
      <c r="Q1349" s="3">
        <v>300002450556309</v>
      </c>
      <c r="R1349" t="s">
        <v>2243</v>
      </c>
      <c r="S1349">
        <v>0</v>
      </c>
      <c r="T1349">
        <v>0</v>
      </c>
      <c r="U1349" s="3">
        <v>3</v>
      </c>
      <c r="V1349" t="s">
        <v>4258</v>
      </c>
      <c r="W1349" t="s">
        <v>4254</v>
      </c>
      <c r="X1349" t="s">
        <v>4255</v>
      </c>
      <c r="Y1349" s="3">
        <v>14</v>
      </c>
      <c r="Z1349" t="s">
        <v>4259</v>
      </c>
      <c r="AA1349" t="s">
        <v>4264</v>
      </c>
      <c r="AB1349" t="s">
        <v>4261</v>
      </c>
      <c r="AC1349" t="s">
        <v>4257</v>
      </c>
      <c r="AD1349" t="s">
        <v>110</v>
      </c>
      <c r="AE1349" t="s">
        <v>60</v>
      </c>
      <c r="AF1349" t="s">
        <v>2247</v>
      </c>
      <c r="AH1349" s="3">
        <v>0</v>
      </c>
      <c r="AI1349" s="3">
        <v>2025</v>
      </c>
      <c r="AJ1349" s="4">
        <v>45705</v>
      </c>
      <c r="AK1349" s="5">
        <v>45719</v>
      </c>
      <c r="AL1349" t="s">
        <v>4048</v>
      </c>
      <c r="AM1349" t="s">
        <v>116</v>
      </c>
      <c r="AN1349">
        <v>2000000</v>
      </c>
      <c r="AO1349">
        <v>15352.84</v>
      </c>
      <c r="AQ1349" s="6">
        <v>15352.84</v>
      </c>
    </row>
    <row r="1350" spans="1:43" x14ac:dyDescent="0.3">
      <c r="A1350" t="s">
        <v>3497</v>
      </c>
      <c r="B1350" t="s">
        <v>137</v>
      </c>
      <c r="C1350" t="s">
        <v>46</v>
      </c>
      <c r="D1350" s="3">
        <v>72615</v>
      </c>
      <c r="E1350" t="s">
        <v>4655</v>
      </c>
      <c r="F1350" t="s">
        <v>48</v>
      </c>
      <c r="G1350" t="s">
        <v>49</v>
      </c>
      <c r="H1350" t="s">
        <v>50</v>
      </c>
      <c r="I1350" t="s">
        <v>51</v>
      </c>
      <c r="J1350" t="s">
        <v>102</v>
      </c>
      <c r="K1350" t="s">
        <v>102</v>
      </c>
      <c r="L1350" t="s">
        <v>4263</v>
      </c>
      <c r="M1350" t="s">
        <v>52</v>
      </c>
      <c r="N1350" t="s">
        <v>4258</v>
      </c>
      <c r="O1350" t="s">
        <v>3498</v>
      </c>
      <c r="P1350" t="s">
        <v>3344</v>
      </c>
      <c r="Q1350" s="3">
        <v>300002450556309</v>
      </c>
      <c r="R1350" t="s">
        <v>2243</v>
      </c>
      <c r="S1350">
        <v>0</v>
      </c>
      <c r="T1350">
        <v>0</v>
      </c>
      <c r="U1350" s="3">
        <v>3</v>
      </c>
      <c r="V1350" t="s">
        <v>4258</v>
      </c>
      <c r="W1350" t="s">
        <v>4254</v>
      </c>
      <c r="X1350" t="s">
        <v>4255</v>
      </c>
      <c r="Y1350" s="3">
        <v>17</v>
      </c>
      <c r="Z1350" t="s">
        <v>4259</v>
      </c>
      <c r="AA1350" t="s">
        <v>4264</v>
      </c>
      <c r="AB1350" t="s">
        <v>4261</v>
      </c>
      <c r="AC1350" t="s">
        <v>4257</v>
      </c>
      <c r="AD1350" t="s">
        <v>110</v>
      </c>
      <c r="AE1350" t="s">
        <v>60</v>
      </c>
      <c r="AF1350" t="s">
        <v>2247</v>
      </c>
      <c r="AH1350" s="3">
        <v>0</v>
      </c>
      <c r="AI1350" s="3">
        <v>2025</v>
      </c>
      <c r="AJ1350" s="4">
        <v>45705</v>
      </c>
      <c r="AK1350" s="5">
        <v>45719</v>
      </c>
      <c r="AL1350" t="s">
        <v>4048</v>
      </c>
      <c r="AM1350" t="s">
        <v>116</v>
      </c>
      <c r="AN1350">
        <v>-2000000</v>
      </c>
      <c r="AP1350">
        <v>15352.84</v>
      </c>
      <c r="AQ1350" s="6">
        <v>-15352.84</v>
      </c>
    </row>
    <row r="1351" spans="1:43" x14ac:dyDescent="0.3">
      <c r="A1351" t="s">
        <v>3497</v>
      </c>
      <c r="B1351" t="s">
        <v>137</v>
      </c>
      <c r="C1351" t="s">
        <v>46</v>
      </c>
      <c r="D1351" s="3">
        <v>72615</v>
      </c>
      <c r="E1351" t="s">
        <v>4655</v>
      </c>
      <c r="F1351" t="s">
        <v>48</v>
      </c>
      <c r="G1351" t="s">
        <v>49</v>
      </c>
      <c r="H1351" t="s">
        <v>50</v>
      </c>
      <c r="I1351" t="s">
        <v>51</v>
      </c>
      <c r="J1351" t="s">
        <v>102</v>
      </c>
      <c r="K1351" t="s">
        <v>102</v>
      </c>
      <c r="L1351" t="s">
        <v>4263</v>
      </c>
      <c r="M1351" t="s">
        <v>52</v>
      </c>
      <c r="N1351" t="s">
        <v>4265</v>
      </c>
      <c r="O1351" t="s">
        <v>3498</v>
      </c>
      <c r="P1351" t="s">
        <v>4266</v>
      </c>
      <c r="Q1351" s="3">
        <v>300002468259506</v>
      </c>
      <c r="R1351" t="s">
        <v>2243</v>
      </c>
      <c r="S1351">
        <v>0</v>
      </c>
      <c r="T1351">
        <v>0</v>
      </c>
      <c r="U1351" s="3">
        <v>2</v>
      </c>
      <c r="V1351" t="s">
        <v>4265</v>
      </c>
      <c r="W1351" t="s">
        <v>4254</v>
      </c>
      <c r="X1351" t="s">
        <v>4255</v>
      </c>
      <c r="Y1351" s="3">
        <v>54</v>
      </c>
      <c r="Z1351" t="s">
        <v>4267</v>
      </c>
      <c r="AA1351" t="s">
        <v>4270</v>
      </c>
      <c r="AB1351" t="s">
        <v>4269</v>
      </c>
      <c r="AC1351" t="s">
        <v>4257</v>
      </c>
      <c r="AD1351" t="s">
        <v>110</v>
      </c>
      <c r="AE1351" t="s">
        <v>60</v>
      </c>
      <c r="AF1351" t="s">
        <v>2247</v>
      </c>
      <c r="AH1351" s="3">
        <v>0</v>
      </c>
      <c r="AI1351" s="3">
        <v>2025</v>
      </c>
      <c r="AJ1351" s="4">
        <v>45705</v>
      </c>
      <c r="AK1351" s="5">
        <v>45723</v>
      </c>
      <c r="AL1351" t="s">
        <v>3580</v>
      </c>
      <c r="AM1351" t="s">
        <v>116</v>
      </c>
      <c r="AN1351">
        <v>3000000</v>
      </c>
      <c r="AO1351">
        <v>23029.260000000002</v>
      </c>
      <c r="AQ1351" s="6">
        <v>23029.260000000002</v>
      </c>
    </row>
    <row r="1352" spans="1:43" x14ac:dyDescent="0.3">
      <c r="A1352" t="s">
        <v>3497</v>
      </c>
      <c r="B1352" t="s">
        <v>137</v>
      </c>
      <c r="C1352" t="s">
        <v>46</v>
      </c>
      <c r="D1352" s="3">
        <v>72615</v>
      </c>
      <c r="E1352" t="s">
        <v>4655</v>
      </c>
      <c r="F1352" t="s">
        <v>48</v>
      </c>
      <c r="G1352" t="s">
        <v>49</v>
      </c>
      <c r="H1352" t="s">
        <v>50</v>
      </c>
      <c r="I1352" t="s">
        <v>51</v>
      </c>
      <c r="J1352" t="s">
        <v>102</v>
      </c>
      <c r="K1352" t="s">
        <v>102</v>
      </c>
      <c r="L1352" t="s">
        <v>4263</v>
      </c>
      <c r="M1352" t="s">
        <v>52</v>
      </c>
      <c r="N1352" t="s">
        <v>4265</v>
      </c>
      <c r="O1352" t="s">
        <v>3498</v>
      </c>
      <c r="P1352" t="s">
        <v>4266</v>
      </c>
      <c r="Q1352" s="3">
        <v>300002468259506</v>
      </c>
      <c r="R1352" t="s">
        <v>2243</v>
      </c>
      <c r="S1352">
        <v>0</v>
      </c>
      <c r="T1352">
        <v>0</v>
      </c>
      <c r="U1352" s="3">
        <v>2</v>
      </c>
      <c r="V1352" t="s">
        <v>4265</v>
      </c>
      <c r="W1352" t="s">
        <v>4254</v>
      </c>
      <c r="X1352" t="s">
        <v>4255</v>
      </c>
      <c r="Y1352" s="3">
        <v>57</v>
      </c>
      <c r="Z1352" t="s">
        <v>4267</v>
      </c>
      <c r="AA1352" t="s">
        <v>4270</v>
      </c>
      <c r="AB1352" t="s">
        <v>4269</v>
      </c>
      <c r="AC1352" t="s">
        <v>4257</v>
      </c>
      <c r="AD1352" t="s">
        <v>110</v>
      </c>
      <c r="AE1352" t="s">
        <v>60</v>
      </c>
      <c r="AF1352" t="s">
        <v>2247</v>
      </c>
      <c r="AH1352" s="3">
        <v>0</v>
      </c>
      <c r="AI1352" s="3">
        <v>2025</v>
      </c>
      <c r="AJ1352" s="4">
        <v>45705</v>
      </c>
      <c r="AK1352" s="5">
        <v>45723</v>
      </c>
      <c r="AL1352" t="s">
        <v>3580</v>
      </c>
      <c r="AM1352" t="s">
        <v>116</v>
      </c>
      <c r="AN1352">
        <v>-3000000</v>
      </c>
      <c r="AP1352">
        <v>23029.260000000002</v>
      </c>
      <c r="AQ1352" s="6">
        <v>-23029.260000000002</v>
      </c>
    </row>
    <row r="1353" spans="1:43" x14ac:dyDescent="0.3">
      <c r="A1353" t="s">
        <v>3497</v>
      </c>
      <c r="B1353" t="s">
        <v>137</v>
      </c>
      <c r="C1353" t="s">
        <v>46</v>
      </c>
      <c r="D1353" s="3">
        <v>71305</v>
      </c>
      <c r="E1353" t="s">
        <v>1378</v>
      </c>
      <c r="F1353" t="s">
        <v>48</v>
      </c>
      <c r="G1353" t="s">
        <v>49</v>
      </c>
      <c r="H1353" t="s">
        <v>50</v>
      </c>
      <c r="I1353" t="s">
        <v>51</v>
      </c>
      <c r="J1353" t="s">
        <v>102</v>
      </c>
      <c r="K1353" t="s">
        <v>102</v>
      </c>
      <c r="L1353" t="s">
        <v>213</v>
      </c>
      <c r="M1353" t="s">
        <v>52</v>
      </c>
      <c r="N1353" t="s">
        <v>3369</v>
      </c>
      <c r="O1353" t="s">
        <v>3498</v>
      </c>
      <c r="P1353" t="s">
        <v>3368</v>
      </c>
      <c r="Q1353" s="3">
        <v>300002491253226</v>
      </c>
      <c r="R1353" t="s">
        <v>2243</v>
      </c>
      <c r="S1353">
        <v>1500</v>
      </c>
      <c r="T1353">
        <v>1500</v>
      </c>
      <c r="U1353" s="3">
        <v>1</v>
      </c>
      <c r="V1353" t="s">
        <v>3369</v>
      </c>
      <c r="W1353" t="s">
        <v>3333</v>
      </c>
      <c r="X1353" t="s">
        <v>3334</v>
      </c>
      <c r="Y1353" s="3">
        <v>2</v>
      </c>
      <c r="Z1353" t="s">
        <v>4590</v>
      </c>
      <c r="AA1353" t="s">
        <v>4591</v>
      </c>
      <c r="AB1353" t="s">
        <v>4592</v>
      </c>
      <c r="AC1353" t="s">
        <v>4221</v>
      </c>
      <c r="AD1353" t="s">
        <v>110</v>
      </c>
      <c r="AE1353" t="s">
        <v>60</v>
      </c>
      <c r="AF1353" t="s">
        <v>3093</v>
      </c>
      <c r="AG1353" t="s">
        <v>3370</v>
      </c>
      <c r="AH1353" s="3">
        <v>1</v>
      </c>
      <c r="AI1353" s="3">
        <v>2025</v>
      </c>
      <c r="AJ1353" s="4">
        <v>45698</v>
      </c>
      <c r="AK1353" s="5">
        <v>45727</v>
      </c>
      <c r="AL1353" t="s">
        <v>3508</v>
      </c>
      <c r="AM1353" t="s">
        <v>61</v>
      </c>
      <c r="AN1353">
        <v>1500</v>
      </c>
      <c r="AO1353">
        <v>1500</v>
      </c>
      <c r="AQ1353" s="6">
        <v>1500</v>
      </c>
    </row>
    <row r="1354" spans="1:43" x14ac:dyDescent="0.3">
      <c r="A1354" t="s">
        <v>3497</v>
      </c>
      <c r="B1354" t="s">
        <v>137</v>
      </c>
      <c r="C1354" t="s">
        <v>46</v>
      </c>
      <c r="D1354" s="3">
        <v>71620</v>
      </c>
      <c r="E1354" t="s">
        <v>4643</v>
      </c>
      <c r="F1354" t="s">
        <v>48</v>
      </c>
      <c r="G1354" t="s">
        <v>49</v>
      </c>
      <c r="H1354" t="s">
        <v>50</v>
      </c>
      <c r="I1354" t="s">
        <v>51</v>
      </c>
      <c r="J1354" t="s">
        <v>102</v>
      </c>
      <c r="K1354" t="s">
        <v>102</v>
      </c>
      <c r="L1354" t="s">
        <v>213</v>
      </c>
      <c r="M1354" t="s">
        <v>52</v>
      </c>
      <c r="N1354" t="s">
        <v>3361</v>
      </c>
      <c r="O1354" t="s">
        <v>3498</v>
      </c>
      <c r="P1354" t="s">
        <v>3360</v>
      </c>
      <c r="Q1354" s="3">
        <v>300002408261167</v>
      </c>
      <c r="R1354" t="s">
        <v>2243</v>
      </c>
      <c r="S1354">
        <v>892</v>
      </c>
      <c r="T1354">
        <v>892</v>
      </c>
      <c r="U1354" s="3">
        <v>1</v>
      </c>
      <c r="V1354" t="s">
        <v>3361</v>
      </c>
      <c r="W1354" t="s">
        <v>3323</v>
      </c>
      <c r="X1354" t="s">
        <v>3324</v>
      </c>
      <c r="Y1354" s="3">
        <v>9</v>
      </c>
      <c r="Z1354" t="s">
        <v>4573</v>
      </c>
      <c r="AA1354" t="s">
        <v>4574</v>
      </c>
      <c r="AB1354" t="s">
        <v>4575</v>
      </c>
      <c r="AC1354" t="s">
        <v>4576</v>
      </c>
      <c r="AD1354" t="s">
        <v>110</v>
      </c>
      <c r="AE1354" t="s">
        <v>60</v>
      </c>
      <c r="AF1354" t="s">
        <v>2247</v>
      </c>
      <c r="AH1354" s="3">
        <v>0</v>
      </c>
      <c r="AI1354" s="3">
        <v>2025</v>
      </c>
      <c r="AJ1354" s="4">
        <v>45694</v>
      </c>
      <c r="AK1354" s="5">
        <v>45700</v>
      </c>
      <c r="AL1354" t="s">
        <v>3508</v>
      </c>
      <c r="AM1354" t="s">
        <v>61</v>
      </c>
      <c r="AN1354">
        <v>892</v>
      </c>
      <c r="AO1354">
        <v>892</v>
      </c>
      <c r="AQ1354" s="6">
        <v>892</v>
      </c>
    </row>
    <row r="1355" spans="1:43" x14ac:dyDescent="0.3">
      <c r="A1355" t="s">
        <v>3497</v>
      </c>
      <c r="B1355" t="s">
        <v>137</v>
      </c>
      <c r="C1355" t="s">
        <v>46</v>
      </c>
      <c r="D1355" s="3">
        <v>71620</v>
      </c>
      <c r="E1355" t="s">
        <v>4643</v>
      </c>
      <c r="F1355" t="s">
        <v>48</v>
      </c>
      <c r="G1355" t="s">
        <v>49</v>
      </c>
      <c r="H1355" t="s">
        <v>50</v>
      </c>
      <c r="I1355" t="s">
        <v>51</v>
      </c>
      <c r="J1355" t="s">
        <v>102</v>
      </c>
      <c r="K1355" t="s">
        <v>102</v>
      </c>
      <c r="L1355" t="s">
        <v>213</v>
      </c>
      <c r="M1355" t="s">
        <v>52</v>
      </c>
      <c r="N1355" t="s">
        <v>4577</v>
      </c>
      <c r="O1355" t="s">
        <v>3498</v>
      </c>
      <c r="P1355" t="s">
        <v>4560</v>
      </c>
      <c r="Q1355" s="3">
        <v>300002411427199</v>
      </c>
      <c r="R1355" t="s">
        <v>2243</v>
      </c>
      <c r="S1355">
        <v>0</v>
      </c>
      <c r="T1355">
        <v>0</v>
      </c>
      <c r="U1355" s="3">
        <v>1</v>
      </c>
      <c r="V1355" t="s">
        <v>4577</v>
      </c>
      <c r="W1355" t="s">
        <v>3323</v>
      </c>
      <c r="X1355" t="s">
        <v>3324</v>
      </c>
      <c r="Y1355" s="3">
        <v>19</v>
      </c>
      <c r="Z1355" t="s">
        <v>4578</v>
      </c>
      <c r="AA1355" t="s">
        <v>4579</v>
      </c>
      <c r="AB1355" t="s">
        <v>4580</v>
      </c>
      <c r="AC1355" t="s">
        <v>4581</v>
      </c>
      <c r="AD1355" t="s">
        <v>110</v>
      </c>
      <c r="AE1355" t="s">
        <v>60</v>
      </c>
      <c r="AF1355" t="s">
        <v>2247</v>
      </c>
      <c r="AH1355" s="3">
        <v>0</v>
      </c>
      <c r="AI1355" s="3">
        <v>2025</v>
      </c>
      <c r="AJ1355" s="4">
        <v>45700</v>
      </c>
      <c r="AK1355" s="5">
        <v>45709</v>
      </c>
      <c r="AL1355" t="s">
        <v>3508</v>
      </c>
      <c r="AM1355" t="s">
        <v>61</v>
      </c>
      <c r="AN1355">
        <v>-178.4</v>
      </c>
      <c r="AP1355">
        <v>178.4</v>
      </c>
      <c r="AQ1355" s="6">
        <v>-178.4</v>
      </c>
    </row>
    <row r="1356" spans="1:43" x14ac:dyDescent="0.3">
      <c r="A1356" t="s">
        <v>3497</v>
      </c>
      <c r="B1356" t="s">
        <v>137</v>
      </c>
      <c r="C1356" t="s">
        <v>46</v>
      </c>
      <c r="D1356" s="3">
        <v>71620</v>
      </c>
      <c r="E1356" t="s">
        <v>4643</v>
      </c>
      <c r="F1356" t="s">
        <v>48</v>
      </c>
      <c r="G1356" t="s">
        <v>49</v>
      </c>
      <c r="H1356" t="s">
        <v>50</v>
      </c>
      <c r="I1356" t="s">
        <v>51</v>
      </c>
      <c r="J1356" t="s">
        <v>102</v>
      </c>
      <c r="K1356" t="s">
        <v>102</v>
      </c>
      <c r="L1356" t="s">
        <v>213</v>
      </c>
      <c r="M1356" t="s">
        <v>52</v>
      </c>
      <c r="N1356" t="s">
        <v>4577</v>
      </c>
      <c r="O1356" t="s">
        <v>3498</v>
      </c>
      <c r="P1356" t="s">
        <v>4560</v>
      </c>
      <c r="Q1356" s="3">
        <v>300002411427199</v>
      </c>
      <c r="R1356" t="s">
        <v>2243</v>
      </c>
      <c r="S1356">
        <v>0</v>
      </c>
      <c r="T1356">
        <v>0</v>
      </c>
      <c r="U1356" s="3">
        <v>1</v>
      </c>
      <c r="V1356" t="s">
        <v>4577</v>
      </c>
      <c r="W1356" t="s">
        <v>3323</v>
      </c>
      <c r="X1356" t="s">
        <v>3324</v>
      </c>
      <c r="Y1356" s="3">
        <v>389</v>
      </c>
      <c r="Z1356" t="s">
        <v>4232</v>
      </c>
      <c r="AA1356" t="s">
        <v>4579</v>
      </c>
      <c r="AB1356" t="s">
        <v>4582</v>
      </c>
      <c r="AC1356" t="s">
        <v>4581</v>
      </c>
      <c r="AD1356" t="s">
        <v>110</v>
      </c>
      <c r="AE1356" t="s">
        <v>60</v>
      </c>
      <c r="AF1356" t="s">
        <v>2247</v>
      </c>
      <c r="AH1356" s="3">
        <v>0</v>
      </c>
      <c r="AI1356" s="3">
        <v>2025</v>
      </c>
      <c r="AJ1356" s="4">
        <v>45700</v>
      </c>
      <c r="AK1356" s="5">
        <v>45701</v>
      </c>
      <c r="AL1356" t="s">
        <v>3508</v>
      </c>
      <c r="AM1356" t="s">
        <v>61</v>
      </c>
      <c r="AN1356">
        <v>178.4</v>
      </c>
      <c r="AO1356">
        <v>178.4</v>
      </c>
      <c r="AQ1356" s="6">
        <v>178.4</v>
      </c>
    </row>
    <row r="1357" spans="1:43" x14ac:dyDescent="0.3">
      <c r="A1357" t="s">
        <v>3497</v>
      </c>
      <c r="B1357" t="s">
        <v>137</v>
      </c>
      <c r="C1357" t="s">
        <v>46</v>
      </c>
      <c r="D1357" s="3">
        <v>71620</v>
      </c>
      <c r="E1357" t="s">
        <v>4643</v>
      </c>
      <c r="F1357" t="s">
        <v>48</v>
      </c>
      <c r="G1357" t="s">
        <v>49</v>
      </c>
      <c r="H1357" t="s">
        <v>50</v>
      </c>
      <c r="I1357" t="s">
        <v>51</v>
      </c>
      <c r="J1357" t="s">
        <v>102</v>
      </c>
      <c r="K1357" t="s">
        <v>102</v>
      </c>
      <c r="L1357" t="s">
        <v>213</v>
      </c>
      <c r="M1357" t="s">
        <v>52</v>
      </c>
      <c r="N1357" t="s">
        <v>3363</v>
      </c>
      <c r="O1357" t="s">
        <v>3498</v>
      </c>
      <c r="P1357" t="s">
        <v>3362</v>
      </c>
      <c r="Q1357" s="3">
        <v>300002424837291</v>
      </c>
      <c r="R1357" t="s">
        <v>2243</v>
      </c>
      <c r="S1357">
        <v>223</v>
      </c>
      <c r="T1357">
        <v>223</v>
      </c>
      <c r="U1357" s="3">
        <v>1</v>
      </c>
      <c r="V1357" t="s">
        <v>3363</v>
      </c>
      <c r="W1357" t="s">
        <v>3323</v>
      </c>
      <c r="X1357" t="s">
        <v>3324</v>
      </c>
      <c r="Y1357" s="3">
        <v>18</v>
      </c>
      <c r="Z1357" t="s">
        <v>4583</v>
      </c>
      <c r="AA1357" t="s">
        <v>4584</v>
      </c>
      <c r="AB1357" t="s">
        <v>4585</v>
      </c>
      <c r="AC1357" t="s">
        <v>4576</v>
      </c>
      <c r="AD1357" t="s">
        <v>110</v>
      </c>
      <c r="AE1357" t="s">
        <v>60</v>
      </c>
      <c r="AF1357" t="s">
        <v>2247</v>
      </c>
      <c r="AH1357" s="3">
        <v>0</v>
      </c>
      <c r="AI1357" s="3">
        <v>2025</v>
      </c>
      <c r="AJ1357" s="4">
        <v>45694</v>
      </c>
      <c r="AK1357" s="5">
        <v>45706</v>
      </c>
      <c r="AL1357" t="s">
        <v>3508</v>
      </c>
      <c r="AM1357" t="s">
        <v>61</v>
      </c>
      <c r="AN1357">
        <v>223</v>
      </c>
      <c r="AO1357">
        <v>223</v>
      </c>
      <c r="AQ1357" s="6">
        <v>223</v>
      </c>
    </row>
    <row r="1358" spans="1:43" x14ac:dyDescent="0.3">
      <c r="A1358" t="s">
        <v>3497</v>
      </c>
      <c r="B1358" t="s">
        <v>230</v>
      </c>
      <c r="C1358" t="s">
        <v>46</v>
      </c>
      <c r="D1358" s="3">
        <v>72120</v>
      </c>
      <c r="E1358" t="s">
        <v>3495</v>
      </c>
      <c r="F1358" t="s">
        <v>48</v>
      </c>
      <c r="G1358" t="s">
        <v>49</v>
      </c>
      <c r="H1358" t="s">
        <v>50</v>
      </c>
      <c r="I1358" t="s">
        <v>51</v>
      </c>
      <c r="J1358" t="s">
        <v>102</v>
      </c>
      <c r="K1358" t="s">
        <v>102</v>
      </c>
      <c r="L1358" t="s">
        <v>213</v>
      </c>
      <c r="M1358" t="s">
        <v>52</v>
      </c>
      <c r="N1358" t="s">
        <v>2476</v>
      </c>
      <c r="O1358" t="s">
        <v>3498</v>
      </c>
      <c r="P1358" t="s">
        <v>2475</v>
      </c>
      <c r="Q1358" s="3">
        <v>300001133893717</v>
      </c>
      <c r="R1358" t="s">
        <v>2243</v>
      </c>
      <c r="S1358">
        <v>105800</v>
      </c>
      <c r="T1358">
        <v>105800</v>
      </c>
      <c r="U1358" s="3">
        <v>1</v>
      </c>
      <c r="V1358" t="s">
        <v>2476</v>
      </c>
      <c r="W1358" t="s">
        <v>2477</v>
      </c>
      <c r="X1358" t="s">
        <v>2478</v>
      </c>
      <c r="Y1358" s="3">
        <v>521</v>
      </c>
      <c r="Z1358" t="s">
        <v>3662</v>
      </c>
      <c r="AA1358" t="s">
        <v>3663</v>
      </c>
      <c r="AB1358" t="s">
        <v>3664</v>
      </c>
      <c r="AC1358" t="s">
        <v>3665</v>
      </c>
      <c r="AD1358" t="s">
        <v>110</v>
      </c>
      <c r="AE1358" t="s">
        <v>60</v>
      </c>
      <c r="AF1358" t="s">
        <v>2484</v>
      </c>
      <c r="AG1358" t="s">
        <v>2485</v>
      </c>
      <c r="AH1358" s="3">
        <v>1</v>
      </c>
      <c r="AI1358" s="3">
        <v>2023</v>
      </c>
      <c r="AJ1358" s="4">
        <v>45131</v>
      </c>
      <c r="AK1358" s="5">
        <v>45131</v>
      </c>
      <c r="AL1358" t="s">
        <v>3508</v>
      </c>
      <c r="AM1358" t="s">
        <v>116</v>
      </c>
      <c r="AN1358">
        <v>105800</v>
      </c>
      <c r="AO1358">
        <v>768.56000000000006</v>
      </c>
      <c r="AQ1358" s="6">
        <v>768.56000000000006</v>
      </c>
    </row>
    <row r="1359" spans="1:43" x14ac:dyDescent="0.3">
      <c r="A1359" t="s">
        <v>3497</v>
      </c>
      <c r="B1359" t="s">
        <v>190</v>
      </c>
      <c r="C1359" t="s">
        <v>46</v>
      </c>
      <c r="D1359" s="3">
        <v>72515</v>
      </c>
      <c r="E1359" t="s">
        <v>4662</v>
      </c>
      <c r="F1359" t="s">
        <v>48</v>
      </c>
      <c r="G1359" t="s">
        <v>49</v>
      </c>
      <c r="H1359" t="s">
        <v>50</v>
      </c>
      <c r="I1359" t="s">
        <v>51</v>
      </c>
      <c r="J1359" t="s">
        <v>102</v>
      </c>
      <c r="K1359" t="s">
        <v>102</v>
      </c>
      <c r="L1359" t="s">
        <v>213</v>
      </c>
      <c r="M1359" t="s">
        <v>52</v>
      </c>
      <c r="N1359" t="s">
        <v>3096</v>
      </c>
      <c r="O1359" t="s">
        <v>3498</v>
      </c>
      <c r="P1359" t="s">
        <v>3095</v>
      </c>
      <c r="Q1359" s="3">
        <v>300002411085552</v>
      </c>
      <c r="R1359" t="s">
        <v>2243</v>
      </c>
      <c r="S1359">
        <v>25000</v>
      </c>
      <c r="T1359">
        <v>25000</v>
      </c>
      <c r="U1359" s="3">
        <v>1</v>
      </c>
      <c r="V1359" t="s">
        <v>3096</v>
      </c>
      <c r="W1359" t="s">
        <v>3097</v>
      </c>
      <c r="X1359" t="s">
        <v>3098</v>
      </c>
      <c r="Y1359" s="3">
        <v>7</v>
      </c>
      <c r="Z1359" t="s">
        <v>4232</v>
      </c>
      <c r="AA1359" t="s">
        <v>4233</v>
      </c>
      <c r="AB1359" t="s">
        <v>4234</v>
      </c>
      <c r="AC1359" t="s">
        <v>4235</v>
      </c>
      <c r="AD1359" t="s">
        <v>110</v>
      </c>
      <c r="AE1359" t="s">
        <v>60</v>
      </c>
      <c r="AF1359" t="s">
        <v>2247</v>
      </c>
      <c r="AH1359" s="3">
        <v>0</v>
      </c>
      <c r="AI1359" s="3">
        <v>2025</v>
      </c>
      <c r="AJ1359" s="4">
        <v>45681</v>
      </c>
      <c r="AK1359" s="5">
        <v>45701</v>
      </c>
      <c r="AL1359" t="s">
        <v>3508</v>
      </c>
      <c r="AM1359" t="s">
        <v>116</v>
      </c>
      <c r="AN1359">
        <v>25000</v>
      </c>
      <c r="AO1359">
        <v>191.91</v>
      </c>
      <c r="AQ1359" s="6">
        <v>191.91</v>
      </c>
    </row>
    <row r="1360" spans="1:43" x14ac:dyDescent="0.3">
      <c r="A1360" t="s">
        <v>3497</v>
      </c>
      <c r="B1360" t="s">
        <v>190</v>
      </c>
      <c r="C1360" t="s">
        <v>46</v>
      </c>
      <c r="D1360" s="3">
        <v>72515</v>
      </c>
      <c r="E1360" t="s">
        <v>4662</v>
      </c>
      <c r="F1360" t="s">
        <v>48</v>
      </c>
      <c r="G1360" t="s">
        <v>49</v>
      </c>
      <c r="H1360" t="s">
        <v>50</v>
      </c>
      <c r="I1360" t="s">
        <v>51</v>
      </c>
      <c r="J1360" t="s">
        <v>102</v>
      </c>
      <c r="K1360" t="s">
        <v>102</v>
      </c>
      <c r="L1360" t="s">
        <v>213</v>
      </c>
      <c r="M1360" t="s">
        <v>52</v>
      </c>
      <c r="N1360" t="s">
        <v>4236</v>
      </c>
      <c r="O1360" t="s">
        <v>3498</v>
      </c>
      <c r="P1360" t="s">
        <v>4237</v>
      </c>
      <c r="Q1360" s="3">
        <v>300002411085562</v>
      </c>
      <c r="R1360" t="s">
        <v>2243</v>
      </c>
      <c r="S1360">
        <v>377020</v>
      </c>
      <c r="T1360">
        <v>377020</v>
      </c>
      <c r="U1360" s="3">
        <v>1</v>
      </c>
      <c r="V1360" t="s">
        <v>4236</v>
      </c>
      <c r="W1360" t="s">
        <v>3097</v>
      </c>
      <c r="X1360" t="s">
        <v>3098</v>
      </c>
      <c r="Y1360" s="3">
        <v>8</v>
      </c>
      <c r="Z1360" t="s">
        <v>4232</v>
      </c>
      <c r="AA1360" t="s">
        <v>4238</v>
      </c>
      <c r="AB1360" t="s">
        <v>4234</v>
      </c>
      <c r="AC1360" t="s">
        <v>4235</v>
      </c>
      <c r="AD1360" t="s">
        <v>110</v>
      </c>
      <c r="AE1360" t="s">
        <v>60</v>
      </c>
      <c r="AF1360" t="s">
        <v>2247</v>
      </c>
      <c r="AH1360" s="3">
        <v>0</v>
      </c>
      <c r="AI1360" s="3">
        <v>2025</v>
      </c>
      <c r="AJ1360" s="4">
        <v>45681</v>
      </c>
      <c r="AK1360" s="5">
        <v>45701</v>
      </c>
      <c r="AL1360" t="s">
        <v>3508</v>
      </c>
      <c r="AM1360" t="s">
        <v>116</v>
      </c>
      <c r="AN1360">
        <v>377020</v>
      </c>
      <c r="AO1360">
        <v>2894.14</v>
      </c>
      <c r="AQ1360" s="6">
        <v>2894.14</v>
      </c>
    </row>
    <row r="1361" spans="1:43" x14ac:dyDescent="0.3">
      <c r="A1361" t="s">
        <v>3497</v>
      </c>
      <c r="B1361" t="s">
        <v>137</v>
      </c>
      <c r="C1361" t="s">
        <v>46</v>
      </c>
      <c r="D1361" s="3">
        <v>72615</v>
      </c>
      <c r="E1361" t="s">
        <v>4655</v>
      </c>
      <c r="F1361" t="s">
        <v>48</v>
      </c>
      <c r="G1361" t="s">
        <v>49</v>
      </c>
      <c r="H1361" t="s">
        <v>50</v>
      </c>
      <c r="I1361" t="s">
        <v>51</v>
      </c>
      <c r="J1361" t="s">
        <v>102</v>
      </c>
      <c r="K1361" t="s">
        <v>102</v>
      </c>
      <c r="L1361" t="s">
        <v>213</v>
      </c>
      <c r="M1361" t="s">
        <v>52</v>
      </c>
      <c r="N1361" t="s">
        <v>4252</v>
      </c>
      <c r="O1361" t="s">
        <v>3498</v>
      </c>
      <c r="P1361" t="s">
        <v>4253</v>
      </c>
      <c r="Q1361" s="3">
        <v>300002450556292</v>
      </c>
      <c r="R1361" t="s">
        <v>2243</v>
      </c>
      <c r="S1361">
        <v>0</v>
      </c>
      <c r="T1361">
        <v>0</v>
      </c>
      <c r="U1361" s="3">
        <v>1</v>
      </c>
      <c r="V1361" t="s">
        <v>4252</v>
      </c>
      <c r="W1361" t="s">
        <v>4254</v>
      </c>
      <c r="X1361" t="s">
        <v>4255</v>
      </c>
      <c r="Y1361" s="3">
        <v>17</v>
      </c>
      <c r="Z1361" t="s">
        <v>4239</v>
      </c>
      <c r="AA1361" t="s">
        <v>4256</v>
      </c>
      <c r="AB1361" t="s">
        <v>4241</v>
      </c>
      <c r="AC1361" t="s">
        <v>4257</v>
      </c>
      <c r="AD1361" t="s">
        <v>110</v>
      </c>
      <c r="AE1361" t="s">
        <v>60</v>
      </c>
      <c r="AF1361" t="s">
        <v>2247</v>
      </c>
      <c r="AH1361" s="3">
        <v>0</v>
      </c>
      <c r="AI1361" s="3">
        <v>2025</v>
      </c>
      <c r="AJ1361" s="4">
        <v>45705</v>
      </c>
      <c r="AK1361" s="5">
        <v>45713</v>
      </c>
      <c r="AL1361" t="s">
        <v>3508</v>
      </c>
      <c r="AM1361" t="s">
        <v>116</v>
      </c>
      <c r="AN1361">
        <v>7337858</v>
      </c>
      <c r="AO1361">
        <v>56328.480000000003</v>
      </c>
      <c r="AQ1361" s="6">
        <v>56328.480000000003</v>
      </c>
    </row>
    <row r="1362" spans="1:43" x14ac:dyDescent="0.3">
      <c r="A1362" t="s">
        <v>3497</v>
      </c>
      <c r="B1362" t="s">
        <v>137</v>
      </c>
      <c r="C1362" t="s">
        <v>46</v>
      </c>
      <c r="D1362" s="3">
        <v>72615</v>
      </c>
      <c r="E1362" t="s">
        <v>4655</v>
      </c>
      <c r="F1362" t="s">
        <v>48</v>
      </c>
      <c r="G1362" t="s">
        <v>49</v>
      </c>
      <c r="H1362" t="s">
        <v>50</v>
      </c>
      <c r="I1362" t="s">
        <v>51</v>
      </c>
      <c r="J1362" t="s">
        <v>102</v>
      </c>
      <c r="K1362" t="s">
        <v>102</v>
      </c>
      <c r="L1362" t="s">
        <v>213</v>
      </c>
      <c r="M1362" t="s">
        <v>52</v>
      </c>
      <c r="N1362" t="s">
        <v>4252</v>
      </c>
      <c r="O1362" t="s">
        <v>3498</v>
      </c>
      <c r="P1362" t="s">
        <v>4253</v>
      </c>
      <c r="Q1362" s="3">
        <v>300002450556292</v>
      </c>
      <c r="R1362" t="s">
        <v>2243</v>
      </c>
      <c r="S1362">
        <v>0</v>
      </c>
      <c r="T1362">
        <v>0</v>
      </c>
      <c r="U1362" s="3">
        <v>1</v>
      </c>
      <c r="V1362" t="s">
        <v>4252</v>
      </c>
      <c r="W1362" t="s">
        <v>4254</v>
      </c>
      <c r="X1362" t="s">
        <v>4255</v>
      </c>
      <c r="Y1362" s="3">
        <v>18</v>
      </c>
      <c r="Z1362" t="s">
        <v>4239</v>
      </c>
      <c r="AA1362" t="s">
        <v>4256</v>
      </c>
      <c r="AB1362" t="s">
        <v>4241</v>
      </c>
      <c r="AC1362" t="s">
        <v>4257</v>
      </c>
      <c r="AD1362" t="s">
        <v>110</v>
      </c>
      <c r="AE1362" t="s">
        <v>60</v>
      </c>
      <c r="AF1362" t="s">
        <v>2247</v>
      </c>
      <c r="AH1362" s="3">
        <v>0</v>
      </c>
      <c r="AI1362" s="3">
        <v>2025</v>
      </c>
      <c r="AJ1362" s="4">
        <v>45705</v>
      </c>
      <c r="AK1362" s="5">
        <v>45713</v>
      </c>
      <c r="AL1362" t="s">
        <v>3508</v>
      </c>
      <c r="AM1362" t="s">
        <v>116</v>
      </c>
      <c r="AN1362">
        <v>-7337858</v>
      </c>
      <c r="AP1362">
        <v>56328.480000000003</v>
      </c>
      <c r="AQ1362" s="6">
        <v>-56328.480000000003</v>
      </c>
    </row>
    <row r="1363" spans="1:43" x14ac:dyDescent="0.3">
      <c r="A1363" t="s">
        <v>3497</v>
      </c>
      <c r="B1363" t="s">
        <v>137</v>
      </c>
      <c r="C1363" t="s">
        <v>46</v>
      </c>
      <c r="D1363" s="3">
        <v>72615</v>
      </c>
      <c r="E1363" t="s">
        <v>4655</v>
      </c>
      <c r="F1363" t="s">
        <v>48</v>
      </c>
      <c r="G1363" t="s">
        <v>49</v>
      </c>
      <c r="H1363" t="s">
        <v>50</v>
      </c>
      <c r="I1363" t="s">
        <v>51</v>
      </c>
      <c r="J1363" t="s">
        <v>102</v>
      </c>
      <c r="K1363" t="s">
        <v>102</v>
      </c>
      <c r="L1363" t="s">
        <v>213</v>
      </c>
      <c r="M1363" t="s">
        <v>52</v>
      </c>
      <c r="N1363" t="s">
        <v>4258</v>
      </c>
      <c r="O1363" t="s">
        <v>3498</v>
      </c>
      <c r="P1363" t="s">
        <v>3344</v>
      </c>
      <c r="Q1363" s="3">
        <v>300002450556309</v>
      </c>
      <c r="R1363" t="s">
        <v>2243</v>
      </c>
      <c r="S1363">
        <v>0</v>
      </c>
      <c r="T1363">
        <v>0</v>
      </c>
      <c r="U1363" s="3">
        <v>2</v>
      </c>
      <c r="V1363" t="s">
        <v>4258</v>
      </c>
      <c r="W1363" t="s">
        <v>4254</v>
      </c>
      <c r="X1363" t="s">
        <v>4255</v>
      </c>
      <c r="Y1363" s="3">
        <v>13</v>
      </c>
      <c r="Z1363" t="s">
        <v>4259</v>
      </c>
      <c r="AA1363" t="s">
        <v>4262</v>
      </c>
      <c r="AB1363" t="s">
        <v>4261</v>
      </c>
      <c r="AC1363" t="s">
        <v>4257</v>
      </c>
      <c r="AD1363" t="s">
        <v>110</v>
      </c>
      <c r="AE1363" t="s">
        <v>60</v>
      </c>
      <c r="AF1363" t="s">
        <v>2247</v>
      </c>
      <c r="AH1363" s="3">
        <v>0</v>
      </c>
      <c r="AI1363" s="3">
        <v>2025</v>
      </c>
      <c r="AJ1363" s="4">
        <v>45705</v>
      </c>
      <c r="AK1363" s="5">
        <v>45719</v>
      </c>
      <c r="AL1363" t="s">
        <v>3580</v>
      </c>
      <c r="AM1363" t="s">
        <v>116</v>
      </c>
      <c r="AN1363">
        <v>2000000</v>
      </c>
      <c r="AO1363">
        <v>15352.84</v>
      </c>
      <c r="AQ1363" s="6">
        <v>15352.84</v>
      </c>
    </row>
    <row r="1364" spans="1:43" x14ac:dyDescent="0.3">
      <c r="A1364" t="s">
        <v>3497</v>
      </c>
      <c r="B1364" t="s">
        <v>137</v>
      </c>
      <c r="C1364" t="s">
        <v>46</v>
      </c>
      <c r="D1364" s="3">
        <v>72615</v>
      </c>
      <c r="E1364" t="s">
        <v>4655</v>
      </c>
      <c r="F1364" t="s">
        <v>48</v>
      </c>
      <c r="G1364" t="s">
        <v>49</v>
      </c>
      <c r="H1364" t="s">
        <v>50</v>
      </c>
      <c r="I1364" t="s">
        <v>51</v>
      </c>
      <c r="J1364" t="s">
        <v>102</v>
      </c>
      <c r="K1364" t="s">
        <v>102</v>
      </c>
      <c r="L1364" t="s">
        <v>213</v>
      </c>
      <c r="M1364" t="s">
        <v>52</v>
      </c>
      <c r="N1364" t="s">
        <v>4258</v>
      </c>
      <c r="O1364" t="s">
        <v>3498</v>
      </c>
      <c r="P1364" t="s">
        <v>3344</v>
      </c>
      <c r="Q1364" s="3">
        <v>300002450556309</v>
      </c>
      <c r="R1364" t="s">
        <v>2243</v>
      </c>
      <c r="S1364">
        <v>0</v>
      </c>
      <c r="T1364">
        <v>0</v>
      </c>
      <c r="U1364" s="3">
        <v>2</v>
      </c>
      <c r="V1364" t="s">
        <v>4258</v>
      </c>
      <c r="W1364" t="s">
        <v>4254</v>
      </c>
      <c r="X1364" t="s">
        <v>4255</v>
      </c>
      <c r="Y1364" s="3">
        <v>16</v>
      </c>
      <c r="Z1364" t="s">
        <v>4259</v>
      </c>
      <c r="AA1364" t="s">
        <v>4262</v>
      </c>
      <c r="AB1364" t="s">
        <v>4261</v>
      </c>
      <c r="AC1364" t="s">
        <v>4257</v>
      </c>
      <c r="AD1364" t="s">
        <v>110</v>
      </c>
      <c r="AE1364" t="s">
        <v>60</v>
      </c>
      <c r="AF1364" t="s">
        <v>2247</v>
      </c>
      <c r="AH1364" s="3">
        <v>0</v>
      </c>
      <c r="AI1364" s="3">
        <v>2025</v>
      </c>
      <c r="AJ1364" s="4">
        <v>45705</v>
      </c>
      <c r="AK1364" s="5">
        <v>45719</v>
      </c>
      <c r="AL1364" t="s">
        <v>3580</v>
      </c>
      <c r="AM1364" t="s">
        <v>116</v>
      </c>
      <c r="AN1364">
        <v>-2000000</v>
      </c>
      <c r="AP1364">
        <v>15352.84</v>
      </c>
      <c r="AQ1364" s="6">
        <v>-15352.84</v>
      </c>
    </row>
    <row r="1365" spans="1:43" x14ac:dyDescent="0.3">
      <c r="A1365" t="s">
        <v>3497</v>
      </c>
      <c r="B1365" t="s">
        <v>137</v>
      </c>
      <c r="C1365" t="s">
        <v>46</v>
      </c>
      <c r="D1365" s="3">
        <v>72615</v>
      </c>
      <c r="E1365" t="s">
        <v>4655</v>
      </c>
      <c r="F1365" t="s">
        <v>48</v>
      </c>
      <c r="G1365" t="s">
        <v>49</v>
      </c>
      <c r="H1365" t="s">
        <v>50</v>
      </c>
      <c r="I1365" t="s">
        <v>51</v>
      </c>
      <c r="J1365" t="s">
        <v>102</v>
      </c>
      <c r="K1365" t="s">
        <v>102</v>
      </c>
      <c r="L1365" t="s">
        <v>213</v>
      </c>
      <c r="M1365" t="s">
        <v>52</v>
      </c>
      <c r="N1365" t="s">
        <v>4265</v>
      </c>
      <c r="O1365" t="s">
        <v>3498</v>
      </c>
      <c r="P1365" t="s">
        <v>4266</v>
      </c>
      <c r="Q1365" s="3">
        <v>300002468259506</v>
      </c>
      <c r="R1365" t="s">
        <v>2243</v>
      </c>
      <c r="S1365">
        <v>0</v>
      </c>
      <c r="T1365">
        <v>0</v>
      </c>
      <c r="U1365" s="3">
        <v>3</v>
      </c>
      <c r="V1365" t="s">
        <v>4265</v>
      </c>
      <c r="W1365" t="s">
        <v>4254</v>
      </c>
      <c r="X1365" t="s">
        <v>4255</v>
      </c>
      <c r="Y1365" s="3">
        <v>52</v>
      </c>
      <c r="Z1365" t="s">
        <v>4267</v>
      </c>
      <c r="AA1365" t="s">
        <v>4271</v>
      </c>
      <c r="AB1365" t="s">
        <v>4269</v>
      </c>
      <c r="AC1365" t="s">
        <v>4257</v>
      </c>
      <c r="AD1365" t="s">
        <v>110</v>
      </c>
      <c r="AE1365" t="s">
        <v>60</v>
      </c>
      <c r="AF1365" t="s">
        <v>2247</v>
      </c>
      <c r="AH1365" s="3">
        <v>0</v>
      </c>
      <c r="AI1365" s="3">
        <v>2025</v>
      </c>
      <c r="AJ1365" s="4">
        <v>45705</v>
      </c>
      <c r="AK1365" s="5">
        <v>45723</v>
      </c>
      <c r="AL1365" t="s">
        <v>4048</v>
      </c>
      <c r="AM1365" t="s">
        <v>116</v>
      </c>
      <c r="AN1365">
        <v>2000000</v>
      </c>
      <c r="AO1365">
        <v>15352.84</v>
      </c>
      <c r="AQ1365" s="6">
        <v>15352.84</v>
      </c>
    </row>
    <row r="1366" spans="1:43" x14ac:dyDescent="0.3">
      <c r="A1366" t="s">
        <v>3497</v>
      </c>
      <c r="B1366" t="s">
        <v>137</v>
      </c>
      <c r="C1366" t="s">
        <v>46</v>
      </c>
      <c r="D1366" s="3">
        <v>72615</v>
      </c>
      <c r="E1366" t="s">
        <v>4655</v>
      </c>
      <c r="F1366" t="s">
        <v>48</v>
      </c>
      <c r="G1366" t="s">
        <v>49</v>
      </c>
      <c r="H1366" t="s">
        <v>50</v>
      </c>
      <c r="I1366" t="s">
        <v>51</v>
      </c>
      <c r="J1366" t="s">
        <v>102</v>
      </c>
      <c r="K1366" t="s">
        <v>102</v>
      </c>
      <c r="L1366" t="s">
        <v>213</v>
      </c>
      <c r="M1366" t="s">
        <v>52</v>
      </c>
      <c r="N1366" t="s">
        <v>4265</v>
      </c>
      <c r="O1366" t="s">
        <v>3498</v>
      </c>
      <c r="P1366" t="s">
        <v>4266</v>
      </c>
      <c r="Q1366" s="3">
        <v>300002468259506</v>
      </c>
      <c r="R1366" t="s">
        <v>2243</v>
      </c>
      <c r="S1366">
        <v>0</v>
      </c>
      <c r="T1366">
        <v>0</v>
      </c>
      <c r="U1366" s="3">
        <v>3</v>
      </c>
      <c r="V1366" t="s">
        <v>4265</v>
      </c>
      <c r="W1366" t="s">
        <v>4254</v>
      </c>
      <c r="X1366" t="s">
        <v>4255</v>
      </c>
      <c r="Y1366" s="3">
        <v>55</v>
      </c>
      <c r="Z1366" t="s">
        <v>4267</v>
      </c>
      <c r="AA1366" t="s">
        <v>4271</v>
      </c>
      <c r="AB1366" t="s">
        <v>4269</v>
      </c>
      <c r="AC1366" t="s">
        <v>4257</v>
      </c>
      <c r="AD1366" t="s">
        <v>110</v>
      </c>
      <c r="AE1366" t="s">
        <v>60</v>
      </c>
      <c r="AF1366" t="s">
        <v>2247</v>
      </c>
      <c r="AH1366" s="3">
        <v>0</v>
      </c>
      <c r="AI1366" s="3">
        <v>2025</v>
      </c>
      <c r="AJ1366" s="4">
        <v>45705</v>
      </c>
      <c r="AK1366" s="5">
        <v>45723</v>
      </c>
      <c r="AL1366" t="s">
        <v>4048</v>
      </c>
      <c r="AM1366" t="s">
        <v>116</v>
      </c>
      <c r="AN1366">
        <v>-2000000</v>
      </c>
      <c r="AP1366">
        <v>15352.84</v>
      </c>
      <c r="AQ1366" s="6">
        <v>-15352.84</v>
      </c>
    </row>
    <row r="1367" spans="1:43" x14ac:dyDescent="0.3">
      <c r="A1367" t="s">
        <v>3497</v>
      </c>
      <c r="B1367" t="s">
        <v>137</v>
      </c>
      <c r="C1367" t="s">
        <v>46</v>
      </c>
      <c r="D1367" s="3">
        <v>74210</v>
      </c>
      <c r="E1367" t="s">
        <v>1384</v>
      </c>
      <c r="F1367" t="s">
        <v>48</v>
      </c>
      <c r="G1367" t="s">
        <v>49</v>
      </c>
      <c r="H1367" t="s">
        <v>50</v>
      </c>
      <c r="I1367" t="s">
        <v>51</v>
      </c>
      <c r="J1367" t="s">
        <v>102</v>
      </c>
      <c r="K1367" t="s">
        <v>102</v>
      </c>
      <c r="L1367" t="s">
        <v>213</v>
      </c>
      <c r="M1367" t="s">
        <v>52</v>
      </c>
      <c r="N1367" t="s">
        <v>3088</v>
      </c>
      <c r="O1367" t="s">
        <v>3498</v>
      </c>
      <c r="P1367" t="s">
        <v>3087</v>
      </c>
      <c r="Q1367" s="3">
        <v>300002411085542</v>
      </c>
      <c r="R1367" t="s">
        <v>2243</v>
      </c>
      <c r="S1367">
        <v>322990</v>
      </c>
      <c r="T1367">
        <v>322990</v>
      </c>
      <c r="U1367" s="3">
        <v>1</v>
      </c>
      <c r="V1367" t="s">
        <v>3088</v>
      </c>
      <c r="W1367" t="s">
        <v>2448</v>
      </c>
      <c r="X1367" t="s">
        <v>2449</v>
      </c>
      <c r="Y1367" s="3">
        <v>138</v>
      </c>
      <c r="Z1367" t="s">
        <v>4228</v>
      </c>
      <c r="AA1367" t="s">
        <v>4229</v>
      </c>
      <c r="AB1367" t="s">
        <v>4230</v>
      </c>
      <c r="AC1367" t="s">
        <v>4231</v>
      </c>
      <c r="AD1367" t="s">
        <v>110</v>
      </c>
      <c r="AE1367" t="s">
        <v>60</v>
      </c>
      <c r="AF1367" t="s">
        <v>3093</v>
      </c>
      <c r="AG1367" t="s">
        <v>3094</v>
      </c>
      <c r="AH1367" s="3">
        <v>1</v>
      </c>
      <c r="AI1367" s="3">
        <v>2025</v>
      </c>
      <c r="AJ1367" s="4">
        <v>45699</v>
      </c>
      <c r="AK1367" s="5">
        <v>45700</v>
      </c>
      <c r="AL1367" t="s">
        <v>3508</v>
      </c>
      <c r="AM1367" t="s">
        <v>116</v>
      </c>
      <c r="AN1367">
        <v>322990</v>
      </c>
      <c r="AO1367">
        <v>2481.1</v>
      </c>
      <c r="AQ1367" s="6">
        <v>2481.1</v>
      </c>
    </row>
    <row r="1368" spans="1:43" x14ac:dyDescent="0.3">
      <c r="A1368" t="s">
        <v>98</v>
      </c>
      <c r="B1368" t="s">
        <v>190</v>
      </c>
      <c r="C1368" t="s">
        <v>46</v>
      </c>
      <c r="D1368" s="3">
        <v>75105</v>
      </c>
      <c r="E1368" t="s">
        <v>100</v>
      </c>
      <c r="F1368" t="s">
        <v>48</v>
      </c>
      <c r="G1368" t="s">
        <v>49</v>
      </c>
      <c r="H1368" t="s">
        <v>50</v>
      </c>
      <c r="I1368" t="s">
        <v>51</v>
      </c>
      <c r="J1368" t="s">
        <v>102</v>
      </c>
      <c r="K1368" t="s">
        <v>102</v>
      </c>
      <c r="L1368" t="s">
        <v>213</v>
      </c>
      <c r="M1368" t="s">
        <v>52</v>
      </c>
      <c r="N1368" t="s">
        <v>214</v>
      </c>
      <c r="O1368" t="s">
        <v>105</v>
      </c>
      <c r="Q1368" s="3"/>
      <c r="U1368" s="3"/>
      <c r="W1368" t="s">
        <v>43</v>
      </c>
      <c r="X1368" t="s">
        <v>43</v>
      </c>
      <c r="Y1368" s="3">
        <v>7</v>
      </c>
      <c r="Z1368" t="s">
        <v>215</v>
      </c>
      <c r="AA1368" t="s">
        <v>216</v>
      </c>
      <c r="AB1368" t="s">
        <v>217</v>
      </c>
      <c r="AC1368" t="s">
        <v>218</v>
      </c>
      <c r="AD1368" t="s">
        <v>110</v>
      </c>
      <c r="AE1368" t="s">
        <v>60</v>
      </c>
      <c r="AH1368" s="3"/>
      <c r="AI1368" s="3">
        <v>2025</v>
      </c>
      <c r="AJ1368" s="4">
        <v>45681</v>
      </c>
      <c r="AK1368" s="5">
        <v>45702</v>
      </c>
      <c r="AL1368" t="s">
        <v>43</v>
      </c>
      <c r="AM1368" t="s">
        <v>116</v>
      </c>
      <c r="AN1368">
        <v>28141.4</v>
      </c>
      <c r="AO1368">
        <v>216.02</v>
      </c>
      <c r="AQ1368" s="6">
        <v>216.02</v>
      </c>
    </row>
    <row r="1369" spans="1:43" x14ac:dyDescent="0.3">
      <c r="A1369" t="s">
        <v>98</v>
      </c>
      <c r="B1369" t="s">
        <v>230</v>
      </c>
      <c r="C1369" t="s">
        <v>46</v>
      </c>
      <c r="D1369" s="3">
        <v>75105</v>
      </c>
      <c r="E1369" t="s">
        <v>100</v>
      </c>
      <c r="F1369" t="s">
        <v>48</v>
      </c>
      <c r="G1369" t="s">
        <v>49</v>
      </c>
      <c r="H1369" t="s">
        <v>50</v>
      </c>
      <c r="I1369" t="s">
        <v>51</v>
      </c>
      <c r="J1369" t="s">
        <v>102</v>
      </c>
      <c r="K1369" t="s">
        <v>102</v>
      </c>
      <c r="L1369" t="s">
        <v>213</v>
      </c>
      <c r="M1369" t="s">
        <v>52</v>
      </c>
      <c r="N1369" t="s">
        <v>506</v>
      </c>
      <c r="O1369" t="s">
        <v>105</v>
      </c>
      <c r="Q1369" s="3"/>
      <c r="U1369" s="3"/>
      <c r="W1369" t="s">
        <v>43</v>
      </c>
      <c r="X1369" t="s">
        <v>43</v>
      </c>
      <c r="Y1369" s="3">
        <v>64</v>
      </c>
      <c r="Z1369" t="s">
        <v>507</v>
      </c>
      <c r="AA1369" t="s">
        <v>508</v>
      </c>
      <c r="AB1369" t="s">
        <v>509</v>
      </c>
      <c r="AC1369" t="s">
        <v>235</v>
      </c>
      <c r="AD1369" t="s">
        <v>110</v>
      </c>
      <c r="AE1369" t="s">
        <v>60</v>
      </c>
      <c r="AH1369" s="3"/>
      <c r="AI1369" s="3">
        <v>2023</v>
      </c>
      <c r="AJ1369" s="4">
        <v>45131</v>
      </c>
      <c r="AK1369" s="5">
        <v>45134</v>
      </c>
      <c r="AL1369" t="s">
        <v>43</v>
      </c>
      <c r="AM1369" t="s">
        <v>116</v>
      </c>
      <c r="AN1369">
        <v>7406</v>
      </c>
      <c r="AO1369">
        <v>53.800000000000004</v>
      </c>
      <c r="AQ1369" s="6">
        <v>53.800000000000004</v>
      </c>
    </row>
    <row r="1370" spans="1:43" x14ac:dyDescent="0.3">
      <c r="A1370" t="s">
        <v>98</v>
      </c>
      <c r="B1370" t="s">
        <v>137</v>
      </c>
      <c r="C1370" t="s">
        <v>46</v>
      </c>
      <c r="D1370" s="3">
        <v>75105</v>
      </c>
      <c r="E1370" t="s">
        <v>100</v>
      </c>
      <c r="F1370" t="s">
        <v>48</v>
      </c>
      <c r="G1370" t="s">
        <v>49</v>
      </c>
      <c r="H1370" t="s">
        <v>50</v>
      </c>
      <c r="I1370" t="s">
        <v>51</v>
      </c>
      <c r="J1370" t="s">
        <v>102</v>
      </c>
      <c r="K1370" t="s">
        <v>102</v>
      </c>
      <c r="L1370" t="s">
        <v>213</v>
      </c>
      <c r="M1370" t="s">
        <v>52</v>
      </c>
      <c r="N1370" t="s">
        <v>680</v>
      </c>
      <c r="O1370" t="s">
        <v>105</v>
      </c>
      <c r="Q1370" s="3"/>
      <c r="U1370" s="3"/>
      <c r="W1370" t="s">
        <v>43</v>
      </c>
      <c r="X1370" t="s">
        <v>43</v>
      </c>
      <c r="Y1370" s="3">
        <v>219</v>
      </c>
      <c r="Z1370" t="s">
        <v>681</v>
      </c>
      <c r="AA1370" t="s">
        <v>682</v>
      </c>
      <c r="AB1370" t="s">
        <v>683</v>
      </c>
      <c r="AC1370" t="s">
        <v>684</v>
      </c>
      <c r="AD1370" t="s">
        <v>110</v>
      </c>
      <c r="AE1370" t="s">
        <v>60</v>
      </c>
      <c r="AH1370" s="3"/>
      <c r="AI1370" s="3">
        <v>2025</v>
      </c>
      <c r="AJ1370" s="4">
        <v>45699</v>
      </c>
      <c r="AK1370" s="5">
        <v>45701</v>
      </c>
      <c r="AL1370" t="s">
        <v>43</v>
      </c>
      <c r="AM1370" t="s">
        <v>116</v>
      </c>
      <c r="AN1370">
        <v>22609.3</v>
      </c>
      <c r="AO1370">
        <v>173.68</v>
      </c>
      <c r="AQ1370" s="6">
        <v>173.68</v>
      </c>
    </row>
    <row r="1371" spans="1:43" x14ac:dyDescent="0.3">
      <c r="A1371" t="s">
        <v>98</v>
      </c>
      <c r="B1371" t="s">
        <v>137</v>
      </c>
      <c r="C1371" t="s">
        <v>46</v>
      </c>
      <c r="D1371" s="3">
        <v>75105</v>
      </c>
      <c r="E1371" t="s">
        <v>100</v>
      </c>
      <c r="F1371" t="s">
        <v>48</v>
      </c>
      <c r="G1371" t="s">
        <v>49</v>
      </c>
      <c r="H1371" t="s">
        <v>50</v>
      </c>
      <c r="I1371" t="s">
        <v>51</v>
      </c>
      <c r="J1371" t="s">
        <v>102</v>
      </c>
      <c r="K1371" t="s">
        <v>102</v>
      </c>
      <c r="L1371" t="s">
        <v>213</v>
      </c>
      <c r="M1371" t="s">
        <v>52</v>
      </c>
      <c r="N1371" t="s">
        <v>771</v>
      </c>
      <c r="O1371" t="s">
        <v>105</v>
      </c>
      <c r="Q1371" s="3"/>
      <c r="U1371" s="3"/>
      <c r="W1371" t="s">
        <v>43</v>
      </c>
      <c r="X1371" t="s">
        <v>43</v>
      </c>
      <c r="Y1371" s="3">
        <v>2</v>
      </c>
      <c r="Z1371" t="s">
        <v>772</v>
      </c>
      <c r="AA1371" t="s">
        <v>773</v>
      </c>
      <c r="AB1371" t="s">
        <v>774</v>
      </c>
      <c r="AC1371" t="s">
        <v>694</v>
      </c>
      <c r="AD1371" t="s">
        <v>110</v>
      </c>
      <c r="AE1371" t="s">
        <v>60</v>
      </c>
      <c r="AH1371" s="3"/>
      <c r="AI1371" s="3">
        <v>2025</v>
      </c>
      <c r="AJ1371" s="4">
        <v>45698</v>
      </c>
      <c r="AK1371" s="5">
        <v>45728</v>
      </c>
      <c r="AL1371" t="s">
        <v>43</v>
      </c>
      <c r="AM1371" t="s">
        <v>61</v>
      </c>
      <c r="AN1371">
        <v>105</v>
      </c>
      <c r="AO1371">
        <v>105</v>
      </c>
      <c r="AQ1371" s="6">
        <v>105</v>
      </c>
    </row>
    <row r="1372" spans="1:43" x14ac:dyDescent="0.3">
      <c r="A1372" t="s">
        <v>98</v>
      </c>
      <c r="B1372" t="s">
        <v>137</v>
      </c>
      <c r="C1372" t="s">
        <v>46</v>
      </c>
      <c r="D1372" s="3">
        <v>75105</v>
      </c>
      <c r="E1372" t="s">
        <v>100</v>
      </c>
      <c r="F1372" t="s">
        <v>48</v>
      </c>
      <c r="G1372" t="s">
        <v>49</v>
      </c>
      <c r="H1372" t="s">
        <v>50</v>
      </c>
      <c r="I1372" t="s">
        <v>51</v>
      </c>
      <c r="J1372" t="s">
        <v>102</v>
      </c>
      <c r="K1372" t="s">
        <v>102</v>
      </c>
      <c r="L1372" t="s">
        <v>213</v>
      </c>
      <c r="M1372" t="s">
        <v>52</v>
      </c>
      <c r="N1372" t="s">
        <v>808</v>
      </c>
      <c r="O1372" t="s">
        <v>105</v>
      </c>
      <c r="Q1372" s="3"/>
      <c r="U1372" s="3"/>
      <c r="W1372" t="s">
        <v>43</v>
      </c>
      <c r="X1372" t="s">
        <v>43</v>
      </c>
      <c r="Y1372" s="3">
        <v>8</v>
      </c>
      <c r="Z1372" t="s">
        <v>809</v>
      </c>
      <c r="AA1372" t="s">
        <v>810</v>
      </c>
      <c r="AB1372" t="s">
        <v>811</v>
      </c>
      <c r="AC1372" t="s">
        <v>812</v>
      </c>
      <c r="AD1372" t="s">
        <v>110</v>
      </c>
      <c r="AE1372" t="s">
        <v>60</v>
      </c>
      <c r="AH1372" s="3"/>
      <c r="AI1372" s="3">
        <v>2025</v>
      </c>
      <c r="AJ1372" s="4">
        <v>45694</v>
      </c>
      <c r="AK1372" s="5">
        <v>45707</v>
      </c>
      <c r="AL1372" t="s">
        <v>43</v>
      </c>
      <c r="AM1372" t="s">
        <v>61</v>
      </c>
      <c r="AN1372">
        <v>15.610000000000001</v>
      </c>
      <c r="AO1372">
        <v>15.610000000000001</v>
      </c>
      <c r="AQ1372" s="6">
        <v>15.610000000000001</v>
      </c>
    </row>
    <row r="1373" spans="1:43" x14ac:dyDescent="0.3">
      <c r="A1373" t="s">
        <v>98</v>
      </c>
      <c r="B1373" t="s">
        <v>137</v>
      </c>
      <c r="C1373" t="s">
        <v>46</v>
      </c>
      <c r="D1373" s="3">
        <v>75105</v>
      </c>
      <c r="E1373" t="s">
        <v>100</v>
      </c>
      <c r="F1373" t="s">
        <v>48</v>
      </c>
      <c r="G1373" t="s">
        <v>49</v>
      </c>
      <c r="H1373" t="s">
        <v>50</v>
      </c>
      <c r="I1373" t="s">
        <v>51</v>
      </c>
      <c r="J1373" t="s">
        <v>102</v>
      </c>
      <c r="K1373" t="s">
        <v>102</v>
      </c>
      <c r="L1373" t="s">
        <v>213</v>
      </c>
      <c r="M1373" t="s">
        <v>52</v>
      </c>
      <c r="N1373" t="s">
        <v>866</v>
      </c>
      <c r="O1373" t="s">
        <v>105</v>
      </c>
      <c r="Q1373" s="3"/>
      <c r="U1373" s="3"/>
      <c r="W1373" t="s">
        <v>43</v>
      </c>
      <c r="X1373" t="s">
        <v>43</v>
      </c>
      <c r="Y1373" s="3">
        <v>26</v>
      </c>
      <c r="Z1373" t="s">
        <v>867</v>
      </c>
      <c r="AA1373" t="s">
        <v>868</v>
      </c>
      <c r="AB1373" t="s">
        <v>869</v>
      </c>
      <c r="AC1373" t="s">
        <v>870</v>
      </c>
      <c r="AD1373" t="s">
        <v>110</v>
      </c>
      <c r="AE1373" t="s">
        <v>60</v>
      </c>
      <c r="AH1373" s="3"/>
      <c r="AI1373" s="3">
        <v>2025</v>
      </c>
      <c r="AJ1373" s="4">
        <v>45700</v>
      </c>
      <c r="AK1373" s="5">
        <v>45711</v>
      </c>
      <c r="AL1373" t="s">
        <v>43</v>
      </c>
      <c r="AM1373" t="s">
        <v>61</v>
      </c>
      <c r="AN1373">
        <v>-12.49</v>
      </c>
      <c r="AP1373">
        <v>12.49</v>
      </c>
      <c r="AQ1373" s="6">
        <v>-12.49</v>
      </c>
    </row>
    <row r="1374" spans="1:43" x14ac:dyDescent="0.3">
      <c r="A1374" t="s">
        <v>98</v>
      </c>
      <c r="B1374" t="s">
        <v>137</v>
      </c>
      <c r="C1374" t="s">
        <v>46</v>
      </c>
      <c r="D1374" s="3">
        <v>75105</v>
      </c>
      <c r="E1374" t="s">
        <v>100</v>
      </c>
      <c r="F1374" t="s">
        <v>48</v>
      </c>
      <c r="G1374" t="s">
        <v>49</v>
      </c>
      <c r="H1374" t="s">
        <v>50</v>
      </c>
      <c r="I1374" t="s">
        <v>51</v>
      </c>
      <c r="J1374" t="s">
        <v>102</v>
      </c>
      <c r="K1374" t="s">
        <v>102</v>
      </c>
      <c r="L1374" t="s">
        <v>213</v>
      </c>
      <c r="M1374" t="s">
        <v>52</v>
      </c>
      <c r="N1374" t="s">
        <v>895</v>
      </c>
      <c r="O1374" t="s">
        <v>105</v>
      </c>
      <c r="Q1374" s="3"/>
      <c r="U1374" s="3"/>
      <c r="W1374" t="s">
        <v>43</v>
      </c>
      <c r="X1374" t="s">
        <v>43</v>
      </c>
      <c r="Y1374" s="3">
        <v>42</v>
      </c>
      <c r="Z1374" t="s">
        <v>691</v>
      </c>
      <c r="AA1374" t="s">
        <v>896</v>
      </c>
      <c r="AB1374" t="s">
        <v>693</v>
      </c>
      <c r="AC1374" t="s">
        <v>812</v>
      </c>
      <c r="AD1374" t="s">
        <v>110</v>
      </c>
      <c r="AE1374" t="s">
        <v>60</v>
      </c>
      <c r="AH1374" s="3"/>
      <c r="AI1374" s="3">
        <v>2025</v>
      </c>
      <c r="AJ1374" s="4">
        <v>45694</v>
      </c>
      <c r="AK1374" s="5">
        <v>45700</v>
      </c>
      <c r="AL1374" t="s">
        <v>43</v>
      </c>
      <c r="AM1374" t="s">
        <v>61</v>
      </c>
      <c r="AN1374">
        <v>62.440000000000005</v>
      </c>
      <c r="AO1374">
        <v>62.440000000000005</v>
      </c>
      <c r="AQ1374" s="6">
        <v>62.440000000000005</v>
      </c>
    </row>
    <row r="1375" spans="1:43" x14ac:dyDescent="0.3">
      <c r="A1375" t="s">
        <v>98</v>
      </c>
      <c r="B1375" t="s">
        <v>137</v>
      </c>
      <c r="C1375" t="s">
        <v>46</v>
      </c>
      <c r="D1375" s="3">
        <v>75105</v>
      </c>
      <c r="E1375" t="s">
        <v>100</v>
      </c>
      <c r="F1375" t="s">
        <v>48</v>
      </c>
      <c r="G1375" t="s">
        <v>49</v>
      </c>
      <c r="H1375" t="s">
        <v>50</v>
      </c>
      <c r="I1375" t="s">
        <v>51</v>
      </c>
      <c r="J1375" t="s">
        <v>102</v>
      </c>
      <c r="K1375" t="s">
        <v>102</v>
      </c>
      <c r="L1375" t="s">
        <v>213</v>
      </c>
      <c r="M1375" t="s">
        <v>52</v>
      </c>
      <c r="N1375" t="s">
        <v>1051</v>
      </c>
      <c r="O1375" t="s">
        <v>105</v>
      </c>
      <c r="Q1375" s="3"/>
      <c r="U1375" s="3"/>
      <c r="W1375" t="s">
        <v>43</v>
      </c>
      <c r="X1375" t="s">
        <v>43</v>
      </c>
      <c r="Y1375" s="3">
        <v>204</v>
      </c>
      <c r="Z1375" t="s">
        <v>215</v>
      </c>
      <c r="AA1375" t="s">
        <v>1052</v>
      </c>
      <c r="AB1375" t="s">
        <v>1053</v>
      </c>
      <c r="AC1375" t="s">
        <v>870</v>
      </c>
      <c r="AD1375" t="s">
        <v>110</v>
      </c>
      <c r="AE1375" t="s">
        <v>60</v>
      </c>
      <c r="AH1375" s="3"/>
      <c r="AI1375" s="3">
        <v>2025</v>
      </c>
      <c r="AJ1375" s="4">
        <v>45700</v>
      </c>
      <c r="AK1375" s="5">
        <v>45702</v>
      </c>
      <c r="AL1375" t="s">
        <v>43</v>
      </c>
      <c r="AM1375" t="s">
        <v>61</v>
      </c>
      <c r="AN1375">
        <v>12.49</v>
      </c>
      <c r="AO1375">
        <v>12.49</v>
      </c>
      <c r="AQ1375" s="6">
        <v>12.49</v>
      </c>
    </row>
    <row r="1376" spans="1:43" x14ac:dyDescent="0.3">
      <c r="A1376" t="s">
        <v>2239</v>
      </c>
      <c r="B1376" t="s">
        <v>446</v>
      </c>
      <c r="C1376" t="s">
        <v>46</v>
      </c>
      <c r="D1376" s="3">
        <v>76125</v>
      </c>
      <c r="E1376" t="s">
        <v>3385</v>
      </c>
      <c r="F1376" t="s">
        <v>48</v>
      </c>
      <c r="G1376" t="s">
        <v>49</v>
      </c>
      <c r="H1376" t="s">
        <v>50</v>
      </c>
      <c r="I1376" t="s">
        <v>51</v>
      </c>
      <c r="J1376" t="s">
        <v>102</v>
      </c>
      <c r="K1376" t="s">
        <v>102</v>
      </c>
      <c r="L1376" t="s">
        <v>213</v>
      </c>
      <c r="M1376" t="s">
        <v>52</v>
      </c>
      <c r="N1376" t="s">
        <v>2474</v>
      </c>
      <c r="O1376" t="s">
        <v>2241</v>
      </c>
      <c r="P1376" t="s">
        <v>2475</v>
      </c>
      <c r="Q1376" s="3">
        <v>300001133893717</v>
      </c>
      <c r="R1376" t="s">
        <v>2243</v>
      </c>
      <c r="S1376">
        <v>105800</v>
      </c>
      <c r="T1376">
        <v>105800</v>
      </c>
      <c r="U1376" s="3">
        <v>1</v>
      </c>
      <c r="V1376" t="s">
        <v>2476</v>
      </c>
      <c r="W1376" t="s">
        <v>2477</v>
      </c>
      <c r="X1376" t="s">
        <v>2478</v>
      </c>
      <c r="Y1376" s="3">
        <v>4993</v>
      </c>
      <c r="Z1376" t="s">
        <v>2479</v>
      </c>
      <c r="AA1376" t="s">
        <v>2480</v>
      </c>
      <c r="AB1376" t="s">
        <v>2481</v>
      </c>
      <c r="AC1376" t="s">
        <v>2482</v>
      </c>
      <c r="AD1376" t="s">
        <v>2483</v>
      </c>
      <c r="AE1376" t="s">
        <v>60</v>
      </c>
      <c r="AF1376" t="s">
        <v>2484</v>
      </c>
      <c r="AG1376" t="s">
        <v>2485</v>
      </c>
      <c r="AH1376" s="3">
        <v>1</v>
      </c>
      <c r="AI1376" s="3">
        <v>2023</v>
      </c>
      <c r="AJ1376" s="4">
        <v>45146</v>
      </c>
      <c r="AK1376" s="5">
        <v>45146</v>
      </c>
      <c r="AL1376" t="s">
        <v>43</v>
      </c>
      <c r="AM1376" t="s">
        <v>116</v>
      </c>
      <c r="AN1376">
        <v>0</v>
      </c>
      <c r="AO1376">
        <v>5</v>
      </c>
      <c r="AQ1376" s="6">
        <v>5</v>
      </c>
    </row>
    <row r="1377" spans="1:43" x14ac:dyDescent="0.3">
      <c r="A1377" t="s">
        <v>2239</v>
      </c>
      <c r="B1377" t="s">
        <v>241</v>
      </c>
      <c r="C1377" t="s">
        <v>46</v>
      </c>
      <c r="D1377" s="3">
        <v>76135</v>
      </c>
      <c r="E1377" t="s">
        <v>80</v>
      </c>
      <c r="F1377" t="s">
        <v>48</v>
      </c>
      <c r="G1377" t="s">
        <v>49</v>
      </c>
      <c r="H1377" t="s">
        <v>50</v>
      </c>
      <c r="I1377" t="s">
        <v>51</v>
      </c>
      <c r="J1377" t="s">
        <v>102</v>
      </c>
      <c r="K1377" t="s">
        <v>102</v>
      </c>
      <c r="L1377" t="s">
        <v>213</v>
      </c>
      <c r="M1377" t="s">
        <v>52</v>
      </c>
      <c r="N1377" t="s">
        <v>3086</v>
      </c>
      <c r="O1377" t="s">
        <v>2241</v>
      </c>
      <c r="P1377" t="s">
        <v>3087</v>
      </c>
      <c r="Q1377" s="3">
        <v>300002411085542</v>
      </c>
      <c r="R1377" t="s">
        <v>2243</v>
      </c>
      <c r="S1377">
        <v>322990</v>
      </c>
      <c r="T1377">
        <v>322990</v>
      </c>
      <c r="U1377" s="3">
        <v>1</v>
      </c>
      <c r="V1377" t="s">
        <v>3088</v>
      </c>
      <c r="W1377" t="s">
        <v>2448</v>
      </c>
      <c r="X1377" t="s">
        <v>2449</v>
      </c>
      <c r="Y1377" s="3">
        <v>514</v>
      </c>
      <c r="Z1377" t="s">
        <v>3089</v>
      </c>
      <c r="AA1377" t="s">
        <v>3090</v>
      </c>
      <c r="AB1377" t="s">
        <v>3091</v>
      </c>
      <c r="AC1377" t="s">
        <v>3092</v>
      </c>
      <c r="AD1377" t="s">
        <v>110</v>
      </c>
      <c r="AE1377" t="s">
        <v>60</v>
      </c>
      <c r="AF1377" t="s">
        <v>3093</v>
      </c>
      <c r="AG1377" t="s">
        <v>3094</v>
      </c>
      <c r="AH1377" s="3">
        <v>1</v>
      </c>
      <c r="AI1377" s="3">
        <v>2025</v>
      </c>
      <c r="AJ1377" s="4">
        <v>45734</v>
      </c>
      <c r="AK1377" s="5">
        <v>45734</v>
      </c>
      <c r="AL1377" t="s">
        <v>43</v>
      </c>
      <c r="AM1377" t="s">
        <v>116</v>
      </c>
      <c r="AN1377">
        <v>0</v>
      </c>
      <c r="AP1377">
        <v>7.98</v>
      </c>
      <c r="AQ1377" s="6">
        <v>-7.98</v>
      </c>
    </row>
    <row r="1378" spans="1:43" x14ac:dyDescent="0.3">
      <c r="A1378" t="s">
        <v>3497</v>
      </c>
      <c r="B1378" t="s">
        <v>196</v>
      </c>
      <c r="C1378" t="s">
        <v>46</v>
      </c>
      <c r="D1378" s="3">
        <v>72815</v>
      </c>
      <c r="E1378" t="s">
        <v>4647</v>
      </c>
      <c r="F1378" t="s">
        <v>48</v>
      </c>
      <c r="G1378" t="s">
        <v>49</v>
      </c>
      <c r="H1378" t="s">
        <v>50</v>
      </c>
      <c r="I1378" t="s">
        <v>51</v>
      </c>
      <c r="J1378" t="s">
        <v>102</v>
      </c>
      <c r="K1378" t="s">
        <v>102</v>
      </c>
      <c r="L1378" t="s">
        <v>3377</v>
      </c>
      <c r="M1378" t="s">
        <v>52</v>
      </c>
      <c r="N1378" t="s">
        <v>3379</v>
      </c>
      <c r="O1378" t="s">
        <v>3498</v>
      </c>
      <c r="P1378" t="s">
        <v>3378</v>
      </c>
      <c r="Q1378" s="3">
        <v>300000906062267</v>
      </c>
      <c r="R1378" t="s">
        <v>2243</v>
      </c>
      <c r="S1378">
        <v>0</v>
      </c>
      <c r="T1378">
        <v>13529.5</v>
      </c>
      <c r="U1378" s="3">
        <v>1</v>
      </c>
      <c r="V1378" t="s">
        <v>3379</v>
      </c>
      <c r="W1378" t="s">
        <v>3380</v>
      </c>
      <c r="X1378" t="s">
        <v>3380</v>
      </c>
      <c r="Y1378" s="3">
        <v>75</v>
      </c>
      <c r="Z1378" t="s">
        <v>4625</v>
      </c>
      <c r="AA1378" t="s">
        <v>4626</v>
      </c>
      <c r="AB1378" t="s">
        <v>4627</v>
      </c>
      <c r="AC1378" t="s">
        <v>4624</v>
      </c>
      <c r="AD1378" t="s">
        <v>110</v>
      </c>
      <c r="AE1378" t="s">
        <v>60</v>
      </c>
      <c r="AF1378" t="s">
        <v>2247</v>
      </c>
      <c r="AH1378" s="3">
        <v>0</v>
      </c>
      <c r="AI1378" s="3">
        <v>2023</v>
      </c>
      <c r="AJ1378" s="4">
        <v>45028</v>
      </c>
      <c r="AK1378" s="5">
        <v>45030</v>
      </c>
      <c r="AL1378" t="s">
        <v>3508</v>
      </c>
      <c r="AM1378" t="s">
        <v>61</v>
      </c>
      <c r="AN1378">
        <v>13529.5</v>
      </c>
      <c r="AO1378">
        <v>13529.5</v>
      </c>
      <c r="AQ1378" s="6">
        <v>13529.5</v>
      </c>
    </row>
    <row r="1379" spans="1:43" x14ac:dyDescent="0.3">
      <c r="A1379" s="1"/>
      <c r="B1379" s="1"/>
      <c r="C1379" s="1"/>
      <c r="D1379" s="7"/>
      <c r="E1379" s="1"/>
      <c r="F1379" s="1"/>
      <c r="G1379" s="1"/>
      <c r="H1379" s="1"/>
      <c r="I1379" s="1"/>
      <c r="J1379" s="1"/>
      <c r="K1379" s="1"/>
      <c r="L1379" s="1"/>
      <c r="M1379" s="1"/>
      <c r="N1379" s="1"/>
      <c r="O1379" s="1"/>
      <c r="P1379" s="1"/>
      <c r="Q1379" s="7"/>
      <c r="R1379" s="1"/>
      <c r="S1379" s="1"/>
      <c r="T1379" s="1"/>
      <c r="U1379" s="7"/>
      <c r="V1379" s="1"/>
      <c r="W1379" s="1"/>
      <c r="X1379" s="1"/>
      <c r="Y1379" s="7"/>
      <c r="Z1379" s="1"/>
      <c r="AA1379" s="1"/>
      <c r="AB1379" s="1"/>
      <c r="AC1379" s="1"/>
      <c r="AD1379" s="1"/>
      <c r="AE1379" s="1"/>
      <c r="AF1379" s="1"/>
      <c r="AG1379" s="1"/>
      <c r="AH1379" s="7"/>
      <c r="AI1379" s="7"/>
      <c r="AJ1379" s="8"/>
      <c r="AK1379" s="9"/>
      <c r="AL1379" s="1"/>
      <c r="AM1379" s="1"/>
      <c r="AN1379" s="1"/>
      <c r="AO1379" s="11">
        <v>10468518.920000011</v>
      </c>
      <c r="AP1379" s="11">
        <v>10901592.030000001</v>
      </c>
      <c r="AQ1379" s="11">
        <v>-433073.10999999213</v>
      </c>
    </row>
  </sheetData>
  <sortState xmlns:xlrd2="http://schemas.microsoft.com/office/spreadsheetml/2017/richdata2" ref="A2:AQ3118">
    <sortCondition ref="L1:L3118"/>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BB82-43E3-4616-B024-7E2A867CB091}">
  <dimension ref="A1:AQ1379"/>
  <sheetViews>
    <sheetView workbookViewId="0">
      <selection sqref="A1:XFD1"/>
    </sheetView>
  </sheetViews>
  <sheetFormatPr defaultRowHeight="14.4" x14ac:dyDescent="0.3"/>
  <cols>
    <col min="12" max="12" width="11.33203125" customWidth="1"/>
    <col min="17" max="17" width="18.109375" customWidth="1"/>
    <col min="36" max="37" width="10.21875" customWidth="1"/>
    <col min="43" max="43" width="12.109375" customWidth="1"/>
  </cols>
  <sheetData>
    <row r="1" spans="1:43" x14ac:dyDescent="0.3">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row>
    <row r="2" spans="1:43" x14ac:dyDescent="0.3">
      <c r="B2" t="s">
        <v>71</v>
      </c>
      <c r="C2" t="s">
        <v>46</v>
      </c>
      <c r="D2" s="3">
        <v>71305</v>
      </c>
      <c r="E2" t="s">
        <v>1378</v>
      </c>
      <c r="F2" t="s">
        <v>48</v>
      </c>
      <c r="G2" t="s">
        <v>49</v>
      </c>
      <c r="H2" t="s">
        <v>50</v>
      </c>
      <c r="I2" t="s">
        <v>51</v>
      </c>
      <c r="J2" t="s">
        <v>43</v>
      </c>
      <c r="K2" t="s">
        <v>43</v>
      </c>
      <c r="L2" t="s">
        <v>43</v>
      </c>
      <c r="M2" t="s">
        <v>52</v>
      </c>
      <c r="N2" t="s">
        <v>43</v>
      </c>
      <c r="Q2" s="3"/>
      <c r="U2" s="3"/>
      <c r="W2" t="s">
        <v>43</v>
      </c>
      <c r="X2" t="s">
        <v>43</v>
      </c>
      <c r="Y2" s="3">
        <v>2300</v>
      </c>
      <c r="Z2" t="s">
        <v>1379</v>
      </c>
      <c r="AA2" t="s">
        <v>1380</v>
      </c>
      <c r="AB2" t="s">
        <v>1381</v>
      </c>
      <c r="AC2" t="s">
        <v>1382</v>
      </c>
      <c r="AD2" t="s">
        <v>1383</v>
      </c>
      <c r="AE2" t="s">
        <v>60</v>
      </c>
      <c r="AH2" s="3"/>
      <c r="AI2" s="3">
        <v>2024</v>
      </c>
      <c r="AJ2" s="4">
        <v>45657</v>
      </c>
      <c r="AK2" s="5">
        <v>45736</v>
      </c>
      <c r="AL2" t="s">
        <v>43</v>
      </c>
      <c r="AM2" t="s">
        <v>61</v>
      </c>
      <c r="AN2">
        <v>18200</v>
      </c>
      <c r="AO2">
        <v>18200</v>
      </c>
      <c r="AQ2" s="6">
        <v>18200</v>
      </c>
    </row>
    <row r="3" spans="1:43" x14ac:dyDescent="0.3">
      <c r="A3" t="s">
        <v>3386</v>
      </c>
      <c r="B3" t="s">
        <v>71</v>
      </c>
      <c r="C3" t="s">
        <v>46</v>
      </c>
      <c r="D3" s="3">
        <v>71305</v>
      </c>
      <c r="E3" t="s">
        <v>1378</v>
      </c>
      <c r="F3" t="s">
        <v>48</v>
      </c>
      <c r="G3" t="s">
        <v>49</v>
      </c>
      <c r="H3" t="s">
        <v>50</v>
      </c>
      <c r="I3" t="s">
        <v>51</v>
      </c>
      <c r="J3" t="s">
        <v>43</v>
      </c>
      <c r="K3" t="s">
        <v>43</v>
      </c>
      <c r="L3" t="s">
        <v>43</v>
      </c>
      <c r="M3" t="s">
        <v>52</v>
      </c>
      <c r="N3" t="s">
        <v>3310</v>
      </c>
      <c r="O3" t="s">
        <v>3386</v>
      </c>
      <c r="Q3" s="3"/>
      <c r="U3" s="3"/>
      <c r="W3" t="s">
        <v>43</v>
      </c>
      <c r="X3" t="s">
        <v>43</v>
      </c>
      <c r="Y3" s="3">
        <v>1124</v>
      </c>
      <c r="Z3" t="s">
        <v>3480</v>
      </c>
      <c r="AA3" t="s">
        <v>1367</v>
      </c>
      <c r="AB3" t="s">
        <v>3481</v>
      </c>
      <c r="AC3" t="s">
        <v>3482</v>
      </c>
      <c r="AD3" t="s">
        <v>3399</v>
      </c>
      <c r="AE3" t="s">
        <v>60</v>
      </c>
      <c r="AH3" s="3"/>
      <c r="AI3" s="3">
        <v>2024</v>
      </c>
      <c r="AJ3" s="4">
        <v>45657</v>
      </c>
      <c r="AK3" s="5">
        <v>45681</v>
      </c>
      <c r="AL3" t="s">
        <v>43</v>
      </c>
      <c r="AM3" t="s">
        <v>61</v>
      </c>
      <c r="AN3">
        <v>18200</v>
      </c>
      <c r="AO3">
        <v>18200</v>
      </c>
      <c r="AQ3" s="6">
        <v>18200</v>
      </c>
    </row>
    <row r="4" spans="1:43" x14ac:dyDescent="0.3">
      <c r="A4" t="s">
        <v>3386</v>
      </c>
      <c r="B4" t="s">
        <v>130</v>
      </c>
      <c r="C4" t="s">
        <v>46</v>
      </c>
      <c r="D4" s="3">
        <v>71305</v>
      </c>
      <c r="E4" t="s">
        <v>1378</v>
      </c>
      <c r="F4" t="s">
        <v>48</v>
      </c>
      <c r="G4" t="s">
        <v>49</v>
      </c>
      <c r="H4" t="s">
        <v>50</v>
      </c>
      <c r="I4" t="s">
        <v>51</v>
      </c>
      <c r="J4" t="s">
        <v>43</v>
      </c>
      <c r="K4" t="s">
        <v>43</v>
      </c>
      <c r="L4" t="s">
        <v>43</v>
      </c>
      <c r="M4" t="s">
        <v>52</v>
      </c>
      <c r="N4" t="s">
        <v>3310</v>
      </c>
      <c r="O4" t="s">
        <v>3386</v>
      </c>
      <c r="Q4" s="3"/>
      <c r="U4" s="3"/>
      <c r="W4" t="s">
        <v>43</v>
      </c>
      <c r="X4" t="s">
        <v>43</v>
      </c>
      <c r="Y4" s="3">
        <v>1201</v>
      </c>
      <c r="Z4" t="s">
        <v>3483</v>
      </c>
      <c r="AA4" t="s">
        <v>1367</v>
      </c>
      <c r="AB4" t="s">
        <v>3484</v>
      </c>
      <c r="AC4" t="s">
        <v>3485</v>
      </c>
      <c r="AD4" t="s">
        <v>3399</v>
      </c>
      <c r="AE4" t="s">
        <v>60</v>
      </c>
      <c r="AH4" s="3"/>
      <c r="AI4" s="3">
        <v>2024</v>
      </c>
      <c r="AJ4" s="4">
        <v>45626</v>
      </c>
      <c r="AK4" s="5">
        <v>45646</v>
      </c>
      <c r="AL4" t="s">
        <v>43</v>
      </c>
      <c r="AM4" t="s">
        <v>61</v>
      </c>
      <c r="AN4">
        <v>18200</v>
      </c>
      <c r="AO4">
        <v>18200</v>
      </c>
      <c r="AQ4" s="6">
        <v>18200</v>
      </c>
    </row>
    <row r="5" spans="1:43" x14ac:dyDescent="0.3">
      <c r="A5" t="s">
        <v>3386</v>
      </c>
      <c r="B5" t="s">
        <v>190</v>
      </c>
      <c r="C5" t="s">
        <v>46</v>
      </c>
      <c r="D5" s="3">
        <v>71305</v>
      </c>
      <c r="E5" t="s">
        <v>1378</v>
      </c>
      <c r="F5" t="s">
        <v>48</v>
      </c>
      <c r="G5" t="s">
        <v>49</v>
      </c>
      <c r="H5" t="s">
        <v>50</v>
      </c>
      <c r="I5" t="s">
        <v>51</v>
      </c>
      <c r="J5" t="s">
        <v>43</v>
      </c>
      <c r="K5" t="s">
        <v>43</v>
      </c>
      <c r="L5" t="s">
        <v>43</v>
      </c>
      <c r="M5" t="s">
        <v>52</v>
      </c>
      <c r="N5" t="s">
        <v>3310</v>
      </c>
      <c r="O5" t="s">
        <v>3386</v>
      </c>
      <c r="Q5" s="3"/>
      <c r="U5" s="3"/>
      <c r="W5" t="s">
        <v>43</v>
      </c>
      <c r="X5" t="s">
        <v>43</v>
      </c>
      <c r="Y5" s="3">
        <v>17167</v>
      </c>
      <c r="Z5" t="s">
        <v>3486</v>
      </c>
      <c r="AA5" t="s">
        <v>1367</v>
      </c>
      <c r="AB5" t="s">
        <v>3487</v>
      </c>
      <c r="AC5" t="s">
        <v>3488</v>
      </c>
      <c r="AD5" t="s">
        <v>3399</v>
      </c>
      <c r="AE5" t="s">
        <v>60</v>
      </c>
      <c r="AH5" s="3"/>
      <c r="AI5" s="3">
        <v>2025</v>
      </c>
      <c r="AJ5" s="4">
        <v>45658</v>
      </c>
      <c r="AK5" s="5">
        <v>45681</v>
      </c>
      <c r="AL5" t="s">
        <v>43</v>
      </c>
      <c r="AM5" t="s">
        <v>61</v>
      </c>
      <c r="AN5">
        <v>-18200</v>
      </c>
      <c r="AP5">
        <v>18200</v>
      </c>
      <c r="AQ5" s="6">
        <v>-18200</v>
      </c>
    </row>
    <row r="6" spans="1:43" x14ac:dyDescent="0.3">
      <c r="A6" t="s">
        <v>3386</v>
      </c>
      <c r="B6" t="s">
        <v>71</v>
      </c>
      <c r="C6" t="s">
        <v>46</v>
      </c>
      <c r="D6" s="3">
        <v>71305</v>
      </c>
      <c r="E6" t="s">
        <v>1378</v>
      </c>
      <c r="F6" t="s">
        <v>48</v>
      </c>
      <c r="G6" t="s">
        <v>49</v>
      </c>
      <c r="H6" t="s">
        <v>50</v>
      </c>
      <c r="I6" t="s">
        <v>51</v>
      </c>
      <c r="J6" t="s">
        <v>43</v>
      </c>
      <c r="K6" t="s">
        <v>43</v>
      </c>
      <c r="L6" t="s">
        <v>43</v>
      </c>
      <c r="M6" t="s">
        <v>52</v>
      </c>
      <c r="N6" t="s">
        <v>3310</v>
      </c>
      <c r="O6" t="s">
        <v>3386</v>
      </c>
      <c r="Q6" s="3"/>
      <c r="U6" s="3"/>
      <c r="W6" t="s">
        <v>43</v>
      </c>
      <c r="X6" t="s">
        <v>43</v>
      </c>
      <c r="Y6" s="3">
        <v>17759</v>
      </c>
      <c r="Z6" t="s">
        <v>3489</v>
      </c>
      <c r="AA6" t="s">
        <v>1367</v>
      </c>
      <c r="AB6" t="s">
        <v>3490</v>
      </c>
      <c r="AC6" t="s">
        <v>3491</v>
      </c>
      <c r="AD6" t="s">
        <v>3399</v>
      </c>
      <c r="AE6" t="s">
        <v>60</v>
      </c>
      <c r="AH6" s="3"/>
      <c r="AI6" s="3">
        <v>2024</v>
      </c>
      <c r="AJ6" s="4">
        <v>45627</v>
      </c>
      <c r="AK6" s="5">
        <v>45646</v>
      </c>
      <c r="AL6" t="s">
        <v>43</v>
      </c>
      <c r="AM6" t="s">
        <v>61</v>
      </c>
      <c r="AN6">
        <v>-18200</v>
      </c>
      <c r="AP6">
        <v>18200</v>
      </c>
      <c r="AQ6" s="6">
        <v>-18200</v>
      </c>
    </row>
    <row r="7" spans="1:43" x14ac:dyDescent="0.3">
      <c r="A7" t="s">
        <v>3497</v>
      </c>
      <c r="B7" t="s">
        <v>124</v>
      </c>
      <c r="C7" t="s">
        <v>46</v>
      </c>
      <c r="D7" s="3">
        <v>71305</v>
      </c>
      <c r="E7" t="s">
        <v>1378</v>
      </c>
      <c r="F7" t="s">
        <v>48</v>
      </c>
      <c r="G7" t="s">
        <v>49</v>
      </c>
      <c r="H7" t="s">
        <v>50</v>
      </c>
      <c r="I7" t="s">
        <v>51</v>
      </c>
      <c r="J7" t="s">
        <v>43</v>
      </c>
      <c r="K7" t="s">
        <v>43</v>
      </c>
      <c r="L7" t="s">
        <v>43</v>
      </c>
      <c r="M7" t="s">
        <v>52</v>
      </c>
      <c r="N7" t="s">
        <v>3328</v>
      </c>
      <c r="O7" t="s">
        <v>3498</v>
      </c>
      <c r="P7" t="s">
        <v>3327</v>
      </c>
      <c r="Q7" s="3">
        <v>300002174374334</v>
      </c>
      <c r="R7" t="s">
        <v>2243</v>
      </c>
      <c r="S7">
        <v>18200</v>
      </c>
      <c r="T7">
        <v>18200</v>
      </c>
      <c r="U7" s="3">
        <v>1</v>
      </c>
      <c r="V7" t="s">
        <v>3328</v>
      </c>
      <c r="W7" t="s">
        <v>2354</v>
      </c>
      <c r="X7" t="s">
        <v>2355</v>
      </c>
      <c r="Y7" s="3">
        <v>28</v>
      </c>
      <c r="Z7" t="s">
        <v>4532</v>
      </c>
      <c r="AA7" t="s">
        <v>4533</v>
      </c>
      <c r="AB7" t="s">
        <v>4534</v>
      </c>
      <c r="AC7" t="s">
        <v>4535</v>
      </c>
      <c r="AD7" t="s">
        <v>110</v>
      </c>
      <c r="AE7" t="s">
        <v>60</v>
      </c>
      <c r="AF7" t="s">
        <v>2247</v>
      </c>
      <c r="AH7" s="3">
        <v>0</v>
      </c>
      <c r="AI7" s="3">
        <v>2024</v>
      </c>
      <c r="AJ7" s="4">
        <v>45595</v>
      </c>
      <c r="AK7" s="5">
        <v>45611</v>
      </c>
      <c r="AL7" t="s">
        <v>3508</v>
      </c>
      <c r="AM7" t="s">
        <v>61</v>
      </c>
      <c r="AN7">
        <v>18200</v>
      </c>
      <c r="AO7">
        <v>18200</v>
      </c>
      <c r="AQ7" s="6">
        <v>18200</v>
      </c>
    </row>
    <row r="8" spans="1:43" x14ac:dyDescent="0.3">
      <c r="B8" t="s">
        <v>137</v>
      </c>
      <c r="C8" t="s">
        <v>46</v>
      </c>
      <c r="D8" s="3">
        <v>71305</v>
      </c>
      <c r="E8" t="s">
        <v>1378</v>
      </c>
      <c r="F8" t="s">
        <v>48</v>
      </c>
      <c r="G8" t="s">
        <v>49</v>
      </c>
      <c r="H8" t="s">
        <v>50</v>
      </c>
      <c r="I8" t="s">
        <v>51</v>
      </c>
      <c r="J8" t="s">
        <v>43</v>
      </c>
      <c r="K8" t="s">
        <v>43</v>
      </c>
      <c r="L8" t="s">
        <v>43</v>
      </c>
      <c r="M8" t="s">
        <v>52</v>
      </c>
      <c r="N8" t="s">
        <v>43</v>
      </c>
      <c r="Q8" s="3"/>
      <c r="U8" s="3"/>
      <c r="W8" t="s">
        <v>43</v>
      </c>
      <c r="X8" t="s">
        <v>43</v>
      </c>
      <c r="Y8" s="3">
        <v>2078</v>
      </c>
      <c r="Z8" t="s">
        <v>4672</v>
      </c>
      <c r="AA8" t="s">
        <v>3310</v>
      </c>
      <c r="AB8" t="s">
        <v>4673</v>
      </c>
      <c r="AC8" t="s">
        <v>79</v>
      </c>
      <c r="AD8" t="s">
        <v>84</v>
      </c>
      <c r="AE8" t="s">
        <v>60</v>
      </c>
      <c r="AH8" s="3"/>
      <c r="AI8" s="3">
        <v>2025</v>
      </c>
      <c r="AJ8" s="4">
        <v>45716</v>
      </c>
      <c r="AK8" s="5">
        <v>45734</v>
      </c>
      <c r="AL8" t="s">
        <v>43</v>
      </c>
      <c r="AM8" t="s">
        <v>61</v>
      </c>
      <c r="AN8">
        <v>-18200</v>
      </c>
      <c r="AP8">
        <v>18200</v>
      </c>
      <c r="AQ8" s="6">
        <v>-18200</v>
      </c>
    </row>
    <row r="9" spans="1:43" x14ac:dyDescent="0.3">
      <c r="B9" t="s">
        <v>71</v>
      </c>
      <c r="C9" t="s">
        <v>46</v>
      </c>
      <c r="D9" s="3">
        <v>71305</v>
      </c>
      <c r="E9" t="s">
        <v>1378</v>
      </c>
      <c r="F9" t="s">
        <v>48</v>
      </c>
      <c r="G9" t="s">
        <v>49</v>
      </c>
      <c r="H9" t="s">
        <v>50</v>
      </c>
      <c r="I9" t="s">
        <v>51</v>
      </c>
      <c r="J9" t="s">
        <v>43</v>
      </c>
      <c r="K9" t="s">
        <v>43</v>
      </c>
      <c r="L9" t="s">
        <v>43</v>
      </c>
      <c r="M9" t="s">
        <v>52</v>
      </c>
      <c r="N9" t="s">
        <v>43</v>
      </c>
      <c r="Q9" s="3"/>
      <c r="U9" s="3"/>
      <c r="W9" t="s">
        <v>43</v>
      </c>
      <c r="X9" t="s">
        <v>43</v>
      </c>
      <c r="Y9" s="3">
        <v>2078</v>
      </c>
      <c r="Z9" t="s">
        <v>4672</v>
      </c>
      <c r="AA9" t="s">
        <v>3310</v>
      </c>
      <c r="AB9" t="s">
        <v>4674</v>
      </c>
      <c r="AC9" t="s">
        <v>4675</v>
      </c>
      <c r="AD9" t="s">
        <v>84</v>
      </c>
      <c r="AE9" t="s">
        <v>60</v>
      </c>
      <c r="AH9" s="3"/>
      <c r="AI9" s="3">
        <v>2024</v>
      </c>
      <c r="AJ9" s="4">
        <v>45657</v>
      </c>
      <c r="AK9" s="5">
        <v>45735</v>
      </c>
      <c r="AL9" t="s">
        <v>43</v>
      </c>
      <c r="AM9" t="s">
        <v>61</v>
      </c>
      <c r="AN9">
        <v>-18200</v>
      </c>
      <c r="AP9">
        <v>18200</v>
      </c>
      <c r="AQ9" s="6">
        <v>-18200</v>
      </c>
    </row>
    <row r="10" spans="1:43" x14ac:dyDescent="0.3">
      <c r="B10" t="s">
        <v>137</v>
      </c>
      <c r="C10" t="s">
        <v>46</v>
      </c>
      <c r="D10" s="3">
        <v>71305</v>
      </c>
      <c r="E10" t="s">
        <v>1378</v>
      </c>
      <c r="F10" t="s">
        <v>48</v>
      </c>
      <c r="G10" t="s">
        <v>49</v>
      </c>
      <c r="H10" t="s">
        <v>50</v>
      </c>
      <c r="I10" t="s">
        <v>51</v>
      </c>
      <c r="J10" t="s">
        <v>43</v>
      </c>
      <c r="K10" t="s">
        <v>43</v>
      </c>
      <c r="L10" t="s">
        <v>43</v>
      </c>
      <c r="M10" t="s">
        <v>52</v>
      </c>
      <c r="N10" t="s">
        <v>43</v>
      </c>
      <c r="Q10" s="3"/>
      <c r="U10" s="3"/>
      <c r="W10" t="s">
        <v>43</v>
      </c>
      <c r="X10" t="s">
        <v>43</v>
      </c>
      <c r="Y10" s="3">
        <v>2078</v>
      </c>
      <c r="Z10" t="s">
        <v>4676</v>
      </c>
      <c r="AA10" t="s">
        <v>3310</v>
      </c>
      <c r="AB10" t="s">
        <v>4677</v>
      </c>
      <c r="AC10" t="s">
        <v>4678</v>
      </c>
      <c r="AD10" t="s">
        <v>84</v>
      </c>
      <c r="AE10" t="s">
        <v>60</v>
      </c>
      <c r="AH10" s="3"/>
      <c r="AI10" s="3">
        <v>2025</v>
      </c>
      <c r="AJ10" s="4">
        <v>45716</v>
      </c>
      <c r="AK10" s="5">
        <v>45735</v>
      </c>
      <c r="AL10" t="s">
        <v>43</v>
      </c>
      <c r="AM10" t="s">
        <v>61</v>
      </c>
      <c r="AN10">
        <v>18200</v>
      </c>
      <c r="AO10">
        <v>18200</v>
      </c>
      <c r="AQ10" s="6">
        <v>18200</v>
      </c>
    </row>
    <row r="11" spans="1:43" x14ac:dyDescent="0.3">
      <c r="B11" t="s">
        <v>190</v>
      </c>
      <c r="C11" t="s">
        <v>46</v>
      </c>
      <c r="D11" s="3">
        <v>71305</v>
      </c>
      <c r="E11" t="s">
        <v>1378</v>
      </c>
      <c r="F11" t="s">
        <v>48</v>
      </c>
      <c r="G11" t="s">
        <v>49</v>
      </c>
      <c r="H11" t="s">
        <v>50</v>
      </c>
      <c r="I11" t="s">
        <v>51</v>
      </c>
      <c r="J11" t="s">
        <v>43</v>
      </c>
      <c r="K11" t="s">
        <v>43</v>
      </c>
      <c r="L11" t="s">
        <v>43</v>
      </c>
      <c r="M11" t="s">
        <v>52</v>
      </c>
      <c r="N11" t="s">
        <v>43</v>
      </c>
      <c r="Q11" s="3"/>
      <c r="U11" s="3"/>
      <c r="W11" t="s">
        <v>43</v>
      </c>
      <c r="X11" t="s">
        <v>43</v>
      </c>
      <c r="Y11" s="3">
        <v>2078</v>
      </c>
      <c r="Z11" t="s">
        <v>4679</v>
      </c>
      <c r="AA11" t="s">
        <v>3310</v>
      </c>
      <c r="AB11" t="s">
        <v>4680</v>
      </c>
      <c r="AC11" t="s">
        <v>4681</v>
      </c>
      <c r="AD11" t="s">
        <v>84</v>
      </c>
      <c r="AE11" t="s">
        <v>60</v>
      </c>
      <c r="AH11" s="3"/>
      <c r="AI11" s="3">
        <v>2025</v>
      </c>
      <c r="AJ11" s="4">
        <v>45688</v>
      </c>
      <c r="AK11" s="5">
        <v>45740</v>
      </c>
      <c r="AL11" t="s">
        <v>43</v>
      </c>
      <c r="AM11" t="s">
        <v>61</v>
      </c>
      <c r="AN11">
        <v>18200</v>
      </c>
      <c r="AO11">
        <v>18200</v>
      </c>
      <c r="AQ11" s="6">
        <v>18200</v>
      </c>
    </row>
    <row r="12" spans="1:43" x14ac:dyDescent="0.3">
      <c r="A12" t="s">
        <v>3497</v>
      </c>
      <c r="B12" t="s">
        <v>289</v>
      </c>
      <c r="C12" t="s">
        <v>46</v>
      </c>
      <c r="D12" s="3">
        <v>71620</v>
      </c>
      <c r="E12" t="s">
        <v>4643</v>
      </c>
      <c r="F12" t="s">
        <v>48</v>
      </c>
      <c r="G12" t="s">
        <v>49</v>
      </c>
      <c r="H12" t="s">
        <v>50</v>
      </c>
      <c r="I12" t="s">
        <v>51</v>
      </c>
      <c r="J12" t="s">
        <v>43</v>
      </c>
      <c r="K12" t="s">
        <v>43</v>
      </c>
      <c r="L12" t="s">
        <v>43</v>
      </c>
      <c r="M12" t="s">
        <v>52</v>
      </c>
      <c r="N12" t="s">
        <v>2555</v>
      </c>
      <c r="O12" t="s">
        <v>3498</v>
      </c>
      <c r="P12" t="s">
        <v>3711</v>
      </c>
      <c r="Q12" s="3">
        <v>300001276693887</v>
      </c>
      <c r="R12" t="s">
        <v>2243</v>
      </c>
      <c r="S12">
        <v>0</v>
      </c>
      <c r="T12">
        <v>0</v>
      </c>
      <c r="U12" s="3">
        <v>1</v>
      </c>
      <c r="V12" t="s">
        <v>2555</v>
      </c>
      <c r="W12" t="s">
        <v>2570</v>
      </c>
      <c r="X12" t="s">
        <v>2571</v>
      </c>
      <c r="Y12" s="3">
        <v>724</v>
      </c>
      <c r="Z12" t="s">
        <v>3712</v>
      </c>
      <c r="AA12" t="s">
        <v>3713</v>
      </c>
      <c r="AB12" t="s">
        <v>3714</v>
      </c>
      <c r="AC12" t="s">
        <v>3715</v>
      </c>
      <c r="AD12" t="s">
        <v>110</v>
      </c>
      <c r="AE12" t="s">
        <v>60</v>
      </c>
      <c r="AF12" t="s">
        <v>2247</v>
      </c>
      <c r="AH12" s="3">
        <v>0</v>
      </c>
      <c r="AI12" s="3">
        <v>2023</v>
      </c>
      <c r="AJ12" s="4">
        <v>45195</v>
      </c>
      <c r="AK12" s="5">
        <v>45195</v>
      </c>
      <c r="AL12" t="s">
        <v>3508</v>
      </c>
      <c r="AM12" t="s">
        <v>116</v>
      </c>
      <c r="AN12">
        <v>46000</v>
      </c>
      <c r="AO12">
        <v>340.59000000000003</v>
      </c>
      <c r="AQ12" s="6">
        <v>340.59000000000003</v>
      </c>
    </row>
    <row r="13" spans="1:43" x14ac:dyDescent="0.3">
      <c r="A13" t="s">
        <v>3497</v>
      </c>
      <c r="B13" t="s">
        <v>289</v>
      </c>
      <c r="C13" t="s">
        <v>46</v>
      </c>
      <c r="D13" s="3">
        <v>71620</v>
      </c>
      <c r="E13" t="s">
        <v>4643</v>
      </c>
      <c r="F13" t="s">
        <v>48</v>
      </c>
      <c r="G13" t="s">
        <v>49</v>
      </c>
      <c r="H13" t="s">
        <v>50</v>
      </c>
      <c r="I13" t="s">
        <v>51</v>
      </c>
      <c r="J13" t="s">
        <v>43</v>
      </c>
      <c r="K13" t="s">
        <v>43</v>
      </c>
      <c r="L13" t="s">
        <v>43</v>
      </c>
      <c r="M13" t="s">
        <v>52</v>
      </c>
      <c r="N13" t="s">
        <v>2555</v>
      </c>
      <c r="O13" t="s">
        <v>3498</v>
      </c>
      <c r="P13" t="s">
        <v>3711</v>
      </c>
      <c r="Q13" s="3">
        <v>300001276693887</v>
      </c>
      <c r="R13" t="s">
        <v>2243</v>
      </c>
      <c r="S13">
        <v>0</v>
      </c>
      <c r="T13">
        <v>0</v>
      </c>
      <c r="U13" s="3">
        <v>1</v>
      </c>
      <c r="V13" t="s">
        <v>2555</v>
      </c>
      <c r="W13" t="s">
        <v>2570</v>
      </c>
      <c r="X13" t="s">
        <v>2571</v>
      </c>
      <c r="Y13" s="3">
        <v>726</v>
      </c>
      <c r="Z13" t="s">
        <v>3712</v>
      </c>
      <c r="AA13" t="s">
        <v>3713</v>
      </c>
      <c r="AB13" t="s">
        <v>3714</v>
      </c>
      <c r="AC13" t="s">
        <v>3715</v>
      </c>
      <c r="AD13" t="s">
        <v>110</v>
      </c>
      <c r="AE13" t="s">
        <v>60</v>
      </c>
      <c r="AF13" t="s">
        <v>2247</v>
      </c>
      <c r="AH13" s="3">
        <v>0</v>
      </c>
      <c r="AI13" s="3">
        <v>2023</v>
      </c>
      <c r="AJ13" s="4">
        <v>45195</v>
      </c>
      <c r="AK13" s="5">
        <v>45195</v>
      </c>
      <c r="AL13" t="s">
        <v>3508</v>
      </c>
      <c r="AM13" t="s">
        <v>116</v>
      </c>
      <c r="AN13">
        <v>-46000</v>
      </c>
      <c r="AP13">
        <v>340.59000000000003</v>
      </c>
      <c r="AQ13" s="6">
        <v>-340.59000000000003</v>
      </c>
    </row>
    <row r="14" spans="1:43" x14ac:dyDescent="0.3">
      <c r="A14" t="s">
        <v>3497</v>
      </c>
      <c r="B14" t="s">
        <v>85</v>
      </c>
      <c r="C14" t="s">
        <v>46</v>
      </c>
      <c r="D14" s="3">
        <v>71620</v>
      </c>
      <c r="E14" t="s">
        <v>4643</v>
      </c>
      <c r="F14" t="s">
        <v>48</v>
      </c>
      <c r="G14" t="s">
        <v>49</v>
      </c>
      <c r="H14" t="s">
        <v>50</v>
      </c>
      <c r="I14" t="s">
        <v>51</v>
      </c>
      <c r="J14" t="s">
        <v>43</v>
      </c>
      <c r="K14" t="s">
        <v>43</v>
      </c>
      <c r="L14" t="s">
        <v>43</v>
      </c>
      <c r="M14" t="s">
        <v>52</v>
      </c>
      <c r="N14" t="s">
        <v>4444</v>
      </c>
      <c r="O14" t="s">
        <v>3498</v>
      </c>
      <c r="P14" t="s">
        <v>4442</v>
      </c>
      <c r="Q14" s="3">
        <v>300001463626277</v>
      </c>
      <c r="R14" t="s">
        <v>2243</v>
      </c>
      <c r="S14">
        <v>0</v>
      </c>
      <c r="T14">
        <v>0</v>
      </c>
      <c r="U14" s="3">
        <v>1</v>
      </c>
      <c r="V14" t="s">
        <v>4444</v>
      </c>
      <c r="W14" t="s">
        <v>3263</v>
      </c>
      <c r="X14" t="s">
        <v>3264</v>
      </c>
      <c r="Y14" s="3">
        <v>18</v>
      </c>
      <c r="Z14" t="s">
        <v>3829</v>
      </c>
      <c r="AA14" t="s">
        <v>4445</v>
      </c>
      <c r="AB14" t="s">
        <v>3830</v>
      </c>
      <c r="AC14" t="s">
        <v>3852</v>
      </c>
      <c r="AD14" t="s">
        <v>110</v>
      </c>
      <c r="AE14" t="s">
        <v>60</v>
      </c>
      <c r="AF14" t="s">
        <v>2247</v>
      </c>
      <c r="AH14" s="3">
        <v>0</v>
      </c>
      <c r="AI14" s="3">
        <v>2023</v>
      </c>
      <c r="AJ14" s="4">
        <v>45273</v>
      </c>
      <c r="AK14" s="5">
        <v>45282</v>
      </c>
      <c r="AL14" t="s">
        <v>3508</v>
      </c>
      <c r="AM14" t="s">
        <v>61</v>
      </c>
      <c r="AN14">
        <v>178.4</v>
      </c>
      <c r="AO14">
        <v>178.4</v>
      </c>
      <c r="AQ14" s="6">
        <v>178.4</v>
      </c>
    </row>
    <row r="15" spans="1:43" x14ac:dyDescent="0.3">
      <c r="A15" t="s">
        <v>3497</v>
      </c>
      <c r="B15" t="s">
        <v>85</v>
      </c>
      <c r="C15" t="s">
        <v>46</v>
      </c>
      <c r="D15" s="3">
        <v>71620</v>
      </c>
      <c r="E15" t="s">
        <v>4643</v>
      </c>
      <c r="F15" t="s">
        <v>48</v>
      </c>
      <c r="G15" t="s">
        <v>49</v>
      </c>
      <c r="H15" t="s">
        <v>50</v>
      </c>
      <c r="I15" t="s">
        <v>51</v>
      </c>
      <c r="J15" t="s">
        <v>43</v>
      </c>
      <c r="K15" t="s">
        <v>43</v>
      </c>
      <c r="L15" t="s">
        <v>43</v>
      </c>
      <c r="M15" t="s">
        <v>52</v>
      </c>
      <c r="N15" t="s">
        <v>4444</v>
      </c>
      <c r="O15" t="s">
        <v>3498</v>
      </c>
      <c r="P15" t="s">
        <v>4442</v>
      </c>
      <c r="Q15" s="3">
        <v>300001463626277</v>
      </c>
      <c r="R15" t="s">
        <v>2243</v>
      </c>
      <c r="S15">
        <v>0</v>
      </c>
      <c r="T15">
        <v>0</v>
      </c>
      <c r="U15" s="3">
        <v>1</v>
      </c>
      <c r="V15" t="s">
        <v>4444</v>
      </c>
      <c r="W15" t="s">
        <v>3263</v>
      </c>
      <c r="X15" t="s">
        <v>3264</v>
      </c>
      <c r="Y15" s="3">
        <v>20</v>
      </c>
      <c r="Z15" t="s">
        <v>3829</v>
      </c>
      <c r="AA15" t="s">
        <v>4445</v>
      </c>
      <c r="AB15" t="s">
        <v>3830</v>
      </c>
      <c r="AC15" t="s">
        <v>3852</v>
      </c>
      <c r="AD15" t="s">
        <v>110</v>
      </c>
      <c r="AE15" t="s">
        <v>60</v>
      </c>
      <c r="AF15" t="s">
        <v>2247</v>
      </c>
      <c r="AH15" s="3">
        <v>0</v>
      </c>
      <c r="AI15" s="3">
        <v>2023</v>
      </c>
      <c r="AJ15" s="4">
        <v>45273</v>
      </c>
      <c r="AK15" s="5">
        <v>45282</v>
      </c>
      <c r="AL15" t="s">
        <v>3508</v>
      </c>
      <c r="AM15" t="s">
        <v>61</v>
      </c>
      <c r="AN15">
        <v>-178.4</v>
      </c>
      <c r="AP15">
        <v>178.4</v>
      </c>
      <c r="AQ15" s="6">
        <v>-178.4</v>
      </c>
    </row>
    <row r="16" spans="1:43" x14ac:dyDescent="0.3">
      <c r="A16" t="s">
        <v>3497</v>
      </c>
      <c r="B16" t="s">
        <v>207</v>
      </c>
      <c r="C16" t="s">
        <v>46</v>
      </c>
      <c r="D16" s="3">
        <v>71625</v>
      </c>
      <c r="E16" t="s">
        <v>4644</v>
      </c>
      <c r="F16" t="s">
        <v>48</v>
      </c>
      <c r="G16" t="s">
        <v>49</v>
      </c>
      <c r="H16" t="s">
        <v>50</v>
      </c>
      <c r="I16" t="s">
        <v>51</v>
      </c>
      <c r="J16" t="s">
        <v>43</v>
      </c>
      <c r="K16" t="s">
        <v>43</v>
      </c>
      <c r="L16" t="s">
        <v>43</v>
      </c>
      <c r="M16" t="s">
        <v>52</v>
      </c>
      <c r="N16" t="s">
        <v>3909</v>
      </c>
      <c r="O16" t="s">
        <v>3498</v>
      </c>
      <c r="P16" t="s">
        <v>3900</v>
      </c>
      <c r="Q16" s="3">
        <v>300001720041680</v>
      </c>
      <c r="R16" t="s">
        <v>2243</v>
      </c>
      <c r="S16">
        <v>0</v>
      </c>
      <c r="T16">
        <v>0</v>
      </c>
      <c r="U16" s="3">
        <v>1</v>
      </c>
      <c r="V16" t="s">
        <v>3909</v>
      </c>
      <c r="W16" t="s">
        <v>2556</v>
      </c>
      <c r="X16" t="s">
        <v>2557</v>
      </c>
      <c r="Y16" s="3">
        <v>111</v>
      </c>
      <c r="Z16" t="s">
        <v>3910</v>
      </c>
      <c r="AA16" t="s">
        <v>3911</v>
      </c>
      <c r="AB16" t="s">
        <v>3912</v>
      </c>
      <c r="AC16" t="s">
        <v>3913</v>
      </c>
      <c r="AD16" t="s">
        <v>110</v>
      </c>
      <c r="AE16" t="s">
        <v>60</v>
      </c>
      <c r="AF16" t="s">
        <v>2247</v>
      </c>
      <c r="AH16" s="3">
        <v>0</v>
      </c>
      <c r="AI16" s="3">
        <v>2024</v>
      </c>
      <c r="AJ16" s="4">
        <v>45474</v>
      </c>
      <c r="AK16" s="5">
        <v>45527</v>
      </c>
      <c r="AL16" t="s">
        <v>3508</v>
      </c>
      <c r="AM16" t="s">
        <v>116</v>
      </c>
      <c r="AN16">
        <v>-111056.40000000001</v>
      </c>
      <c r="AP16">
        <v>837.15</v>
      </c>
      <c r="AQ16" s="6">
        <v>-837.15</v>
      </c>
    </row>
    <row r="17" spans="1:43" x14ac:dyDescent="0.3">
      <c r="A17" t="s">
        <v>3497</v>
      </c>
      <c r="B17" t="s">
        <v>440</v>
      </c>
      <c r="C17" t="s">
        <v>46</v>
      </c>
      <c r="D17" s="3">
        <v>71625</v>
      </c>
      <c r="E17" t="s">
        <v>4644</v>
      </c>
      <c r="F17" t="s">
        <v>48</v>
      </c>
      <c r="G17" t="s">
        <v>49</v>
      </c>
      <c r="H17" t="s">
        <v>50</v>
      </c>
      <c r="I17" t="s">
        <v>51</v>
      </c>
      <c r="J17" t="s">
        <v>43</v>
      </c>
      <c r="K17" t="s">
        <v>43</v>
      </c>
      <c r="L17" t="s">
        <v>43</v>
      </c>
      <c r="M17" t="s">
        <v>52</v>
      </c>
      <c r="N17" t="s">
        <v>3909</v>
      </c>
      <c r="O17" t="s">
        <v>3498</v>
      </c>
      <c r="P17" t="s">
        <v>3900</v>
      </c>
      <c r="Q17" s="3">
        <v>300001720041680</v>
      </c>
      <c r="R17" t="s">
        <v>2243</v>
      </c>
      <c r="S17">
        <v>0</v>
      </c>
      <c r="T17">
        <v>0</v>
      </c>
      <c r="U17" s="3">
        <v>1</v>
      </c>
      <c r="V17" t="s">
        <v>3909</v>
      </c>
      <c r="W17" t="s">
        <v>2556</v>
      </c>
      <c r="X17" t="s">
        <v>2557</v>
      </c>
      <c r="Y17" s="3">
        <v>346</v>
      </c>
      <c r="Z17" t="s">
        <v>3904</v>
      </c>
      <c r="AA17" t="s">
        <v>3911</v>
      </c>
      <c r="AB17" t="s">
        <v>3905</v>
      </c>
      <c r="AC17" t="s">
        <v>3544</v>
      </c>
      <c r="AD17" t="s">
        <v>110</v>
      </c>
      <c r="AE17" t="s">
        <v>60</v>
      </c>
      <c r="AF17" t="s">
        <v>2247</v>
      </c>
      <c r="AH17" s="3">
        <v>0</v>
      </c>
      <c r="AI17" s="3">
        <v>2024</v>
      </c>
      <c r="AJ17" s="4">
        <v>45383</v>
      </c>
      <c r="AK17" s="5">
        <v>45408</v>
      </c>
      <c r="AL17" t="s">
        <v>3508</v>
      </c>
      <c r="AM17" t="s">
        <v>116</v>
      </c>
      <c r="AN17">
        <v>111056.40000000001</v>
      </c>
      <c r="AO17">
        <v>837.15</v>
      </c>
      <c r="AQ17" s="6">
        <v>837.15</v>
      </c>
    </row>
    <row r="18" spans="1:43" x14ac:dyDescent="0.3">
      <c r="A18" t="s">
        <v>3497</v>
      </c>
      <c r="B18" t="s">
        <v>224</v>
      </c>
      <c r="C18" t="s">
        <v>46</v>
      </c>
      <c r="D18" s="3">
        <v>71625</v>
      </c>
      <c r="E18" t="s">
        <v>4644</v>
      </c>
      <c r="F18" t="s">
        <v>48</v>
      </c>
      <c r="G18" t="s">
        <v>49</v>
      </c>
      <c r="H18" t="s">
        <v>50</v>
      </c>
      <c r="I18" t="s">
        <v>51</v>
      </c>
      <c r="J18" t="s">
        <v>43</v>
      </c>
      <c r="K18" t="s">
        <v>43</v>
      </c>
      <c r="L18" t="s">
        <v>43</v>
      </c>
      <c r="M18" t="s">
        <v>52</v>
      </c>
      <c r="N18" t="s">
        <v>2835</v>
      </c>
      <c r="O18" t="s">
        <v>3498</v>
      </c>
      <c r="P18" t="s">
        <v>2834</v>
      </c>
      <c r="Q18" s="3">
        <v>300001869305546</v>
      </c>
      <c r="R18" t="s">
        <v>2243</v>
      </c>
      <c r="S18">
        <v>77840</v>
      </c>
      <c r="T18">
        <v>77840</v>
      </c>
      <c r="U18" s="3">
        <v>1</v>
      </c>
      <c r="V18" t="s">
        <v>2835</v>
      </c>
      <c r="W18" t="s">
        <v>2836</v>
      </c>
      <c r="X18" t="s">
        <v>2837</v>
      </c>
      <c r="Y18" s="3">
        <v>2</v>
      </c>
      <c r="Z18" t="s">
        <v>3956</v>
      </c>
      <c r="AA18" t="s">
        <v>3957</v>
      </c>
      <c r="AB18" t="s">
        <v>3958</v>
      </c>
      <c r="AC18" t="s">
        <v>3959</v>
      </c>
      <c r="AD18" t="s">
        <v>110</v>
      </c>
      <c r="AE18" t="s">
        <v>60</v>
      </c>
      <c r="AF18" t="s">
        <v>2247</v>
      </c>
      <c r="AH18" s="3">
        <v>0</v>
      </c>
      <c r="AI18" s="3">
        <v>2024</v>
      </c>
      <c r="AJ18" s="4">
        <v>45466</v>
      </c>
      <c r="AK18" s="5">
        <v>45478</v>
      </c>
      <c r="AL18" t="s">
        <v>3508</v>
      </c>
      <c r="AM18" t="s">
        <v>116</v>
      </c>
      <c r="AN18">
        <v>77840</v>
      </c>
      <c r="AO18">
        <v>587.74</v>
      </c>
      <c r="AQ18" s="6">
        <v>587.74</v>
      </c>
    </row>
    <row r="19" spans="1:43" x14ac:dyDescent="0.3">
      <c r="A19" t="s">
        <v>3386</v>
      </c>
      <c r="B19" t="s">
        <v>733</v>
      </c>
      <c r="C19" t="s">
        <v>46</v>
      </c>
      <c r="D19" s="3">
        <v>72120</v>
      </c>
      <c r="E19" t="s">
        <v>3495</v>
      </c>
      <c r="F19" t="s">
        <v>48</v>
      </c>
      <c r="G19" t="s">
        <v>49</v>
      </c>
      <c r="H19" t="s">
        <v>50</v>
      </c>
      <c r="I19" t="s">
        <v>51</v>
      </c>
      <c r="J19" t="s">
        <v>43</v>
      </c>
      <c r="K19" t="s">
        <v>43</v>
      </c>
      <c r="L19" t="s">
        <v>43</v>
      </c>
      <c r="M19" t="s">
        <v>52</v>
      </c>
      <c r="N19" t="s">
        <v>2485</v>
      </c>
      <c r="O19" t="s">
        <v>3386</v>
      </c>
      <c r="Q19" s="3"/>
      <c r="U19" s="3"/>
      <c r="W19" t="s">
        <v>43</v>
      </c>
      <c r="X19" t="s">
        <v>43</v>
      </c>
      <c r="Y19" s="3">
        <v>307</v>
      </c>
      <c r="Z19" t="s">
        <v>3388</v>
      </c>
      <c r="AA19" t="s">
        <v>1367</v>
      </c>
      <c r="AB19" t="s">
        <v>3389</v>
      </c>
      <c r="AC19" t="s">
        <v>3390</v>
      </c>
      <c r="AD19" t="s">
        <v>3391</v>
      </c>
      <c r="AE19" t="s">
        <v>60</v>
      </c>
      <c r="AH19" s="3"/>
      <c r="AI19" s="3">
        <v>2024</v>
      </c>
      <c r="AJ19" s="4">
        <v>45535</v>
      </c>
      <c r="AK19" s="5">
        <v>45560</v>
      </c>
      <c r="AL19" t="s">
        <v>43</v>
      </c>
      <c r="AM19" t="s">
        <v>116</v>
      </c>
      <c r="AN19">
        <v>11500</v>
      </c>
      <c r="AO19">
        <v>83.54</v>
      </c>
      <c r="AQ19" s="6">
        <v>83.54</v>
      </c>
    </row>
    <row r="20" spans="1:43" x14ac:dyDescent="0.3">
      <c r="A20" t="s">
        <v>3386</v>
      </c>
      <c r="B20" t="s">
        <v>289</v>
      </c>
      <c r="C20" t="s">
        <v>46</v>
      </c>
      <c r="D20" s="3">
        <v>72120</v>
      </c>
      <c r="E20" t="s">
        <v>3495</v>
      </c>
      <c r="F20" t="s">
        <v>48</v>
      </c>
      <c r="G20" t="s">
        <v>49</v>
      </c>
      <c r="H20" t="s">
        <v>50</v>
      </c>
      <c r="I20" t="s">
        <v>51</v>
      </c>
      <c r="J20" t="s">
        <v>43</v>
      </c>
      <c r="K20" t="s">
        <v>43</v>
      </c>
      <c r="L20" t="s">
        <v>43</v>
      </c>
      <c r="M20" t="s">
        <v>52</v>
      </c>
      <c r="N20" t="s">
        <v>2485</v>
      </c>
      <c r="O20" t="s">
        <v>3386</v>
      </c>
      <c r="Q20" s="3"/>
      <c r="U20" s="3"/>
      <c r="W20" t="s">
        <v>43</v>
      </c>
      <c r="X20" t="s">
        <v>43</v>
      </c>
      <c r="Y20" s="3">
        <v>1220</v>
      </c>
      <c r="Z20" t="s">
        <v>3466</v>
      </c>
      <c r="AA20" t="s">
        <v>1367</v>
      </c>
      <c r="AB20" t="s">
        <v>3467</v>
      </c>
      <c r="AC20" t="s">
        <v>3468</v>
      </c>
      <c r="AE20" t="s">
        <v>60</v>
      </c>
      <c r="AH20" s="3"/>
      <c r="AI20" s="3">
        <v>2023</v>
      </c>
      <c r="AJ20" s="4">
        <v>45199</v>
      </c>
      <c r="AK20" s="5">
        <v>45275</v>
      </c>
      <c r="AL20" t="s">
        <v>43</v>
      </c>
      <c r="AM20" t="s">
        <v>116</v>
      </c>
      <c r="AN20">
        <v>11500</v>
      </c>
      <c r="AO20">
        <v>83.54</v>
      </c>
      <c r="AQ20" s="6">
        <v>83.54</v>
      </c>
    </row>
    <row r="21" spans="1:43" x14ac:dyDescent="0.3">
      <c r="A21" t="s">
        <v>3386</v>
      </c>
      <c r="B21" t="s">
        <v>207</v>
      </c>
      <c r="C21" t="s">
        <v>46</v>
      </c>
      <c r="D21" s="3">
        <v>72120</v>
      </c>
      <c r="E21" t="s">
        <v>3495</v>
      </c>
      <c r="F21" t="s">
        <v>48</v>
      </c>
      <c r="G21" t="s">
        <v>49</v>
      </c>
      <c r="H21" t="s">
        <v>50</v>
      </c>
      <c r="I21" t="s">
        <v>51</v>
      </c>
      <c r="J21" t="s">
        <v>43</v>
      </c>
      <c r="K21" t="s">
        <v>43</v>
      </c>
      <c r="L21" t="s">
        <v>43</v>
      </c>
      <c r="M21" t="s">
        <v>52</v>
      </c>
      <c r="N21" t="s">
        <v>2485</v>
      </c>
      <c r="O21" t="s">
        <v>3386</v>
      </c>
      <c r="Q21" s="3"/>
      <c r="U21" s="3"/>
      <c r="W21" t="s">
        <v>43</v>
      </c>
      <c r="X21" t="s">
        <v>43</v>
      </c>
      <c r="Y21" s="3">
        <v>1231</v>
      </c>
      <c r="Z21" t="s">
        <v>3416</v>
      </c>
      <c r="AA21" t="s">
        <v>1367</v>
      </c>
      <c r="AB21" t="s">
        <v>3417</v>
      </c>
      <c r="AC21" t="s">
        <v>3418</v>
      </c>
      <c r="AD21" t="s">
        <v>3391</v>
      </c>
      <c r="AE21" t="s">
        <v>60</v>
      </c>
      <c r="AH21" s="3"/>
      <c r="AI21" s="3">
        <v>2024</v>
      </c>
      <c r="AJ21" s="4">
        <v>45504</v>
      </c>
      <c r="AK21" s="5">
        <v>45541</v>
      </c>
      <c r="AL21" t="s">
        <v>43</v>
      </c>
      <c r="AM21" t="s">
        <v>116</v>
      </c>
      <c r="AN21">
        <v>11500</v>
      </c>
      <c r="AO21">
        <v>83.54</v>
      </c>
      <c r="AQ21" s="6">
        <v>83.54</v>
      </c>
    </row>
    <row r="22" spans="1:43" x14ac:dyDescent="0.3">
      <c r="A22" t="s">
        <v>3386</v>
      </c>
      <c r="B22" t="s">
        <v>915</v>
      </c>
      <c r="C22" t="s">
        <v>46</v>
      </c>
      <c r="D22" s="3">
        <v>72120</v>
      </c>
      <c r="E22" t="s">
        <v>3495</v>
      </c>
      <c r="F22" t="s">
        <v>48</v>
      </c>
      <c r="G22" t="s">
        <v>49</v>
      </c>
      <c r="H22" t="s">
        <v>50</v>
      </c>
      <c r="I22" t="s">
        <v>51</v>
      </c>
      <c r="J22" t="s">
        <v>43</v>
      </c>
      <c r="K22" t="s">
        <v>43</v>
      </c>
      <c r="L22" t="s">
        <v>43</v>
      </c>
      <c r="M22" t="s">
        <v>52</v>
      </c>
      <c r="N22" t="s">
        <v>2485</v>
      </c>
      <c r="O22" t="s">
        <v>3386</v>
      </c>
      <c r="Q22" s="3"/>
      <c r="U22" s="3"/>
      <c r="W22" t="s">
        <v>43</v>
      </c>
      <c r="X22" t="s">
        <v>43</v>
      </c>
      <c r="Y22" s="3">
        <v>1246</v>
      </c>
      <c r="Z22" t="s">
        <v>3421</v>
      </c>
      <c r="AA22" t="s">
        <v>1367</v>
      </c>
      <c r="AB22" t="s">
        <v>3422</v>
      </c>
      <c r="AC22" t="s">
        <v>3423</v>
      </c>
      <c r="AD22" t="s">
        <v>3395</v>
      </c>
      <c r="AE22" t="s">
        <v>60</v>
      </c>
      <c r="AH22" s="3"/>
      <c r="AI22" s="3">
        <v>2024</v>
      </c>
      <c r="AJ22" s="4">
        <v>45443</v>
      </c>
      <c r="AK22" s="5">
        <v>45484</v>
      </c>
      <c r="AL22" t="s">
        <v>43</v>
      </c>
      <c r="AM22" t="s">
        <v>116</v>
      </c>
      <c r="AN22">
        <v>11500</v>
      </c>
      <c r="AO22">
        <v>83.54</v>
      </c>
      <c r="AQ22" s="6">
        <v>83.54</v>
      </c>
    </row>
    <row r="23" spans="1:43" x14ac:dyDescent="0.3">
      <c r="A23" t="s">
        <v>3386</v>
      </c>
      <c r="B23" t="s">
        <v>440</v>
      </c>
      <c r="C23" t="s">
        <v>46</v>
      </c>
      <c r="D23" s="3">
        <v>72120</v>
      </c>
      <c r="E23" t="s">
        <v>3495</v>
      </c>
      <c r="F23" t="s">
        <v>48</v>
      </c>
      <c r="G23" t="s">
        <v>49</v>
      </c>
      <c r="H23" t="s">
        <v>50</v>
      </c>
      <c r="I23" t="s">
        <v>51</v>
      </c>
      <c r="J23" t="s">
        <v>43</v>
      </c>
      <c r="K23" t="s">
        <v>43</v>
      </c>
      <c r="L23" t="s">
        <v>43</v>
      </c>
      <c r="M23" t="s">
        <v>52</v>
      </c>
      <c r="N23" t="s">
        <v>2485</v>
      </c>
      <c r="O23" t="s">
        <v>3386</v>
      </c>
      <c r="Q23" s="3"/>
      <c r="U23" s="3"/>
      <c r="W23" t="s">
        <v>43</v>
      </c>
      <c r="X23" t="s">
        <v>43</v>
      </c>
      <c r="Y23" s="3">
        <v>1270</v>
      </c>
      <c r="Z23" t="s">
        <v>3403</v>
      </c>
      <c r="AA23" t="s">
        <v>1367</v>
      </c>
      <c r="AB23" t="s">
        <v>3404</v>
      </c>
      <c r="AC23" t="s">
        <v>3405</v>
      </c>
      <c r="AD23" t="s">
        <v>3395</v>
      </c>
      <c r="AE23" t="s">
        <v>60</v>
      </c>
      <c r="AH23" s="3"/>
      <c r="AI23" s="3">
        <v>2024</v>
      </c>
      <c r="AJ23" s="4">
        <v>45412</v>
      </c>
      <c r="AK23" s="5">
        <v>45481</v>
      </c>
      <c r="AL23" t="s">
        <v>43</v>
      </c>
      <c r="AM23" t="s">
        <v>116</v>
      </c>
      <c r="AN23">
        <v>11500</v>
      </c>
      <c r="AO23">
        <v>83.54</v>
      </c>
      <c r="AQ23" s="6">
        <v>83.54</v>
      </c>
    </row>
    <row r="24" spans="1:43" x14ac:dyDescent="0.3">
      <c r="A24" t="s">
        <v>3386</v>
      </c>
      <c r="B24" t="s">
        <v>224</v>
      </c>
      <c r="C24" t="s">
        <v>46</v>
      </c>
      <c r="D24" s="3">
        <v>72120</v>
      </c>
      <c r="E24" t="s">
        <v>3495</v>
      </c>
      <c r="F24" t="s">
        <v>48</v>
      </c>
      <c r="G24" t="s">
        <v>49</v>
      </c>
      <c r="H24" t="s">
        <v>50</v>
      </c>
      <c r="I24" t="s">
        <v>51</v>
      </c>
      <c r="J24" t="s">
        <v>43</v>
      </c>
      <c r="K24" t="s">
        <v>43</v>
      </c>
      <c r="L24" t="s">
        <v>43</v>
      </c>
      <c r="M24" t="s">
        <v>52</v>
      </c>
      <c r="N24" t="s">
        <v>2485</v>
      </c>
      <c r="O24" t="s">
        <v>3386</v>
      </c>
      <c r="Q24" s="3"/>
      <c r="U24" s="3"/>
      <c r="W24" t="s">
        <v>43</v>
      </c>
      <c r="X24" t="s">
        <v>43</v>
      </c>
      <c r="Y24" s="3">
        <v>1293</v>
      </c>
      <c r="Z24" t="s">
        <v>3406</v>
      </c>
      <c r="AA24" t="s">
        <v>1367</v>
      </c>
      <c r="AB24" t="s">
        <v>3407</v>
      </c>
      <c r="AC24" t="s">
        <v>3394</v>
      </c>
      <c r="AD24" t="s">
        <v>3395</v>
      </c>
      <c r="AE24" t="s">
        <v>60</v>
      </c>
      <c r="AH24" s="3"/>
      <c r="AI24" s="3">
        <v>2024</v>
      </c>
      <c r="AJ24" s="4">
        <v>45473</v>
      </c>
      <c r="AK24" s="5">
        <v>45495</v>
      </c>
      <c r="AL24" t="s">
        <v>43</v>
      </c>
      <c r="AM24" t="s">
        <v>116</v>
      </c>
      <c r="AN24">
        <v>11500</v>
      </c>
      <c r="AO24">
        <v>83.54</v>
      </c>
      <c r="AQ24" s="6">
        <v>83.54</v>
      </c>
    </row>
    <row r="25" spans="1:43" x14ac:dyDescent="0.3">
      <c r="A25" t="s">
        <v>3386</v>
      </c>
      <c r="B25" t="s">
        <v>117</v>
      </c>
      <c r="C25" t="s">
        <v>46</v>
      </c>
      <c r="D25" s="3">
        <v>72120</v>
      </c>
      <c r="E25" t="s">
        <v>3495</v>
      </c>
      <c r="F25" t="s">
        <v>48</v>
      </c>
      <c r="G25" t="s">
        <v>49</v>
      </c>
      <c r="H25" t="s">
        <v>50</v>
      </c>
      <c r="I25" t="s">
        <v>51</v>
      </c>
      <c r="J25" t="s">
        <v>43</v>
      </c>
      <c r="K25" t="s">
        <v>43</v>
      </c>
      <c r="L25" t="s">
        <v>43</v>
      </c>
      <c r="M25" t="s">
        <v>52</v>
      </c>
      <c r="N25" t="s">
        <v>2485</v>
      </c>
      <c r="O25" t="s">
        <v>3386</v>
      </c>
      <c r="Q25" s="3"/>
      <c r="U25" s="3"/>
      <c r="W25" t="s">
        <v>43</v>
      </c>
      <c r="X25" t="s">
        <v>43</v>
      </c>
      <c r="Y25" s="3">
        <v>1315</v>
      </c>
      <c r="Z25" t="s">
        <v>3427</v>
      </c>
      <c r="AA25" t="s">
        <v>1367</v>
      </c>
      <c r="AB25" t="s">
        <v>3428</v>
      </c>
      <c r="AC25" t="s">
        <v>3402</v>
      </c>
      <c r="AE25" t="s">
        <v>60</v>
      </c>
      <c r="AH25" s="3"/>
      <c r="AI25" s="3">
        <v>2023</v>
      </c>
      <c r="AJ25" s="4">
        <v>45260</v>
      </c>
      <c r="AK25" s="5">
        <v>45282</v>
      </c>
      <c r="AL25" t="s">
        <v>43</v>
      </c>
      <c r="AM25" t="s">
        <v>116</v>
      </c>
      <c r="AN25">
        <v>11500</v>
      </c>
      <c r="AO25">
        <v>83.54</v>
      </c>
      <c r="AQ25" s="6">
        <v>83.54</v>
      </c>
    </row>
    <row r="26" spans="1:43" x14ac:dyDescent="0.3">
      <c r="A26" t="s">
        <v>3386</v>
      </c>
      <c r="B26" t="s">
        <v>517</v>
      </c>
      <c r="C26" t="s">
        <v>46</v>
      </c>
      <c r="D26" s="3">
        <v>72120</v>
      </c>
      <c r="E26" t="s">
        <v>3495</v>
      </c>
      <c r="F26" t="s">
        <v>48</v>
      </c>
      <c r="G26" t="s">
        <v>49</v>
      </c>
      <c r="H26" t="s">
        <v>50</v>
      </c>
      <c r="I26" t="s">
        <v>51</v>
      </c>
      <c r="J26" t="s">
        <v>43</v>
      </c>
      <c r="K26" t="s">
        <v>43</v>
      </c>
      <c r="L26" t="s">
        <v>43</v>
      </c>
      <c r="M26" t="s">
        <v>52</v>
      </c>
      <c r="N26" t="s">
        <v>2485</v>
      </c>
      <c r="O26" t="s">
        <v>3386</v>
      </c>
      <c r="Q26" s="3"/>
      <c r="U26" s="3"/>
      <c r="W26" t="s">
        <v>43</v>
      </c>
      <c r="X26" t="s">
        <v>43</v>
      </c>
      <c r="Y26" s="3">
        <v>1346</v>
      </c>
      <c r="Z26" t="s">
        <v>3429</v>
      </c>
      <c r="AA26" t="s">
        <v>1367</v>
      </c>
      <c r="AB26" t="s">
        <v>3430</v>
      </c>
      <c r="AC26" t="s">
        <v>3431</v>
      </c>
      <c r="AE26" t="s">
        <v>60</v>
      </c>
      <c r="AH26" s="3"/>
      <c r="AI26" s="3">
        <v>2024</v>
      </c>
      <c r="AJ26" s="4">
        <v>45382</v>
      </c>
      <c r="AK26" s="5">
        <v>45408</v>
      </c>
      <c r="AL26" t="s">
        <v>43</v>
      </c>
      <c r="AM26" t="s">
        <v>116</v>
      </c>
      <c r="AN26">
        <v>11500</v>
      </c>
      <c r="AO26">
        <v>83.54</v>
      </c>
      <c r="AQ26" s="6">
        <v>83.54</v>
      </c>
    </row>
    <row r="27" spans="1:43" x14ac:dyDescent="0.3">
      <c r="A27" t="s">
        <v>3386</v>
      </c>
      <c r="B27" t="s">
        <v>85</v>
      </c>
      <c r="C27" t="s">
        <v>46</v>
      </c>
      <c r="D27" s="3">
        <v>72120</v>
      </c>
      <c r="E27" t="s">
        <v>3495</v>
      </c>
      <c r="F27" t="s">
        <v>48</v>
      </c>
      <c r="G27" t="s">
        <v>49</v>
      </c>
      <c r="H27" t="s">
        <v>50</v>
      </c>
      <c r="I27" t="s">
        <v>51</v>
      </c>
      <c r="J27" t="s">
        <v>43</v>
      </c>
      <c r="K27" t="s">
        <v>43</v>
      </c>
      <c r="L27" t="s">
        <v>43</v>
      </c>
      <c r="M27" t="s">
        <v>52</v>
      </c>
      <c r="N27" t="s">
        <v>2485</v>
      </c>
      <c r="O27" t="s">
        <v>3386</v>
      </c>
      <c r="Q27" s="3"/>
      <c r="U27" s="3"/>
      <c r="W27" t="s">
        <v>43</v>
      </c>
      <c r="X27" t="s">
        <v>43</v>
      </c>
      <c r="Y27" s="3">
        <v>1409</v>
      </c>
      <c r="Z27" t="s">
        <v>3414</v>
      </c>
      <c r="AA27" t="s">
        <v>1367</v>
      </c>
      <c r="AB27" t="s">
        <v>3415</v>
      </c>
      <c r="AC27" t="s">
        <v>3413</v>
      </c>
      <c r="AD27" t="s">
        <v>3391</v>
      </c>
      <c r="AE27" t="s">
        <v>60</v>
      </c>
      <c r="AH27" s="3"/>
      <c r="AI27" s="3">
        <v>2023</v>
      </c>
      <c r="AJ27" s="4">
        <v>45291</v>
      </c>
      <c r="AK27" s="5">
        <v>45327</v>
      </c>
      <c r="AL27" t="s">
        <v>43</v>
      </c>
      <c r="AM27" t="s">
        <v>116</v>
      </c>
      <c r="AN27">
        <v>11500</v>
      </c>
      <c r="AO27">
        <v>83.54</v>
      </c>
      <c r="AQ27" s="6">
        <v>83.54</v>
      </c>
    </row>
    <row r="28" spans="1:43" x14ac:dyDescent="0.3">
      <c r="A28" t="s">
        <v>3386</v>
      </c>
      <c r="B28" t="s">
        <v>247</v>
      </c>
      <c r="C28" t="s">
        <v>46</v>
      </c>
      <c r="D28" s="3">
        <v>72120</v>
      </c>
      <c r="E28" t="s">
        <v>3495</v>
      </c>
      <c r="F28" t="s">
        <v>48</v>
      </c>
      <c r="G28" t="s">
        <v>49</v>
      </c>
      <c r="H28" t="s">
        <v>50</v>
      </c>
      <c r="I28" t="s">
        <v>51</v>
      </c>
      <c r="J28" t="s">
        <v>43</v>
      </c>
      <c r="K28" t="s">
        <v>43</v>
      </c>
      <c r="L28" t="s">
        <v>43</v>
      </c>
      <c r="M28" t="s">
        <v>52</v>
      </c>
      <c r="N28" t="s">
        <v>2485</v>
      </c>
      <c r="O28" t="s">
        <v>3386</v>
      </c>
      <c r="Q28" s="3"/>
      <c r="U28" s="3"/>
      <c r="W28" t="s">
        <v>43</v>
      </c>
      <c r="X28" t="s">
        <v>43</v>
      </c>
      <c r="Y28" s="3">
        <v>1422</v>
      </c>
      <c r="Z28" t="s">
        <v>3419</v>
      </c>
      <c r="AA28" t="s">
        <v>1367</v>
      </c>
      <c r="AB28" t="s">
        <v>3420</v>
      </c>
      <c r="AC28" t="s">
        <v>3410</v>
      </c>
      <c r="AE28" t="s">
        <v>60</v>
      </c>
      <c r="AH28" s="3"/>
      <c r="AI28" s="3">
        <v>2023</v>
      </c>
      <c r="AJ28" s="4">
        <v>45230</v>
      </c>
      <c r="AK28" s="5">
        <v>45281</v>
      </c>
      <c r="AL28" t="s">
        <v>43</v>
      </c>
      <c r="AM28" t="s">
        <v>116</v>
      </c>
      <c r="AN28">
        <v>11500</v>
      </c>
      <c r="AO28">
        <v>83.54</v>
      </c>
      <c r="AQ28" s="6">
        <v>83.54</v>
      </c>
    </row>
    <row r="29" spans="1:43" x14ac:dyDescent="0.3">
      <c r="A29" t="s">
        <v>3386</v>
      </c>
      <c r="B29" t="s">
        <v>247</v>
      </c>
      <c r="C29" t="s">
        <v>46</v>
      </c>
      <c r="D29" s="3">
        <v>72120</v>
      </c>
      <c r="E29" t="s">
        <v>3495</v>
      </c>
      <c r="F29" t="s">
        <v>48</v>
      </c>
      <c r="G29" t="s">
        <v>49</v>
      </c>
      <c r="H29" t="s">
        <v>50</v>
      </c>
      <c r="I29" t="s">
        <v>51</v>
      </c>
      <c r="J29" t="s">
        <v>43</v>
      </c>
      <c r="K29" t="s">
        <v>43</v>
      </c>
      <c r="L29" t="s">
        <v>43</v>
      </c>
      <c r="M29" t="s">
        <v>52</v>
      </c>
      <c r="N29" t="s">
        <v>2485</v>
      </c>
      <c r="O29" t="s">
        <v>3386</v>
      </c>
      <c r="Q29" s="3"/>
      <c r="U29" s="3"/>
      <c r="W29" t="s">
        <v>43</v>
      </c>
      <c r="X29" t="s">
        <v>43</v>
      </c>
      <c r="Y29" s="3">
        <v>16416</v>
      </c>
      <c r="Z29" t="s">
        <v>3477</v>
      </c>
      <c r="AA29" t="s">
        <v>1367</v>
      </c>
      <c r="AB29" t="s">
        <v>3478</v>
      </c>
      <c r="AC29" t="s">
        <v>3479</v>
      </c>
      <c r="AE29" t="s">
        <v>60</v>
      </c>
      <c r="AH29" s="3"/>
      <c r="AI29" s="3">
        <v>2023</v>
      </c>
      <c r="AJ29" s="4">
        <v>45200</v>
      </c>
      <c r="AK29" s="5">
        <v>45275</v>
      </c>
      <c r="AL29" t="s">
        <v>43</v>
      </c>
      <c r="AM29" t="s">
        <v>116</v>
      </c>
      <c r="AN29">
        <v>-11500</v>
      </c>
      <c r="AP29">
        <v>83.54</v>
      </c>
      <c r="AQ29" s="6">
        <v>-83.54</v>
      </c>
    </row>
    <row r="30" spans="1:43" x14ac:dyDescent="0.3">
      <c r="A30" t="s">
        <v>3386</v>
      </c>
      <c r="B30" t="s">
        <v>440</v>
      </c>
      <c r="C30" t="s">
        <v>46</v>
      </c>
      <c r="D30" s="3">
        <v>72120</v>
      </c>
      <c r="E30" t="s">
        <v>3495</v>
      </c>
      <c r="F30" t="s">
        <v>48</v>
      </c>
      <c r="G30" t="s">
        <v>49</v>
      </c>
      <c r="H30" t="s">
        <v>50</v>
      </c>
      <c r="I30" t="s">
        <v>51</v>
      </c>
      <c r="J30" t="s">
        <v>43</v>
      </c>
      <c r="K30" t="s">
        <v>43</v>
      </c>
      <c r="L30" t="s">
        <v>43</v>
      </c>
      <c r="M30" t="s">
        <v>52</v>
      </c>
      <c r="N30" t="s">
        <v>2485</v>
      </c>
      <c r="O30" t="s">
        <v>3386</v>
      </c>
      <c r="Q30" s="3"/>
      <c r="U30" s="3"/>
      <c r="W30" t="s">
        <v>43</v>
      </c>
      <c r="X30" t="s">
        <v>43</v>
      </c>
      <c r="Y30" s="3">
        <v>16660</v>
      </c>
      <c r="Z30" t="s">
        <v>3432</v>
      </c>
      <c r="AA30" t="s">
        <v>1367</v>
      </c>
      <c r="AB30" t="s">
        <v>3433</v>
      </c>
      <c r="AC30" t="s">
        <v>3434</v>
      </c>
      <c r="AE30" t="s">
        <v>60</v>
      </c>
      <c r="AH30" s="3"/>
      <c r="AI30" s="3">
        <v>2024</v>
      </c>
      <c r="AJ30" s="4">
        <v>45383</v>
      </c>
      <c r="AK30" s="5">
        <v>45411</v>
      </c>
      <c r="AL30" t="s">
        <v>43</v>
      </c>
      <c r="AM30" t="s">
        <v>116</v>
      </c>
      <c r="AN30">
        <v>-11500</v>
      </c>
      <c r="AP30">
        <v>83.54</v>
      </c>
      <c r="AQ30" s="6">
        <v>-83.54</v>
      </c>
    </row>
    <row r="31" spans="1:43" x14ac:dyDescent="0.3">
      <c r="A31" t="s">
        <v>3386</v>
      </c>
      <c r="B31" t="s">
        <v>117</v>
      </c>
      <c r="C31" t="s">
        <v>46</v>
      </c>
      <c r="D31" s="3">
        <v>72120</v>
      </c>
      <c r="E31" t="s">
        <v>3495</v>
      </c>
      <c r="F31" t="s">
        <v>48</v>
      </c>
      <c r="G31" t="s">
        <v>49</v>
      </c>
      <c r="H31" t="s">
        <v>50</v>
      </c>
      <c r="I31" t="s">
        <v>51</v>
      </c>
      <c r="J31" t="s">
        <v>43</v>
      </c>
      <c r="K31" t="s">
        <v>43</v>
      </c>
      <c r="L31" t="s">
        <v>43</v>
      </c>
      <c r="M31" t="s">
        <v>52</v>
      </c>
      <c r="N31" t="s">
        <v>2485</v>
      </c>
      <c r="O31" t="s">
        <v>3386</v>
      </c>
      <c r="Q31" s="3"/>
      <c r="U31" s="3"/>
      <c r="W31" t="s">
        <v>43</v>
      </c>
      <c r="X31" t="s">
        <v>43</v>
      </c>
      <c r="Y31" s="3">
        <v>16736</v>
      </c>
      <c r="Z31" t="s">
        <v>3438</v>
      </c>
      <c r="AA31" t="s">
        <v>1367</v>
      </c>
      <c r="AB31" t="s">
        <v>3439</v>
      </c>
      <c r="AC31" t="s">
        <v>3440</v>
      </c>
      <c r="AE31" t="s">
        <v>60</v>
      </c>
      <c r="AH31" s="3"/>
      <c r="AI31" s="3">
        <v>2023</v>
      </c>
      <c r="AJ31" s="4">
        <v>45231</v>
      </c>
      <c r="AK31" s="5">
        <v>45281</v>
      </c>
      <c r="AL31" t="s">
        <v>43</v>
      </c>
      <c r="AM31" t="s">
        <v>116</v>
      </c>
      <c r="AN31">
        <v>-11500</v>
      </c>
      <c r="AP31">
        <v>83.54</v>
      </c>
      <c r="AQ31" s="6">
        <v>-83.54</v>
      </c>
    </row>
    <row r="32" spans="1:43" x14ac:dyDescent="0.3">
      <c r="A32" t="s">
        <v>3386</v>
      </c>
      <c r="B32" t="s">
        <v>915</v>
      </c>
      <c r="C32" t="s">
        <v>46</v>
      </c>
      <c r="D32" s="3">
        <v>72120</v>
      </c>
      <c r="E32" t="s">
        <v>3495</v>
      </c>
      <c r="F32" t="s">
        <v>48</v>
      </c>
      <c r="G32" t="s">
        <v>49</v>
      </c>
      <c r="H32" t="s">
        <v>50</v>
      </c>
      <c r="I32" t="s">
        <v>51</v>
      </c>
      <c r="J32" t="s">
        <v>43</v>
      </c>
      <c r="K32" t="s">
        <v>43</v>
      </c>
      <c r="L32" t="s">
        <v>43</v>
      </c>
      <c r="M32" t="s">
        <v>52</v>
      </c>
      <c r="N32" t="s">
        <v>2485</v>
      </c>
      <c r="O32" t="s">
        <v>3386</v>
      </c>
      <c r="Q32" s="3"/>
      <c r="U32" s="3"/>
      <c r="W32" t="s">
        <v>43</v>
      </c>
      <c r="X32" t="s">
        <v>43</v>
      </c>
      <c r="Y32" s="3">
        <v>16867</v>
      </c>
      <c r="Z32" t="s">
        <v>3435</v>
      </c>
      <c r="AA32" t="s">
        <v>1367</v>
      </c>
      <c r="AB32" t="s">
        <v>3436</v>
      </c>
      <c r="AC32" t="s">
        <v>3437</v>
      </c>
      <c r="AD32" t="s">
        <v>3395</v>
      </c>
      <c r="AE32" t="s">
        <v>60</v>
      </c>
      <c r="AH32" s="3"/>
      <c r="AI32" s="3">
        <v>2024</v>
      </c>
      <c r="AJ32" s="4">
        <v>45413</v>
      </c>
      <c r="AK32" s="5">
        <v>45483</v>
      </c>
      <c r="AL32" t="s">
        <v>43</v>
      </c>
      <c r="AM32" t="s">
        <v>116</v>
      </c>
      <c r="AN32">
        <v>-11500</v>
      </c>
      <c r="AP32">
        <v>83.54</v>
      </c>
      <c r="AQ32" s="6">
        <v>-83.54</v>
      </c>
    </row>
    <row r="33" spans="1:43" x14ac:dyDescent="0.3">
      <c r="A33" t="s">
        <v>3386</v>
      </c>
      <c r="B33" t="s">
        <v>224</v>
      </c>
      <c r="C33" t="s">
        <v>46</v>
      </c>
      <c r="D33" s="3">
        <v>72120</v>
      </c>
      <c r="E33" t="s">
        <v>3495</v>
      </c>
      <c r="F33" t="s">
        <v>48</v>
      </c>
      <c r="G33" t="s">
        <v>49</v>
      </c>
      <c r="H33" t="s">
        <v>50</v>
      </c>
      <c r="I33" t="s">
        <v>51</v>
      </c>
      <c r="J33" t="s">
        <v>43</v>
      </c>
      <c r="K33" t="s">
        <v>43</v>
      </c>
      <c r="L33" t="s">
        <v>43</v>
      </c>
      <c r="M33" t="s">
        <v>52</v>
      </c>
      <c r="N33" t="s">
        <v>2485</v>
      </c>
      <c r="O33" t="s">
        <v>3386</v>
      </c>
      <c r="Q33" s="3"/>
      <c r="U33" s="3"/>
      <c r="W33" t="s">
        <v>43</v>
      </c>
      <c r="X33" t="s">
        <v>43</v>
      </c>
      <c r="Y33" s="3">
        <v>16952</v>
      </c>
      <c r="Z33" t="s">
        <v>3441</v>
      </c>
      <c r="AA33" t="s">
        <v>1367</v>
      </c>
      <c r="AB33" t="s">
        <v>3442</v>
      </c>
      <c r="AC33" t="s">
        <v>3443</v>
      </c>
      <c r="AD33" t="s">
        <v>3395</v>
      </c>
      <c r="AE33" t="s">
        <v>60</v>
      </c>
      <c r="AH33" s="3"/>
      <c r="AI33" s="3">
        <v>2024</v>
      </c>
      <c r="AJ33" s="4">
        <v>45444</v>
      </c>
      <c r="AK33" s="5">
        <v>45484</v>
      </c>
      <c r="AL33" t="s">
        <v>43</v>
      </c>
      <c r="AM33" t="s">
        <v>116</v>
      </c>
      <c r="AN33">
        <v>-11500</v>
      </c>
      <c r="AP33">
        <v>83.54</v>
      </c>
      <c r="AQ33" s="6">
        <v>-83.54</v>
      </c>
    </row>
    <row r="34" spans="1:43" x14ac:dyDescent="0.3">
      <c r="A34" t="s">
        <v>3386</v>
      </c>
      <c r="B34" t="s">
        <v>207</v>
      </c>
      <c r="C34" t="s">
        <v>46</v>
      </c>
      <c r="D34" s="3">
        <v>72120</v>
      </c>
      <c r="E34" t="s">
        <v>3495</v>
      </c>
      <c r="F34" t="s">
        <v>48</v>
      </c>
      <c r="G34" t="s">
        <v>49</v>
      </c>
      <c r="H34" t="s">
        <v>50</v>
      </c>
      <c r="I34" t="s">
        <v>51</v>
      </c>
      <c r="J34" t="s">
        <v>43</v>
      </c>
      <c r="K34" t="s">
        <v>43</v>
      </c>
      <c r="L34" t="s">
        <v>43</v>
      </c>
      <c r="M34" t="s">
        <v>52</v>
      </c>
      <c r="N34" t="s">
        <v>2485</v>
      </c>
      <c r="O34" t="s">
        <v>3386</v>
      </c>
      <c r="Q34" s="3"/>
      <c r="U34" s="3"/>
      <c r="W34" t="s">
        <v>43</v>
      </c>
      <c r="X34" t="s">
        <v>43</v>
      </c>
      <c r="Y34" s="3">
        <v>17753</v>
      </c>
      <c r="Z34" t="s">
        <v>3444</v>
      </c>
      <c r="AA34" t="s">
        <v>1367</v>
      </c>
      <c r="AB34" t="s">
        <v>3445</v>
      </c>
      <c r="AC34" t="s">
        <v>3446</v>
      </c>
      <c r="AD34" t="s">
        <v>3395</v>
      </c>
      <c r="AE34" t="s">
        <v>60</v>
      </c>
      <c r="AH34" s="3"/>
      <c r="AI34" s="3">
        <v>2024</v>
      </c>
      <c r="AJ34" s="4">
        <v>45474</v>
      </c>
      <c r="AK34" s="5">
        <v>45495</v>
      </c>
      <c r="AL34" t="s">
        <v>43</v>
      </c>
      <c r="AM34" t="s">
        <v>116</v>
      </c>
      <c r="AN34">
        <v>-11500</v>
      </c>
      <c r="AP34">
        <v>83.54</v>
      </c>
      <c r="AQ34" s="6">
        <v>-83.54</v>
      </c>
    </row>
    <row r="35" spans="1:43" x14ac:dyDescent="0.3">
      <c r="A35" t="s">
        <v>3386</v>
      </c>
      <c r="B35" t="s">
        <v>733</v>
      </c>
      <c r="C35" t="s">
        <v>46</v>
      </c>
      <c r="D35" s="3">
        <v>72120</v>
      </c>
      <c r="E35" t="s">
        <v>3495</v>
      </c>
      <c r="F35" t="s">
        <v>48</v>
      </c>
      <c r="G35" t="s">
        <v>49</v>
      </c>
      <c r="H35" t="s">
        <v>50</v>
      </c>
      <c r="I35" t="s">
        <v>51</v>
      </c>
      <c r="J35" t="s">
        <v>43</v>
      </c>
      <c r="K35" t="s">
        <v>43</v>
      </c>
      <c r="L35" t="s">
        <v>43</v>
      </c>
      <c r="M35" t="s">
        <v>52</v>
      </c>
      <c r="N35" t="s">
        <v>2485</v>
      </c>
      <c r="O35" t="s">
        <v>3386</v>
      </c>
      <c r="Q35" s="3"/>
      <c r="U35" s="3"/>
      <c r="W35" t="s">
        <v>43</v>
      </c>
      <c r="X35" t="s">
        <v>43</v>
      </c>
      <c r="Y35" s="3">
        <v>18163</v>
      </c>
      <c r="Z35" t="s">
        <v>3447</v>
      </c>
      <c r="AA35" t="s">
        <v>1367</v>
      </c>
      <c r="AB35" t="s">
        <v>3448</v>
      </c>
      <c r="AC35" t="s">
        <v>3449</v>
      </c>
      <c r="AD35" t="s">
        <v>3391</v>
      </c>
      <c r="AE35" t="s">
        <v>60</v>
      </c>
      <c r="AH35" s="3"/>
      <c r="AI35" s="3">
        <v>2024</v>
      </c>
      <c r="AJ35" s="4">
        <v>45505</v>
      </c>
      <c r="AK35" s="5">
        <v>45541</v>
      </c>
      <c r="AL35" t="s">
        <v>43</v>
      </c>
      <c r="AM35" t="s">
        <v>116</v>
      </c>
      <c r="AN35">
        <v>-11500</v>
      </c>
      <c r="AP35">
        <v>83.54</v>
      </c>
      <c r="AQ35" s="6">
        <v>-83.54</v>
      </c>
    </row>
    <row r="36" spans="1:43" x14ac:dyDescent="0.3">
      <c r="A36" t="s">
        <v>3386</v>
      </c>
      <c r="B36" t="s">
        <v>179</v>
      </c>
      <c r="C36" t="s">
        <v>46</v>
      </c>
      <c r="D36" s="3">
        <v>72120</v>
      </c>
      <c r="E36" t="s">
        <v>3495</v>
      </c>
      <c r="F36" t="s">
        <v>48</v>
      </c>
      <c r="G36" t="s">
        <v>49</v>
      </c>
      <c r="H36" t="s">
        <v>50</v>
      </c>
      <c r="I36" t="s">
        <v>51</v>
      </c>
      <c r="J36" t="s">
        <v>43</v>
      </c>
      <c r="K36" t="s">
        <v>43</v>
      </c>
      <c r="L36" t="s">
        <v>43</v>
      </c>
      <c r="M36" t="s">
        <v>52</v>
      </c>
      <c r="N36" t="s">
        <v>2485</v>
      </c>
      <c r="O36" t="s">
        <v>3386</v>
      </c>
      <c r="Q36" s="3"/>
      <c r="U36" s="3"/>
      <c r="W36" t="s">
        <v>43</v>
      </c>
      <c r="X36" t="s">
        <v>43</v>
      </c>
      <c r="Y36" s="3">
        <v>18274</v>
      </c>
      <c r="Z36" t="s">
        <v>3450</v>
      </c>
      <c r="AA36" t="s">
        <v>1367</v>
      </c>
      <c r="AB36" t="s">
        <v>3451</v>
      </c>
      <c r="AC36" t="s">
        <v>3452</v>
      </c>
      <c r="AD36" t="s">
        <v>3391</v>
      </c>
      <c r="AE36" t="s">
        <v>60</v>
      </c>
      <c r="AH36" s="3"/>
      <c r="AI36" s="3">
        <v>2024</v>
      </c>
      <c r="AJ36" s="4">
        <v>45536</v>
      </c>
      <c r="AK36" s="5">
        <v>45560</v>
      </c>
      <c r="AL36" t="s">
        <v>43</v>
      </c>
      <c r="AM36" t="s">
        <v>116</v>
      </c>
      <c r="AN36">
        <v>-11500</v>
      </c>
      <c r="AP36">
        <v>83.54</v>
      </c>
      <c r="AQ36" s="6">
        <v>-83.54</v>
      </c>
    </row>
    <row r="37" spans="1:43" x14ac:dyDescent="0.3">
      <c r="A37" t="s">
        <v>3386</v>
      </c>
      <c r="B37" t="s">
        <v>551</v>
      </c>
      <c r="C37" t="s">
        <v>46</v>
      </c>
      <c r="D37" s="3">
        <v>72120</v>
      </c>
      <c r="E37" t="s">
        <v>3495</v>
      </c>
      <c r="F37" t="s">
        <v>48</v>
      </c>
      <c r="G37" t="s">
        <v>49</v>
      </c>
      <c r="H37" t="s">
        <v>50</v>
      </c>
      <c r="I37" t="s">
        <v>51</v>
      </c>
      <c r="J37" t="s">
        <v>43</v>
      </c>
      <c r="K37" t="s">
        <v>43</v>
      </c>
      <c r="L37" t="s">
        <v>43</v>
      </c>
      <c r="M37" t="s">
        <v>52</v>
      </c>
      <c r="N37" t="s">
        <v>2485</v>
      </c>
      <c r="O37" t="s">
        <v>3386</v>
      </c>
      <c r="Q37" s="3"/>
      <c r="U37" s="3"/>
      <c r="W37" t="s">
        <v>43</v>
      </c>
      <c r="X37" t="s">
        <v>43</v>
      </c>
      <c r="Y37" s="3">
        <v>18507</v>
      </c>
      <c r="Z37" t="s">
        <v>3456</v>
      </c>
      <c r="AA37" t="s">
        <v>1367</v>
      </c>
      <c r="AB37" t="s">
        <v>3457</v>
      </c>
      <c r="AC37" t="s">
        <v>3458</v>
      </c>
      <c r="AD37" t="s">
        <v>3391</v>
      </c>
      <c r="AE37" t="s">
        <v>60</v>
      </c>
      <c r="AH37" s="3"/>
      <c r="AI37" s="3">
        <v>2024</v>
      </c>
      <c r="AJ37" s="4">
        <v>45292</v>
      </c>
      <c r="AK37" s="5">
        <v>45327</v>
      </c>
      <c r="AL37" t="s">
        <v>43</v>
      </c>
      <c r="AM37" t="s">
        <v>116</v>
      </c>
      <c r="AN37">
        <v>-11500</v>
      </c>
      <c r="AP37">
        <v>83.54</v>
      </c>
      <c r="AQ37" s="6">
        <v>-83.54</v>
      </c>
    </row>
    <row r="38" spans="1:43" x14ac:dyDescent="0.3">
      <c r="A38" t="s">
        <v>3386</v>
      </c>
      <c r="B38" t="s">
        <v>85</v>
      </c>
      <c r="C38" t="s">
        <v>46</v>
      </c>
      <c r="D38" s="3">
        <v>72120</v>
      </c>
      <c r="E38" t="s">
        <v>3495</v>
      </c>
      <c r="F38" t="s">
        <v>48</v>
      </c>
      <c r="G38" t="s">
        <v>49</v>
      </c>
      <c r="H38" t="s">
        <v>50</v>
      </c>
      <c r="I38" t="s">
        <v>51</v>
      </c>
      <c r="J38" t="s">
        <v>43</v>
      </c>
      <c r="K38" t="s">
        <v>43</v>
      </c>
      <c r="L38" t="s">
        <v>43</v>
      </c>
      <c r="M38" t="s">
        <v>52</v>
      </c>
      <c r="N38" t="s">
        <v>2485</v>
      </c>
      <c r="O38" t="s">
        <v>3386</v>
      </c>
      <c r="Q38" s="3"/>
      <c r="U38" s="3"/>
      <c r="W38" t="s">
        <v>43</v>
      </c>
      <c r="X38" t="s">
        <v>43</v>
      </c>
      <c r="Y38" s="3">
        <v>18632</v>
      </c>
      <c r="Z38" t="s">
        <v>3462</v>
      </c>
      <c r="AA38" t="s">
        <v>1367</v>
      </c>
      <c r="AB38" t="s">
        <v>3463</v>
      </c>
      <c r="AC38" t="s">
        <v>3464</v>
      </c>
      <c r="AE38" t="s">
        <v>60</v>
      </c>
      <c r="AH38" s="3"/>
      <c r="AI38" s="3">
        <v>2023</v>
      </c>
      <c r="AJ38" s="4">
        <v>45261</v>
      </c>
      <c r="AK38" s="5">
        <v>45282</v>
      </c>
      <c r="AL38" t="s">
        <v>43</v>
      </c>
      <c r="AM38" t="s">
        <v>116</v>
      </c>
      <c r="AN38">
        <v>-11500</v>
      </c>
      <c r="AP38">
        <v>83.54</v>
      </c>
      <c r="AQ38" s="6">
        <v>-83.54</v>
      </c>
    </row>
    <row r="39" spans="1:43" x14ac:dyDescent="0.3">
      <c r="B39" t="s">
        <v>551</v>
      </c>
      <c r="C39" t="s">
        <v>46</v>
      </c>
      <c r="D39" s="3">
        <v>72135</v>
      </c>
      <c r="E39" t="s">
        <v>1385</v>
      </c>
      <c r="F39" t="s">
        <v>48</v>
      </c>
      <c r="G39" t="s">
        <v>1370</v>
      </c>
      <c r="H39" t="s">
        <v>50</v>
      </c>
      <c r="I39" t="s">
        <v>51</v>
      </c>
      <c r="J39" t="s">
        <v>43</v>
      </c>
      <c r="K39" t="s">
        <v>43</v>
      </c>
      <c r="L39" t="s">
        <v>43</v>
      </c>
      <c r="M39" t="s">
        <v>52</v>
      </c>
      <c r="N39" t="s">
        <v>43</v>
      </c>
      <c r="Q39" s="3"/>
      <c r="U39" s="3"/>
      <c r="W39" t="s">
        <v>43</v>
      </c>
      <c r="X39" t="s">
        <v>43</v>
      </c>
      <c r="Y39" s="3">
        <v>1232</v>
      </c>
      <c r="Z39" t="s">
        <v>1371</v>
      </c>
      <c r="AA39" t="s">
        <v>1372</v>
      </c>
      <c r="AB39" t="s">
        <v>1373</v>
      </c>
      <c r="AC39" t="s">
        <v>1374</v>
      </c>
      <c r="AD39" t="s">
        <v>84</v>
      </c>
      <c r="AE39" t="s">
        <v>60</v>
      </c>
      <c r="AH39" s="3"/>
      <c r="AI39" s="3">
        <v>2024</v>
      </c>
      <c r="AJ39" s="4">
        <v>45322</v>
      </c>
      <c r="AK39" s="5">
        <v>45344</v>
      </c>
      <c r="AL39" t="s">
        <v>43</v>
      </c>
      <c r="AM39" t="s">
        <v>116</v>
      </c>
      <c r="AN39">
        <v>66360</v>
      </c>
      <c r="AO39">
        <v>500.53000000000003</v>
      </c>
      <c r="AQ39" s="6">
        <v>500.53000000000003</v>
      </c>
    </row>
    <row r="40" spans="1:43" x14ac:dyDescent="0.3">
      <c r="B40" t="s">
        <v>85</v>
      </c>
      <c r="C40" t="s">
        <v>46</v>
      </c>
      <c r="D40" s="3">
        <v>72135</v>
      </c>
      <c r="E40" t="s">
        <v>1385</v>
      </c>
      <c r="F40" t="s">
        <v>48</v>
      </c>
      <c r="G40" t="s">
        <v>1370</v>
      </c>
      <c r="H40" t="s">
        <v>50</v>
      </c>
      <c r="I40" t="s">
        <v>51</v>
      </c>
      <c r="J40" t="s">
        <v>43</v>
      </c>
      <c r="K40" t="s">
        <v>43</v>
      </c>
      <c r="L40" t="s">
        <v>43</v>
      </c>
      <c r="M40" t="s">
        <v>52</v>
      </c>
      <c r="N40" t="s">
        <v>43</v>
      </c>
      <c r="Q40" s="3"/>
      <c r="U40" s="3"/>
      <c r="W40" t="s">
        <v>43</v>
      </c>
      <c r="X40" t="s">
        <v>43</v>
      </c>
      <c r="Y40" s="3">
        <v>1232</v>
      </c>
      <c r="Z40" t="s">
        <v>1375</v>
      </c>
      <c r="AA40" t="s">
        <v>1372</v>
      </c>
      <c r="AB40" t="s">
        <v>1376</v>
      </c>
      <c r="AC40" t="s">
        <v>1369</v>
      </c>
      <c r="AD40" t="s">
        <v>1377</v>
      </c>
      <c r="AE40" t="s">
        <v>60</v>
      </c>
      <c r="AH40" s="3"/>
      <c r="AI40" s="3">
        <v>2023</v>
      </c>
      <c r="AJ40" s="4">
        <v>45291</v>
      </c>
      <c r="AK40" s="5">
        <v>45344</v>
      </c>
      <c r="AL40" t="s">
        <v>43</v>
      </c>
      <c r="AM40" t="s">
        <v>116</v>
      </c>
      <c r="AN40">
        <v>-66360</v>
      </c>
      <c r="AP40">
        <v>500.53000000000003</v>
      </c>
      <c r="AQ40" s="6">
        <v>-500.53000000000003</v>
      </c>
    </row>
    <row r="41" spans="1:43" x14ac:dyDescent="0.3">
      <c r="A41" t="s">
        <v>3497</v>
      </c>
      <c r="B41" t="s">
        <v>230</v>
      </c>
      <c r="C41" t="s">
        <v>46</v>
      </c>
      <c r="D41" s="3">
        <v>72220</v>
      </c>
      <c r="E41" t="s">
        <v>4645</v>
      </c>
      <c r="F41" t="s">
        <v>48</v>
      </c>
      <c r="G41" t="s">
        <v>49</v>
      </c>
      <c r="H41" t="s">
        <v>50</v>
      </c>
      <c r="I41" t="s">
        <v>51</v>
      </c>
      <c r="J41" t="s">
        <v>43</v>
      </c>
      <c r="K41" t="s">
        <v>43</v>
      </c>
      <c r="L41" t="s">
        <v>43</v>
      </c>
      <c r="M41" t="s">
        <v>52</v>
      </c>
      <c r="N41" t="s">
        <v>2494</v>
      </c>
      <c r="O41" t="s">
        <v>3498</v>
      </c>
      <c r="P41" t="s">
        <v>2493</v>
      </c>
      <c r="Q41" s="3">
        <v>300001153622195</v>
      </c>
      <c r="R41" t="s">
        <v>2243</v>
      </c>
      <c r="S41">
        <v>46938.78</v>
      </c>
      <c r="T41">
        <v>46938.78</v>
      </c>
      <c r="U41" s="3">
        <v>1</v>
      </c>
      <c r="V41" t="s">
        <v>2494</v>
      </c>
      <c r="W41" t="s">
        <v>2495</v>
      </c>
      <c r="X41" t="s">
        <v>2496</v>
      </c>
      <c r="Y41" s="3">
        <v>28</v>
      </c>
      <c r="Z41" t="s">
        <v>3670</v>
      </c>
      <c r="AA41" t="s">
        <v>3671</v>
      </c>
      <c r="AB41" t="s">
        <v>3672</v>
      </c>
      <c r="AC41" t="s">
        <v>3657</v>
      </c>
      <c r="AD41" t="s">
        <v>110</v>
      </c>
      <c r="AE41" t="s">
        <v>60</v>
      </c>
      <c r="AF41" t="s">
        <v>2247</v>
      </c>
      <c r="AH41" s="3">
        <v>0</v>
      </c>
      <c r="AI41" s="3">
        <v>2023</v>
      </c>
      <c r="AJ41" s="4">
        <v>45124</v>
      </c>
      <c r="AK41" s="5">
        <v>45141</v>
      </c>
      <c r="AL41" t="s">
        <v>3508</v>
      </c>
      <c r="AM41" t="s">
        <v>116</v>
      </c>
      <c r="AN41">
        <v>46938.78</v>
      </c>
      <c r="AO41">
        <v>340.98</v>
      </c>
      <c r="AQ41" s="6">
        <v>340.98</v>
      </c>
    </row>
    <row r="42" spans="1:43" x14ac:dyDescent="0.3">
      <c r="A42" t="s">
        <v>3497</v>
      </c>
      <c r="B42" t="s">
        <v>440</v>
      </c>
      <c r="C42" t="s">
        <v>46</v>
      </c>
      <c r="D42" s="3">
        <v>72370</v>
      </c>
      <c r="E42" t="s">
        <v>4641</v>
      </c>
      <c r="F42" t="s">
        <v>48</v>
      </c>
      <c r="G42" t="s">
        <v>49</v>
      </c>
      <c r="H42" t="s">
        <v>50</v>
      </c>
      <c r="I42" t="s">
        <v>51</v>
      </c>
      <c r="J42" t="s">
        <v>43</v>
      </c>
      <c r="K42" t="s">
        <v>43</v>
      </c>
      <c r="L42" t="s">
        <v>43</v>
      </c>
      <c r="M42" t="s">
        <v>52</v>
      </c>
      <c r="N42" t="s">
        <v>3920</v>
      </c>
      <c r="O42" t="s">
        <v>3498</v>
      </c>
      <c r="P42" t="s">
        <v>3921</v>
      </c>
      <c r="Q42" s="3">
        <v>300001738009501</v>
      </c>
      <c r="R42" t="s">
        <v>2243</v>
      </c>
      <c r="S42">
        <v>0</v>
      </c>
      <c r="T42">
        <v>0</v>
      </c>
      <c r="U42" s="3">
        <v>1</v>
      </c>
      <c r="V42" t="s">
        <v>3920</v>
      </c>
      <c r="W42" t="s">
        <v>3297</v>
      </c>
      <c r="X42" t="s">
        <v>3298</v>
      </c>
      <c r="Y42" s="3">
        <v>9</v>
      </c>
      <c r="Z42" t="s">
        <v>3922</v>
      </c>
      <c r="AA42" t="s">
        <v>3923</v>
      </c>
      <c r="AB42" t="s">
        <v>3924</v>
      </c>
      <c r="AC42" t="s">
        <v>3925</v>
      </c>
      <c r="AD42" t="s">
        <v>110</v>
      </c>
      <c r="AE42" t="s">
        <v>60</v>
      </c>
      <c r="AF42" t="s">
        <v>2247</v>
      </c>
      <c r="AH42" s="3">
        <v>0</v>
      </c>
      <c r="AI42" s="3">
        <v>2024</v>
      </c>
      <c r="AJ42" s="4">
        <v>45390</v>
      </c>
      <c r="AK42" s="5">
        <v>45415</v>
      </c>
      <c r="AL42" t="s">
        <v>3508</v>
      </c>
      <c r="AM42" t="s">
        <v>116</v>
      </c>
      <c r="AN42">
        <v>3138.9900000000002</v>
      </c>
      <c r="AO42">
        <v>23.66</v>
      </c>
      <c r="AQ42" s="6">
        <v>23.66</v>
      </c>
    </row>
    <row r="43" spans="1:43" x14ac:dyDescent="0.3">
      <c r="A43" t="s">
        <v>3497</v>
      </c>
      <c r="B43" t="s">
        <v>440</v>
      </c>
      <c r="C43" t="s">
        <v>46</v>
      </c>
      <c r="D43" s="3">
        <v>72370</v>
      </c>
      <c r="E43" t="s">
        <v>4641</v>
      </c>
      <c r="F43" t="s">
        <v>48</v>
      </c>
      <c r="G43" t="s">
        <v>49</v>
      </c>
      <c r="H43" t="s">
        <v>50</v>
      </c>
      <c r="I43" t="s">
        <v>51</v>
      </c>
      <c r="J43" t="s">
        <v>43</v>
      </c>
      <c r="K43" t="s">
        <v>43</v>
      </c>
      <c r="L43" t="s">
        <v>43</v>
      </c>
      <c r="M43" t="s">
        <v>52</v>
      </c>
      <c r="N43" t="s">
        <v>3920</v>
      </c>
      <c r="O43" t="s">
        <v>3498</v>
      </c>
      <c r="P43" t="s">
        <v>3921</v>
      </c>
      <c r="Q43" s="3">
        <v>300001738009501</v>
      </c>
      <c r="R43" t="s">
        <v>2243</v>
      </c>
      <c r="S43">
        <v>0</v>
      </c>
      <c r="T43">
        <v>0</v>
      </c>
      <c r="U43" s="3">
        <v>1</v>
      </c>
      <c r="V43" t="s">
        <v>3920</v>
      </c>
      <c r="W43" t="s">
        <v>3297</v>
      </c>
      <c r="X43" t="s">
        <v>3298</v>
      </c>
      <c r="Y43" s="3">
        <v>10</v>
      </c>
      <c r="Z43" t="s">
        <v>3922</v>
      </c>
      <c r="AA43" t="s">
        <v>3923</v>
      </c>
      <c r="AB43" t="s">
        <v>3924</v>
      </c>
      <c r="AC43" t="s">
        <v>3925</v>
      </c>
      <c r="AD43" t="s">
        <v>110</v>
      </c>
      <c r="AE43" t="s">
        <v>60</v>
      </c>
      <c r="AF43" t="s">
        <v>2247</v>
      </c>
      <c r="AH43" s="3">
        <v>0</v>
      </c>
      <c r="AI43" s="3">
        <v>2024</v>
      </c>
      <c r="AJ43" s="4">
        <v>45390</v>
      </c>
      <c r="AK43" s="5">
        <v>45415</v>
      </c>
      <c r="AL43" t="s">
        <v>3508</v>
      </c>
      <c r="AM43" t="s">
        <v>116</v>
      </c>
      <c r="AN43">
        <v>-3138.9900000000002</v>
      </c>
      <c r="AP43">
        <v>23.66</v>
      </c>
      <c r="AQ43" s="6">
        <v>-23.66</v>
      </c>
    </row>
    <row r="44" spans="1:43" x14ac:dyDescent="0.3">
      <c r="A44" t="s">
        <v>44</v>
      </c>
      <c r="B44" t="s">
        <v>45</v>
      </c>
      <c r="C44" t="s">
        <v>46</v>
      </c>
      <c r="D44" s="3">
        <v>72410</v>
      </c>
      <c r="E44" t="s">
        <v>47</v>
      </c>
      <c r="F44" t="s">
        <v>48</v>
      </c>
      <c r="G44" t="s">
        <v>49</v>
      </c>
      <c r="H44" t="s">
        <v>50</v>
      </c>
      <c r="I44" t="s">
        <v>51</v>
      </c>
      <c r="J44" t="s">
        <v>43</v>
      </c>
      <c r="K44" t="s">
        <v>43</v>
      </c>
      <c r="L44" t="s">
        <v>43</v>
      </c>
      <c r="M44" t="s">
        <v>52</v>
      </c>
      <c r="N44" t="s">
        <v>53</v>
      </c>
      <c r="O44" t="s">
        <v>54</v>
      </c>
      <c r="Q44" s="3"/>
      <c r="U44" s="3"/>
      <c r="W44" t="s">
        <v>43</v>
      </c>
      <c r="X44" t="s">
        <v>43</v>
      </c>
      <c r="Y44" s="3">
        <v>165</v>
      </c>
      <c r="Z44" t="s">
        <v>55</v>
      </c>
      <c r="AA44" t="s">
        <v>56</v>
      </c>
      <c r="AB44" t="s">
        <v>57</v>
      </c>
      <c r="AC44" t="s">
        <v>58</v>
      </c>
      <c r="AD44" t="s">
        <v>59</v>
      </c>
      <c r="AE44" t="s">
        <v>60</v>
      </c>
      <c r="AH44" s="3"/>
      <c r="AI44" s="3">
        <v>2023</v>
      </c>
      <c r="AJ44" s="4">
        <v>45078</v>
      </c>
      <c r="AK44" s="5">
        <v>45126</v>
      </c>
      <c r="AL44" t="s">
        <v>43</v>
      </c>
      <c r="AM44" t="s">
        <v>61</v>
      </c>
      <c r="AN44">
        <v>690</v>
      </c>
      <c r="AO44">
        <v>690</v>
      </c>
      <c r="AQ44" s="6">
        <v>690</v>
      </c>
    </row>
    <row r="45" spans="1:43" x14ac:dyDescent="0.3">
      <c r="A45" t="s">
        <v>44</v>
      </c>
      <c r="B45" t="s">
        <v>45</v>
      </c>
      <c r="C45" t="s">
        <v>46</v>
      </c>
      <c r="D45" s="3">
        <v>72410</v>
      </c>
      <c r="E45" t="s">
        <v>47</v>
      </c>
      <c r="F45" t="s">
        <v>48</v>
      </c>
      <c r="G45" t="s">
        <v>49</v>
      </c>
      <c r="H45" t="s">
        <v>50</v>
      </c>
      <c r="I45" t="s">
        <v>51</v>
      </c>
      <c r="J45" t="s">
        <v>43</v>
      </c>
      <c r="K45" t="s">
        <v>43</v>
      </c>
      <c r="L45" t="s">
        <v>43</v>
      </c>
      <c r="M45" t="s">
        <v>52</v>
      </c>
      <c r="N45" t="s">
        <v>62</v>
      </c>
      <c r="O45" t="s">
        <v>54</v>
      </c>
      <c r="Q45" s="3"/>
      <c r="U45" s="3"/>
      <c r="W45" t="s">
        <v>43</v>
      </c>
      <c r="X45" t="s">
        <v>43</v>
      </c>
      <c r="Y45" s="3">
        <v>166</v>
      </c>
      <c r="Z45" t="s">
        <v>55</v>
      </c>
      <c r="AA45" t="s">
        <v>63</v>
      </c>
      <c r="AB45" t="s">
        <v>57</v>
      </c>
      <c r="AC45" t="s">
        <v>58</v>
      </c>
      <c r="AD45" t="s">
        <v>59</v>
      </c>
      <c r="AE45" t="s">
        <v>60</v>
      </c>
      <c r="AH45" s="3"/>
      <c r="AI45" s="3">
        <v>2023</v>
      </c>
      <c r="AJ45" s="4">
        <v>45078</v>
      </c>
      <c r="AK45" s="5">
        <v>45126</v>
      </c>
      <c r="AL45" t="s">
        <v>43</v>
      </c>
      <c r="AM45" t="s">
        <v>61</v>
      </c>
      <c r="AN45">
        <v>1672</v>
      </c>
      <c r="AO45">
        <v>1672</v>
      </c>
      <c r="AQ45" s="6">
        <v>1672</v>
      </c>
    </row>
    <row r="46" spans="1:43" x14ac:dyDescent="0.3">
      <c r="A46" t="s">
        <v>44</v>
      </c>
      <c r="B46" t="s">
        <v>45</v>
      </c>
      <c r="C46" t="s">
        <v>46</v>
      </c>
      <c r="D46" s="3">
        <v>72410</v>
      </c>
      <c r="E46" t="s">
        <v>47</v>
      </c>
      <c r="F46" t="s">
        <v>48</v>
      </c>
      <c r="G46" t="s">
        <v>49</v>
      </c>
      <c r="H46" t="s">
        <v>50</v>
      </c>
      <c r="I46" t="s">
        <v>51</v>
      </c>
      <c r="J46" t="s">
        <v>43</v>
      </c>
      <c r="K46" t="s">
        <v>43</v>
      </c>
      <c r="L46" t="s">
        <v>43</v>
      </c>
      <c r="M46" t="s">
        <v>52</v>
      </c>
      <c r="N46" t="s">
        <v>64</v>
      </c>
      <c r="O46" t="s">
        <v>54</v>
      </c>
      <c r="Q46" s="3"/>
      <c r="U46" s="3"/>
      <c r="W46" t="s">
        <v>43</v>
      </c>
      <c r="X46" t="s">
        <v>43</v>
      </c>
      <c r="Y46" s="3">
        <v>167</v>
      </c>
      <c r="Z46" t="s">
        <v>55</v>
      </c>
      <c r="AA46" t="s">
        <v>65</v>
      </c>
      <c r="AB46" t="s">
        <v>57</v>
      </c>
      <c r="AC46" t="s">
        <v>58</v>
      </c>
      <c r="AD46" t="s">
        <v>59</v>
      </c>
      <c r="AE46" t="s">
        <v>60</v>
      </c>
      <c r="AH46" s="3"/>
      <c r="AI46" s="3">
        <v>2023</v>
      </c>
      <c r="AJ46" s="4">
        <v>45078</v>
      </c>
      <c r="AK46" s="5">
        <v>45126</v>
      </c>
      <c r="AL46" t="s">
        <v>43</v>
      </c>
      <c r="AM46" t="s">
        <v>61</v>
      </c>
      <c r="AN46">
        <v>1672</v>
      </c>
      <c r="AO46">
        <v>1672</v>
      </c>
      <c r="AQ46" s="6">
        <v>1672</v>
      </c>
    </row>
    <row r="47" spans="1:43" x14ac:dyDescent="0.3">
      <c r="A47" t="s">
        <v>3497</v>
      </c>
      <c r="B47" t="s">
        <v>117</v>
      </c>
      <c r="C47" t="s">
        <v>46</v>
      </c>
      <c r="D47" s="3">
        <v>72440</v>
      </c>
      <c r="E47" t="s">
        <v>4637</v>
      </c>
      <c r="F47" t="s">
        <v>48</v>
      </c>
      <c r="G47" t="s">
        <v>49</v>
      </c>
      <c r="H47" t="s">
        <v>50</v>
      </c>
      <c r="I47" t="s">
        <v>51</v>
      </c>
      <c r="J47" t="s">
        <v>43</v>
      </c>
      <c r="K47" t="s">
        <v>43</v>
      </c>
      <c r="L47" t="s">
        <v>43</v>
      </c>
      <c r="M47" t="s">
        <v>52</v>
      </c>
      <c r="N47" t="s">
        <v>3272</v>
      </c>
      <c r="O47" t="s">
        <v>3498</v>
      </c>
      <c r="P47" t="s">
        <v>3271</v>
      </c>
      <c r="Q47" s="3">
        <v>300001388250094</v>
      </c>
      <c r="R47" t="s">
        <v>2243</v>
      </c>
      <c r="S47">
        <v>400</v>
      </c>
      <c r="T47">
        <v>11.59</v>
      </c>
      <c r="U47" s="3">
        <v>7</v>
      </c>
      <c r="V47" t="s">
        <v>3272</v>
      </c>
      <c r="W47" t="s">
        <v>3249</v>
      </c>
      <c r="X47" t="s">
        <v>3250</v>
      </c>
      <c r="Y47" s="3">
        <v>22</v>
      </c>
      <c r="Z47" t="s">
        <v>4415</v>
      </c>
      <c r="AA47" t="s">
        <v>4416</v>
      </c>
      <c r="AB47" t="s">
        <v>4417</v>
      </c>
      <c r="AC47" t="s">
        <v>3801</v>
      </c>
      <c r="AD47" t="s">
        <v>110</v>
      </c>
      <c r="AE47" t="s">
        <v>60</v>
      </c>
      <c r="AF47" t="s">
        <v>2247</v>
      </c>
      <c r="AH47" s="3">
        <v>0</v>
      </c>
      <c r="AI47" s="3">
        <v>2023</v>
      </c>
      <c r="AJ47" s="4">
        <v>45231</v>
      </c>
      <c r="AK47" s="5">
        <v>45250</v>
      </c>
      <c r="AL47" t="s">
        <v>3545</v>
      </c>
      <c r="AM47" t="s">
        <v>61</v>
      </c>
      <c r="AN47">
        <v>11.59</v>
      </c>
      <c r="AO47">
        <v>11.59</v>
      </c>
      <c r="AQ47" s="6">
        <v>11.59</v>
      </c>
    </row>
    <row r="48" spans="1:43" x14ac:dyDescent="0.3">
      <c r="A48" t="s">
        <v>3386</v>
      </c>
      <c r="B48" t="s">
        <v>733</v>
      </c>
      <c r="C48" t="s">
        <v>46</v>
      </c>
      <c r="D48" s="3">
        <v>72505</v>
      </c>
      <c r="E48" t="s">
        <v>3465</v>
      </c>
      <c r="F48" t="s">
        <v>48</v>
      </c>
      <c r="G48" t="s">
        <v>49</v>
      </c>
      <c r="H48" t="s">
        <v>50</v>
      </c>
      <c r="I48" t="s">
        <v>51</v>
      </c>
      <c r="J48" t="s">
        <v>43</v>
      </c>
      <c r="K48" t="s">
        <v>43</v>
      </c>
      <c r="L48" t="s">
        <v>43</v>
      </c>
      <c r="M48" t="s">
        <v>52</v>
      </c>
      <c r="N48" t="s">
        <v>2382</v>
      </c>
      <c r="O48" t="s">
        <v>3386</v>
      </c>
      <c r="Q48" s="3"/>
      <c r="U48" s="3"/>
      <c r="W48" t="s">
        <v>43</v>
      </c>
      <c r="X48" t="s">
        <v>43</v>
      </c>
      <c r="Y48" s="3">
        <v>360</v>
      </c>
      <c r="Z48" t="s">
        <v>3388</v>
      </c>
      <c r="AA48" t="s">
        <v>1367</v>
      </c>
      <c r="AB48" t="s">
        <v>3389</v>
      </c>
      <c r="AC48" t="s">
        <v>3390</v>
      </c>
      <c r="AD48" t="s">
        <v>3391</v>
      </c>
      <c r="AE48" t="s">
        <v>60</v>
      </c>
      <c r="AH48" s="3"/>
      <c r="AI48" s="3">
        <v>2024</v>
      </c>
      <c r="AJ48" s="4">
        <v>45535</v>
      </c>
      <c r="AK48" s="5">
        <v>45560</v>
      </c>
      <c r="AL48" t="s">
        <v>43</v>
      </c>
      <c r="AM48" t="s">
        <v>116</v>
      </c>
      <c r="AN48">
        <v>10478.550000000001</v>
      </c>
      <c r="AO48">
        <v>70.350000000000009</v>
      </c>
      <c r="AQ48" s="6">
        <v>70.350000000000009</v>
      </c>
    </row>
    <row r="49" spans="1:43" x14ac:dyDescent="0.3">
      <c r="A49" t="s">
        <v>3386</v>
      </c>
      <c r="B49" t="s">
        <v>289</v>
      </c>
      <c r="C49" t="s">
        <v>46</v>
      </c>
      <c r="D49" s="3">
        <v>72505</v>
      </c>
      <c r="E49" t="s">
        <v>3465</v>
      </c>
      <c r="F49" t="s">
        <v>48</v>
      </c>
      <c r="G49" t="s">
        <v>49</v>
      </c>
      <c r="H49" t="s">
        <v>50</v>
      </c>
      <c r="I49" t="s">
        <v>51</v>
      </c>
      <c r="J49" t="s">
        <v>43</v>
      </c>
      <c r="K49" t="s">
        <v>43</v>
      </c>
      <c r="L49" t="s">
        <v>43</v>
      </c>
      <c r="M49" t="s">
        <v>52</v>
      </c>
      <c r="N49" t="s">
        <v>2382</v>
      </c>
      <c r="O49" t="s">
        <v>3386</v>
      </c>
      <c r="Q49" s="3"/>
      <c r="U49" s="3"/>
      <c r="W49" t="s">
        <v>43</v>
      </c>
      <c r="X49" t="s">
        <v>43</v>
      </c>
      <c r="Y49" s="3">
        <v>1535</v>
      </c>
      <c r="Z49" t="s">
        <v>3466</v>
      </c>
      <c r="AA49" t="s">
        <v>1367</v>
      </c>
      <c r="AB49" t="s">
        <v>3467</v>
      </c>
      <c r="AC49" t="s">
        <v>3468</v>
      </c>
      <c r="AE49" t="s">
        <v>60</v>
      </c>
      <c r="AH49" s="3"/>
      <c r="AI49" s="3">
        <v>2023</v>
      </c>
      <c r="AJ49" s="4">
        <v>45199</v>
      </c>
      <c r="AK49" s="5">
        <v>45275</v>
      </c>
      <c r="AL49" t="s">
        <v>43</v>
      </c>
      <c r="AM49" t="s">
        <v>116</v>
      </c>
      <c r="AN49">
        <v>10478.550000000001</v>
      </c>
      <c r="AO49">
        <v>70.350000000000009</v>
      </c>
      <c r="AQ49" s="6">
        <v>70.350000000000009</v>
      </c>
    </row>
    <row r="50" spans="1:43" x14ac:dyDescent="0.3">
      <c r="A50" t="s">
        <v>3386</v>
      </c>
      <c r="B50" t="s">
        <v>440</v>
      </c>
      <c r="C50" t="s">
        <v>46</v>
      </c>
      <c r="D50" s="3">
        <v>72505</v>
      </c>
      <c r="E50" t="s">
        <v>3465</v>
      </c>
      <c r="F50" t="s">
        <v>48</v>
      </c>
      <c r="G50" t="s">
        <v>49</v>
      </c>
      <c r="H50" t="s">
        <v>50</v>
      </c>
      <c r="I50" t="s">
        <v>51</v>
      </c>
      <c r="J50" t="s">
        <v>43</v>
      </c>
      <c r="K50" t="s">
        <v>43</v>
      </c>
      <c r="L50" t="s">
        <v>43</v>
      </c>
      <c r="M50" t="s">
        <v>52</v>
      </c>
      <c r="N50" t="s">
        <v>2382</v>
      </c>
      <c r="O50" t="s">
        <v>3386</v>
      </c>
      <c r="Q50" s="3"/>
      <c r="U50" s="3"/>
      <c r="W50" t="s">
        <v>43</v>
      </c>
      <c r="X50" t="s">
        <v>43</v>
      </c>
      <c r="Y50" s="3">
        <v>1584</v>
      </c>
      <c r="Z50" t="s">
        <v>3403</v>
      </c>
      <c r="AA50" t="s">
        <v>1367</v>
      </c>
      <c r="AB50" t="s">
        <v>3404</v>
      </c>
      <c r="AC50" t="s">
        <v>3405</v>
      </c>
      <c r="AD50" t="s">
        <v>3395</v>
      </c>
      <c r="AE50" t="s">
        <v>60</v>
      </c>
      <c r="AH50" s="3"/>
      <c r="AI50" s="3">
        <v>2024</v>
      </c>
      <c r="AJ50" s="4">
        <v>45412</v>
      </c>
      <c r="AK50" s="5">
        <v>45481</v>
      </c>
      <c r="AL50" t="s">
        <v>43</v>
      </c>
      <c r="AM50" t="s">
        <v>116</v>
      </c>
      <c r="AN50">
        <v>10478.550000000001</v>
      </c>
      <c r="AO50">
        <v>70.350000000000009</v>
      </c>
      <c r="AQ50" s="6">
        <v>70.350000000000009</v>
      </c>
    </row>
    <row r="51" spans="1:43" x14ac:dyDescent="0.3">
      <c r="A51" t="s">
        <v>3386</v>
      </c>
      <c r="B51" t="s">
        <v>224</v>
      </c>
      <c r="C51" t="s">
        <v>46</v>
      </c>
      <c r="D51" s="3">
        <v>72505</v>
      </c>
      <c r="E51" t="s">
        <v>3465</v>
      </c>
      <c r="F51" t="s">
        <v>48</v>
      </c>
      <c r="G51" t="s">
        <v>49</v>
      </c>
      <c r="H51" t="s">
        <v>50</v>
      </c>
      <c r="I51" t="s">
        <v>51</v>
      </c>
      <c r="J51" t="s">
        <v>43</v>
      </c>
      <c r="K51" t="s">
        <v>43</v>
      </c>
      <c r="L51" t="s">
        <v>43</v>
      </c>
      <c r="M51" t="s">
        <v>52</v>
      </c>
      <c r="N51" t="s">
        <v>2382</v>
      </c>
      <c r="O51" t="s">
        <v>3386</v>
      </c>
      <c r="Q51" s="3"/>
      <c r="U51" s="3"/>
      <c r="W51" t="s">
        <v>43</v>
      </c>
      <c r="X51" t="s">
        <v>43</v>
      </c>
      <c r="Y51" s="3">
        <v>1597</v>
      </c>
      <c r="Z51" t="s">
        <v>3406</v>
      </c>
      <c r="AA51" t="s">
        <v>1367</v>
      </c>
      <c r="AB51" t="s">
        <v>3407</v>
      </c>
      <c r="AC51" t="s">
        <v>3394</v>
      </c>
      <c r="AD51" t="s">
        <v>3395</v>
      </c>
      <c r="AE51" t="s">
        <v>60</v>
      </c>
      <c r="AH51" s="3"/>
      <c r="AI51" s="3">
        <v>2024</v>
      </c>
      <c r="AJ51" s="4">
        <v>45473</v>
      </c>
      <c r="AK51" s="5">
        <v>45495</v>
      </c>
      <c r="AL51" t="s">
        <v>43</v>
      </c>
      <c r="AM51" t="s">
        <v>116</v>
      </c>
      <c r="AN51">
        <v>10478.550000000001</v>
      </c>
      <c r="AO51">
        <v>70.350000000000009</v>
      </c>
      <c r="AQ51" s="6">
        <v>70.350000000000009</v>
      </c>
    </row>
    <row r="52" spans="1:43" x14ac:dyDescent="0.3">
      <c r="A52" t="s">
        <v>3386</v>
      </c>
      <c r="B52" t="s">
        <v>117</v>
      </c>
      <c r="C52" t="s">
        <v>46</v>
      </c>
      <c r="D52" s="3">
        <v>72505</v>
      </c>
      <c r="E52" t="s">
        <v>3465</v>
      </c>
      <c r="F52" t="s">
        <v>48</v>
      </c>
      <c r="G52" t="s">
        <v>49</v>
      </c>
      <c r="H52" t="s">
        <v>50</v>
      </c>
      <c r="I52" t="s">
        <v>51</v>
      </c>
      <c r="J52" t="s">
        <v>43</v>
      </c>
      <c r="K52" t="s">
        <v>43</v>
      </c>
      <c r="L52" t="s">
        <v>43</v>
      </c>
      <c r="M52" t="s">
        <v>52</v>
      </c>
      <c r="N52" t="s">
        <v>2382</v>
      </c>
      <c r="O52" t="s">
        <v>3386</v>
      </c>
      <c r="Q52" s="3"/>
      <c r="U52" s="3"/>
      <c r="W52" t="s">
        <v>43</v>
      </c>
      <c r="X52" t="s">
        <v>43</v>
      </c>
      <c r="Y52" s="3">
        <v>1638</v>
      </c>
      <c r="Z52" t="s">
        <v>3469</v>
      </c>
      <c r="AA52" t="s">
        <v>1367</v>
      </c>
      <c r="AB52" t="s">
        <v>3470</v>
      </c>
      <c r="AC52" t="s">
        <v>3402</v>
      </c>
      <c r="AE52" t="s">
        <v>60</v>
      </c>
      <c r="AH52" s="3"/>
      <c r="AI52" s="3">
        <v>2023</v>
      </c>
      <c r="AJ52" s="4">
        <v>45260</v>
      </c>
      <c r="AK52" s="5">
        <v>45282</v>
      </c>
      <c r="AL52" t="s">
        <v>43</v>
      </c>
      <c r="AM52" t="s">
        <v>116</v>
      </c>
      <c r="AN52">
        <v>10478.550000000001</v>
      </c>
      <c r="AO52">
        <v>70.350000000000009</v>
      </c>
      <c r="AQ52" s="6">
        <v>70.350000000000009</v>
      </c>
    </row>
    <row r="53" spans="1:43" x14ac:dyDescent="0.3">
      <c r="A53" t="s">
        <v>3386</v>
      </c>
      <c r="B53" t="s">
        <v>45</v>
      </c>
      <c r="C53" t="s">
        <v>46</v>
      </c>
      <c r="D53" s="3">
        <v>72505</v>
      </c>
      <c r="E53" t="s">
        <v>3465</v>
      </c>
      <c r="F53" t="s">
        <v>48</v>
      </c>
      <c r="G53" t="s">
        <v>49</v>
      </c>
      <c r="H53" t="s">
        <v>50</v>
      </c>
      <c r="I53" t="s">
        <v>51</v>
      </c>
      <c r="J53" t="s">
        <v>43</v>
      </c>
      <c r="K53" t="s">
        <v>43</v>
      </c>
      <c r="L53" t="s">
        <v>43</v>
      </c>
      <c r="M53" t="s">
        <v>52</v>
      </c>
      <c r="N53" t="s">
        <v>2382</v>
      </c>
      <c r="O53" t="s">
        <v>3386</v>
      </c>
      <c r="Q53" s="3"/>
      <c r="U53" s="3"/>
      <c r="W53" t="s">
        <v>43</v>
      </c>
      <c r="X53" t="s">
        <v>43</v>
      </c>
      <c r="Y53" s="3">
        <v>1646</v>
      </c>
      <c r="Z53" t="s">
        <v>3471</v>
      </c>
      <c r="AA53" t="s">
        <v>1367</v>
      </c>
      <c r="AB53" t="s">
        <v>3472</v>
      </c>
      <c r="AC53" t="s">
        <v>3473</v>
      </c>
      <c r="AE53" t="s">
        <v>60</v>
      </c>
      <c r="AH53" s="3"/>
      <c r="AI53" s="3">
        <v>2023</v>
      </c>
      <c r="AJ53" s="4">
        <v>45107</v>
      </c>
      <c r="AK53" s="5">
        <v>45265</v>
      </c>
      <c r="AL53" t="s">
        <v>43</v>
      </c>
      <c r="AM53" t="s">
        <v>116</v>
      </c>
      <c r="AN53">
        <v>10478.550000000001</v>
      </c>
      <c r="AO53">
        <v>70.350000000000009</v>
      </c>
      <c r="AQ53" s="6">
        <v>70.350000000000009</v>
      </c>
    </row>
    <row r="54" spans="1:43" x14ac:dyDescent="0.3">
      <c r="A54" t="s">
        <v>3386</v>
      </c>
      <c r="B54" t="s">
        <v>207</v>
      </c>
      <c r="C54" t="s">
        <v>46</v>
      </c>
      <c r="D54" s="3">
        <v>72505</v>
      </c>
      <c r="E54" t="s">
        <v>3465</v>
      </c>
      <c r="F54" t="s">
        <v>48</v>
      </c>
      <c r="G54" t="s">
        <v>49</v>
      </c>
      <c r="H54" t="s">
        <v>50</v>
      </c>
      <c r="I54" t="s">
        <v>51</v>
      </c>
      <c r="J54" t="s">
        <v>43</v>
      </c>
      <c r="K54" t="s">
        <v>43</v>
      </c>
      <c r="L54" t="s">
        <v>43</v>
      </c>
      <c r="M54" t="s">
        <v>52</v>
      </c>
      <c r="N54" t="s">
        <v>2382</v>
      </c>
      <c r="O54" t="s">
        <v>3386</v>
      </c>
      <c r="Q54" s="3"/>
      <c r="U54" s="3"/>
      <c r="W54" t="s">
        <v>43</v>
      </c>
      <c r="X54" t="s">
        <v>43</v>
      </c>
      <c r="Y54" s="3">
        <v>1654</v>
      </c>
      <c r="Z54" t="s">
        <v>3416</v>
      </c>
      <c r="AA54" t="s">
        <v>1367</v>
      </c>
      <c r="AB54" t="s">
        <v>3417</v>
      </c>
      <c r="AC54" t="s">
        <v>3418</v>
      </c>
      <c r="AD54" t="s">
        <v>3391</v>
      </c>
      <c r="AE54" t="s">
        <v>60</v>
      </c>
      <c r="AH54" s="3"/>
      <c r="AI54" s="3">
        <v>2024</v>
      </c>
      <c r="AJ54" s="4">
        <v>45504</v>
      </c>
      <c r="AK54" s="5">
        <v>45541</v>
      </c>
      <c r="AL54" t="s">
        <v>43</v>
      </c>
      <c r="AM54" t="s">
        <v>116</v>
      </c>
      <c r="AN54">
        <v>10478.550000000001</v>
      </c>
      <c r="AO54">
        <v>70.350000000000009</v>
      </c>
      <c r="AQ54" s="6">
        <v>70.350000000000009</v>
      </c>
    </row>
    <row r="55" spans="1:43" x14ac:dyDescent="0.3">
      <c r="A55" t="s">
        <v>3386</v>
      </c>
      <c r="B55" t="s">
        <v>915</v>
      </c>
      <c r="C55" t="s">
        <v>46</v>
      </c>
      <c r="D55" s="3">
        <v>72505</v>
      </c>
      <c r="E55" t="s">
        <v>3465</v>
      </c>
      <c r="F55" t="s">
        <v>48</v>
      </c>
      <c r="G55" t="s">
        <v>49</v>
      </c>
      <c r="H55" t="s">
        <v>50</v>
      </c>
      <c r="I55" t="s">
        <v>51</v>
      </c>
      <c r="J55" t="s">
        <v>43</v>
      </c>
      <c r="K55" t="s">
        <v>43</v>
      </c>
      <c r="L55" t="s">
        <v>43</v>
      </c>
      <c r="M55" t="s">
        <v>52</v>
      </c>
      <c r="N55" t="s">
        <v>2382</v>
      </c>
      <c r="O55" t="s">
        <v>3386</v>
      </c>
      <c r="Q55" s="3"/>
      <c r="U55" s="3"/>
      <c r="W55" t="s">
        <v>43</v>
      </c>
      <c r="X55" t="s">
        <v>43</v>
      </c>
      <c r="Y55" s="3">
        <v>1673</v>
      </c>
      <c r="Z55" t="s">
        <v>3421</v>
      </c>
      <c r="AA55" t="s">
        <v>1367</v>
      </c>
      <c r="AB55" t="s">
        <v>3422</v>
      </c>
      <c r="AC55" t="s">
        <v>3423</v>
      </c>
      <c r="AD55" t="s">
        <v>3395</v>
      </c>
      <c r="AE55" t="s">
        <v>60</v>
      </c>
      <c r="AH55" s="3"/>
      <c r="AI55" s="3">
        <v>2024</v>
      </c>
      <c r="AJ55" s="4">
        <v>45443</v>
      </c>
      <c r="AK55" s="5">
        <v>45484</v>
      </c>
      <c r="AL55" t="s">
        <v>43</v>
      </c>
      <c r="AM55" t="s">
        <v>116</v>
      </c>
      <c r="AN55">
        <v>10478.550000000001</v>
      </c>
      <c r="AO55">
        <v>70.350000000000009</v>
      </c>
      <c r="AQ55" s="6">
        <v>70.350000000000009</v>
      </c>
    </row>
    <row r="56" spans="1:43" x14ac:dyDescent="0.3">
      <c r="A56" t="s">
        <v>3386</v>
      </c>
      <c r="B56" t="s">
        <v>247</v>
      </c>
      <c r="C56" t="s">
        <v>46</v>
      </c>
      <c r="D56" s="3">
        <v>72505</v>
      </c>
      <c r="E56" t="s">
        <v>3465</v>
      </c>
      <c r="F56" t="s">
        <v>48</v>
      </c>
      <c r="G56" t="s">
        <v>49</v>
      </c>
      <c r="H56" t="s">
        <v>50</v>
      </c>
      <c r="I56" t="s">
        <v>51</v>
      </c>
      <c r="J56" t="s">
        <v>43</v>
      </c>
      <c r="K56" t="s">
        <v>43</v>
      </c>
      <c r="L56" t="s">
        <v>43</v>
      </c>
      <c r="M56" t="s">
        <v>52</v>
      </c>
      <c r="N56" t="s">
        <v>2382</v>
      </c>
      <c r="O56" t="s">
        <v>3386</v>
      </c>
      <c r="Q56" s="3"/>
      <c r="U56" s="3"/>
      <c r="W56" t="s">
        <v>43</v>
      </c>
      <c r="X56" t="s">
        <v>43</v>
      </c>
      <c r="Y56" s="3">
        <v>1683</v>
      </c>
      <c r="Z56" t="s">
        <v>3419</v>
      </c>
      <c r="AA56" t="s">
        <v>1367</v>
      </c>
      <c r="AB56" t="s">
        <v>3420</v>
      </c>
      <c r="AC56" t="s">
        <v>3410</v>
      </c>
      <c r="AE56" t="s">
        <v>60</v>
      </c>
      <c r="AH56" s="3"/>
      <c r="AI56" s="3">
        <v>2023</v>
      </c>
      <c r="AJ56" s="4">
        <v>45230</v>
      </c>
      <c r="AK56" s="5">
        <v>45281</v>
      </c>
      <c r="AL56" t="s">
        <v>43</v>
      </c>
      <c r="AM56" t="s">
        <v>116</v>
      </c>
      <c r="AN56">
        <v>10478.550000000001</v>
      </c>
      <c r="AO56">
        <v>70.350000000000009</v>
      </c>
      <c r="AQ56" s="6">
        <v>70.350000000000009</v>
      </c>
    </row>
    <row r="57" spans="1:43" x14ac:dyDescent="0.3">
      <c r="A57" t="s">
        <v>3386</v>
      </c>
      <c r="B57" t="s">
        <v>85</v>
      </c>
      <c r="C57" t="s">
        <v>46</v>
      </c>
      <c r="D57" s="3">
        <v>72505</v>
      </c>
      <c r="E57" t="s">
        <v>3465</v>
      </c>
      <c r="F57" t="s">
        <v>48</v>
      </c>
      <c r="G57" t="s">
        <v>49</v>
      </c>
      <c r="H57" t="s">
        <v>50</v>
      </c>
      <c r="I57" t="s">
        <v>51</v>
      </c>
      <c r="J57" t="s">
        <v>43</v>
      </c>
      <c r="K57" t="s">
        <v>43</v>
      </c>
      <c r="L57" t="s">
        <v>43</v>
      </c>
      <c r="M57" t="s">
        <v>52</v>
      </c>
      <c r="N57" t="s">
        <v>2382</v>
      </c>
      <c r="O57" t="s">
        <v>3386</v>
      </c>
      <c r="Q57" s="3"/>
      <c r="U57" s="3"/>
      <c r="W57" t="s">
        <v>43</v>
      </c>
      <c r="X57" t="s">
        <v>43</v>
      </c>
      <c r="Y57" s="3">
        <v>1686</v>
      </c>
      <c r="Z57" t="s">
        <v>3414</v>
      </c>
      <c r="AA57" t="s">
        <v>1367</v>
      </c>
      <c r="AB57" t="s">
        <v>3415</v>
      </c>
      <c r="AC57" t="s">
        <v>3413</v>
      </c>
      <c r="AD57" t="s">
        <v>3391</v>
      </c>
      <c r="AE57" t="s">
        <v>60</v>
      </c>
      <c r="AH57" s="3"/>
      <c r="AI57" s="3">
        <v>2023</v>
      </c>
      <c r="AJ57" s="4">
        <v>45291</v>
      </c>
      <c r="AK57" s="5">
        <v>45327</v>
      </c>
      <c r="AL57" t="s">
        <v>43</v>
      </c>
      <c r="AM57" t="s">
        <v>116</v>
      </c>
      <c r="AN57">
        <v>10478.550000000001</v>
      </c>
      <c r="AO57">
        <v>70.350000000000009</v>
      </c>
      <c r="AQ57" s="6">
        <v>70.350000000000009</v>
      </c>
    </row>
    <row r="58" spans="1:43" x14ac:dyDescent="0.3">
      <c r="A58" t="s">
        <v>3386</v>
      </c>
      <c r="B58" t="s">
        <v>517</v>
      </c>
      <c r="C58" t="s">
        <v>46</v>
      </c>
      <c r="D58" s="3">
        <v>72505</v>
      </c>
      <c r="E58" t="s">
        <v>3465</v>
      </c>
      <c r="F58" t="s">
        <v>48</v>
      </c>
      <c r="G58" t="s">
        <v>49</v>
      </c>
      <c r="H58" t="s">
        <v>50</v>
      </c>
      <c r="I58" t="s">
        <v>51</v>
      </c>
      <c r="J58" t="s">
        <v>43</v>
      </c>
      <c r="K58" t="s">
        <v>43</v>
      </c>
      <c r="L58" t="s">
        <v>43</v>
      </c>
      <c r="M58" t="s">
        <v>52</v>
      </c>
      <c r="N58" t="s">
        <v>2382</v>
      </c>
      <c r="O58" t="s">
        <v>3386</v>
      </c>
      <c r="Q58" s="3"/>
      <c r="U58" s="3"/>
      <c r="W58" t="s">
        <v>43</v>
      </c>
      <c r="X58" t="s">
        <v>43</v>
      </c>
      <c r="Y58" s="3">
        <v>1695</v>
      </c>
      <c r="Z58" t="s">
        <v>3429</v>
      </c>
      <c r="AA58" t="s">
        <v>1367</v>
      </c>
      <c r="AB58" t="s">
        <v>3430</v>
      </c>
      <c r="AC58" t="s">
        <v>3431</v>
      </c>
      <c r="AE58" t="s">
        <v>60</v>
      </c>
      <c r="AH58" s="3"/>
      <c r="AI58" s="3">
        <v>2024</v>
      </c>
      <c r="AJ58" s="4">
        <v>45382</v>
      </c>
      <c r="AK58" s="5">
        <v>45408</v>
      </c>
      <c r="AL58" t="s">
        <v>43</v>
      </c>
      <c r="AM58" t="s">
        <v>116</v>
      </c>
      <c r="AN58">
        <v>10478.550000000001</v>
      </c>
      <c r="AO58">
        <v>70.350000000000009</v>
      </c>
      <c r="AQ58" s="6">
        <v>70.350000000000009</v>
      </c>
    </row>
    <row r="59" spans="1:43" x14ac:dyDescent="0.3">
      <c r="A59" t="s">
        <v>3386</v>
      </c>
      <c r="B59" t="s">
        <v>230</v>
      </c>
      <c r="C59" t="s">
        <v>46</v>
      </c>
      <c r="D59" s="3">
        <v>72505</v>
      </c>
      <c r="E59" t="s">
        <v>3465</v>
      </c>
      <c r="F59" t="s">
        <v>48</v>
      </c>
      <c r="G59" t="s">
        <v>49</v>
      </c>
      <c r="H59" t="s">
        <v>50</v>
      </c>
      <c r="I59" t="s">
        <v>51</v>
      </c>
      <c r="J59" t="s">
        <v>43</v>
      </c>
      <c r="K59" t="s">
        <v>43</v>
      </c>
      <c r="L59" t="s">
        <v>43</v>
      </c>
      <c r="M59" t="s">
        <v>52</v>
      </c>
      <c r="N59" t="s">
        <v>2382</v>
      </c>
      <c r="O59" t="s">
        <v>3386</v>
      </c>
      <c r="Q59" s="3"/>
      <c r="U59" s="3"/>
      <c r="W59" t="s">
        <v>43</v>
      </c>
      <c r="X59" t="s">
        <v>43</v>
      </c>
      <c r="Y59" s="3">
        <v>19006</v>
      </c>
      <c r="Z59" t="s">
        <v>3474</v>
      </c>
      <c r="AA59" t="s">
        <v>1367</v>
      </c>
      <c r="AB59" t="s">
        <v>3475</v>
      </c>
      <c r="AC59" t="s">
        <v>3476</v>
      </c>
      <c r="AE59" t="s">
        <v>60</v>
      </c>
      <c r="AH59" s="3"/>
      <c r="AI59" s="3">
        <v>2023</v>
      </c>
      <c r="AJ59" s="4">
        <v>45108</v>
      </c>
      <c r="AK59" s="5">
        <v>45265</v>
      </c>
      <c r="AL59" t="s">
        <v>43</v>
      </c>
      <c r="AM59" t="s">
        <v>116</v>
      </c>
      <c r="AN59">
        <v>-10478.550000000001</v>
      </c>
      <c r="AP59">
        <v>70.350000000000009</v>
      </c>
      <c r="AQ59" s="6">
        <v>-70.350000000000009</v>
      </c>
    </row>
    <row r="60" spans="1:43" x14ac:dyDescent="0.3">
      <c r="A60" t="s">
        <v>3386</v>
      </c>
      <c r="B60" t="s">
        <v>247</v>
      </c>
      <c r="C60" t="s">
        <v>46</v>
      </c>
      <c r="D60" s="3">
        <v>72505</v>
      </c>
      <c r="E60" t="s">
        <v>3465</v>
      </c>
      <c r="F60" t="s">
        <v>48</v>
      </c>
      <c r="G60" t="s">
        <v>49</v>
      </c>
      <c r="H60" t="s">
        <v>50</v>
      </c>
      <c r="I60" t="s">
        <v>51</v>
      </c>
      <c r="J60" t="s">
        <v>43</v>
      </c>
      <c r="K60" t="s">
        <v>43</v>
      </c>
      <c r="L60" t="s">
        <v>43</v>
      </c>
      <c r="M60" t="s">
        <v>52</v>
      </c>
      <c r="N60" t="s">
        <v>2382</v>
      </c>
      <c r="O60" t="s">
        <v>3386</v>
      </c>
      <c r="Q60" s="3"/>
      <c r="U60" s="3"/>
      <c r="W60" t="s">
        <v>43</v>
      </c>
      <c r="X60" t="s">
        <v>43</v>
      </c>
      <c r="Y60" s="3">
        <v>20831</v>
      </c>
      <c r="Z60" t="s">
        <v>3477</v>
      </c>
      <c r="AA60" t="s">
        <v>1367</v>
      </c>
      <c r="AB60" t="s">
        <v>3478</v>
      </c>
      <c r="AC60" t="s">
        <v>3479</v>
      </c>
      <c r="AE60" t="s">
        <v>60</v>
      </c>
      <c r="AH60" s="3"/>
      <c r="AI60" s="3">
        <v>2023</v>
      </c>
      <c r="AJ60" s="4">
        <v>45200</v>
      </c>
      <c r="AK60" s="5">
        <v>45275</v>
      </c>
      <c r="AL60" t="s">
        <v>43</v>
      </c>
      <c r="AM60" t="s">
        <v>116</v>
      </c>
      <c r="AN60">
        <v>-10478.550000000001</v>
      </c>
      <c r="AP60">
        <v>70.350000000000009</v>
      </c>
      <c r="AQ60" s="6">
        <v>-70.350000000000009</v>
      </c>
    </row>
    <row r="61" spans="1:43" x14ac:dyDescent="0.3">
      <c r="A61" t="s">
        <v>3386</v>
      </c>
      <c r="B61" t="s">
        <v>440</v>
      </c>
      <c r="C61" t="s">
        <v>46</v>
      </c>
      <c r="D61" s="3">
        <v>72505</v>
      </c>
      <c r="E61" t="s">
        <v>3465</v>
      </c>
      <c r="F61" t="s">
        <v>48</v>
      </c>
      <c r="G61" t="s">
        <v>49</v>
      </c>
      <c r="H61" t="s">
        <v>50</v>
      </c>
      <c r="I61" t="s">
        <v>51</v>
      </c>
      <c r="J61" t="s">
        <v>43</v>
      </c>
      <c r="K61" t="s">
        <v>43</v>
      </c>
      <c r="L61" t="s">
        <v>43</v>
      </c>
      <c r="M61" t="s">
        <v>52</v>
      </c>
      <c r="N61" t="s">
        <v>2382</v>
      </c>
      <c r="O61" t="s">
        <v>3386</v>
      </c>
      <c r="Q61" s="3"/>
      <c r="U61" s="3"/>
      <c r="W61" t="s">
        <v>43</v>
      </c>
      <c r="X61" t="s">
        <v>43</v>
      </c>
      <c r="Y61" s="3">
        <v>21003</v>
      </c>
      <c r="Z61" t="s">
        <v>3432</v>
      </c>
      <c r="AA61" t="s">
        <v>1367</v>
      </c>
      <c r="AB61" t="s">
        <v>3433</v>
      </c>
      <c r="AC61" t="s">
        <v>3434</v>
      </c>
      <c r="AE61" t="s">
        <v>60</v>
      </c>
      <c r="AH61" s="3"/>
      <c r="AI61" s="3">
        <v>2024</v>
      </c>
      <c r="AJ61" s="4">
        <v>45383</v>
      </c>
      <c r="AK61" s="5">
        <v>45411</v>
      </c>
      <c r="AL61" t="s">
        <v>43</v>
      </c>
      <c r="AM61" t="s">
        <v>116</v>
      </c>
      <c r="AN61">
        <v>-10478.550000000001</v>
      </c>
      <c r="AP61">
        <v>70.350000000000009</v>
      </c>
      <c r="AQ61" s="6">
        <v>-70.350000000000009</v>
      </c>
    </row>
    <row r="62" spans="1:43" x14ac:dyDescent="0.3">
      <c r="A62" t="s">
        <v>3386</v>
      </c>
      <c r="B62" t="s">
        <v>117</v>
      </c>
      <c r="C62" t="s">
        <v>46</v>
      </c>
      <c r="D62" s="3">
        <v>72505</v>
      </c>
      <c r="E62" t="s">
        <v>3465</v>
      </c>
      <c r="F62" t="s">
        <v>48</v>
      </c>
      <c r="G62" t="s">
        <v>49</v>
      </c>
      <c r="H62" t="s">
        <v>50</v>
      </c>
      <c r="I62" t="s">
        <v>51</v>
      </c>
      <c r="J62" t="s">
        <v>43</v>
      </c>
      <c r="K62" t="s">
        <v>43</v>
      </c>
      <c r="L62" t="s">
        <v>43</v>
      </c>
      <c r="M62" t="s">
        <v>52</v>
      </c>
      <c r="N62" t="s">
        <v>2382</v>
      </c>
      <c r="O62" t="s">
        <v>3386</v>
      </c>
      <c r="Q62" s="3"/>
      <c r="U62" s="3"/>
      <c r="W62" t="s">
        <v>43</v>
      </c>
      <c r="X62" t="s">
        <v>43</v>
      </c>
      <c r="Y62" s="3">
        <v>21032</v>
      </c>
      <c r="Z62" t="s">
        <v>3438</v>
      </c>
      <c r="AA62" t="s">
        <v>1367</v>
      </c>
      <c r="AB62" t="s">
        <v>3439</v>
      </c>
      <c r="AC62" t="s">
        <v>3440</v>
      </c>
      <c r="AE62" t="s">
        <v>60</v>
      </c>
      <c r="AH62" s="3"/>
      <c r="AI62" s="3">
        <v>2023</v>
      </c>
      <c r="AJ62" s="4">
        <v>45231</v>
      </c>
      <c r="AK62" s="5">
        <v>45281</v>
      </c>
      <c r="AL62" t="s">
        <v>43</v>
      </c>
      <c r="AM62" t="s">
        <v>116</v>
      </c>
      <c r="AN62">
        <v>-10478.550000000001</v>
      </c>
      <c r="AP62">
        <v>70.350000000000009</v>
      </c>
      <c r="AQ62" s="6">
        <v>-70.350000000000009</v>
      </c>
    </row>
    <row r="63" spans="1:43" x14ac:dyDescent="0.3">
      <c r="A63" t="s">
        <v>3386</v>
      </c>
      <c r="B63" t="s">
        <v>915</v>
      </c>
      <c r="C63" t="s">
        <v>46</v>
      </c>
      <c r="D63" s="3">
        <v>72505</v>
      </c>
      <c r="E63" t="s">
        <v>3465</v>
      </c>
      <c r="F63" t="s">
        <v>48</v>
      </c>
      <c r="G63" t="s">
        <v>49</v>
      </c>
      <c r="H63" t="s">
        <v>50</v>
      </c>
      <c r="I63" t="s">
        <v>51</v>
      </c>
      <c r="J63" t="s">
        <v>43</v>
      </c>
      <c r="K63" t="s">
        <v>43</v>
      </c>
      <c r="L63" t="s">
        <v>43</v>
      </c>
      <c r="M63" t="s">
        <v>52</v>
      </c>
      <c r="N63" t="s">
        <v>2382</v>
      </c>
      <c r="O63" t="s">
        <v>3386</v>
      </c>
      <c r="Q63" s="3"/>
      <c r="U63" s="3"/>
      <c r="W63" t="s">
        <v>43</v>
      </c>
      <c r="X63" t="s">
        <v>43</v>
      </c>
      <c r="Y63" s="3">
        <v>21214</v>
      </c>
      <c r="Z63" t="s">
        <v>3435</v>
      </c>
      <c r="AA63" t="s">
        <v>1367</v>
      </c>
      <c r="AB63" t="s">
        <v>3436</v>
      </c>
      <c r="AC63" t="s">
        <v>3437</v>
      </c>
      <c r="AD63" t="s">
        <v>3395</v>
      </c>
      <c r="AE63" t="s">
        <v>60</v>
      </c>
      <c r="AH63" s="3"/>
      <c r="AI63" s="3">
        <v>2024</v>
      </c>
      <c r="AJ63" s="4">
        <v>45413</v>
      </c>
      <c r="AK63" s="5">
        <v>45483</v>
      </c>
      <c r="AL63" t="s">
        <v>43</v>
      </c>
      <c r="AM63" t="s">
        <v>116</v>
      </c>
      <c r="AN63">
        <v>-10478.550000000001</v>
      </c>
      <c r="AP63">
        <v>70.350000000000009</v>
      </c>
      <c r="AQ63" s="6">
        <v>-70.350000000000009</v>
      </c>
    </row>
    <row r="64" spans="1:43" x14ac:dyDescent="0.3">
      <c r="A64" t="s">
        <v>3386</v>
      </c>
      <c r="B64" t="s">
        <v>224</v>
      </c>
      <c r="C64" t="s">
        <v>46</v>
      </c>
      <c r="D64" s="3">
        <v>72505</v>
      </c>
      <c r="E64" t="s">
        <v>3465</v>
      </c>
      <c r="F64" t="s">
        <v>48</v>
      </c>
      <c r="G64" t="s">
        <v>49</v>
      </c>
      <c r="H64" t="s">
        <v>50</v>
      </c>
      <c r="I64" t="s">
        <v>51</v>
      </c>
      <c r="J64" t="s">
        <v>43</v>
      </c>
      <c r="K64" t="s">
        <v>43</v>
      </c>
      <c r="L64" t="s">
        <v>43</v>
      </c>
      <c r="M64" t="s">
        <v>52</v>
      </c>
      <c r="N64" t="s">
        <v>2382</v>
      </c>
      <c r="O64" t="s">
        <v>3386</v>
      </c>
      <c r="Q64" s="3"/>
      <c r="U64" s="3"/>
      <c r="W64" t="s">
        <v>43</v>
      </c>
      <c r="X64" t="s">
        <v>43</v>
      </c>
      <c r="Y64" s="3">
        <v>21344</v>
      </c>
      <c r="Z64" t="s">
        <v>3441</v>
      </c>
      <c r="AA64" t="s">
        <v>1367</v>
      </c>
      <c r="AB64" t="s">
        <v>3442</v>
      </c>
      <c r="AC64" t="s">
        <v>3443</v>
      </c>
      <c r="AD64" t="s">
        <v>3395</v>
      </c>
      <c r="AE64" t="s">
        <v>60</v>
      </c>
      <c r="AH64" s="3"/>
      <c r="AI64" s="3">
        <v>2024</v>
      </c>
      <c r="AJ64" s="4">
        <v>45444</v>
      </c>
      <c r="AK64" s="5">
        <v>45484</v>
      </c>
      <c r="AL64" t="s">
        <v>43</v>
      </c>
      <c r="AM64" t="s">
        <v>116</v>
      </c>
      <c r="AN64">
        <v>-10478.550000000001</v>
      </c>
      <c r="AP64">
        <v>70.350000000000009</v>
      </c>
      <c r="AQ64" s="6">
        <v>-70.350000000000009</v>
      </c>
    </row>
    <row r="65" spans="1:43" x14ac:dyDescent="0.3">
      <c r="A65" t="s">
        <v>3386</v>
      </c>
      <c r="B65" t="s">
        <v>207</v>
      </c>
      <c r="C65" t="s">
        <v>46</v>
      </c>
      <c r="D65" s="3">
        <v>72505</v>
      </c>
      <c r="E65" t="s">
        <v>3465</v>
      </c>
      <c r="F65" t="s">
        <v>48</v>
      </c>
      <c r="G65" t="s">
        <v>49</v>
      </c>
      <c r="H65" t="s">
        <v>50</v>
      </c>
      <c r="I65" t="s">
        <v>51</v>
      </c>
      <c r="J65" t="s">
        <v>43</v>
      </c>
      <c r="K65" t="s">
        <v>43</v>
      </c>
      <c r="L65" t="s">
        <v>43</v>
      </c>
      <c r="M65" t="s">
        <v>52</v>
      </c>
      <c r="N65" t="s">
        <v>2382</v>
      </c>
      <c r="O65" t="s">
        <v>3386</v>
      </c>
      <c r="Q65" s="3"/>
      <c r="U65" s="3"/>
      <c r="W65" t="s">
        <v>43</v>
      </c>
      <c r="X65" t="s">
        <v>43</v>
      </c>
      <c r="Y65" s="3">
        <v>22309</v>
      </c>
      <c r="Z65" t="s">
        <v>3444</v>
      </c>
      <c r="AA65" t="s">
        <v>1367</v>
      </c>
      <c r="AB65" t="s">
        <v>3445</v>
      </c>
      <c r="AC65" t="s">
        <v>3446</v>
      </c>
      <c r="AD65" t="s">
        <v>3395</v>
      </c>
      <c r="AE65" t="s">
        <v>60</v>
      </c>
      <c r="AH65" s="3"/>
      <c r="AI65" s="3">
        <v>2024</v>
      </c>
      <c r="AJ65" s="4">
        <v>45474</v>
      </c>
      <c r="AK65" s="5">
        <v>45495</v>
      </c>
      <c r="AL65" t="s">
        <v>43</v>
      </c>
      <c r="AM65" t="s">
        <v>116</v>
      </c>
      <c r="AN65">
        <v>-10478.550000000001</v>
      </c>
      <c r="AP65">
        <v>70.350000000000009</v>
      </c>
      <c r="AQ65" s="6">
        <v>-70.350000000000009</v>
      </c>
    </row>
    <row r="66" spans="1:43" x14ac:dyDescent="0.3">
      <c r="A66" t="s">
        <v>3386</v>
      </c>
      <c r="B66" t="s">
        <v>733</v>
      </c>
      <c r="C66" t="s">
        <v>46</v>
      </c>
      <c r="D66" s="3">
        <v>72505</v>
      </c>
      <c r="E66" t="s">
        <v>3465</v>
      </c>
      <c r="F66" t="s">
        <v>48</v>
      </c>
      <c r="G66" t="s">
        <v>49</v>
      </c>
      <c r="H66" t="s">
        <v>50</v>
      </c>
      <c r="I66" t="s">
        <v>51</v>
      </c>
      <c r="J66" t="s">
        <v>43</v>
      </c>
      <c r="K66" t="s">
        <v>43</v>
      </c>
      <c r="L66" t="s">
        <v>43</v>
      </c>
      <c r="M66" t="s">
        <v>52</v>
      </c>
      <c r="N66" t="s">
        <v>2382</v>
      </c>
      <c r="O66" t="s">
        <v>3386</v>
      </c>
      <c r="Q66" s="3"/>
      <c r="U66" s="3"/>
      <c r="W66" t="s">
        <v>43</v>
      </c>
      <c r="X66" t="s">
        <v>43</v>
      </c>
      <c r="Y66" s="3">
        <v>22879</v>
      </c>
      <c r="Z66" t="s">
        <v>3447</v>
      </c>
      <c r="AA66" t="s">
        <v>1367</v>
      </c>
      <c r="AB66" t="s">
        <v>3448</v>
      </c>
      <c r="AC66" t="s">
        <v>3449</v>
      </c>
      <c r="AD66" t="s">
        <v>3391</v>
      </c>
      <c r="AE66" t="s">
        <v>60</v>
      </c>
      <c r="AH66" s="3"/>
      <c r="AI66" s="3">
        <v>2024</v>
      </c>
      <c r="AJ66" s="4">
        <v>45505</v>
      </c>
      <c r="AK66" s="5">
        <v>45541</v>
      </c>
      <c r="AL66" t="s">
        <v>43</v>
      </c>
      <c r="AM66" t="s">
        <v>116</v>
      </c>
      <c r="AN66">
        <v>-10478.550000000001</v>
      </c>
      <c r="AP66">
        <v>70.350000000000009</v>
      </c>
      <c r="AQ66" s="6">
        <v>-70.350000000000009</v>
      </c>
    </row>
    <row r="67" spans="1:43" x14ac:dyDescent="0.3">
      <c r="A67" t="s">
        <v>3386</v>
      </c>
      <c r="B67" t="s">
        <v>179</v>
      </c>
      <c r="C67" t="s">
        <v>46</v>
      </c>
      <c r="D67" s="3">
        <v>72505</v>
      </c>
      <c r="E67" t="s">
        <v>3465</v>
      </c>
      <c r="F67" t="s">
        <v>48</v>
      </c>
      <c r="G67" t="s">
        <v>49</v>
      </c>
      <c r="H67" t="s">
        <v>50</v>
      </c>
      <c r="I67" t="s">
        <v>51</v>
      </c>
      <c r="J67" t="s">
        <v>43</v>
      </c>
      <c r="K67" t="s">
        <v>43</v>
      </c>
      <c r="L67" t="s">
        <v>43</v>
      </c>
      <c r="M67" t="s">
        <v>52</v>
      </c>
      <c r="N67" t="s">
        <v>2382</v>
      </c>
      <c r="O67" t="s">
        <v>3386</v>
      </c>
      <c r="Q67" s="3"/>
      <c r="U67" s="3"/>
      <c r="W67" t="s">
        <v>43</v>
      </c>
      <c r="X67" t="s">
        <v>43</v>
      </c>
      <c r="Y67" s="3">
        <v>22943</v>
      </c>
      <c r="Z67" t="s">
        <v>3450</v>
      </c>
      <c r="AA67" t="s">
        <v>1367</v>
      </c>
      <c r="AB67" t="s">
        <v>3451</v>
      </c>
      <c r="AC67" t="s">
        <v>3452</v>
      </c>
      <c r="AD67" t="s">
        <v>3391</v>
      </c>
      <c r="AE67" t="s">
        <v>60</v>
      </c>
      <c r="AH67" s="3"/>
      <c r="AI67" s="3">
        <v>2024</v>
      </c>
      <c r="AJ67" s="4">
        <v>45536</v>
      </c>
      <c r="AK67" s="5">
        <v>45560</v>
      </c>
      <c r="AL67" t="s">
        <v>43</v>
      </c>
      <c r="AM67" t="s">
        <v>116</v>
      </c>
      <c r="AN67">
        <v>-10478.550000000001</v>
      </c>
      <c r="AP67">
        <v>70.350000000000009</v>
      </c>
      <c r="AQ67" s="6">
        <v>-70.350000000000009</v>
      </c>
    </row>
    <row r="68" spans="1:43" x14ac:dyDescent="0.3">
      <c r="A68" t="s">
        <v>3386</v>
      </c>
      <c r="B68" t="s">
        <v>551</v>
      </c>
      <c r="C68" t="s">
        <v>46</v>
      </c>
      <c r="D68" s="3">
        <v>72505</v>
      </c>
      <c r="E68" t="s">
        <v>3465</v>
      </c>
      <c r="F68" t="s">
        <v>48</v>
      </c>
      <c r="G68" t="s">
        <v>49</v>
      </c>
      <c r="H68" t="s">
        <v>50</v>
      </c>
      <c r="I68" t="s">
        <v>51</v>
      </c>
      <c r="J68" t="s">
        <v>43</v>
      </c>
      <c r="K68" t="s">
        <v>43</v>
      </c>
      <c r="L68" t="s">
        <v>43</v>
      </c>
      <c r="M68" t="s">
        <v>52</v>
      </c>
      <c r="N68" t="s">
        <v>2382</v>
      </c>
      <c r="O68" t="s">
        <v>3386</v>
      </c>
      <c r="Q68" s="3"/>
      <c r="U68" s="3"/>
      <c r="W68" t="s">
        <v>43</v>
      </c>
      <c r="X68" t="s">
        <v>43</v>
      </c>
      <c r="Y68" s="3">
        <v>23351</v>
      </c>
      <c r="Z68" t="s">
        <v>3456</v>
      </c>
      <c r="AA68" t="s">
        <v>1367</v>
      </c>
      <c r="AB68" t="s">
        <v>3457</v>
      </c>
      <c r="AC68" t="s">
        <v>3458</v>
      </c>
      <c r="AD68" t="s">
        <v>3391</v>
      </c>
      <c r="AE68" t="s">
        <v>60</v>
      </c>
      <c r="AH68" s="3"/>
      <c r="AI68" s="3">
        <v>2024</v>
      </c>
      <c r="AJ68" s="4">
        <v>45292</v>
      </c>
      <c r="AK68" s="5">
        <v>45327</v>
      </c>
      <c r="AL68" t="s">
        <v>43</v>
      </c>
      <c r="AM68" t="s">
        <v>116</v>
      </c>
      <c r="AN68">
        <v>-10478.550000000001</v>
      </c>
      <c r="AP68">
        <v>70.350000000000009</v>
      </c>
      <c r="AQ68" s="6">
        <v>-70.350000000000009</v>
      </c>
    </row>
    <row r="69" spans="1:43" x14ac:dyDescent="0.3">
      <c r="A69" t="s">
        <v>3386</v>
      </c>
      <c r="B69" t="s">
        <v>85</v>
      </c>
      <c r="C69" t="s">
        <v>46</v>
      </c>
      <c r="D69" s="3">
        <v>72505</v>
      </c>
      <c r="E69" t="s">
        <v>3465</v>
      </c>
      <c r="F69" t="s">
        <v>48</v>
      </c>
      <c r="G69" t="s">
        <v>49</v>
      </c>
      <c r="H69" t="s">
        <v>50</v>
      </c>
      <c r="I69" t="s">
        <v>51</v>
      </c>
      <c r="J69" t="s">
        <v>43</v>
      </c>
      <c r="K69" t="s">
        <v>43</v>
      </c>
      <c r="L69" t="s">
        <v>43</v>
      </c>
      <c r="M69" t="s">
        <v>52</v>
      </c>
      <c r="N69" t="s">
        <v>2382</v>
      </c>
      <c r="O69" t="s">
        <v>3386</v>
      </c>
      <c r="Q69" s="3"/>
      <c r="U69" s="3"/>
      <c r="W69" t="s">
        <v>43</v>
      </c>
      <c r="X69" t="s">
        <v>43</v>
      </c>
      <c r="Y69" s="3">
        <v>23717</v>
      </c>
      <c r="Z69" t="s">
        <v>3462</v>
      </c>
      <c r="AA69" t="s">
        <v>1367</v>
      </c>
      <c r="AB69" t="s">
        <v>3463</v>
      </c>
      <c r="AC69" t="s">
        <v>3464</v>
      </c>
      <c r="AE69" t="s">
        <v>60</v>
      </c>
      <c r="AH69" s="3"/>
      <c r="AI69" s="3">
        <v>2023</v>
      </c>
      <c r="AJ69" s="4">
        <v>45261</v>
      </c>
      <c r="AK69" s="5">
        <v>45282</v>
      </c>
      <c r="AL69" t="s">
        <v>43</v>
      </c>
      <c r="AM69" t="s">
        <v>116</v>
      </c>
      <c r="AN69">
        <v>-10478.550000000001</v>
      </c>
      <c r="AP69">
        <v>70.350000000000009</v>
      </c>
      <c r="AQ69" s="6">
        <v>-70.350000000000009</v>
      </c>
    </row>
    <row r="70" spans="1:43" x14ac:dyDescent="0.3">
      <c r="A70" t="s">
        <v>3497</v>
      </c>
      <c r="B70" t="s">
        <v>440</v>
      </c>
      <c r="C70" t="s">
        <v>46</v>
      </c>
      <c r="D70" s="3">
        <v>72625</v>
      </c>
      <c r="E70" t="s">
        <v>4657</v>
      </c>
      <c r="F70" t="s">
        <v>48</v>
      </c>
      <c r="G70" t="s">
        <v>49</v>
      </c>
      <c r="H70" t="s">
        <v>50</v>
      </c>
      <c r="I70" t="s">
        <v>51</v>
      </c>
      <c r="J70" t="s">
        <v>43</v>
      </c>
      <c r="K70" t="s">
        <v>43</v>
      </c>
      <c r="L70" t="s">
        <v>43</v>
      </c>
      <c r="M70" t="s">
        <v>52</v>
      </c>
      <c r="N70" t="s">
        <v>2786</v>
      </c>
      <c r="O70" t="s">
        <v>3498</v>
      </c>
      <c r="P70" t="s">
        <v>2785</v>
      </c>
      <c r="Q70" s="3">
        <v>300001728672923</v>
      </c>
      <c r="R70" t="s">
        <v>2243</v>
      </c>
      <c r="S70">
        <v>83292.3</v>
      </c>
      <c r="T70">
        <v>83292.3</v>
      </c>
      <c r="U70" s="3">
        <v>1</v>
      </c>
      <c r="V70" t="s">
        <v>2786</v>
      </c>
      <c r="W70" t="s">
        <v>2556</v>
      </c>
      <c r="X70" t="s">
        <v>2557</v>
      </c>
      <c r="Y70" s="3">
        <v>347</v>
      </c>
      <c r="Z70" t="s">
        <v>3914</v>
      </c>
      <c r="AA70" t="s">
        <v>3919</v>
      </c>
      <c r="AB70" t="s">
        <v>3916</v>
      </c>
      <c r="AC70" t="s">
        <v>3544</v>
      </c>
      <c r="AD70" t="s">
        <v>110</v>
      </c>
      <c r="AE70" t="s">
        <v>60</v>
      </c>
      <c r="AF70" t="s">
        <v>2247</v>
      </c>
      <c r="AH70" s="3">
        <v>0</v>
      </c>
      <c r="AI70" s="3">
        <v>2024</v>
      </c>
      <c r="AJ70" s="4">
        <v>45383</v>
      </c>
      <c r="AK70" s="5">
        <v>45411</v>
      </c>
      <c r="AL70" t="s">
        <v>3508</v>
      </c>
      <c r="AM70" t="s">
        <v>116</v>
      </c>
      <c r="AN70">
        <v>83292.3</v>
      </c>
      <c r="AO70">
        <v>627.86</v>
      </c>
      <c r="AQ70" s="6">
        <v>627.86</v>
      </c>
    </row>
    <row r="71" spans="1:43" x14ac:dyDescent="0.3">
      <c r="A71" t="s">
        <v>3386</v>
      </c>
      <c r="B71" t="s">
        <v>440</v>
      </c>
      <c r="C71" t="s">
        <v>46</v>
      </c>
      <c r="D71" s="3">
        <v>73120</v>
      </c>
      <c r="E71" t="s">
        <v>3496</v>
      </c>
      <c r="F71" t="s">
        <v>48</v>
      </c>
      <c r="G71" t="s">
        <v>49</v>
      </c>
      <c r="H71" t="s">
        <v>50</v>
      </c>
      <c r="I71" t="s">
        <v>51</v>
      </c>
      <c r="J71" t="s">
        <v>43</v>
      </c>
      <c r="K71" t="s">
        <v>43</v>
      </c>
      <c r="L71" t="s">
        <v>43</v>
      </c>
      <c r="M71" t="s">
        <v>52</v>
      </c>
      <c r="N71" t="s">
        <v>2668</v>
      </c>
      <c r="O71" t="s">
        <v>3386</v>
      </c>
      <c r="Q71" s="3"/>
      <c r="U71" s="3"/>
      <c r="W71" t="s">
        <v>43</v>
      </c>
      <c r="X71" t="s">
        <v>43</v>
      </c>
      <c r="Y71" s="3">
        <v>1687</v>
      </c>
      <c r="Z71" t="s">
        <v>3403</v>
      </c>
      <c r="AA71" t="s">
        <v>1367</v>
      </c>
      <c r="AB71" t="s">
        <v>3404</v>
      </c>
      <c r="AC71" t="s">
        <v>3405</v>
      </c>
      <c r="AD71" t="s">
        <v>3395</v>
      </c>
      <c r="AE71" t="s">
        <v>60</v>
      </c>
      <c r="AH71" s="3"/>
      <c r="AI71" s="3">
        <v>2024</v>
      </c>
      <c r="AJ71" s="4">
        <v>45412</v>
      </c>
      <c r="AK71" s="5">
        <v>45481</v>
      </c>
      <c r="AL71" t="s">
        <v>43</v>
      </c>
      <c r="AM71" t="s">
        <v>116</v>
      </c>
      <c r="AN71">
        <v>18537.54</v>
      </c>
      <c r="AO71">
        <v>138.21</v>
      </c>
      <c r="AQ71" s="6">
        <v>138.21</v>
      </c>
    </row>
    <row r="72" spans="1:43" x14ac:dyDescent="0.3">
      <c r="A72" t="s">
        <v>3386</v>
      </c>
      <c r="B72" t="s">
        <v>915</v>
      </c>
      <c r="C72" t="s">
        <v>46</v>
      </c>
      <c r="D72" s="3">
        <v>73120</v>
      </c>
      <c r="E72" t="s">
        <v>3496</v>
      </c>
      <c r="F72" t="s">
        <v>48</v>
      </c>
      <c r="G72" t="s">
        <v>49</v>
      </c>
      <c r="H72" t="s">
        <v>50</v>
      </c>
      <c r="I72" t="s">
        <v>51</v>
      </c>
      <c r="J72" t="s">
        <v>43</v>
      </c>
      <c r="K72" t="s">
        <v>43</v>
      </c>
      <c r="L72" t="s">
        <v>43</v>
      </c>
      <c r="M72" t="s">
        <v>52</v>
      </c>
      <c r="N72" t="s">
        <v>2668</v>
      </c>
      <c r="O72" t="s">
        <v>3386</v>
      </c>
      <c r="Q72" s="3"/>
      <c r="U72" s="3"/>
      <c r="W72" t="s">
        <v>43</v>
      </c>
      <c r="X72" t="s">
        <v>43</v>
      </c>
      <c r="Y72" s="3">
        <v>1740</v>
      </c>
      <c r="Z72" t="s">
        <v>3421</v>
      </c>
      <c r="AA72" t="s">
        <v>1367</v>
      </c>
      <c r="AB72" t="s">
        <v>3422</v>
      </c>
      <c r="AC72" t="s">
        <v>3423</v>
      </c>
      <c r="AD72" t="s">
        <v>3395</v>
      </c>
      <c r="AE72" t="s">
        <v>60</v>
      </c>
      <c r="AH72" s="3"/>
      <c r="AI72" s="3">
        <v>2024</v>
      </c>
      <c r="AJ72" s="4">
        <v>45443</v>
      </c>
      <c r="AK72" s="5">
        <v>45484</v>
      </c>
      <c r="AL72" t="s">
        <v>43</v>
      </c>
      <c r="AM72" t="s">
        <v>116</v>
      </c>
      <c r="AN72">
        <v>18537.54</v>
      </c>
      <c r="AO72">
        <v>138.21</v>
      </c>
      <c r="AQ72" s="6">
        <v>138.21</v>
      </c>
    </row>
    <row r="73" spans="1:43" x14ac:dyDescent="0.3">
      <c r="A73" t="s">
        <v>3386</v>
      </c>
      <c r="B73" t="s">
        <v>915</v>
      </c>
      <c r="C73" t="s">
        <v>46</v>
      </c>
      <c r="D73" s="3">
        <v>73120</v>
      </c>
      <c r="E73" t="s">
        <v>3496</v>
      </c>
      <c r="F73" t="s">
        <v>48</v>
      </c>
      <c r="G73" t="s">
        <v>49</v>
      </c>
      <c r="H73" t="s">
        <v>50</v>
      </c>
      <c r="I73" t="s">
        <v>51</v>
      </c>
      <c r="J73" t="s">
        <v>43</v>
      </c>
      <c r="K73" t="s">
        <v>43</v>
      </c>
      <c r="L73" t="s">
        <v>43</v>
      </c>
      <c r="M73" t="s">
        <v>52</v>
      </c>
      <c r="N73" t="s">
        <v>2668</v>
      </c>
      <c r="O73" t="s">
        <v>3386</v>
      </c>
      <c r="Q73" s="3"/>
      <c r="U73" s="3"/>
      <c r="W73" t="s">
        <v>43</v>
      </c>
      <c r="X73" t="s">
        <v>43</v>
      </c>
      <c r="Y73" s="3">
        <v>22479</v>
      </c>
      <c r="Z73" t="s">
        <v>3435</v>
      </c>
      <c r="AA73" t="s">
        <v>1367</v>
      </c>
      <c r="AB73" t="s">
        <v>3436</v>
      </c>
      <c r="AC73" t="s">
        <v>3437</v>
      </c>
      <c r="AD73" t="s">
        <v>3395</v>
      </c>
      <c r="AE73" t="s">
        <v>60</v>
      </c>
      <c r="AH73" s="3"/>
      <c r="AI73" s="3">
        <v>2024</v>
      </c>
      <c r="AJ73" s="4">
        <v>45413</v>
      </c>
      <c r="AK73" s="5">
        <v>45483</v>
      </c>
      <c r="AL73" t="s">
        <v>43</v>
      </c>
      <c r="AM73" t="s">
        <v>116</v>
      </c>
      <c r="AN73">
        <v>-18537.54</v>
      </c>
      <c r="AP73">
        <v>138.21</v>
      </c>
      <c r="AQ73" s="6">
        <v>-138.21</v>
      </c>
    </row>
    <row r="74" spans="1:43" x14ac:dyDescent="0.3">
      <c r="A74" t="s">
        <v>3386</v>
      </c>
      <c r="B74" t="s">
        <v>224</v>
      </c>
      <c r="C74" t="s">
        <v>46</v>
      </c>
      <c r="D74" s="3">
        <v>73120</v>
      </c>
      <c r="E74" t="s">
        <v>3496</v>
      </c>
      <c r="F74" t="s">
        <v>48</v>
      </c>
      <c r="G74" t="s">
        <v>49</v>
      </c>
      <c r="H74" t="s">
        <v>50</v>
      </c>
      <c r="I74" t="s">
        <v>51</v>
      </c>
      <c r="J74" t="s">
        <v>43</v>
      </c>
      <c r="K74" t="s">
        <v>43</v>
      </c>
      <c r="L74" t="s">
        <v>43</v>
      </c>
      <c r="M74" t="s">
        <v>52</v>
      </c>
      <c r="N74" t="s">
        <v>2668</v>
      </c>
      <c r="O74" t="s">
        <v>3386</v>
      </c>
      <c r="Q74" s="3"/>
      <c r="U74" s="3"/>
      <c r="W74" t="s">
        <v>43</v>
      </c>
      <c r="X74" t="s">
        <v>43</v>
      </c>
      <c r="Y74" s="3">
        <v>22690</v>
      </c>
      <c r="Z74" t="s">
        <v>3441</v>
      </c>
      <c r="AA74" t="s">
        <v>1367</v>
      </c>
      <c r="AB74" t="s">
        <v>3442</v>
      </c>
      <c r="AC74" t="s">
        <v>3443</v>
      </c>
      <c r="AD74" t="s">
        <v>3395</v>
      </c>
      <c r="AE74" t="s">
        <v>60</v>
      </c>
      <c r="AH74" s="3"/>
      <c r="AI74" s="3">
        <v>2024</v>
      </c>
      <c r="AJ74" s="4">
        <v>45444</v>
      </c>
      <c r="AK74" s="5">
        <v>45484</v>
      </c>
      <c r="AL74" t="s">
        <v>43</v>
      </c>
      <c r="AM74" t="s">
        <v>116</v>
      </c>
      <c r="AN74">
        <v>-18537.54</v>
      </c>
      <c r="AP74">
        <v>138.21</v>
      </c>
      <c r="AQ74" s="6">
        <v>-138.21</v>
      </c>
    </row>
    <row r="75" spans="1:43" x14ac:dyDescent="0.3">
      <c r="A75" t="s">
        <v>3497</v>
      </c>
      <c r="B75" t="s">
        <v>144</v>
      </c>
      <c r="C75" t="s">
        <v>46</v>
      </c>
      <c r="D75" s="3">
        <v>73410</v>
      </c>
      <c r="E75" t="s">
        <v>4654</v>
      </c>
      <c r="F75" t="s">
        <v>4600</v>
      </c>
      <c r="G75" t="s">
        <v>49</v>
      </c>
      <c r="H75" t="s">
        <v>50</v>
      </c>
      <c r="I75" t="s">
        <v>51</v>
      </c>
      <c r="J75" t="s">
        <v>43</v>
      </c>
      <c r="K75" t="s">
        <v>43</v>
      </c>
      <c r="L75" t="s">
        <v>43</v>
      </c>
      <c r="M75" t="s">
        <v>52</v>
      </c>
      <c r="N75" t="s">
        <v>4612</v>
      </c>
      <c r="O75" t="s">
        <v>3498</v>
      </c>
      <c r="P75" t="s">
        <v>4613</v>
      </c>
      <c r="Q75" s="3">
        <v>300000771347442</v>
      </c>
      <c r="R75" t="s">
        <v>2243</v>
      </c>
      <c r="S75">
        <v>0</v>
      </c>
      <c r="T75">
        <v>0</v>
      </c>
      <c r="U75" s="3">
        <v>1</v>
      </c>
      <c r="V75" t="s">
        <v>4612</v>
      </c>
      <c r="W75" t="s">
        <v>2258</v>
      </c>
      <c r="X75" t="s">
        <v>2259</v>
      </c>
      <c r="Y75" s="3">
        <v>337</v>
      </c>
      <c r="Z75" t="s">
        <v>4614</v>
      </c>
      <c r="AA75" t="s">
        <v>4615</v>
      </c>
      <c r="AB75" t="s">
        <v>4616</v>
      </c>
      <c r="AC75" t="s">
        <v>3520</v>
      </c>
      <c r="AD75" t="s">
        <v>110</v>
      </c>
      <c r="AE75" t="s">
        <v>60</v>
      </c>
      <c r="AF75" t="s">
        <v>2247</v>
      </c>
      <c r="AH75" s="3">
        <v>0</v>
      </c>
      <c r="AI75" s="3">
        <v>2023</v>
      </c>
      <c r="AJ75" s="4">
        <v>44958</v>
      </c>
      <c r="AK75" s="5">
        <v>44987</v>
      </c>
      <c r="AL75" t="s">
        <v>3508</v>
      </c>
      <c r="AM75" t="s">
        <v>116</v>
      </c>
      <c r="AN75">
        <v>183115</v>
      </c>
      <c r="AO75">
        <v>1242.22</v>
      </c>
      <c r="AQ75" s="6">
        <v>1242.22</v>
      </c>
    </row>
    <row r="76" spans="1:43" x14ac:dyDescent="0.3">
      <c r="A76" t="s">
        <v>3497</v>
      </c>
      <c r="B76" t="s">
        <v>144</v>
      </c>
      <c r="C76" t="s">
        <v>46</v>
      </c>
      <c r="D76" s="3">
        <v>73410</v>
      </c>
      <c r="E76" t="s">
        <v>4654</v>
      </c>
      <c r="F76" t="s">
        <v>4600</v>
      </c>
      <c r="G76" t="s">
        <v>49</v>
      </c>
      <c r="H76" t="s">
        <v>50</v>
      </c>
      <c r="I76" t="s">
        <v>51</v>
      </c>
      <c r="J76" t="s">
        <v>43</v>
      </c>
      <c r="K76" t="s">
        <v>43</v>
      </c>
      <c r="L76" t="s">
        <v>43</v>
      </c>
      <c r="M76" t="s">
        <v>52</v>
      </c>
      <c r="N76" t="s">
        <v>4612</v>
      </c>
      <c r="O76" t="s">
        <v>3498</v>
      </c>
      <c r="P76" t="s">
        <v>4613</v>
      </c>
      <c r="Q76" s="3">
        <v>300000771347442</v>
      </c>
      <c r="R76" t="s">
        <v>2243</v>
      </c>
      <c r="S76">
        <v>0</v>
      </c>
      <c r="T76">
        <v>0</v>
      </c>
      <c r="U76" s="3">
        <v>1</v>
      </c>
      <c r="V76" t="s">
        <v>4612</v>
      </c>
      <c r="W76" t="s">
        <v>2258</v>
      </c>
      <c r="X76" t="s">
        <v>2259</v>
      </c>
      <c r="Y76" s="3">
        <v>338</v>
      </c>
      <c r="Z76" t="s">
        <v>4614</v>
      </c>
      <c r="AA76" t="s">
        <v>4615</v>
      </c>
      <c r="AB76" t="s">
        <v>4616</v>
      </c>
      <c r="AC76" t="s">
        <v>3520</v>
      </c>
      <c r="AD76" t="s">
        <v>110</v>
      </c>
      <c r="AE76" t="s">
        <v>60</v>
      </c>
      <c r="AF76" t="s">
        <v>2247</v>
      </c>
      <c r="AH76" s="3">
        <v>0</v>
      </c>
      <c r="AI76" s="3">
        <v>2023</v>
      </c>
      <c r="AJ76" s="4">
        <v>44958</v>
      </c>
      <c r="AK76" s="5">
        <v>44987</v>
      </c>
      <c r="AL76" t="s">
        <v>3508</v>
      </c>
      <c r="AM76" t="s">
        <v>116</v>
      </c>
      <c r="AN76">
        <v>-183115</v>
      </c>
      <c r="AP76">
        <v>1242.22</v>
      </c>
      <c r="AQ76" s="6">
        <v>-1242.22</v>
      </c>
    </row>
    <row r="77" spans="1:43" x14ac:dyDescent="0.3">
      <c r="A77" t="s">
        <v>3386</v>
      </c>
      <c r="B77" t="s">
        <v>733</v>
      </c>
      <c r="C77" t="s">
        <v>46</v>
      </c>
      <c r="D77" s="3">
        <v>74120</v>
      </c>
      <c r="E77" t="s">
        <v>3387</v>
      </c>
      <c r="F77" t="s">
        <v>48</v>
      </c>
      <c r="G77" t="s">
        <v>49</v>
      </c>
      <c r="H77" t="s">
        <v>50</v>
      </c>
      <c r="I77" t="s">
        <v>51</v>
      </c>
      <c r="J77" t="s">
        <v>43</v>
      </c>
      <c r="K77" t="s">
        <v>43</v>
      </c>
      <c r="L77" t="s">
        <v>43</v>
      </c>
      <c r="M77" t="s">
        <v>52</v>
      </c>
      <c r="N77" t="s">
        <v>2463</v>
      </c>
      <c r="O77" t="s">
        <v>3386</v>
      </c>
      <c r="Q77" s="3"/>
      <c r="U77" s="3"/>
      <c r="W77" t="s">
        <v>43</v>
      </c>
      <c r="X77" t="s">
        <v>43</v>
      </c>
      <c r="Y77" s="3">
        <v>441</v>
      </c>
      <c r="Z77" t="s">
        <v>3388</v>
      </c>
      <c r="AA77" t="s">
        <v>1367</v>
      </c>
      <c r="AB77" t="s">
        <v>3389</v>
      </c>
      <c r="AC77" t="s">
        <v>3390</v>
      </c>
      <c r="AD77" t="s">
        <v>3391</v>
      </c>
      <c r="AE77" t="s">
        <v>60</v>
      </c>
      <c r="AH77" s="3"/>
      <c r="AI77" s="3">
        <v>2024</v>
      </c>
      <c r="AJ77" s="4">
        <v>45535</v>
      </c>
      <c r="AK77" s="5">
        <v>45560</v>
      </c>
      <c r="AL77" t="s">
        <v>43</v>
      </c>
      <c r="AM77" t="s">
        <v>116</v>
      </c>
      <c r="AN77">
        <v>449309</v>
      </c>
      <c r="AO77">
        <v>3241.77</v>
      </c>
      <c r="AQ77" s="6">
        <v>3241.77</v>
      </c>
    </row>
    <row r="78" spans="1:43" x14ac:dyDescent="0.3">
      <c r="A78" t="s">
        <v>3386</v>
      </c>
      <c r="B78" t="s">
        <v>733</v>
      </c>
      <c r="C78" t="s">
        <v>46</v>
      </c>
      <c r="D78" s="3">
        <v>74120</v>
      </c>
      <c r="E78" t="s">
        <v>3387</v>
      </c>
      <c r="F78" t="s">
        <v>48</v>
      </c>
      <c r="G78" t="s">
        <v>49</v>
      </c>
      <c r="H78" t="s">
        <v>50</v>
      </c>
      <c r="I78" t="s">
        <v>51</v>
      </c>
      <c r="J78" t="s">
        <v>43</v>
      </c>
      <c r="K78" t="s">
        <v>43</v>
      </c>
      <c r="L78" t="s">
        <v>43</v>
      </c>
      <c r="M78" t="s">
        <v>52</v>
      </c>
      <c r="N78" t="s">
        <v>2436</v>
      </c>
      <c r="O78" t="s">
        <v>3386</v>
      </c>
      <c r="Q78" s="3"/>
      <c r="U78" s="3"/>
      <c r="W78" t="s">
        <v>43</v>
      </c>
      <c r="X78" t="s">
        <v>43</v>
      </c>
      <c r="Y78" s="3">
        <v>442</v>
      </c>
      <c r="Z78" t="s">
        <v>3388</v>
      </c>
      <c r="AA78" t="s">
        <v>1367</v>
      </c>
      <c r="AB78" t="s">
        <v>3389</v>
      </c>
      <c r="AC78" t="s">
        <v>3390</v>
      </c>
      <c r="AD78" t="s">
        <v>3391</v>
      </c>
      <c r="AE78" t="s">
        <v>60</v>
      </c>
      <c r="AH78" s="3"/>
      <c r="AI78" s="3">
        <v>2024</v>
      </c>
      <c r="AJ78" s="4">
        <v>45535</v>
      </c>
      <c r="AK78" s="5">
        <v>45560</v>
      </c>
      <c r="AL78" t="s">
        <v>43</v>
      </c>
      <c r="AM78" t="s">
        <v>116</v>
      </c>
      <c r="AN78">
        <v>2305650</v>
      </c>
      <c r="AO78">
        <v>15772.67</v>
      </c>
      <c r="AQ78" s="6">
        <v>15772.67</v>
      </c>
    </row>
    <row r="79" spans="1:43" x14ac:dyDescent="0.3">
      <c r="A79" t="s">
        <v>3386</v>
      </c>
      <c r="B79" t="s">
        <v>224</v>
      </c>
      <c r="C79" t="s">
        <v>46</v>
      </c>
      <c r="D79" s="3">
        <v>74120</v>
      </c>
      <c r="E79" t="s">
        <v>3387</v>
      </c>
      <c r="F79" t="s">
        <v>48</v>
      </c>
      <c r="G79" t="s">
        <v>49</v>
      </c>
      <c r="H79" t="s">
        <v>50</v>
      </c>
      <c r="I79" t="s">
        <v>51</v>
      </c>
      <c r="J79" t="s">
        <v>43</v>
      </c>
      <c r="K79" t="s">
        <v>43</v>
      </c>
      <c r="L79" t="s">
        <v>43</v>
      </c>
      <c r="M79" t="s">
        <v>52</v>
      </c>
      <c r="N79" t="s">
        <v>2357</v>
      </c>
      <c r="O79" t="s">
        <v>3386</v>
      </c>
      <c r="Q79" s="3"/>
      <c r="U79" s="3"/>
      <c r="W79" t="s">
        <v>43</v>
      </c>
      <c r="X79" t="s">
        <v>43</v>
      </c>
      <c r="Y79" s="3">
        <v>1741</v>
      </c>
      <c r="Z79" t="s">
        <v>3392</v>
      </c>
      <c r="AA79" t="s">
        <v>1367</v>
      </c>
      <c r="AB79" t="s">
        <v>3393</v>
      </c>
      <c r="AC79" t="s">
        <v>3394</v>
      </c>
      <c r="AD79" t="s">
        <v>3395</v>
      </c>
      <c r="AE79" t="s">
        <v>60</v>
      </c>
      <c r="AH79" s="3"/>
      <c r="AI79" s="3">
        <v>2024</v>
      </c>
      <c r="AJ79" s="4">
        <v>45473</v>
      </c>
      <c r="AK79" s="5">
        <v>45495</v>
      </c>
      <c r="AL79" t="s">
        <v>43</v>
      </c>
      <c r="AM79" t="s">
        <v>116</v>
      </c>
      <c r="AN79">
        <v>226590</v>
      </c>
      <c r="AO79">
        <v>1550.07</v>
      </c>
      <c r="AQ79" s="6">
        <v>1550.07</v>
      </c>
    </row>
    <row r="80" spans="1:43" x14ac:dyDescent="0.3">
      <c r="A80" t="s">
        <v>3386</v>
      </c>
      <c r="B80" t="s">
        <v>179</v>
      </c>
      <c r="C80" t="s">
        <v>46</v>
      </c>
      <c r="D80" s="3">
        <v>74120</v>
      </c>
      <c r="E80" t="s">
        <v>3387</v>
      </c>
      <c r="F80" t="s">
        <v>48</v>
      </c>
      <c r="G80" t="s">
        <v>49</v>
      </c>
      <c r="H80" t="s">
        <v>50</v>
      </c>
      <c r="I80" t="s">
        <v>51</v>
      </c>
      <c r="J80" t="s">
        <v>43</v>
      </c>
      <c r="K80" t="s">
        <v>43</v>
      </c>
      <c r="L80" t="s">
        <v>43</v>
      </c>
      <c r="M80" t="s">
        <v>52</v>
      </c>
      <c r="N80" t="s">
        <v>2436</v>
      </c>
      <c r="O80" t="s">
        <v>3386</v>
      </c>
      <c r="Q80" s="3"/>
      <c r="U80" s="3"/>
      <c r="W80" t="s">
        <v>43</v>
      </c>
      <c r="X80" t="s">
        <v>43</v>
      </c>
      <c r="Y80" s="3">
        <v>1769</v>
      </c>
      <c r="Z80" t="s">
        <v>3396</v>
      </c>
      <c r="AA80" t="s">
        <v>1367</v>
      </c>
      <c r="AB80" t="s">
        <v>3397</v>
      </c>
      <c r="AC80" t="s">
        <v>3398</v>
      </c>
      <c r="AD80" t="s">
        <v>3399</v>
      </c>
      <c r="AE80" t="s">
        <v>60</v>
      </c>
      <c r="AH80" s="3"/>
      <c r="AI80" s="3">
        <v>2024</v>
      </c>
      <c r="AJ80" s="4">
        <v>45565</v>
      </c>
      <c r="AK80" s="5">
        <v>45587</v>
      </c>
      <c r="AL80" t="s">
        <v>43</v>
      </c>
      <c r="AM80" t="s">
        <v>116</v>
      </c>
      <c r="AN80">
        <v>331950</v>
      </c>
      <c r="AO80">
        <v>2270.83</v>
      </c>
      <c r="AQ80" s="6">
        <v>2270.83</v>
      </c>
    </row>
    <row r="81" spans="1:43" x14ac:dyDescent="0.3">
      <c r="A81" t="s">
        <v>3386</v>
      </c>
      <c r="B81" t="s">
        <v>117</v>
      </c>
      <c r="C81" t="s">
        <v>46</v>
      </c>
      <c r="D81" s="3">
        <v>74120</v>
      </c>
      <c r="E81" t="s">
        <v>3387</v>
      </c>
      <c r="F81" t="s">
        <v>48</v>
      </c>
      <c r="G81" t="s">
        <v>49</v>
      </c>
      <c r="H81" t="s">
        <v>50</v>
      </c>
      <c r="I81" t="s">
        <v>51</v>
      </c>
      <c r="J81" t="s">
        <v>43</v>
      </c>
      <c r="K81" t="s">
        <v>43</v>
      </c>
      <c r="L81" t="s">
        <v>43</v>
      </c>
      <c r="M81" t="s">
        <v>52</v>
      </c>
      <c r="N81" t="s">
        <v>2463</v>
      </c>
      <c r="O81" t="s">
        <v>3386</v>
      </c>
      <c r="Q81" s="3"/>
      <c r="U81" s="3"/>
      <c r="W81" t="s">
        <v>43</v>
      </c>
      <c r="X81" t="s">
        <v>43</v>
      </c>
      <c r="Y81" s="3">
        <v>1781</v>
      </c>
      <c r="Z81" t="s">
        <v>3400</v>
      </c>
      <c r="AA81" t="s">
        <v>1367</v>
      </c>
      <c r="AB81" t="s">
        <v>3401</v>
      </c>
      <c r="AC81" t="s">
        <v>3402</v>
      </c>
      <c r="AE81" t="s">
        <v>60</v>
      </c>
      <c r="AH81" s="3"/>
      <c r="AI81" s="3">
        <v>2023</v>
      </c>
      <c r="AJ81" s="4">
        <v>45260</v>
      </c>
      <c r="AK81" s="5">
        <v>45282</v>
      </c>
      <c r="AL81" t="s">
        <v>43</v>
      </c>
      <c r="AM81" t="s">
        <v>116</v>
      </c>
      <c r="AN81">
        <v>449309</v>
      </c>
      <c r="AO81">
        <v>3241.77</v>
      </c>
      <c r="AQ81" s="6">
        <v>3241.77</v>
      </c>
    </row>
    <row r="82" spans="1:43" x14ac:dyDescent="0.3">
      <c r="A82" t="s">
        <v>3386</v>
      </c>
      <c r="B82" t="s">
        <v>440</v>
      </c>
      <c r="C82" t="s">
        <v>46</v>
      </c>
      <c r="D82" s="3">
        <v>74120</v>
      </c>
      <c r="E82" t="s">
        <v>3387</v>
      </c>
      <c r="F82" t="s">
        <v>48</v>
      </c>
      <c r="G82" t="s">
        <v>49</v>
      </c>
      <c r="H82" t="s">
        <v>50</v>
      </c>
      <c r="I82" t="s">
        <v>51</v>
      </c>
      <c r="J82" t="s">
        <v>43</v>
      </c>
      <c r="K82" t="s">
        <v>43</v>
      </c>
      <c r="L82" t="s">
        <v>43</v>
      </c>
      <c r="M82" t="s">
        <v>52</v>
      </c>
      <c r="N82" t="s">
        <v>2357</v>
      </c>
      <c r="O82" t="s">
        <v>3386</v>
      </c>
      <c r="Q82" s="3"/>
      <c r="U82" s="3"/>
      <c r="W82" t="s">
        <v>43</v>
      </c>
      <c r="X82" t="s">
        <v>43</v>
      </c>
      <c r="Y82" s="3">
        <v>1786</v>
      </c>
      <c r="Z82" t="s">
        <v>3403</v>
      </c>
      <c r="AA82" t="s">
        <v>1367</v>
      </c>
      <c r="AB82" t="s">
        <v>3404</v>
      </c>
      <c r="AC82" t="s">
        <v>3405</v>
      </c>
      <c r="AD82" t="s">
        <v>3395</v>
      </c>
      <c r="AE82" t="s">
        <v>60</v>
      </c>
      <c r="AH82" s="3"/>
      <c r="AI82" s="3">
        <v>2024</v>
      </c>
      <c r="AJ82" s="4">
        <v>45412</v>
      </c>
      <c r="AK82" s="5">
        <v>45481</v>
      </c>
      <c r="AL82" t="s">
        <v>43</v>
      </c>
      <c r="AM82" t="s">
        <v>116</v>
      </c>
      <c r="AN82">
        <v>97890</v>
      </c>
      <c r="AO82">
        <v>669.65</v>
      </c>
      <c r="AQ82" s="6">
        <v>669.65</v>
      </c>
    </row>
    <row r="83" spans="1:43" x14ac:dyDescent="0.3">
      <c r="A83" t="s">
        <v>3386</v>
      </c>
      <c r="B83" t="s">
        <v>440</v>
      </c>
      <c r="C83" t="s">
        <v>46</v>
      </c>
      <c r="D83" s="3">
        <v>74120</v>
      </c>
      <c r="E83" t="s">
        <v>3387</v>
      </c>
      <c r="F83" t="s">
        <v>48</v>
      </c>
      <c r="G83" t="s">
        <v>49</v>
      </c>
      <c r="H83" t="s">
        <v>50</v>
      </c>
      <c r="I83" t="s">
        <v>51</v>
      </c>
      <c r="J83" t="s">
        <v>43</v>
      </c>
      <c r="K83" t="s">
        <v>43</v>
      </c>
      <c r="L83" t="s">
        <v>43</v>
      </c>
      <c r="M83" t="s">
        <v>52</v>
      </c>
      <c r="N83" t="s">
        <v>2357</v>
      </c>
      <c r="O83" t="s">
        <v>3386</v>
      </c>
      <c r="Q83" s="3"/>
      <c r="U83" s="3"/>
      <c r="W83" t="s">
        <v>43</v>
      </c>
      <c r="X83" t="s">
        <v>43</v>
      </c>
      <c r="Y83" s="3">
        <v>1787</v>
      </c>
      <c r="Z83" t="s">
        <v>3403</v>
      </c>
      <c r="AA83" t="s">
        <v>1367</v>
      </c>
      <c r="AB83" t="s">
        <v>3404</v>
      </c>
      <c r="AC83" t="s">
        <v>3405</v>
      </c>
      <c r="AD83" t="s">
        <v>3395</v>
      </c>
      <c r="AE83" t="s">
        <v>60</v>
      </c>
      <c r="AH83" s="3"/>
      <c r="AI83" s="3">
        <v>2024</v>
      </c>
      <c r="AJ83" s="4">
        <v>45412</v>
      </c>
      <c r="AK83" s="5">
        <v>45481</v>
      </c>
      <c r="AL83" t="s">
        <v>43</v>
      </c>
      <c r="AM83" t="s">
        <v>116</v>
      </c>
      <c r="AN83">
        <v>226590</v>
      </c>
      <c r="AO83">
        <v>1550.07</v>
      </c>
      <c r="AQ83" s="6">
        <v>1550.07</v>
      </c>
    </row>
    <row r="84" spans="1:43" x14ac:dyDescent="0.3">
      <c r="A84" t="s">
        <v>3386</v>
      </c>
      <c r="B84" t="s">
        <v>440</v>
      </c>
      <c r="C84" t="s">
        <v>46</v>
      </c>
      <c r="D84" s="3">
        <v>74120</v>
      </c>
      <c r="E84" t="s">
        <v>3387</v>
      </c>
      <c r="F84" t="s">
        <v>48</v>
      </c>
      <c r="G84" t="s">
        <v>49</v>
      </c>
      <c r="H84" t="s">
        <v>50</v>
      </c>
      <c r="I84" t="s">
        <v>51</v>
      </c>
      <c r="J84" t="s">
        <v>43</v>
      </c>
      <c r="K84" t="s">
        <v>43</v>
      </c>
      <c r="L84" t="s">
        <v>43</v>
      </c>
      <c r="M84" t="s">
        <v>52</v>
      </c>
      <c r="N84" t="s">
        <v>2463</v>
      </c>
      <c r="O84" t="s">
        <v>3386</v>
      </c>
      <c r="Q84" s="3"/>
      <c r="U84" s="3"/>
      <c r="W84" t="s">
        <v>43</v>
      </c>
      <c r="X84" t="s">
        <v>43</v>
      </c>
      <c r="Y84" s="3">
        <v>1788</v>
      </c>
      <c r="Z84" t="s">
        <v>3403</v>
      </c>
      <c r="AA84" t="s">
        <v>1367</v>
      </c>
      <c r="AB84" t="s">
        <v>3404</v>
      </c>
      <c r="AC84" t="s">
        <v>3405</v>
      </c>
      <c r="AD84" t="s">
        <v>3395</v>
      </c>
      <c r="AE84" t="s">
        <v>60</v>
      </c>
      <c r="AH84" s="3"/>
      <c r="AI84" s="3">
        <v>2024</v>
      </c>
      <c r="AJ84" s="4">
        <v>45412</v>
      </c>
      <c r="AK84" s="5">
        <v>45481</v>
      </c>
      <c r="AL84" t="s">
        <v>43</v>
      </c>
      <c r="AM84" t="s">
        <v>116</v>
      </c>
      <c r="AN84">
        <v>449309</v>
      </c>
      <c r="AO84">
        <v>3241.77</v>
      </c>
      <c r="AQ84" s="6">
        <v>3241.77</v>
      </c>
    </row>
    <row r="85" spans="1:43" x14ac:dyDescent="0.3">
      <c r="A85" t="s">
        <v>3386</v>
      </c>
      <c r="B85" t="s">
        <v>440</v>
      </c>
      <c r="C85" t="s">
        <v>46</v>
      </c>
      <c r="D85" s="3">
        <v>74120</v>
      </c>
      <c r="E85" t="s">
        <v>3387</v>
      </c>
      <c r="F85" t="s">
        <v>48</v>
      </c>
      <c r="G85" t="s">
        <v>49</v>
      </c>
      <c r="H85" t="s">
        <v>50</v>
      </c>
      <c r="I85" t="s">
        <v>51</v>
      </c>
      <c r="J85" t="s">
        <v>43</v>
      </c>
      <c r="K85" t="s">
        <v>43</v>
      </c>
      <c r="L85" t="s">
        <v>43</v>
      </c>
      <c r="M85" t="s">
        <v>52</v>
      </c>
      <c r="N85" t="s">
        <v>2436</v>
      </c>
      <c r="O85" t="s">
        <v>3386</v>
      </c>
      <c r="Q85" s="3"/>
      <c r="U85" s="3"/>
      <c r="W85" t="s">
        <v>43</v>
      </c>
      <c r="X85" t="s">
        <v>43</v>
      </c>
      <c r="Y85" s="3">
        <v>1789</v>
      </c>
      <c r="Z85" t="s">
        <v>3403</v>
      </c>
      <c r="AA85" t="s">
        <v>1367</v>
      </c>
      <c r="AB85" t="s">
        <v>3404</v>
      </c>
      <c r="AC85" t="s">
        <v>3405</v>
      </c>
      <c r="AD85" t="s">
        <v>3395</v>
      </c>
      <c r="AE85" t="s">
        <v>60</v>
      </c>
      <c r="AH85" s="3"/>
      <c r="AI85" s="3">
        <v>2024</v>
      </c>
      <c r="AJ85" s="4">
        <v>45412</v>
      </c>
      <c r="AK85" s="5">
        <v>45481</v>
      </c>
      <c r="AL85" t="s">
        <v>43</v>
      </c>
      <c r="AM85" t="s">
        <v>116</v>
      </c>
      <c r="AN85">
        <v>2305650</v>
      </c>
      <c r="AO85">
        <v>15772.67</v>
      </c>
      <c r="AQ85" s="6">
        <v>15772.67</v>
      </c>
    </row>
    <row r="86" spans="1:43" x14ac:dyDescent="0.3">
      <c r="A86" t="s">
        <v>3386</v>
      </c>
      <c r="B86" t="s">
        <v>224</v>
      </c>
      <c r="C86" t="s">
        <v>46</v>
      </c>
      <c r="D86" s="3">
        <v>74120</v>
      </c>
      <c r="E86" t="s">
        <v>3387</v>
      </c>
      <c r="F86" t="s">
        <v>48</v>
      </c>
      <c r="G86" t="s">
        <v>49</v>
      </c>
      <c r="H86" t="s">
        <v>50</v>
      </c>
      <c r="I86" t="s">
        <v>51</v>
      </c>
      <c r="J86" t="s">
        <v>43</v>
      </c>
      <c r="K86" t="s">
        <v>43</v>
      </c>
      <c r="L86" t="s">
        <v>43</v>
      </c>
      <c r="M86" t="s">
        <v>52</v>
      </c>
      <c r="N86" t="s">
        <v>2357</v>
      </c>
      <c r="O86" t="s">
        <v>3386</v>
      </c>
      <c r="Q86" s="3"/>
      <c r="U86" s="3"/>
      <c r="W86" t="s">
        <v>43</v>
      </c>
      <c r="X86" t="s">
        <v>43</v>
      </c>
      <c r="Y86" s="3">
        <v>1797</v>
      </c>
      <c r="Z86" t="s">
        <v>3406</v>
      </c>
      <c r="AA86" t="s">
        <v>1367</v>
      </c>
      <c r="AB86" t="s">
        <v>3407</v>
      </c>
      <c r="AC86" t="s">
        <v>3394</v>
      </c>
      <c r="AD86" t="s">
        <v>3395</v>
      </c>
      <c r="AE86" t="s">
        <v>60</v>
      </c>
      <c r="AH86" s="3"/>
      <c r="AI86" s="3">
        <v>2024</v>
      </c>
      <c r="AJ86" s="4">
        <v>45473</v>
      </c>
      <c r="AK86" s="5">
        <v>45495</v>
      </c>
      <c r="AL86" t="s">
        <v>43</v>
      </c>
      <c r="AM86" t="s">
        <v>116</v>
      </c>
      <c r="AN86">
        <v>97890</v>
      </c>
      <c r="AO86">
        <v>669.65</v>
      </c>
      <c r="AQ86" s="6">
        <v>669.65</v>
      </c>
    </row>
    <row r="87" spans="1:43" x14ac:dyDescent="0.3">
      <c r="A87" t="s">
        <v>3386</v>
      </c>
      <c r="B87" t="s">
        <v>224</v>
      </c>
      <c r="C87" t="s">
        <v>46</v>
      </c>
      <c r="D87" s="3">
        <v>74120</v>
      </c>
      <c r="E87" t="s">
        <v>3387</v>
      </c>
      <c r="F87" t="s">
        <v>48</v>
      </c>
      <c r="G87" t="s">
        <v>49</v>
      </c>
      <c r="H87" t="s">
        <v>50</v>
      </c>
      <c r="I87" t="s">
        <v>51</v>
      </c>
      <c r="J87" t="s">
        <v>43</v>
      </c>
      <c r="K87" t="s">
        <v>43</v>
      </c>
      <c r="L87" t="s">
        <v>43</v>
      </c>
      <c r="M87" t="s">
        <v>52</v>
      </c>
      <c r="N87" t="s">
        <v>2463</v>
      </c>
      <c r="O87" t="s">
        <v>3386</v>
      </c>
      <c r="Q87" s="3"/>
      <c r="U87" s="3"/>
      <c r="W87" t="s">
        <v>43</v>
      </c>
      <c r="X87" t="s">
        <v>43</v>
      </c>
      <c r="Y87" s="3">
        <v>1798</v>
      </c>
      <c r="Z87" t="s">
        <v>3406</v>
      </c>
      <c r="AA87" t="s">
        <v>1367</v>
      </c>
      <c r="AB87" t="s">
        <v>3407</v>
      </c>
      <c r="AC87" t="s">
        <v>3394</v>
      </c>
      <c r="AD87" t="s">
        <v>3395</v>
      </c>
      <c r="AE87" t="s">
        <v>60</v>
      </c>
      <c r="AH87" s="3"/>
      <c r="AI87" s="3">
        <v>2024</v>
      </c>
      <c r="AJ87" s="4">
        <v>45473</v>
      </c>
      <c r="AK87" s="5">
        <v>45495</v>
      </c>
      <c r="AL87" t="s">
        <v>43</v>
      </c>
      <c r="AM87" t="s">
        <v>116</v>
      </c>
      <c r="AN87">
        <v>449309</v>
      </c>
      <c r="AO87">
        <v>3241.77</v>
      </c>
      <c r="AQ87" s="6">
        <v>3241.77</v>
      </c>
    </row>
    <row r="88" spans="1:43" x14ac:dyDescent="0.3">
      <c r="A88" t="s">
        <v>3386</v>
      </c>
      <c r="B88" t="s">
        <v>224</v>
      </c>
      <c r="C88" t="s">
        <v>46</v>
      </c>
      <c r="D88" s="3">
        <v>74120</v>
      </c>
      <c r="E88" t="s">
        <v>3387</v>
      </c>
      <c r="F88" t="s">
        <v>48</v>
      </c>
      <c r="G88" t="s">
        <v>49</v>
      </c>
      <c r="H88" t="s">
        <v>50</v>
      </c>
      <c r="I88" t="s">
        <v>51</v>
      </c>
      <c r="J88" t="s">
        <v>43</v>
      </c>
      <c r="K88" t="s">
        <v>43</v>
      </c>
      <c r="L88" t="s">
        <v>43</v>
      </c>
      <c r="M88" t="s">
        <v>52</v>
      </c>
      <c r="N88" t="s">
        <v>2436</v>
      </c>
      <c r="O88" t="s">
        <v>3386</v>
      </c>
      <c r="Q88" s="3"/>
      <c r="U88" s="3"/>
      <c r="W88" t="s">
        <v>43</v>
      </c>
      <c r="X88" t="s">
        <v>43</v>
      </c>
      <c r="Y88" s="3">
        <v>1799</v>
      </c>
      <c r="Z88" t="s">
        <v>3406</v>
      </c>
      <c r="AA88" t="s">
        <v>1367</v>
      </c>
      <c r="AB88" t="s">
        <v>3407</v>
      </c>
      <c r="AC88" t="s">
        <v>3394</v>
      </c>
      <c r="AD88" t="s">
        <v>3395</v>
      </c>
      <c r="AE88" t="s">
        <v>60</v>
      </c>
      <c r="AH88" s="3"/>
      <c r="AI88" s="3">
        <v>2024</v>
      </c>
      <c r="AJ88" s="4">
        <v>45473</v>
      </c>
      <c r="AK88" s="5">
        <v>45495</v>
      </c>
      <c r="AL88" t="s">
        <v>43</v>
      </c>
      <c r="AM88" t="s">
        <v>116</v>
      </c>
      <c r="AN88">
        <v>2305650</v>
      </c>
      <c r="AO88">
        <v>15772.67</v>
      </c>
      <c r="AQ88" s="6">
        <v>15772.67</v>
      </c>
    </row>
    <row r="89" spans="1:43" x14ac:dyDescent="0.3">
      <c r="A89" t="s">
        <v>3386</v>
      </c>
      <c r="B89" t="s">
        <v>247</v>
      </c>
      <c r="C89" t="s">
        <v>46</v>
      </c>
      <c r="D89" s="3">
        <v>74120</v>
      </c>
      <c r="E89" t="s">
        <v>3387</v>
      </c>
      <c r="F89" t="s">
        <v>48</v>
      </c>
      <c r="G89" t="s">
        <v>49</v>
      </c>
      <c r="H89" t="s">
        <v>50</v>
      </c>
      <c r="I89" t="s">
        <v>51</v>
      </c>
      <c r="J89" t="s">
        <v>43</v>
      </c>
      <c r="K89" t="s">
        <v>43</v>
      </c>
      <c r="L89" t="s">
        <v>43</v>
      </c>
      <c r="M89" t="s">
        <v>52</v>
      </c>
      <c r="N89" t="s">
        <v>2357</v>
      </c>
      <c r="O89" t="s">
        <v>3386</v>
      </c>
      <c r="Q89" s="3"/>
      <c r="U89" s="3"/>
      <c r="W89" t="s">
        <v>43</v>
      </c>
      <c r="X89" t="s">
        <v>43</v>
      </c>
      <c r="Y89" s="3">
        <v>1806</v>
      </c>
      <c r="Z89" t="s">
        <v>3408</v>
      </c>
      <c r="AA89" t="s">
        <v>1367</v>
      </c>
      <c r="AB89" t="s">
        <v>3409</v>
      </c>
      <c r="AC89" t="s">
        <v>3410</v>
      </c>
      <c r="AE89" t="s">
        <v>60</v>
      </c>
      <c r="AH89" s="3"/>
      <c r="AI89" s="3">
        <v>2023</v>
      </c>
      <c r="AJ89" s="4">
        <v>45230</v>
      </c>
      <c r="AK89" s="5">
        <v>45281</v>
      </c>
      <c r="AL89" t="s">
        <v>43</v>
      </c>
      <c r="AM89" t="s">
        <v>116</v>
      </c>
      <c r="AN89">
        <v>226590</v>
      </c>
      <c r="AO89">
        <v>1550.07</v>
      </c>
      <c r="AQ89" s="6">
        <v>1550.07</v>
      </c>
    </row>
    <row r="90" spans="1:43" x14ac:dyDescent="0.3">
      <c r="A90" t="s">
        <v>3386</v>
      </c>
      <c r="B90" t="s">
        <v>85</v>
      </c>
      <c r="C90" t="s">
        <v>46</v>
      </c>
      <c r="D90" s="3">
        <v>74120</v>
      </c>
      <c r="E90" t="s">
        <v>3387</v>
      </c>
      <c r="F90" t="s">
        <v>48</v>
      </c>
      <c r="G90" t="s">
        <v>49</v>
      </c>
      <c r="H90" t="s">
        <v>50</v>
      </c>
      <c r="I90" t="s">
        <v>51</v>
      </c>
      <c r="J90" t="s">
        <v>43</v>
      </c>
      <c r="K90" t="s">
        <v>43</v>
      </c>
      <c r="L90" t="s">
        <v>43</v>
      </c>
      <c r="M90" t="s">
        <v>52</v>
      </c>
      <c r="N90" t="s">
        <v>2357</v>
      </c>
      <c r="O90" t="s">
        <v>3386</v>
      </c>
      <c r="Q90" s="3"/>
      <c r="U90" s="3"/>
      <c r="W90" t="s">
        <v>43</v>
      </c>
      <c r="X90" t="s">
        <v>43</v>
      </c>
      <c r="Y90" s="3">
        <v>1813</v>
      </c>
      <c r="Z90" t="s">
        <v>3411</v>
      </c>
      <c r="AA90" t="s">
        <v>1367</v>
      </c>
      <c r="AB90" t="s">
        <v>3412</v>
      </c>
      <c r="AC90" t="s">
        <v>3413</v>
      </c>
      <c r="AD90" t="s">
        <v>3391</v>
      </c>
      <c r="AE90" t="s">
        <v>60</v>
      </c>
      <c r="AH90" s="3"/>
      <c r="AI90" s="3">
        <v>2023</v>
      </c>
      <c r="AJ90" s="4">
        <v>45291</v>
      </c>
      <c r="AK90" s="5">
        <v>45327</v>
      </c>
      <c r="AL90" t="s">
        <v>43</v>
      </c>
      <c r="AM90" t="s">
        <v>116</v>
      </c>
      <c r="AN90">
        <v>97890</v>
      </c>
      <c r="AO90">
        <v>669.65</v>
      </c>
      <c r="AQ90" s="6">
        <v>669.65</v>
      </c>
    </row>
    <row r="91" spans="1:43" x14ac:dyDescent="0.3">
      <c r="A91" t="s">
        <v>3386</v>
      </c>
      <c r="B91" t="s">
        <v>85</v>
      </c>
      <c r="C91" t="s">
        <v>46</v>
      </c>
      <c r="D91" s="3">
        <v>74120</v>
      </c>
      <c r="E91" t="s">
        <v>3387</v>
      </c>
      <c r="F91" t="s">
        <v>48</v>
      </c>
      <c r="G91" t="s">
        <v>49</v>
      </c>
      <c r="H91" t="s">
        <v>50</v>
      </c>
      <c r="I91" t="s">
        <v>51</v>
      </c>
      <c r="J91" t="s">
        <v>43</v>
      </c>
      <c r="K91" t="s">
        <v>43</v>
      </c>
      <c r="L91" t="s">
        <v>43</v>
      </c>
      <c r="M91" t="s">
        <v>52</v>
      </c>
      <c r="N91" t="s">
        <v>2357</v>
      </c>
      <c r="O91" t="s">
        <v>3386</v>
      </c>
      <c r="Q91" s="3"/>
      <c r="U91" s="3"/>
      <c r="W91" t="s">
        <v>43</v>
      </c>
      <c r="X91" t="s">
        <v>43</v>
      </c>
      <c r="Y91" s="3">
        <v>1814</v>
      </c>
      <c r="Z91" t="s">
        <v>3414</v>
      </c>
      <c r="AA91" t="s">
        <v>1367</v>
      </c>
      <c r="AB91" t="s">
        <v>3415</v>
      </c>
      <c r="AC91" t="s">
        <v>3413</v>
      </c>
      <c r="AD91" t="s">
        <v>3391</v>
      </c>
      <c r="AE91" t="s">
        <v>60</v>
      </c>
      <c r="AH91" s="3"/>
      <c r="AI91" s="3">
        <v>2023</v>
      </c>
      <c r="AJ91" s="4">
        <v>45291</v>
      </c>
      <c r="AK91" s="5">
        <v>45327</v>
      </c>
      <c r="AL91" t="s">
        <v>43</v>
      </c>
      <c r="AM91" t="s">
        <v>116</v>
      </c>
      <c r="AN91">
        <v>226590</v>
      </c>
      <c r="AO91">
        <v>1550.07</v>
      </c>
      <c r="AQ91" s="6">
        <v>1550.07</v>
      </c>
    </row>
    <row r="92" spans="1:43" x14ac:dyDescent="0.3">
      <c r="A92" t="s">
        <v>3386</v>
      </c>
      <c r="B92" t="s">
        <v>85</v>
      </c>
      <c r="C92" t="s">
        <v>46</v>
      </c>
      <c r="D92" s="3">
        <v>74120</v>
      </c>
      <c r="E92" t="s">
        <v>3387</v>
      </c>
      <c r="F92" t="s">
        <v>48</v>
      </c>
      <c r="G92" t="s">
        <v>49</v>
      </c>
      <c r="H92" t="s">
        <v>50</v>
      </c>
      <c r="I92" t="s">
        <v>51</v>
      </c>
      <c r="J92" t="s">
        <v>43</v>
      </c>
      <c r="K92" t="s">
        <v>43</v>
      </c>
      <c r="L92" t="s">
        <v>43</v>
      </c>
      <c r="M92" t="s">
        <v>52</v>
      </c>
      <c r="N92" t="s">
        <v>2463</v>
      </c>
      <c r="O92" t="s">
        <v>3386</v>
      </c>
      <c r="Q92" s="3"/>
      <c r="U92" s="3"/>
      <c r="W92" t="s">
        <v>43</v>
      </c>
      <c r="X92" t="s">
        <v>43</v>
      </c>
      <c r="Y92" s="3">
        <v>1815</v>
      </c>
      <c r="Z92" t="s">
        <v>3414</v>
      </c>
      <c r="AA92" t="s">
        <v>1367</v>
      </c>
      <c r="AB92" t="s">
        <v>3415</v>
      </c>
      <c r="AC92" t="s">
        <v>3413</v>
      </c>
      <c r="AD92" t="s">
        <v>3391</v>
      </c>
      <c r="AE92" t="s">
        <v>60</v>
      </c>
      <c r="AH92" s="3"/>
      <c r="AI92" s="3">
        <v>2023</v>
      </c>
      <c r="AJ92" s="4">
        <v>45291</v>
      </c>
      <c r="AK92" s="5">
        <v>45327</v>
      </c>
      <c r="AL92" t="s">
        <v>43</v>
      </c>
      <c r="AM92" t="s">
        <v>116</v>
      </c>
      <c r="AN92">
        <v>449309</v>
      </c>
      <c r="AO92">
        <v>3241.77</v>
      </c>
      <c r="AQ92" s="6">
        <v>3241.77</v>
      </c>
    </row>
    <row r="93" spans="1:43" x14ac:dyDescent="0.3">
      <c r="A93" t="s">
        <v>3386</v>
      </c>
      <c r="B93" t="s">
        <v>85</v>
      </c>
      <c r="C93" t="s">
        <v>46</v>
      </c>
      <c r="D93" s="3">
        <v>74120</v>
      </c>
      <c r="E93" t="s">
        <v>3387</v>
      </c>
      <c r="F93" t="s">
        <v>48</v>
      </c>
      <c r="G93" t="s">
        <v>49</v>
      </c>
      <c r="H93" t="s">
        <v>50</v>
      </c>
      <c r="I93" t="s">
        <v>51</v>
      </c>
      <c r="J93" t="s">
        <v>43</v>
      </c>
      <c r="K93" t="s">
        <v>43</v>
      </c>
      <c r="L93" t="s">
        <v>43</v>
      </c>
      <c r="M93" t="s">
        <v>52</v>
      </c>
      <c r="N93" t="s">
        <v>2436</v>
      </c>
      <c r="O93" t="s">
        <v>3386</v>
      </c>
      <c r="Q93" s="3"/>
      <c r="U93" s="3"/>
      <c r="W93" t="s">
        <v>43</v>
      </c>
      <c r="X93" t="s">
        <v>43</v>
      </c>
      <c r="Y93" s="3">
        <v>1816</v>
      </c>
      <c r="Z93" t="s">
        <v>3414</v>
      </c>
      <c r="AA93" t="s">
        <v>1367</v>
      </c>
      <c r="AB93" t="s">
        <v>3415</v>
      </c>
      <c r="AC93" t="s">
        <v>3413</v>
      </c>
      <c r="AD93" t="s">
        <v>3391</v>
      </c>
      <c r="AE93" t="s">
        <v>60</v>
      </c>
      <c r="AH93" s="3"/>
      <c r="AI93" s="3">
        <v>2023</v>
      </c>
      <c r="AJ93" s="4">
        <v>45291</v>
      </c>
      <c r="AK93" s="5">
        <v>45327</v>
      </c>
      <c r="AL93" t="s">
        <v>43</v>
      </c>
      <c r="AM93" t="s">
        <v>116</v>
      </c>
      <c r="AN93">
        <v>2305650</v>
      </c>
      <c r="AO93">
        <v>15772.67</v>
      </c>
      <c r="AQ93" s="6">
        <v>15772.67</v>
      </c>
    </row>
    <row r="94" spans="1:43" x14ac:dyDescent="0.3">
      <c r="A94" t="s">
        <v>3386</v>
      </c>
      <c r="B94" t="s">
        <v>207</v>
      </c>
      <c r="C94" t="s">
        <v>46</v>
      </c>
      <c r="D94" s="3">
        <v>74120</v>
      </c>
      <c r="E94" t="s">
        <v>3387</v>
      </c>
      <c r="F94" t="s">
        <v>48</v>
      </c>
      <c r="G94" t="s">
        <v>49</v>
      </c>
      <c r="H94" t="s">
        <v>50</v>
      </c>
      <c r="I94" t="s">
        <v>51</v>
      </c>
      <c r="J94" t="s">
        <v>43</v>
      </c>
      <c r="K94" t="s">
        <v>43</v>
      </c>
      <c r="L94" t="s">
        <v>43</v>
      </c>
      <c r="M94" t="s">
        <v>52</v>
      </c>
      <c r="N94" t="s">
        <v>2357</v>
      </c>
      <c r="O94" t="s">
        <v>3386</v>
      </c>
      <c r="Q94" s="3"/>
      <c r="U94" s="3"/>
      <c r="W94" t="s">
        <v>43</v>
      </c>
      <c r="X94" t="s">
        <v>43</v>
      </c>
      <c r="Y94" s="3">
        <v>1821</v>
      </c>
      <c r="Z94" t="s">
        <v>3416</v>
      </c>
      <c r="AA94" t="s">
        <v>1367</v>
      </c>
      <c r="AB94" t="s">
        <v>3417</v>
      </c>
      <c r="AC94" t="s">
        <v>3418</v>
      </c>
      <c r="AD94" t="s">
        <v>3391</v>
      </c>
      <c r="AE94" t="s">
        <v>60</v>
      </c>
      <c r="AH94" s="3"/>
      <c r="AI94" s="3">
        <v>2024</v>
      </c>
      <c r="AJ94" s="4">
        <v>45504</v>
      </c>
      <c r="AK94" s="5">
        <v>45541</v>
      </c>
      <c r="AL94" t="s">
        <v>43</v>
      </c>
      <c r="AM94" t="s">
        <v>116</v>
      </c>
      <c r="AN94">
        <v>97890</v>
      </c>
      <c r="AO94">
        <v>669.65</v>
      </c>
      <c r="AQ94" s="6">
        <v>669.65</v>
      </c>
    </row>
    <row r="95" spans="1:43" x14ac:dyDescent="0.3">
      <c r="A95" t="s">
        <v>3386</v>
      </c>
      <c r="B95" t="s">
        <v>207</v>
      </c>
      <c r="C95" t="s">
        <v>46</v>
      </c>
      <c r="D95" s="3">
        <v>74120</v>
      </c>
      <c r="E95" t="s">
        <v>3387</v>
      </c>
      <c r="F95" t="s">
        <v>48</v>
      </c>
      <c r="G95" t="s">
        <v>49</v>
      </c>
      <c r="H95" t="s">
        <v>50</v>
      </c>
      <c r="I95" t="s">
        <v>51</v>
      </c>
      <c r="J95" t="s">
        <v>43</v>
      </c>
      <c r="K95" t="s">
        <v>43</v>
      </c>
      <c r="L95" t="s">
        <v>43</v>
      </c>
      <c r="M95" t="s">
        <v>52</v>
      </c>
      <c r="N95" t="s">
        <v>2357</v>
      </c>
      <c r="O95" t="s">
        <v>3386</v>
      </c>
      <c r="Q95" s="3"/>
      <c r="U95" s="3"/>
      <c r="W95" t="s">
        <v>43</v>
      </c>
      <c r="X95" t="s">
        <v>43</v>
      </c>
      <c r="Y95" s="3">
        <v>1822</v>
      </c>
      <c r="Z95" t="s">
        <v>3416</v>
      </c>
      <c r="AA95" t="s">
        <v>1367</v>
      </c>
      <c r="AB95" t="s">
        <v>3417</v>
      </c>
      <c r="AC95" t="s">
        <v>3418</v>
      </c>
      <c r="AD95" t="s">
        <v>3391</v>
      </c>
      <c r="AE95" t="s">
        <v>60</v>
      </c>
      <c r="AH95" s="3"/>
      <c r="AI95" s="3">
        <v>2024</v>
      </c>
      <c r="AJ95" s="4">
        <v>45504</v>
      </c>
      <c r="AK95" s="5">
        <v>45541</v>
      </c>
      <c r="AL95" t="s">
        <v>43</v>
      </c>
      <c r="AM95" t="s">
        <v>116</v>
      </c>
      <c r="AN95">
        <v>226590</v>
      </c>
      <c r="AO95">
        <v>1550.07</v>
      </c>
      <c r="AQ95" s="6">
        <v>1550.07</v>
      </c>
    </row>
    <row r="96" spans="1:43" x14ac:dyDescent="0.3">
      <c r="A96" t="s">
        <v>3386</v>
      </c>
      <c r="B96" t="s">
        <v>207</v>
      </c>
      <c r="C96" t="s">
        <v>46</v>
      </c>
      <c r="D96" s="3">
        <v>74120</v>
      </c>
      <c r="E96" t="s">
        <v>3387</v>
      </c>
      <c r="F96" t="s">
        <v>48</v>
      </c>
      <c r="G96" t="s">
        <v>49</v>
      </c>
      <c r="H96" t="s">
        <v>50</v>
      </c>
      <c r="I96" t="s">
        <v>51</v>
      </c>
      <c r="J96" t="s">
        <v>43</v>
      </c>
      <c r="K96" t="s">
        <v>43</v>
      </c>
      <c r="L96" t="s">
        <v>43</v>
      </c>
      <c r="M96" t="s">
        <v>52</v>
      </c>
      <c r="N96" t="s">
        <v>2463</v>
      </c>
      <c r="O96" t="s">
        <v>3386</v>
      </c>
      <c r="Q96" s="3"/>
      <c r="U96" s="3"/>
      <c r="W96" t="s">
        <v>43</v>
      </c>
      <c r="X96" t="s">
        <v>43</v>
      </c>
      <c r="Y96" s="3">
        <v>1823</v>
      </c>
      <c r="Z96" t="s">
        <v>3416</v>
      </c>
      <c r="AA96" t="s">
        <v>1367</v>
      </c>
      <c r="AB96" t="s">
        <v>3417</v>
      </c>
      <c r="AC96" t="s">
        <v>3418</v>
      </c>
      <c r="AD96" t="s">
        <v>3391</v>
      </c>
      <c r="AE96" t="s">
        <v>60</v>
      </c>
      <c r="AH96" s="3"/>
      <c r="AI96" s="3">
        <v>2024</v>
      </c>
      <c r="AJ96" s="4">
        <v>45504</v>
      </c>
      <c r="AK96" s="5">
        <v>45541</v>
      </c>
      <c r="AL96" t="s">
        <v>43</v>
      </c>
      <c r="AM96" t="s">
        <v>116</v>
      </c>
      <c r="AN96">
        <v>449309</v>
      </c>
      <c r="AO96">
        <v>3241.77</v>
      </c>
      <c r="AQ96" s="6">
        <v>3241.77</v>
      </c>
    </row>
    <row r="97" spans="1:43" x14ac:dyDescent="0.3">
      <c r="A97" t="s">
        <v>3386</v>
      </c>
      <c r="B97" t="s">
        <v>207</v>
      </c>
      <c r="C97" t="s">
        <v>46</v>
      </c>
      <c r="D97" s="3">
        <v>74120</v>
      </c>
      <c r="E97" t="s">
        <v>3387</v>
      </c>
      <c r="F97" t="s">
        <v>48</v>
      </c>
      <c r="G97" t="s">
        <v>49</v>
      </c>
      <c r="H97" t="s">
        <v>50</v>
      </c>
      <c r="I97" t="s">
        <v>51</v>
      </c>
      <c r="J97" t="s">
        <v>43</v>
      </c>
      <c r="K97" t="s">
        <v>43</v>
      </c>
      <c r="L97" t="s">
        <v>43</v>
      </c>
      <c r="M97" t="s">
        <v>52</v>
      </c>
      <c r="N97" t="s">
        <v>2436</v>
      </c>
      <c r="O97" t="s">
        <v>3386</v>
      </c>
      <c r="Q97" s="3"/>
      <c r="U97" s="3"/>
      <c r="W97" t="s">
        <v>43</v>
      </c>
      <c r="X97" t="s">
        <v>43</v>
      </c>
      <c r="Y97" s="3">
        <v>1824</v>
      </c>
      <c r="Z97" t="s">
        <v>3416</v>
      </c>
      <c r="AA97" t="s">
        <v>1367</v>
      </c>
      <c r="AB97" t="s">
        <v>3417</v>
      </c>
      <c r="AC97" t="s">
        <v>3418</v>
      </c>
      <c r="AD97" t="s">
        <v>3391</v>
      </c>
      <c r="AE97" t="s">
        <v>60</v>
      </c>
      <c r="AH97" s="3"/>
      <c r="AI97" s="3">
        <v>2024</v>
      </c>
      <c r="AJ97" s="4">
        <v>45504</v>
      </c>
      <c r="AK97" s="5">
        <v>45541</v>
      </c>
      <c r="AL97" t="s">
        <v>43</v>
      </c>
      <c r="AM97" t="s">
        <v>116</v>
      </c>
      <c r="AN97">
        <v>2305650</v>
      </c>
      <c r="AO97">
        <v>15772.67</v>
      </c>
      <c r="AQ97" s="6">
        <v>15772.67</v>
      </c>
    </row>
    <row r="98" spans="1:43" x14ac:dyDescent="0.3">
      <c r="A98" t="s">
        <v>3386</v>
      </c>
      <c r="B98" t="s">
        <v>247</v>
      </c>
      <c r="C98" t="s">
        <v>46</v>
      </c>
      <c r="D98" s="3">
        <v>74120</v>
      </c>
      <c r="E98" t="s">
        <v>3387</v>
      </c>
      <c r="F98" t="s">
        <v>48</v>
      </c>
      <c r="G98" t="s">
        <v>49</v>
      </c>
      <c r="H98" t="s">
        <v>50</v>
      </c>
      <c r="I98" t="s">
        <v>51</v>
      </c>
      <c r="J98" t="s">
        <v>43</v>
      </c>
      <c r="K98" t="s">
        <v>43</v>
      </c>
      <c r="L98" t="s">
        <v>43</v>
      </c>
      <c r="M98" t="s">
        <v>52</v>
      </c>
      <c r="N98" t="s">
        <v>2463</v>
      </c>
      <c r="O98" t="s">
        <v>3386</v>
      </c>
      <c r="Q98" s="3"/>
      <c r="U98" s="3"/>
      <c r="W98" t="s">
        <v>43</v>
      </c>
      <c r="X98" t="s">
        <v>43</v>
      </c>
      <c r="Y98" s="3">
        <v>1828</v>
      </c>
      <c r="Z98" t="s">
        <v>3419</v>
      </c>
      <c r="AA98" t="s">
        <v>1367</v>
      </c>
      <c r="AB98" t="s">
        <v>3420</v>
      </c>
      <c r="AC98" t="s">
        <v>3410</v>
      </c>
      <c r="AE98" t="s">
        <v>60</v>
      </c>
      <c r="AH98" s="3"/>
      <c r="AI98" s="3">
        <v>2023</v>
      </c>
      <c r="AJ98" s="4">
        <v>45230</v>
      </c>
      <c r="AK98" s="5">
        <v>45281</v>
      </c>
      <c r="AL98" t="s">
        <v>43</v>
      </c>
      <c r="AM98" t="s">
        <v>116</v>
      </c>
      <c r="AN98">
        <v>449309</v>
      </c>
      <c r="AO98">
        <v>3241.77</v>
      </c>
      <c r="AQ98" s="6">
        <v>3241.77</v>
      </c>
    </row>
    <row r="99" spans="1:43" x14ac:dyDescent="0.3">
      <c r="A99" t="s">
        <v>3386</v>
      </c>
      <c r="B99" t="s">
        <v>915</v>
      </c>
      <c r="C99" t="s">
        <v>46</v>
      </c>
      <c r="D99" s="3">
        <v>74120</v>
      </c>
      <c r="E99" t="s">
        <v>3387</v>
      </c>
      <c r="F99" t="s">
        <v>48</v>
      </c>
      <c r="G99" t="s">
        <v>49</v>
      </c>
      <c r="H99" t="s">
        <v>50</v>
      </c>
      <c r="I99" t="s">
        <v>51</v>
      </c>
      <c r="J99" t="s">
        <v>43</v>
      </c>
      <c r="K99" t="s">
        <v>43</v>
      </c>
      <c r="L99" t="s">
        <v>43</v>
      </c>
      <c r="M99" t="s">
        <v>52</v>
      </c>
      <c r="N99" t="s">
        <v>2357</v>
      </c>
      <c r="O99" t="s">
        <v>3386</v>
      </c>
      <c r="Q99" s="3"/>
      <c r="U99" s="3"/>
      <c r="W99" t="s">
        <v>43</v>
      </c>
      <c r="X99" t="s">
        <v>43</v>
      </c>
      <c r="Y99" s="3">
        <v>1846</v>
      </c>
      <c r="Z99" t="s">
        <v>3421</v>
      </c>
      <c r="AA99" t="s">
        <v>1367</v>
      </c>
      <c r="AB99" t="s">
        <v>3422</v>
      </c>
      <c r="AC99" t="s">
        <v>3423</v>
      </c>
      <c r="AD99" t="s">
        <v>3395</v>
      </c>
      <c r="AE99" t="s">
        <v>60</v>
      </c>
      <c r="AH99" s="3"/>
      <c r="AI99" s="3">
        <v>2024</v>
      </c>
      <c r="AJ99" s="4">
        <v>45443</v>
      </c>
      <c r="AK99" s="5">
        <v>45484</v>
      </c>
      <c r="AL99" t="s">
        <v>43</v>
      </c>
      <c r="AM99" t="s">
        <v>116</v>
      </c>
      <c r="AN99">
        <v>97890</v>
      </c>
      <c r="AO99">
        <v>669.65</v>
      </c>
      <c r="AQ99" s="6">
        <v>669.65</v>
      </c>
    </row>
    <row r="100" spans="1:43" x14ac:dyDescent="0.3">
      <c r="A100" t="s">
        <v>3386</v>
      </c>
      <c r="B100" t="s">
        <v>915</v>
      </c>
      <c r="C100" t="s">
        <v>46</v>
      </c>
      <c r="D100" s="3">
        <v>74120</v>
      </c>
      <c r="E100" t="s">
        <v>3387</v>
      </c>
      <c r="F100" t="s">
        <v>48</v>
      </c>
      <c r="G100" t="s">
        <v>49</v>
      </c>
      <c r="H100" t="s">
        <v>50</v>
      </c>
      <c r="I100" t="s">
        <v>51</v>
      </c>
      <c r="J100" t="s">
        <v>43</v>
      </c>
      <c r="K100" t="s">
        <v>43</v>
      </c>
      <c r="L100" t="s">
        <v>43</v>
      </c>
      <c r="M100" t="s">
        <v>52</v>
      </c>
      <c r="N100" t="s">
        <v>2357</v>
      </c>
      <c r="O100" t="s">
        <v>3386</v>
      </c>
      <c r="Q100" s="3"/>
      <c r="U100" s="3"/>
      <c r="W100" t="s">
        <v>43</v>
      </c>
      <c r="X100" t="s">
        <v>43</v>
      </c>
      <c r="Y100" s="3">
        <v>1847</v>
      </c>
      <c r="Z100" t="s">
        <v>3421</v>
      </c>
      <c r="AA100" t="s">
        <v>1367</v>
      </c>
      <c r="AB100" t="s">
        <v>3422</v>
      </c>
      <c r="AC100" t="s">
        <v>3423</v>
      </c>
      <c r="AD100" t="s">
        <v>3395</v>
      </c>
      <c r="AE100" t="s">
        <v>60</v>
      </c>
      <c r="AH100" s="3"/>
      <c r="AI100" s="3">
        <v>2024</v>
      </c>
      <c r="AJ100" s="4">
        <v>45443</v>
      </c>
      <c r="AK100" s="5">
        <v>45484</v>
      </c>
      <c r="AL100" t="s">
        <v>43</v>
      </c>
      <c r="AM100" t="s">
        <v>116</v>
      </c>
      <c r="AN100">
        <v>226590</v>
      </c>
      <c r="AO100">
        <v>1550.07</v>
      </c>
      <c r="AQ100" s="6">
        <v>1550.07</v>
      </c>
    </row>
    <row r="101" spans="1:43" x14ac:dyDescent="0.3">
      <c r="A101" t="s">
        <v>3386</v>
      </c>
      <c r="B101" t="s">
        <v>915</v>
      </c>
      <c r="C101" t="s">
        <v>46</v>
      </c>
      <c r="D101" s="3">
        <v>74120</v>
      </c>
      <c r="E101" t="s">
        <v>3387</v>
      </c>
      <c r="F101" t="s">
        <v>48</v>
      </c>
      <c r="G101" t="s">
        <v>49</v>
      </c>
      <c r="H101" t="s">
        <v>50</v>
      </c>
      <c r="I101" t="s">
        <v>51</v>
      </c>
      <c r="J101" t="s">
        <v>43</v>
      </c>
      <c r="K101" t="s">
        <v>43</v>
      </c>
      <c r="L101" t="s">
        <v>43</v>
      </c>
      <c r="M101" t="s">
        <v>52</v>
      </c>
      <c r="N101" t="s">
        <v>2463</v>
      </c>
      <c r="O101" t="s">
        <v>3386</v>
      </c>
      <c r="Q101" s="3"/>
      <c r="U101" s="3"/>
      <c r="W101" t="s">
        <v>43</v>
      </c>
      <c r="X101" t="s">
        <v>43</v>
      </c>
      <c r="Y101" s="3">
        <v>1848</v>
      </c>
      <c r="Z101" t="s">
        <v>3421</v>
      </c>
      <c r="AA101" t="s">
        <v>1367</v>
      </c>
      <c r="AB101" t="s">
        <v>3422</v>
      </c>
      <c r="AC101" t="s">
        <v>3423</v>
      </c>
      <c r="AD101" t="s">
        <v>3395</v>
      </c>
      <c r="AE101" t="s">
        <v>60</v>
      </c>
      <c r="AH101" s="3"/>
      <c r="AI101" s="3">
        <v>2024</v>
      </c>
      <c r="AJ101" s="4">
        <v>45443</v>
      </c>
      <c r="AK101" s="5">
        <v>45484</v>
      </c>
      <c r="AL101" t="s">
        <v>43</v>
      </c>
      <c r="AM101" t="s">
        <v>116</v>
      </c>
      <c r="AN101">
        <v>449309</v>
      </c>
      <c r="AO101">
        <v>3241.77</v>
      </c>
      <c r="AQ101" s="6">
        <v>3241.77</v>
      </c>
    </row>
    <row r="102" spans="1:43" x14ac:dyDescent="0.3">
      <c r="A102" t="s">
        <v>3386</v>
      </c>
      <c r="B102" t="s">
        <v>915</v>
      </c>
      <c r="C102" t="s">
        <v>46</v>
      </c>
      <c r="D102" s="3">
        <v>74120</v>
      </c>
      <c r="E102" t="s">
        <v>3387</v>
      </c>
      <c r="F102" t="s">
        <v>48</v>
      </c>
      <c r="G102" t="s">
        <v>49</v>
      </c>
      <c r="H102" t="s">
        <v>50</v>
      </c>
      <c r="I102" t="s">
        <v>51</v>
      </c>
      <c r="J102" t="s">
        <v>43</v>
      </c>
      <c r="K102" t="s">
        <v>43</v>
      </c>
      <c r="L102" t="s">
        <v>43</v>
      </c>
      <c r="M102" t="s">
        <v>52</v>
      </c>
      <c r="N102" t="s">
        <v>2436</v>
      </c>
      <c r="O102" t="s">
        <v>3386</v>
      </c>
      <c r="Q102" s="3"/>
      <c r="U102" s="3"/>
      <c r="W102" t="s">
        <v>43</v>
      </c>
      <c r="X102" t="s">
        <v>43</v>
      </c>
      <c r="Y102" s="3">
        <v>1849</v>
      </c>
      <c r="Z102" t="s">
        <v>3421</v>
      </c>
      <c r="AA102" t="s">
        <v>1367</v>
      </c>
      <c r="AB102" t="s">
        <v>3422</v>
      </c>
      <c r="AC102" t="s">
        <v>3423</v>
      </c>
      <c r="AD102" t="s">
        <v>3395</v>
      </c>
      <c r="AE102" t="s">
        <v>60</v>
      </c>
      <c r="AH102" s="3"/>
      <c r="AI102" s="3">
        <v>2024</v>
      </c>
      <c r="AJ102" s="4">
        <v>45443</v>
      </c>
      <c r="AK102" s="5">
        <v>45484</v>
      </c>
      <c r="AL102" t="s">
        <v>43</v>
      </c>
      <c r="AM102" t="s">
        <v>116</v>
      </c>
      <c r="AN102">
        <v>2305650</v>
      </c>
      <c r="AO102">
        <v>15772.67</v>
      </c>
      <c r="AQ102" s="6">
        <v>15772.67</v>
      </c>
    </row>
    <row r="103" spans="1:43" x14ac:dyDescent="0.3">
      <c r="A103" t="s">
        <v>3386</v>
      </c>
      <c r="B103" t="s">
        <v>124</v>
      </c>
      <c r="C103" t="s">
        <v>46</v>
      </c>
      <c r="D103" s="3">
        <v>74120</v>
      </c>
      <c r="E103" t="s">
        <v>3387</v>
      </c>
      <c r="F103" t="s">
        <v>48</v>
      </c>
      <c r="G103" t="s">
        <v>49</v>
      </c>
      <c r="H103" t="s">
        <v>50</v>
      </c>
      <c r="I103" t="s">
        <v>51</v>
      </c>
      <c r="J103" t="s">
        <v>43</v>
      </c>
      <c r="K103" t="s">
        <v>43</v>
      </c>
      <c r="L103" t="s">
        <v>43</v>
      </c>
      <c r="M103" t="s">
        <v>52</v>
      </c>
      <c r="N103" t="s">
        <v>2436</v>
      </c>
      <c r="O103" t="s">
        <v>3386</v>
      </c>
      <c r="Q103" s="3"/>
      <c r="U103" s="3"/>
      <c r="W103" t="s">
        <v>43</v>
      </c>
      <c r="X103" t="s">
        <v>43</v>
      </c>
      <c r="Y103" s="3">
        <v>1857</v>
      </c>
      <c r="Z103" t="s">
        <v>3424</v>
      </c>
      <c r="AA103" t="s">
        <v>1367</v>
      </c>
      <c r="AB103" t="s">
        <v>3425</v>
      </c>
      <c r="AC103" t="s">
        <v>3426</v>
      </c>
      <c r="AD103" t="s">
        <v>3399</v>
      </c>
      <c r="AE103" t="s">
        <v>60</v>
      </c>
      <c r="AH103" s="3"/>
      <c r="AI103" s="3">
        <v>2024</v>
      </c>
      <c r="AJ103" s="4">
        <v>45596</v>
      </c>
      <c r="AK103" s="5">
        <v>45621</v>
      </c>
      <c r="AL103" t="s">
        <v>43</v>
      </c>
      <c r="AM103" t="s">
        <v>116</v>
      </c>
      <c r="AN103">
        <v>331950</v>
      </c>
      <c r="AO103">
        <v>2270.83</v>
      </c>
      <c r="AQ103" s="6">
        <v>2270.83</v>
      </c>
    </row>
    <row r="104" spans="1:43" x14ac:dyDescent="0.3">
      <c r="A104" t="s">
        <v>3386</v>
      </c>
      <c r="B104" t="s">
        <v>117</v>
      </c>
      <c r="C104" t="s">
        <v>46</v>
      </c>
      <c r="D104" s="3">
        <v>74120</v>
      </c>
      <c r="E104" t="s">
        <v>3387</v>
      </c>
      <c r="F104" t="s">
        <v>48</v>
      </c>
      <c r="G104" t="s">
        <v>49</v>
      </c>
      <c r="H104" t="s">
        <v>50</v>
      </c>
      <c r="I104" t="s">
        <v>51</v>
      </c>
      <c r="J104" t="s">
        <v>43</v>
      </c>
      <c r="K104" t="s">
        <v>43</v>
      </c>
      <c r="L104" t="s">
        <v>43</v>
      </c>
      <c r="M104" t="s">
        <v>52</v>
      </c>
      <c r="N104" t="s">
        <v>2357</v>
      </c>
      <c r="O104" t="s">
        <v>3386</v>
      </c>
      <c r="Q104" s="3"/>
      <c r="U104" s="3"/>
      <c r="W104" t="s">
        <v>43</v>
      </c>
      <c r="X104" t="s">
        <v>43</v>
      </c>
      <c r="Y104" s="3">
        <v>1869</v>
      </c>
      <c r="Z104" t="s">
        <v>3427</v>
      </c>
      <c r="AA104" t="s">
        <v>1367</v>
      </c>
      <c r="AB104" t="s">
        <v>3428</v>
      </c>
      <c r="AC104" t="s">
        <v>3402</v>
      </c>
      <c r="AE104" t="s">
        <v>60</v>
      </c>
      <c r="AH104" s="3"/>
      <c r="AI104" s="3">
        <v>2023</v>
      </c>
      <c r="AJ104" s="4">
        <v>45260</v>
      </c>
      <c r="AK104" s="5">
        <v>45282</v>
      </c>
      <c r="AL104" t="s">
        <v>43</v>
      </c>
      <c r="AM104" t="s">
        <v>116</v>
      </c>
      <c r="AN104">
        <v>226590</v>
      </c>
      <c r="AO104">
        <v>1550.07</v>
      </c>
      <c r="AQ104" s="6">
        <v>1550.07</v>
      </c>
    </row>
    <row r="105" spans="1:43" x14ac:dyDescent="0.3">
      <c r="A105" t="s">
        <v>3386</v>
      </c>
      <c r="B105" t="s">
        <v>117</v>
      </c>
      <c r="C105" t="s">
        <v>46</v>
      </c>
      <c r="D105" s="3">
        <v>74120</v>
      </c>
      <c r="E105" t="s">
        <v>3387</v>
      </c>
      <c r="F105" t="s">
        <v>48</v>
      </c>
      <c r="G105" t="s">
        <v>49</v>
      </c>
      <c r="H105" t="s">
        <v>50</v>
      </c>
      <c r="I105" t="s">
        <v>51</v>
      </c>
      <c r="J105" t="s">
        <v>43</v>
      </c>
      <c r="K105" t="s">
        <v>43</v>
      </c>
      <c r="L105" t="s">
        <v>43</v>
      </c>
      <c r="M105" t="s">
        <v>52</v>
      </c>
      <c r="N105" t="s">
        <v>2436</v>
      </c>
      <c r="O105" t="s">
        <v>3386</v>
      </c>
      <c r="Q105" s="3"/>
      <c r="U105" s="3"/>
      <c r="W105" t="s">
        <v>43</v>
      </c>
      <c r="X105" t="s">
        <v>43</v>
      </c>
      <c r="Y105" s="3">
        <v>1870</v>
      </c>
      <c r="Z105" t="s">
        <v>3427</v>
      </c>
      <c r="AA105" t="s">
        <v>1367</v>
      </c>
      <c r="AB105" t="s">
        <v>3428</v>
      </c>
      <c r="AC105" t="s">
        <v>3402</v>
      </c>
      <c r="AE105" t="s">
        <v>60</v>
      </c>
      <c r="AH105" s="3"/>
      <c r="AI105" s="3">
        <v>2023</v>
      </c>
      <c r="AJ105" s="4">
        <v>45260</v>
      </c>
      <c r="AK105" s="5">
        <v>45282</v>
      </c>
      <c r="AL105" t="s">
        <v>43</v>
      </c>
      <c r="AM105" t="s">
        <v>116</v>
      </c>
      <c r="AN105">
        <v>2305650</v>
      </c>
      <c r="AO105">
        <v>15772.67</v>
      </c>
      <c r="AQ105" s="6">
        <v>15772.67</v>
      </c>
    </row>
    <row r="106" spans="1:43" x14ac:dyDescent="0.3">
      <c r="A106" t="s">
        <v>3386</v>
      </c>
      <c r="B106" t="s">
        <v>517</v>
      </c>
      <c r="C106" t="s">
        <v>46</v>
      </c>
      <c r="D106" s="3">
        <v>74120</v>
      </c>
      <c r="E106" t="s">
        <v>3387</v>
      </c>
      <c r="F106" t="s">
        <v>48</v>
      </c>
      <c r="G106" t="s">
        <v>49</v>
      </c>
      <c r="H106" t="s">
        <v>50</v>
      </c>
      <c r="I106" t="s">
        <v>51</v>
      </c>
      <c r="J106" t="s">
        <v>43</v>
      </c>
      <c r="K106" t="s">
        <v>43</v>
      </c>
      <c r="L106" t="s">
        <v>43</v>
      </c>
      <c r="M106" t="s">
        <v>52</v>
      </c>
      <c r="N106" t="s">
        <v>2357</v>
      </c>
      <c r="O106" t="s">
        <v>3386</v>
      </c>
      <c r="Q106" s="3"/>
      <c r="U106" s="3"/>
      <c r="W106" t="s">
        <v>43</v>
      </c>
      <c r="X106" t="s">
        <v>43</v>
      </c>
      <c r="Y106" s="3">
        <v>1874</v>
      </c>
      <c r="Z106" t="s">
        <v>3429</v>
      </c>
      <c r="AA106" t="s">
        <v>1367</v>
      </c>
      <c r="AB106" t="s">
        <v>3430</v>
      </c>
      <c r="AC106" t="s">
        <v>3431</v>
      </c>
      <c r="AE106" t="s">
        <v>60</v>
      </c>
      <c r="AH106" s="3"/>
      <c r="AI106" s="3">
        <v>2024</v>
      </c>
      <c r="AJ106" s="4">
        <v>45382</v>
      </c>
      <c r="AK106" s="5">
        <v>45408</v>
      </c>
      <c r="AL106" t="s">
        <v>43</v>
      </c>
      <c r="AM106" t="s">
        <v>116</v>
      </c>
      <c r="AN106">
        <v>97890</v>
      </c>
      <c r="AO106">
        <v>669.65</v>
      </c>
      <c r="AQ106" s="6">
        <v>669.65</v>
      </c>
    </row>
    <row r="107" spans="1:43" x14ac:dyDescent="0.3">
      <c r="A107" t="s">
        <v>3386</v>
      </c>
      <c r="B107" t="s">
        <v>517</v>
      </c>
      <c r="C107" t="s">
        <v>46</v>
      </c>
      <c r="D107" s="3">
        <v>74120</v>
      </c>
      <c r="E107" t="s">
        <v>3387</v>
      </c>
      <c r="F107" t="s">
        <v>48</v>
      </c>
      <c r="G107" t="s">
        <v>49</v>
      </c>
      <c r="H107" t="s">
        <v>50</v>
      </c>
      <c r="I107" t="s">
        <v>51</v>
      </c>
      <c r="J107" t="s">
        <v>43</v>
      </c>
      <c r="K107" t="s">
        <v>43</v>
      </c>
      <c r="L107" t="s">
        <v>43</v>
      </c>
      <c r="M107" t="s">
        <v>52</v>
      </c>
      <c r="N107" t="s">
        <v>2357</v>
      </c>
      <c r="O107" t="s">
        <v>3386</v>
      </c>
      <c r="Q107" s="3"/>
      <c r="U107" s="3"/>
      <c r="W107" t="s">
        <v>43</v>
      </c>
      <c r="X107" t="s">
        <v>43</v>
      </c>
      <c r="Y107" s="3">
        <v>1875</v>
      </c>
      <c r="Z107" t="s">
        <v>3429</v>
      </c>
      <c r="AA107" t="s">
        <v>1367</v>
      </c>
      <c r="AB107" t="s">
        <v>3430</v>
      </c>
      <c r="AC107" t="s">
        <v>3431</v>
      </c>
      <c r="AE107" t="s">
        <v>60</v>
      </c>
      <c r="AH107" s="3"/>
      <c r="AI107" s="3">
        <v>2024</v>
      </c>
      <c r="AJ107" s="4">
        <v>45382</v>
      </c>
      <c r="AK107" s="5">
        <v>45408</v>
      </c>
      <c r="AL107" t="s">
        <v>43</v>
      </c>
      <c r="AM107" t="s">
        <v>116</v>
      </c>
      <c r="AN107">
        <v>226590</v>
      </c>
      <c r="AO107">
        <v>1550.07</v>
      </c>
      <c r="AQ107" s="6">
        <v>1550.07</v>
      </c>
    </row>
    <row r="108" spans="1:43" x14ac:dyDescent="0.3">
      <c r="A108" t="s">
        <v>3386</v>
      </c>
      <c r="B108" t="s">
        <v>517</v>
      </c>
      <c r="C108" t="s">
        <v>46</v>
      </c>
      <c r="D108" s="3">
        <v>74120</v>
      </c>
      <c r="E108" t="s">
        <v>3387</v>
      </c>
      <c r="F108" t="s">
        <v>48</v>
      </c>
      <c r="G108" t="s">
        <v>49</v>
      </c>
      <c r="H108" t="s">
        <v>50</v>
      </c>
      <c r="I108" t="s">
        <v>51</v>
      </c>
      <c r="J108" t="s">
        <v>43</v>
      </c>
      <c r="K108" t="s">
        <v>43</v>
      </c>
      <c r="L108" t="s">
        <v>43</v>
      </c>
      <c r="M108" t="s">
        <v>52</v>
      </c>
      <c r="N108" t="s">
        <v>2463</v>
      </c>
      <c r="O108" t="s">
        <v>3386</v>
      </c>
      <c r="Q108" s="3"/>
      <c r="U108" s="3"/>
      <c r="W108" t="s">
        <v>43</v>
      </c>
      <c r="X108" t="s">
        <v>43</v>
      </c>
      <c r="Y108" s="3">
        <v>1876</v>
      </c>
      <c r="Z108" t="s">
        <v>3429</v>
      </c>
      <c r="AA108" t="s">
        <v>1367</v>
      </c>
      <c r="AB108" t="s">
        <v>3430</v>
      </c>
      <c r="AC108" t="s">
        <v>3431</v>
      </c>
      <c r="AE108" t="s">
        <v>60</v>
      </c>
      <c r="AH108" s="3"/>
      <c r="AI108" s="3">
        <v>2024</v>
      </c>
      <c r="AJ108" s="4">
        <v>45382</v>
      </c>
      <c r="AK108" s="5">
        <v>45408</v>
      </c>
      <c r="AL108" t="s">
        <v>43</v>
      </c>
      <c r="AM108" t="s">
        <v>116</v>
      </c>
      <c r="AN108">
        <v>449309</v>
      </c>
      <c r="AO108">
        <v>3241.77</v>
      </c>
      <c r="AQ108" s="6">
        <v>3241.77</v>
      </c>
    </row>
    <row r="109" spans="1:43" x14ac:dyDescent="0.3">
      <c r="A109" t="s">
        <v>3386</v>
      </c>
      <c r="B109" t="s">
        <v>517</v>
      </c>
      <c r="C109" t="s">
        <v>46</v>
      </c>
      <c r="D109" s="3">
        <v>74120</v>
      </c>
      <c r="E109" t="s">
        <v>3387</v>
      </c>
      <c r="F109" t="s">
        <v>48</v>
      </c>
      <c r="G109" t="s">
        <v>49</v>
      </c>
      <c r="H109" t="s">
        <v>50</v>
      </c>
      <c r="I109" t="s">
        <v>51</v>
      </c>
      <c r="J109" t="s">
        <v>43</v>
      </c>
      <c r="K109" t="s">
        <v>43</v>
      </c>
      <c r="L109" t="s">
        <v>43</v>
      </c>
      <c r="M109" t="s">
        <v>52</v>
      </c>
      <c r="N109" t="s">
        <v>2436</v>
      </c>
      <c r="O109" t="s">
        <v>3386</v>
      </c>
      <c r="Q109" s="3"/>
      <c r="U109" s="3"/>
      <c r="W109" t="s">
        <v>43</v>
      </c>
      <c r="X109" t="s">
        <v>43</v>
      </c>
      <c r="Y109" s="3">
        <v>1877</v>
      </c>
      <c r="Z109" t="s">
        <v>3429</v>
      </c>
      <c r="AA109" t="s">
        <v>1367</v>
      </c>
      <c r="AB109" t="s">
        <v>3430</v>
      </c>
      <c r="AC109" t="s">
        <v>3431</v>
      </c>
      <c r="AE109" t="s">
        <v>60</v>
      </c>
      <c r="AH109" s="3"/>
      <c r="AI109" s="3">
        <v>2024</v>
      </c>
      <c r="AJ109" s="4">
        <v>45382</v>
      </c>
      <c r="AK109" s="5">
        <v>45408</v>
      </c>
      <c r="AL109" t="s">
        <v>43</v>
      </c>
      <c r="AM109" t="s">
        <v>116</v>
      </c>
      <c r="AN109">
        <v>2305650</v>
      </c>
      <c r="AO109">
        <v>15772.67</v>
      </c>
      <c r="AQ109" s="6">
        <v>15772.67</v>
      </c>
    </row>
    <row r="110" spans="1:43" x14ac:dyDescent="0.3">
      <c r="A110" t="s">
        <v>3386</v>
      </c>
      <c r="B110" t="s">
        <v>440</v>
      </c>
      <c r="C110" t="s">
        <v>46</v>
      </c>
      <c r="D110" s="3">
        <v>74120</v>
      </c>
      <c r="E110" t="s">
        <v>3387</v>
      </c>
      <c r="F110" t="s">
        <v>48</v>
      </c>
      <c r="G110" t="s">
        <v>49</v>
      </c>
      <c r="H110" t="s">
        <v>50</v>
      </c>
      <c r="I110" t="s">
        <v>51</v>
      </c>
      <c r="J110" t="s">
        <v>43</v>
      </c>
      <c r="K110" t="s">
        <v>43</v>
      </c>
      <c r="L110" t="s">
        <v>43</v>
      </c>
      <c r="M110" t="s">
        <v>52</v>
      </c>
      <c r="N110" t="s">
        <v>2357</v>
      </c>
      <c r="O110" t="s">
        <v>3386</v>
      </c>
      <c r="Q110" s="3"/>
      <c r="U110" s="3"/>
      <c r="W110" t="s">
        <v>43</v>
      </c>
      <c r="X110" t="s">
        <v>43</v>
      </c>
      <c r="Y110" s="3">
        <v>23343</v>
      </c>
      <c r="Z110" t="s">
        <v>3432</v>
      </c>
      <c r="AA110" t="s">
        <v>1367</v>
      </c>
      <c r="AB110" t="s">
        <v>3433</v>
      </c>
      <c r="AC110" t="s">
        <v>3434</v>
      </c>
      <c r="AE110" t="s">
        <v>60</v>
      </c>
      <c r="AH110" s="3"/>
      <c r="AI110" s="3">
        <v>2024</v>
      </c>
      <c r="AJ110" s="4">
        <v>45383</v>
      </c>
      <c r="AK110" s="5">
        <v>45411</v>
      </c>
      <c r="AL110" t="s">
        <v>43</v>
      </c>
      <c r="AM110" t="s">
        <v>116</v>
      </c>
      <c r="AN110">
        <v>-97890</v>
      </c>
      <c r="AP110">
        <v>669.65</v>
      </c>
      <c r="AQ110" s="6">
        <v>-669.65</v>
      </c>
    </row>
    <row r="111" spans="1:43" x14ac:dyDescent="0.3">
      <c r="A111" t="s">
        <v>3386</v>
      </c>
      <c r="B111" t="s">
        <v>440</v>
      </c>
      <c r="C111" t="s">
        <v>46</v>
      </c>
      <c r="D111" s="3">
        <v>74120</v>
      </c>
      <c r="E111" t="s">
        <v>3387</v>
      </c>
      <c r="F111" t="s">
        <v>48</v>
      </c>
      <c r="G111" t="s">
        <v>49</v>
      </c>
      <c r="H111" t="s">
        <v>50</v>
      </c>
      <c r="I111" t="s">
        <v>51</v>
      </c>
      <c r="J111" t="s">
        <v>43</v>
      </c>
      <c r="K111" t="s">
        <v>43</v>
      </c>
      <c r="L111" t="s">
        <v>43</v>
      </c>
      <c r="M111" t="s">
        <v>52</v>
      </c>
      <c r="N111" t="s">
        <v>2357</v>
      </c>
      <c r="O111" t="s">
        <v>3386</v>
      </c>
      <c r="Q111" s="3"/>
      <c r="U111" s="3"/>
      <c r="W111" t="s">
        <v>43</v>
      </c>
      <c r="X111" t="s">
        <v>43</v>
      </c>
      <c r="Y111" s="3">
        <v>23344</v>
      </c>
      <c r="Z111" t="s">
        <v>3432</v>
      </c>
      <c r="AA111" t="s">
        <v>1367</v>
      </c>
      <c r="AB111" t="s">
        <v>3433</v>
      </c>
      <c r="AC111" t="s">
        <v>3434</v>
      </c>
      <c r="AE111" t="s">
        <v>60</v>
      </c>
      <c r="AH111" s="3"/>
      <c r="AI111" s="3">
        <v>2024</v>
      </c>
      <c r="AJ111" s="4">
        <v>45383</v>
      </c>
      <c r="AK111" s="5">
        <v>45411</v>
      </c>
      <c r="AL111" t="s">
        <v>43</v>
      </c>
      <c r="AM111" t="s">
        <v>116</v>
      </c>
      <c r="AN111">
        <v>-226590</v>
      </c>
      <c r="AP111">
        <v>1550.07</v>
      </c>
      <c r="AQ111" s="6">
        <v>-1550.07</v>
      </c>
    </row>
    <row r="112" spans="1:43" x14ac:dyDescent="0.3">
      <c r="A112" t="s">
        <v>3386</v>
      </c>
      <c r="B112" t="s">
        <v>440</v>
      </c>
      <c r="C112" t="s">
        <v>46</v>
      </c>
      <c r="D112" s="3">
        <v>74120</v>
      </c>
      <c r="E112" t="s">
        <v>3387</v>
      </c>
      <c r="F112" t="s">
        <v>48</v>
      </c>
      <c r="G112" t="s">
        <v>49</v>
      </c>
      <c r="H112" t="s">
        <v>50</v>
      </c>
      <c r="I112" t="s">
        <v>51</v>
      </c>
      <c r="J112" t="s">
        <v>43</v>
      </c>
      <c r="K112" t="s">
        <v>43</v>
      </c>
      <c r="L112" t="s">
        <v>43</v>
      </c>
      <c r="M112" t="s">
        <v>52</v>
      </c>
      <c r="N112" t="s">
        <v>2463</v>
      </c>
      <c r="O112" t="s">
        <v>3386</v>
      </c>
      <c r="Q112" s="3"/>
      <c r="U112" s="3"/>
      <c r="W112" t="s">
        <v>43</v>
      </c>
      <c r="X112" t="s">
        <v>43</v>
      </c>
      <c r="Y112" s="3">
        <v>23345</v>
      </c>
      <c r="Z112" t="s">
        <v>3432</v>
      </c>
      <c r="AA112" t="s">
        <v>1367</v>
      </c>
      <c r="AB112" t="s">
        <v>3433</v>
      </c>
      <c r="AC112" t="s">
        <v>3434</v>
      </c>
      <c r="AE112" t="s">
        <v>60</v>
      </c>
      <c r="AH112" s="3"/>
      <c r="AI112" s="3">
        <v>2024</v>
      </c>
      <c r="AJ112" s="4">
        <v>45383</v>
      </c>
      <c r="AK112" s="5">
        <v>45411</v>
      </c>
      <c r="AL112" t="s">
        <v>43</v>
      </c>
      <c r="AM112" t="s">
        <v>116</v>
      </c>
      <c r="AN112">
        <v>-449309</v>
      </c>
      <c r="AP112">
        <v>3241.77</v>
      </c>
      <c r="AQ112" s="6">
        <v>-3241.77</v>
      </c>
    </row>
    <row r="113" spans="1:43" x14ac:dyDescent="0.3">
      <c r="A113" t="s">
        <v>3386</v>
      </c>
      <c r="B113" t="s">
        <v>440</v>
      </c>
      <c r="C113" t="s">
        <v>46</v>
      </c>
      <c r="D113" s="3">
        <v>74120</v>
      </c>
      <c r="E113" t="s">
        <v>3387</v>
      </c>
      <c r="F113" t="s">
        <v>48</v>
      </c>
      <c r="G113" t="s">
        <v>49</v>
      </c>
      <c r="H113" t="s">
        <v>50</v>
      </c>
      <c r="I113" t="s">
        <v>51</v>
      </c>
      <c r="J113" t="s">
        <v>43</v>
      </c>
      <c r="K113" t="s">
        <v>43</v>
      </c>
      <c r="L113" t="s">
        <v>43</v>
      </c>
      <c r="M113" t="s">
        <v>52</v>
      </c>
      <c r="N113" t="s">
        <v>2436</v>
      </c>
      <c r="O113" t="s">
        <v>3386</v>
      </c>
      <c r="Q113" s="3"/>
      <c r="U113" s="3"/>
      <c r="W113" t="s">
        <v>43</v>
      </c>
      <c r="X113" t="s">
        <v>43</v>
      </c>
      <c r="Y113" s="3">
        <v>23346</v>
      </c>
      <c r="Z113" t="s">
        <v>3432</v>
      </c>
      <c r="AA113" t="s">
        <v>1367</v>
      </c>
      <c r="AB113" t="s">
        <v>3433</v>
      </c>
      <c r="AC113" t="s">
        <v>3434</v>
      </c>
      <c r="AE113" t="s">
        <v>60</v>
      </c>
      <c r="AH113" s="3"/>
      <c r="AI113" s="3">
        <v>2024</v>
      </c>
      <c r="AJ113" s="4">
        <v>45383</v>
      </c>
      <c r="AK113" s="5">
        <v>45411</v>
      </c>
      <c r="AL113" t="s">
        <v>43</v>
      </c>
      <c r="AM113" t="s">
        <v>116</v>
      </c>
      <c r="AN113">
        <v>-2305650</v>
      </c>
      <c r="AP113">
        <v>15772.67</v>
      </c>
      <c r="AQ113" s="6">
        <v>-15772.67</v>
      </c>
    </row>
    <row r="114" spans="1:43" x14ac:dyDescent="0.3">
      <c r="A114" t="s">
        <v>3386</v>
      </c>
      <c r="B114" t="s">
        <v>915</v>
      </c>
      <c r="C114" t="s">
        <v>46</v>
      </c>
      <c r="D114" s="3">
        <v>74120</v>
      </c>
      <c r="E114" t="s">
        <v>3387</v>
      </c>
      <c r="F114" t="s">
        <v>48</v>
      </c>
      <c r="G114" t="s">
        <v>49</v>
      </c>
      <c r="H114" t="s">
        <v>50</v>
      </c>
      <c r="I114" t="s">
        <v>51</v>
      </c>
      <c r="J114" t="s">
        <v>43</v>
      </c>
      <c r="K114" t="s">
        <v>43</v>
      </c>
      <c r="L114" t="s">
        <v>43</v>
      </c>
      <c r="M114" t="s">
        <v>52</v>
      </c>
      <c r="N114" t="s">
        <v>2357</v>
      </c>
      <c r="O114" t="s">
        <v>3386</v>
      </c>
      <c r="Q114" s="3"/>
      <c r="U114" s="3"/>
      <c r="W114" t="s">
        <v>43</v>
      </c>
      <c r="X114" t="s">
        <v>43</v>
      </c>
      <c r="Y114" s="3">
        <v>23635</v>
      </c>
      <c r="Z114" t="s">
        <v>3435</v>
      </c>
      <c r="AA114" t="s">
        <v>1367</v>
      </c>
      <c r="AB114" t="s">
        <v>3436</v>
      </c>
      <c r="AC114" t="s">
        <v>3437</v>
      </c>
      <c r="AD114" t="s">
        <v>3395</v>
      </c>
      <c r="AE114" t="s">
        <v>60</v>
      </c>
      <c r="AH114" s="3"/>
      <c r="AI114" s="3">
        <v>2024</v>
      </c>
      <c r="AJ114" s="4">
        <v>45413</v>
      </c>
      <c r="AK114" s="5">
        <v>45483</v>
      </c>
      <c r="AL114" t="s">
        <v>43</v>
      </c>
      <c r="AM114" t="s">
        <v>116</v>
      </c>
      <c r="AN114">
        <v>-97890</v>
      </c>
      <c r="AP114">
        <v>669.65</v>
      </c>
      <c r="AQ114" s="6">
        <v>-669.65</v>
      </c>
    </row>
    <row r="115" spans="1:43" x14ac:dyDescent="0.3">
      <c r="A115" t="s">
        <v>3386</v>
      </c>
      <c r="B115" t="s">
        <v>915</v>
      </c>
      <c r="C115" t="s">
        <v>46</v>
      </c>
      <c r="D115" s="3">
        <v>74120</v>
      </c>
      <c r="E115" t="s">
        <v>3387</v>
      </c>
      <c r="F115" t="s">
        <v>48</v>
      </c>
      <c r="G115" t="s">
        <v>49</v>
      </c>
      <c r="H115" t="s">
        <v>50</v>
      </c>
      <c r="I115" t="s">
        <v>51</v>
      </c>
      <c r="J115" t="s">
        <v>43</v>
      </c>
      <c r="K115" t="s">
        <v>43</v>
      </c>
      <c r="L115" t="s">
        <v>43</v>
      </c>
      <c r="M115" t="s">
        <v>52</v>
      </c>
      <c r="N115" t="s">
        <v>2357</v>
      </c>
      <c r="O115" t="s">
        <v>3386</v>
      </c>
      <c r="Q115" s="3"/>
      <c r="U115" s="3"/>
      <c r="W115" t="s">
        <v>43</v>
      </c>
      <c r="X115" t="s">
        <v>43</v>
      </c>
      <c r="Y115" s="3">
        <v>23636</v>
      </c>
      <c r="Z115" t="s">
        <v>3435</v>
      </c>
      <c r="AA115" t="s">
        <v>1367</v>
      </c>
      <c r="AB115" t="s">
        <v>3436</v>
      </c>
      <c r="AC115" t="s">
        <v>3437</v>
      </c>
      <c r="AD115" t="s">
        <v>3395</v>
      </c>
      <c r="AE115" t="s">
        <v>60</v>
      </c>
      <c r="AH115" s="3"/>
      <c r="AI115" s="3">
        <v>2024</v>
      </c>
      <c r="AJ115" s="4">
        <v>45413</v>
      </c>
      <c r="AK115" s="5">
        <v>45483</v>
      </c>
      <c r="AL115" t="s">
        <v>43</v>
      </c>
      <c r="AM115" t="s">
        <v>116</v>
      </c>
      <c r="AN115">
        <v>-226590</v>
      </c>
      <c r="AP115">
        <v>1550.07</v>
      </c>
      <c r="AQ115" s="6">
        <v>-1550.07</v>
      </c>
    </row>
    <row r="116" spans="1:43" x14ac:dyDescent="0.3">
      <c r="A116" t="s">
        <v>3386</v>
      </c>
      <c r="B116" t="s">
        <v>915</v>
      </c>
      <c r="C116" t="s">
        <v>46</v>
      </c>
      <c r="D116" s="3">
        <v>74120</v>
      </c>
      <c r="E116" t="s">
        <v>3387</v>
      </c>
      <c r="F116" t="s">
        <v>48</v>
      </c>
      <c r="G116" t="s">
        <v>49</v>
      </c>
      <c r="H116" t="s">
        <v>50</v>
      </c>
      <c r="I116" t="s">
        <v>51</v>
      </c>
      <c r="J116" t="s">
        <v>43</v>
      </c>
      <c r="K116" t="s">
        <v>43</v>
      </c>
      <c r="L116" t="s">
        <v>43</v>
      </c>
      <c r="M116" t="s">
        <v>52</v>
      </c>
      <c r="N116" t="s">
        <v>2463</v>
      </c>
      <c r="O116" t="s">
        <v>3386</v>
      </c>
      <c r="Q116" s="3"/>
      <c r="U116" s="3"/>
      <c r="W116" t="s">
        <v>43</v>
      </c>
      <c r="X116" t="s">
        <v>43</v>
      </c>
      <c r="Y116" s="3">
        <v>23637</v>
      </c>
      <c r="Z116" t="s">
        <v>3435</v>
      </c>
      <c r="AA116" t="s">
        <v>1367</v>
      </c>
      <c r="AB116" t="s">
        <v>3436</v>
      </c>
      <c r="AC116" t="s">
        <v>3437</v>
      </c>
      <c r="AD116" t="s">
        <v>3395</v>
      </c>
      <c r="AE116" t="s">
        <v>60</v>
      </c>
      <c r="AH116" s="3"/>
      <c r="AI116" s="3">
        <v>2024</v>
      </c>
      <c r="AJ116" s="4">
        <v>45413</v>
      </c>
      <c r="AK116" s="5">
        <v>45483</v>
      </c>
      <c r="AL116" t="s">
        <v>43</v>
      </c>
      <c r="AM116" t="s">
        <v>116</v>
      </c>
      <c r="AN116">
        <v>-449309</v>
      </c>
      <c r="AP116">
        <v>3241.77</v>
      </c>
      <c r="AQ116" s="6">
        <v>-3241.77</v>
      </c>
    </row>
    <row r="117" spans="1:43" x14ac:dyDescent="0.3">
      <c r="A117" t="s">
        <v>3386</v>
      </c>
      <c r="B117" t="s">
        <v>915</v>
      </c>
      <c r="C117" t="s">
        <v>46</v>
      </c>
      <c r="D117" s="3">
        <v>74120</v>
      </c>
      <c r="E117" t="s">
        <v>3387</v>
      </c>
      <c r="F117" t="s">
        <v>48</v>
      </c>
      <c r="G117" t="s">
        <v>49</v>
      </c>
      <c r="H117" t="s">
        <v>50</v>
      </c>
      <c r="I117" t="s">
        <v>51</v>
      </c>
      <c r="J117" t="s">
        <v>43</v>
      </c>
      <c r="K117" t="s">
        <v>43</v>
      </c>
      <c r="L117" t="s">
        <v>43</v>
      </c>
      <c r="M117" t="s">
        <v>52</v>
      </c>
      <c r="N117" t="s">
        <v>2436</v>
      </c>
      <c r="O117" t="s">
        <v>3386</v>
      </c>
      <c r="Q117" s="3"/>
      <c r="U117" s="3"/>
      <c r="W117" t="s">
        <v>43</v>
      </c>
      <c r="X117" t="s">
        <v>43</v>
      </c>
      <c r="Y117" s="3">
        <v>23638</v>
      </c>
      <c r="Z117" t="s">
        <v>3435</v>
      </c>
      <c r="AA117" t="s">
        <v>1367</v>
      </c>
      <c r="AB117" t="s">
        <v>3436</v>
      </c>
      <c r="AC117" t="s">
        <v>3437</v>
      </c>
      <c r="AD117" t="s">
        <v>3395</v>
      </c>
      <c r="AE117" t="s">
        <v>60</v>
      </c>
      <c r="AH117" s="3"/>
      <c r="AI117" s="3">
        <v>2024</v>
      </c>
      <c r="AJ117" s="4">
        <v>45413</v>
      </c>
      <c r="AK117" s="5">
        <v>45483</v>
      </c>
      <c r="AL117" t="s">
        <v>43</v>
      </c>
      <c r="AM117" t="s">
        <v>116</v>
      </c>
      <c r="AN117">
        <v>-2305650</v>
      </c>
      <c r="AP117">
        <v>15772.67</v>
      </c>
      <c r="AQ117" s="6">
        <v>-15772.67</v>
      </c>
    </row>
    <row r="118" spans="1:43" x14ac:dyDescent="0.3">
      <c r="A118" t="s">
        <v>3386</v>
      </c>
      <c r="B118" t="s">
        <v>117</v>
      </c>
      <c r="C118" t="s">
        <v>46</v>
      </c>
      <c r="D118" s="3">
        <v>74120</v>
      </c>
      <c r="E118" t="s">
        <v>3387</v>
      </c>
      <c r="F118" t="s">
        <v>48</v>
      </c>
      <c r="G118" t="s">
        <v>49</v>
      </c>
      <c r="H118" t="s">
        <v>50</v>
      </c>
      <c r="I118" t="s">
        <v>51</v>
      </c>
      <c r="J118" t="s">
        <v>43</v>
      </c>
      <c r="K118" t="s">
        <v>43</v>
      </c>
      <c r="L118" t="s">
        <v>43</v>
      </c>
      <c r="M118" t="s">
        <v>52</v>
      </c>
      <c r="N118" t="s">
        <v>2357</v>
      </c>
      <c r="O118" t="s">
        <v>3386</v>
      </c>
      <c r="Q118" s="3"/>
      <c r="U118" s="3"/>
      <c r="W118" t="s">
        <v>43</v>
      </c>
      <c r="X118" t="s">
        <v>43</v>
      </c>
      <c r="Y118" s="3">
        <v>23660</v>
      </c>
      <c r="Z118" t="s">
        <v>3438</v>
      </c>
      <c r="AA118" t="s">
        <v>1367</v>
      </c>
      <c r="AB118" t="s">
        <v>3439</v>
      </c>
      <c r="AC118" t="s">
        <v>3440</v>
      </c>
      <c r="AE118" t="s">
        <v>60</v>
      </c>
      <c r="AH118" s="3"/>
      <c r="AI118" s="3">
        <v>2023</v>
      </c>
      <c r="AJ118" s="4">
        <v>45231</v>
      </c>
      <c r="AK118" s="5">
        <v>45281</v>
      </c>
      <c r="AL118" t="s">
        <v>43</v>
      </c>
      <c r="AM118" t="s">
        <v>116</v>
      </c>
      <c r="AN118">
        <v>-226590</v>
      </c>
      <c r="AP118">
        <v>1550.07</v>
      </c>
      <c r="AQ118" s="6">
        <v>-1550.07</v>
      </c>
    </row>
    <row r="119" spans="1:43" x14ac:dyDescent="0.3">
      <c r="A119" t="s">
        <v>3386</v>
      </c>
      <c r="B119" t="s">
        <v>117</v>
      </c>
      <c r="C119" t="s">
        <v>46</v>
      </c>
      <c r="D119" s="3">
        <v>74120</v>
      </c>
      <c r="E119" t="s">
        <v>3387</v>
      </c>
      <c r="F119" t="s">
        <v>48</v>
      </c>
      <c r="G119" t="s">
        <v>49</v>
      </c>
      <c r="H119" t="s">
        <v>50</v>
      </c>
      <c r="I119" t="s">
        <v>51</v>
      </c>
      <c r="J119" t="s">
        <v>43</v>
      </c>
      <c r="K119" t="s">
        <v>43</v>
      </c>
      <c r="L119" t="s">
        <v>43</v>
      </c>
      <c r="M119" t="s">
        <v>52</v>
      </c>
      <c r="N119" t="s">
        <v>2463</v>
      </c>
      <c r="O119" t="s">
        <v>3386</v>
      </c>
      <c r="Q119" s="3"/>
      <c r="U119" s="3"/>
      <c r="W119" t="s">
        <v>43</v>
      </c>
      <c r="X119" t="s">
        <v>43</v>
      </c>
      <c r="Y119" s="3">
        <v>23661</v>
      </c>
      <c r="Z119" t="s">
        <v>3438</v>
      </c>
      <c r="AA119" t="s">
        <v>1367</v>
      </c>
      <c r="AB119" t="s">
        <v>3439</v>
      </c>
      <c r="AC119" t="s">
        <v>3440</v>
      </c>
      <c r="AE119" t="s">
        <v>60</v>
      </c>
      <c r="AH119" s="3"/>
      <c r="AI119" s="3">
        <v>2023</v>
      </c>
      <c r="AJ119" s="4">
        <v>45231</v>
      </c>
      <c r="AK119" s="5">
        <v>45281</v>
      </c>
      <c r="AL119" t="s">
        <v>43</v>
      </c>
      <c r="AM119" t="s">
        <v>116</v>
      </c>
      <c r="AN119">
        <v>-449309</v>
      </c>
      <c r="AP119">
        <v>3241.77</v>
      </c>
      <c r="AQ119" s="6">
        <v>-3241.77</v>
      </c>
    </row>
    <row r="120" spans="1:43" x14ac:dyDescent="0.3">
      <c r="A120" t="s">
        <v>3386</v>
      </c>
      <c r="B120" t="s">
        <v>224</v>
      </c>
      <c r="C120" t="s">
        <v>46</v>
      </c>
      <c r="D120" s="3">
        <v>74120</v>
      </c>
      <c r="E120" t="s">
        <v>3387</v>
      </c>
      <c r="F120" t="s">
        <v>48</v>
      </c>
      <c r="G120" t="s">
        <v>49</v>
      </c>
      <c r="H120" t="s">
        <v>50</v>
      </c>
      <c r="I120" t="s">
        <v>51</v>
      </c>
      <c r="J120" t="s">
        <v>43</v>
      </c>
      <c r="K120" t="s">
        <v>43</v>
      </c>
      <c r="L120" t="s">
        <v>43</v>
      </c>
      <c r="M120" t="s">
        <v>52</v>
      </c>
      <c r="N120" t="s">
        <v>2357</v>
      </c>
      <c r="O120" t="s">
        <v>3386</v>
      </c>
      <c r="Q120" s="3"/>
      <c r="U120" s="3"/>
      <c r="W120" t="s">
        <v>43</v>
      </c>
      <c r="X120" t="s">
        <v>43</v>
      </c>
      <c r="Y120" s="3">
        <v>23863</v>
      </c>
      <c r="Z120" t="s">
        <v>3441</v>
      </c>
      <c r="AA120" t="s">
        <v>1367</v>
      </c>
      <c r="AB120" t="s">
        <v>3442</v>
      </c>
      <c r="AC120" t="s">
        <v>3443</v>
      </c>
      <c r="AD120" t="s">
        <v>3395</v>
      </c>
      <c r="AE120" t="s">
        <v>60</v>
      </c>
      <c r="AH120" s="3"/>
      <c r="AI120" s="3">
        <v>2024</v>
      </c>
      <c r="AJ120" s="4">
        <v>45444</v>
      </c>
      <c r="AK120" s="5">
        <v>45484</v>
      </c>
      <c r="AL120" t="s">
        <v>43</v>
      </c>
      <c r="AM120" t="s">
        <v>116</v>
      </c>
      <c r="AN120">
        <v>-97890</v>
      </c>
      <c r="AP120">
        <v>669.65</v>
      </c>
      <c r="AQ120" s="6">
        <v>-669.65</v>
      </c>
    </row>
    <row r="121" spans="1:43" x14ac:dyDescent="0.3">
      <c r="A121" t="s">
        <v>3386</v>
      </c>
      <c r="B121" t="s">
        <v>224</v>
      </c>
      <c r="C121" t="s">
        <v>46</v>
      </c>
      <c r="D121" s="3">
        <v>74120</v>
      </c>
      <c r="E121" t="s">
        <v>3387</v>
      </c>
      <c r="F121" t="s">
        <v>48</v>
      </c>
      <c r="G121" t="s">
        <v>49</v>
      </c>
      <c r="H121" t="s">
        <v>50</v>
      </c>
      <c r="I121" t="s">
        <v>51</v>
      </c>
      <c r="J121" t="s">
        <v>43</v>
      </c>
      <c r="K121" t="s">
        <v>43</v>
      </c>
      <c r="L121" t="s">
        <v>43</v>
      </c>
      <c r="M121" t="s">
        <v>52</v>
      </c>
      <c r="N121" t="s">
        <v>2357</v>
      </c>
      <c r="O121" t="s">
        <v>3386</v>
      </c>
      <c r="Q121" s="3"/>
      <c r="U121" s="3"/>
      <c r="W121" t="s">
        <v>43</v>
      </c>
      <c r="X121" t="s">
        <v>43</v>
      </c>
      <c r="Y121" s="3">
        <v>23864</v>
      </c>
      <c r="Z121" t="s">
        <v>3441</v>
      </c>
      <c r="AA121" t="s">
        <v>1367</v>
      </c>
      <c r="AB121" t="s">
        <v>3442</v>
      </c>
      <c r="AC121" t="s">
        <v>3443</v>
      </c>
      <c r="AD121" t="s">
        <v>3395</v>
      </c>
      <c r="AE121" t="s">
        <v>60</v>
      </c>
      <c r="AH121" s="3"/>
      <c r="AI121" s="3">
        <v>2024</v>
      </c>
      <c r="AJ121" s="4">
        <v>45444</v>
      </c>
      <c r="AK121" s="5">
        <v>45484</v>
      </c>
      <c r="AL121" t="s">
        <v>43</v>
      </c>
      <c r="AM121" t="s">
        <v>116</v>
      </c>
      <c r="AN121">
        <v>-226590</v>
      </c>
      <c r="AP121">
        <v>1550.07</v>
      </c>
      <c r="AQ121" s="6">
        <v>-1550.07</v>
      </c>
    </row>
    <row r="122" spans="1:43" x14ac:dyDescent="0.3">
      <c r="A122" t="s">
        <v>3386</v>
      </c>
      <c r="B122" t="s">
        <v>224</v>
      </c>
      <c r="C122" t="s">
        <v>46</v>
      </c>
      <c r="D122" s="3">
        <v>74120</v>
      </c>
      <c r="E122" t="s">
        <v>3387</v>
      </c>
      <c r="F122" t="s">
        <v>48</v>
      </c>
      <c r="G122" t="s">
        <v>49</v>
      </c>
      <c r="H122" t="s">
        <v>50</v>
      </c>
      <c r="I122" t="s">
        <v>51</v>
      </c>
      <c r="J122" t="s">
        <v>43</v>
      </c>
      <c r="K122" t="s">
        <v>43</v>
      </c>
      <c r="L122" t="s">
        <v>43</v>
      </c>
      <c r="M122" t="s">
        <v>52</v>
      </c>
      <c r="N122" t="s">
        <v>2463</v>
      </c>
      <c r="O122" t="s">
        <v>3386</v>
      </c>
      <c r="Q122" s="3"/>
      <c r="U122" s="3"/>
      <c r="W122" t="s">
        <v>43</v>
      </c>
      <c r="X122" t="s">
        <v>43</v>
      </c>
      <c r="Y122" s="3">
        <v>23865</v>
      </c>
      <c r="Z122" t="s">
        <v>3441</v>
      </c>
      <c r="AA122" t="s">
        <v>1367</v>
      </c>
      <c r="AB122" t="s">
        <v>3442</v>
      </c>
      <c r="AC122" t="s">
        <v>3443</v>
      </c>
      <c r="AD122" t="s">
        <v>3395</v>
      </c>
      <c r="AE122" t="s">
        <v>60</v>
      </c>
      <c r="AH122" s="3"/>
      <c r="AI122" s="3">
        <v>2024</v>
      </c>
      <c r="AJ122" s="4">
        <v>45444</v>
      </c>
      <c r="AK122" s="5">
        <v>45484</v>
      </c>
      <c r="AL122" t="s">
        <v>43</v>
      </c>
      <c r="AM122" t="s">
        <v>116</v>
      </c>
      <c r="AN122">
        <v>-449309</v>
      </c>
      <c r="AP122">
        <v>3241.77</v>
      </c>
      <c r="AQ122" s="6">
        <v>-3241.77</v>
      </c>
    </row>
    <row r="123" spans="1:43" x14ac:dyDescent="0.3">
      <c r="A123" t="s">
        <v>3386</v>
      </c>
      <c r="B123" t="s">
        <v>224</v>
      </c>
      <c r="C123" t="s">
        <v>46</v>
      </c>
      <c r="D123" s="3">
        <v>74120</v>
      </c>
      <c r="E123" t="s">
        <v>3387</v>
      </c>
      <c r="F123" t="s">
        <v>48</v>
      </c>
      <c r="G123" t="s">
        <v>49</v>
      </c>
      <c r="H123" t="s">
        <v>50</v>
      </c>
      <c r="I123" t="s">
        <v>51</v>
      </c>
      <c r="J123" t="s">
        <v>43</v>
      </c>
      <c r="K123" t="s">
        <v>43</v>
      </c>
      <c r="L123" t="s">
        <v>43</v>
      </c>
      <c r="M123" t="s">
        <v>52</v>
      </c>
      <c r="N123" t="s">
        <v>2436</v>
      </c>
      <c r="O123" t="s">
        <v>3386</v>
      </c>
      <c r="Q123" s="3"/>
      <c r="U123" s="3"/>
      <c r="W123" t="s">
        <v>43</v>
      </c>
      <c r="X123" t="s">
        <v>43</v>
      </c>
      <c r="Y123" s="3">
        <v>23866</v>
      </c>
      <c r="Z123" t="s">
        <v>3441</v>
      </c>
      <c r="AA123" t="s">
        <v>1367</v>
      </c>
      <c r="AB123" t="s">
        <v>3442</v>
      </c>
      <c r="AC123" t="s">
        <v>3443</v>
      </c>
      <c r="AD123" t="s">
        <v>3395</v>
      </c>
      <c r="AE123" t="s">
        <v>60</v>
      </c>
      <c r="AH123" s="3"/>
      <c r="AI123" s="3">
        <v>2024</v>
      </c>
      <c r="AJ123" s="4">
        <v>45444</v>
      </c>
      <c r="AK123" s="5">
        <v>45484</v>
      </c>
      <c r="AL123" t="s">
        <v>43</v>
      </c>
      <c r="AM123" t="s">
        <v>116</v>
      </c>
      <c r="AN123">
        <v>-2305650</v>
      </c>
      <c r="AP123">
        <v>15772.67</v>
      </c>
      <c r="AQ123" s="6">
        <v>-15772.67</v>
      </c>
    </row>
    <row r="124" spans="1:43" x14ac:dyDescent="0.3">
      <c r="A124" t="s">
        <v>3386</v>
      </c>
      <c r="B124" t="s">
        <v>207</v>
      </c>
      <c r="C124" t="s">
        <v>46</v>
      </c>
      <c r="D124" s="3">
        <v>74120</v>
      </c>
      <c r="E124" t="s">
        <v>3387</v>
      </c>
      <c r="F124" t="s">
        <v>48</v>
      </c>
      <c r="G124" t="s">
        <v>49</v>
      </c>
      <c r="H124" t="s">
        <v>50</v>
      </c>
      <c r="I124" t="s">
        <v>51</v>
      </c>
      <c r="J124" t="s">
        <v>43</v>
      </c>
      <c r="K124" t="s">
        <v>43</v>
      </c>
      <c r="L124" t="s">
        <v>43</v>
      </c>
      <c r="M124" t="s">
        <v>52</v>
      </c>
      <c r="N124" t="s">
        <v>2357</v>
      </c>
      <c r="O124" t="s">
        <v>3386</v>
      </c>
      <c r="Q124" s="3"/>
      <c r="U124" s="3"/>
      <c r="W124" t="s">
        <v>43</v>
      </c>
      <c r="X124" t="s">
        <v>43</v>
      </c>
      <c r="Y124" s="3">
        <v>25028</v>
      </c>
      <c r="Z124" t="s">
        <v>3444</v>
      </c>
      <c r="AA124" t="s">
        <v>1367</v>
      </c>
      <c r="AB124" t="s">
        <v>3445</v>
      </c>
      <c r="AC124" t="s">
        <v>3446</v>
      </c>
      <c r="AD124" t="s">
        <v>3395</v>
      </c>
      <c r="AE124" t="s">
        <v>60</v>
      </c>
      <c r="AH124" s="3"/>
      <c r="AI124" s="3">
        <v>2024</v>
      </c>
      <c r="AJ124" s="4">
        <v>45474</v>
      </c>
      <c r="AK124" s="5">
        <v>45495</v>
      </c>
      <c r="AL124" t="s">
        <v>43</v>
      </c>
      <c r="AM124" t="s">
        <v>116</v>
      </c>
      <c r="AN124">
        <v>-97890</v>
      </c>
      <c r="AP124">
        <v>669.65</v>
      </c>
      <c r="AQ124" s="6">
        <v>-669.65</v>
      </c>
    </row>
    <row r="125" spans="1:43" x14ac:dyDescent="0.3">
      <c r="A125" t="s">
        <v>3386</v>
      </c>
      <c r="B125" t="s">
        <v>207</v>
      </c>
      <c r="C125" t="s">
        <v>46</v>
      </c>
      <c r="D125" s="3">
        <v>74120</v>
      </c>
      <c r="E125" t="s">
        <v>3387</v>
      </c>
      <c r="F125" t="s">
        <v>48</v>
      </c>
      <c r="G125" t="s">
        <v>49</v>
      </c>
      <c r="H125" t="s">
        <v>50</v>
      </c>
      <c r="I125" t="s">
        <v>51</v>
      </c>
      <c r="J125" t="s">
        <v>43</v>
      </c>
      <c r="K125" t="s">
        <v>43</v>
      </c>
      <c r="L125" t="s">
        <v>43</v>
      </c>
      <c r="M125" t="s">
        <v>52</v>
      </c>
      <c r="N125" t="s">
        <v>2357</v>
      </c>
      <c r="O125" t="s">
        <v>3386</v>
      </c>
      <c r="Q125" s="3"/>
      <c r="U125" s="3"/>
      <c r="W125" t="s">
        <v>43</v>
      </c>
      <c r="X125" t="s">
        <v>43</v>
      </c>
      <c r="Y125" s="3">
        <v>25029</v>
      </c>
      <c r="Z125" t="s">
        <v>3444</v>
      </c>
      <c r="AA125" t="s">
        <v>1367</v>
      </c>
      <c r="AB125" t="s">
        <v>3445</v>
      </c>
      <c r="AC125" t="s">
        <v>3446</v>
      </c>
      <c r="AD125" t="s">
        <v>3395</v>
      </c>
      <c r="AE125" t="s">
        <v>60</v>
      </c>
      <c r="AH125" s="3"/>
      <c r="AI125" s="3">
        <v>2024</v>
      </c>
      <c r="AJ125" s="4">
        <v>45474</v>
      </c>
      <c r="AK125" s="5">
        <v>45495</v>
      </c>
      <c r="AL125" t="s">
        <v>43</v>
      </c>
      <c r="AM125" t="s">
        <v>116</v>
      </c>
      <c r="AN125">
        <v>-226590</v>
      </c>
      <c r="AP125">
        <v>1550.07</v>
      </c>
      <c r="AQ125" s="6">
        <v>-1550.07</v>
      </c>
    </row>
    <row r="126" spans="1:43" x14ac:dyDescent="0.3">
      <c r="A126" t="s">
        <v>3386</v>
      </c>
      <c r="B126" t="s">
        <v>207</v>
      </c>
      <c r="C126" t="s">
        <v>46</v>
      </c>
      <c r="D126" s="3">
        <v>74120</v>
      </c>
      <c r="E126" t="s">
        <v>3387</v>
      </c>
      <c r="F126" t="s">
        <v>48</v>
      </c>
      <c r="G126" t="s">
        <v>49</v>
      </c>
      <c r="H126" t="s">
        <v>50</v>
      </c>
      <c r="I126" t="s">
        <v>51</v>
      </c>
      <c r="J126" t="s">
        <v>43</v>
      </c>
      <c r="K126" t="s">
        <v>43</v>
      </c>
      <c r="L126" t="s">
        <v>43</v>
      </c>
      <c r="M126" t="s">
        <v>52</v>
      </c>
      <c r="N126" t="s">
        <v>2463</v>
      </c>
      <c r="O126" t="s">
        <v>3386</v>
      </c>
      <c r="Q126" s="3"/>
      <c r="U126" s="3"/>
      <c r="W126" t="s">
        <v>43</v>
      </c>
      <c r="X126" t="s">
        <v>43</v>
      </c>
      <c r="Y126" s="3">
        <v>25030</v>
      </c>
      <c r="Z126" t="s">
        <v>3444</v>
      </c>
      <c r="AA126" t="s">
        <v>1367</v>
      </c>
      <c r="AB126" t="s">
        <v>3445</v>
      </c>
      <c r="AC126" t="s">
        <v>3446</v>
      </c>
      <c r="AD126" t="s">
        <v>3395</v>
      </c>
      <c r="AE126" t="s">
        <v>60</v>
      </c>
      <c r="AH126" s="3"/>
      <c r="AI126" s="3">
        <v>2024</v>
      </c>
      <c r="AJ126" s="4">
        <v>45474</v>
      </c>
      <c r="AK126" s="5">
        <v>45495</v>
      </c>
      <c r="AL126" t="s">
        <v>43</v>
      </c>
      <c r="AM126" t="s">
        <v>116</v>
      </c>
      <c r="AN126">
        <v>-449309</v>
      </c>
      <c r="AP126">
        <v>3241.77</v>
      </c>
      <c r="AQ126" s="6">
        <v>-3241.77</v>
      </c>
    </row>
    <row r="127" spans="1:43" x14ac:dyDescent="0.3">
      <c r="A127" t="s">
        <v>3386</v>
      </c>
      <c r="B127" t="s">
        <v>207</v>
      </c>
      <c r="C127" t="s">
        <v>46</v>
      </c>
      <c r="D127" s="3">
        <v>74120</v>
      </c>
      <c r="E127" t="s">
        <v>3387</v>
      </c>
      <c r="F127" t="s">
        <v>48</v>
      </c>
      <c r="G127" t="s">
        <v>49</v>
      </c>
      <c r="H127" t="s">
        <v>50</v>
      </c>
      <c r="I127" t="s">
        <v>51</v>
      </c>
      <c r="J127" t="s">
        <v>43</v>
      </c>
      <c r="K127" t="s">
        <v>43</v>
      </c>
      <c r="L127" t="s">
        <v>43</v>
      </c>
      <c r="M127" t="s">
        <v>52</v>
      </c>
      <c r="N127" t="s">
        <v>2436</v>
      </c>
      <c r="O127" t="s">
        <v>3386</v>
      </c>
      <c r="Q127" s="3"/>
      <c r="U127" s="3"/>
      <c r="W127" t="s">
        <v>43</v>
      </c>
      <c r="X127" t="s">
        <v>43</v>
      </c>
      <c r="Y127" s="3">
        <v>25031</v>
      </c>
      <c r="Z127" t="s">
        <v>3444</v>
      </c>
      <c r="AA127" t="s">
        <v>1367</v>
      </c>
      <c r="AB127" t="s">
        <v>3445</v>
      </c>
      <c r="AC127" t="s">
        <v>3446</v>
      </c>
      <c r="AD127" t="s">
        <v>3395</v>
      </c>
      <c r="AE127" t="s">
        <v>60</v>
      </c>
      <c r="AH127" s="3"/>
      <c r="AI127" s="3">
        <v>2024</v>
      </c>
      <c r="AJ127" s="4">
        <v>45474</v>
      </c>
      <c r="AK127" s="5">
        <v>45495</v>
      </c>
      <c r="AL127" t="s">
        <v>43</v>
      </c>
      <c r="AM127" t="s">
        <v>116</v>
      </c>
      <c r="AN127">
        <v>-2305650</v>
      </c>
      <c r="AP127">
        <v>15772.67</v>
      </c>
      <c r="AQ127" s="6">
        <v>-15772.67</v>
      </c>
    </row>
    <row r="128" spans="1:43" x14ac:dyDescent="0.3">
      <c r="A128" t="s">
        <v>3386</v>
      </c>
      <c r="B128" t="s">
        <v>733</v>
      </c>
      <c r="C128" t="s">
        <v>46</v>
      </c>
      <c r="D128" s="3">
        <v>74120</v>
      </c>
      <c r="E128" t="s">
        <v>3387</v>
      </c>
      <c r="F128" t="s">
        <v>48</v>
      </c>
      <c r="G128" t="s">
        <v>49</v>
      </c>
      <c r="H128" t="s">
        <v>50</v>
      </c>
      <c r="I128" t="s">
        <v>51</v>
      </c>
      <c r="J128" t="s">
        <v>43</v>
      </c>
      <c r="K128" t="s">
        <v>43</v>
      </c>
      <c r="L128" t="s">
        <v>43</v>
      </c>
      <c r="M128" t="s">
        <v>52</v>
      </c>
      <c r="N128" t="s">
        <v>2357</v>
      </c>
      <c r="O128" t="s">
        <v>3386</v>
      </c>
      <c r="Q128" s="3"/>
      <c r="U128" s="3"/>
      <c r="W128" t="s">
        <v>43</v>
      </c>
      <c r="X128" t="s">
        <v>43</v>
      </c>
      <c r="Y128" s="3">
        <v>25887</v>
      </c>
      <c r="Z128" t="s">
        <v>3447</v>
      </c>
      <c r="AA128" t="s">
        <v>1367</v>
      </c>
      <c r="AB128" t="s">
        <v>3448</v>
      </c>
      <c r="AC128" t="s">
        <v>3449</v>
      </c>
      <c r="AD128" t="s">
        <v>3391</v>
      </c>
      <c r="AE128" t="s">
        <v>60</v>
      </c>
      <c r="AH128" s="3"/>
      <c r="AI128" s="3">
        <v>2024</v>
      </c>
      <c r="AJ128" s="4">
        <v>45505</v>
      </c>
      <c r="AK128" s="5">
        <v>45541</v>
      </c>
      <c r="AL128" t="s">
        <v>43</v>
      </c>
      <c r="AM128" t="s">
        <v>116</v>
      </c>
      <c r="AN128">
        <v>-97890</v>
      </c>
      <c r="AP128">
        <v>669.65</v>
      </c>
      <c r="AQ128" s="6">
        <v>-669.65</v>
      </c>
    </row>
    <row r="129" spans="1:43" x14ac:dyDescent="0.3">
      <c r="A129" t="s">
        <v>3386</v>
      </c>
      <c r="B129" t="s">
        <v>733</v>
      </c>
      <c r="C129" t="s">
        <v>46</v>
      </c>
      <c r="D129" s="3">
        <v>74120</v>
      </c>
      <c r="E129" t="s">
        <v>3387</v>
      </c>
      <c r="F129" t="s">
        <v>48</v>
      </c>
      <c r="G129" t="s">
        <v>49</v>
      </c>
      <c r="H129" t="s">
        <v>50</v>
      </c>
      <c r="I129" t="s">
        <v>51</v>
      </c>
      <c r="J129" t="s">
        <v>43</v>
      </c>
      <c r="K129" t="s">
        <v>43</v>
      </c>
      <c r="L129" t="s">
        <v>43</v>
      </c>
      <c r="M129" t="s">
        <v>52</v>
      </c>
      <c r="N129" t="s">
        <v>2357</v>
      </c>
      <c r="O129" t="s">
        <v>3386</v>
      </c>
      <c r="Q129" s="3"/>
      <c r="U129" s="3"/>
      <c r="W129" t="s">
        <v>43</v>
      </c>
      <c r="X129" t="s">
        <v>43</v>
      </c>
      <c r="Y129" s="3">
        <v>25888</v>
      </c>
      <c r="Z129" t="s">
        <v>3447</v>
      </c>
      <c r="AA129" t="s">
        <v>1367</v>
      </c>
      <c r="AB129" t="s">
        <v>3448</v>
      </c>
      <c r="AC129" t="s">
        <v>3449</v>
      </c>
      <c r="AD129" t="s">
        <v>3391</v>
      </c>
      <c r="AE129" t="s">
        <v>60</v>
      </c>
      <c r="AH129" s="3"/>
      <c r="AI129" s="3">
        <v>2024</v>
      </c>
      <c r="AJ129" s="4">
        <v>45505</v>
      </c>
      <c r="AK129" s="5">
        <v>45541</v>
      </c>
      <c r="AL129" t="s">
        <v>43</v>
      </c>
      <c r="AM129" t="s">
        <v>116</v>
      </c>
      <c r="AN129">
        <v>-226590</v>
      </c>
      <c r="AP129">
        <v>1550.07</v>
      </c>
      <c r="AQ129" s="6">
        <v>-1550.07</v>
      </c>
    </row>
    <row r="130" spans="1:43" x14ac:dyDescent="0.3">
      <c r="A130" t="s">
        <v>3386</v>
      </c>
      <c r="B130" t="s">
        <v>733</v>
      </c>
      <c r="C130" t="s">
        <v>46</v>
      </c>
      <c r="D130" s="3">
        <v>74120</v>
      </c>
      <c r="E130" t="s">
        <v>3387</v>
      </c>
      <c r="F130" t="s">
        <v>48</v>
      </c>
      <c r="G130" t="s">
        <v>49</v>
      </c>
      <c r="H130" t="s">
        <v>50</v>
      </c>
      <c r="I130" t="s">
        <v>51</v>
      </c>
      <c r="J130" t="s">
        <v>43</v>
      </c>
      <c r="K130" t="s">
        <v>43</v>
      </c>
      <c r="L130" t="s">
        <v>43</v>
      </c>
      <c r="M130" t="s">
        <v>52</v>
      </c>
      <c r="N130" t="s">
        <v>2463</v>
      </c>
      <c r="O130" t="s">
        <v>3386</v>
      </c>
      <c r="Q130" s="3"/>
      <c r="U130" s="3"/>
      <c r="W130" t="s">
        <v>43</v>
      </c>
      <c r="X130" t="s">
        <v>43</v>
      </c>
      <c r="Y130" s="3">
        <v>25889</v>
      </c>
      <c r="Z130" t="s">
        <v>3447</v>
      </c>
      <c r="AA130" t="s">
        <v>1367</v>
      </c>
      <c r="AB130" t="s">
        <v>3448</v>
      </c>
      <c r="AC130" t="s">
        <v>3449</v>
      </c>
      <c r="AD130" t="s">
        <v>3391</v>
      </c>
      <c r="AE130" t="s">
        <v>60</v>
      </c>
      <c r="AH130" s="3"/>
      <c r="AI130" s="3">
        <v>2024</v>
      </c>
      <c r="AJ130" s="4">
        <v>45505</v>
      </c>
      <c r="AK130" s="5">
        <v>45541</v>
      </c>
      <c r="AL130" t="s">
        <v>43</v>
      </c>
      <c r="AM130" t="s">
        <v>116</v>
      </c>
      <c r="AN130">
        <v>-449309</v>
      </c>
      <c r="AP130">
        <v>3241.77</v>
      </c>
      <c r="AQ130" s="6">
        <v>-3241.77</v>
      </c>
    </row>
    <row r="131" spans="1:43" x14ac:dyDescent="0.3">
      <c r="A131" t="s">
        <v>3386</v>
      </c>
      <c r="B131" t="s">
        <v>733</v>
      </c>
      <c r="C131" t="s">
        <v>46</v>
      </c>
      <c r="D131" s="3">
        <v>74120</v>
      </c>
      <c r="E131" t="s">
        <v>3387</v>
      </c>
      <c r="F131" t="s">
        <v>48</v>
      </c>
      <c r="G131" t="s">
        <v>49</v>
      </c>
      <c r="H131" t="s">
        <v>50</v>
      </c>
      <c r="I131" t="s">
        <v>51</v>
      </c>
      <c r="J131" t="s">
        <v>43</v>
      </c>
      <c r="K131" t="s">
        <v>43</v>
      </c>
      <c r="L131" t="s">
        <v>43</v>
      </c>
      <c r="M131" t="s">
        <v>52</v>
      </c>
      <c r="N131" t="s">
        <v>2436</v>
      </c>
      <c r="O131" t="s">
        <v>3386</v>
      </c>
      <c r="Q131" s="3"/>
      <c r="U131" s="3"/>
      <c r="W131" t="s">
        <v>43</v>
      </c>
      <c r="X131" t="s">
        <v>43</v>
      </c>
      <c r="Y131" s="3">
        <v>25890</v>
      </c>
      <c r="Z131" t="s">
        <v>3447</v>
      </c>
      <c r="AA131" t="s">
        <v>1367</v>
      </c>
      <c r="AB131" t="s">
        <v>3448</v>
      </c>
      <c r="AC131" t="s">
        <v>3449</v>
      </c>
      <c r="AD131" t="s">
        <v>3391</v>
      </c>
      <c r="AE131" t="s">
        <v>60</v>
      </c>
      <c r="AH131" s="3"/>
      <c r="AI131" s="3">
        <v>2024</v>
      </c>
      <c r="AJ131" s="4">
        <v>45505</v>
      </c>
      <c r="AK131" s="5">
        <v>45541</v>
      </c>
      <c r="AL131" t="s">
        <v>43</v>
      </c>
      <c r="AM131" t="s">
        <v>116</v>
      </c>
      <c r="AN131">
        <v>-2305650</v>
      </c>
      <c r="AP131">
        <v>15772.67</v>
      </c>
      <c r="AQ131" s="6">
        <v>-15772.67</v>
      </c>
    </row>
    <row r="132" spans="1:43" x14ac:dyDescent="0.3">
      <c r="A132" t="s">
        <v>3386</v>
      </c>
      <c r="B132" t="s">
        <v>179</v>
      </c>
      <c r="C132" t="s">
        <v>46</v>
      </c>
      <c r="D132" s="3">
        <v>74120</v>
      </c>
      <c r="E132" t="s">
        <v>3387</v>
      </c>
      <c r="F132" t="s">
        <v>48</v>
      </c>
      <c r="G132" t="s">
        <v>49</v>
      </c>
      <c r="H132" t="s">
        <v>50</v>
      </c>
      <c r="I132" t="s">
        <v>51</v>
      </c>
      <c r="J132" t="s">
        <v>43</v>
      </c>
      <c r="K132" t="s">
        <v>43</v>
      </c>
      <c r="L132" t="s">
        <v>43</v>
      </c>
      <c r="M132" t="s">
        <v>52</v>
      </c>
      <c r="N132" t="s">
        <v>2463</v>
      </c>
      <c r="O132" t="s">
        <v>3386</v>
      </c>
      <c r="Q132" s="3"/>
      <c r="U132" s="3"/>
      <c r="W132" t="s">
        <v>43</v>
      </c>
      <c r="X132" t="s">
        <v>43</v>
      </c>
      <c r="Y132" s="3">
        <v>25910</v>
      </c>
      <c r="Z132" t="s">
        <v>3450</v>
      </c>
      <c r="AA132" t="s">
        <v>1367</v>
      </c>
      <c r="AB132" t="s">
        <v>3451</v>
      </c>
      <c r="AC132" t="s">
        <v>3452</v>
      </c>
      <c r="AD132" t="s">
        <v>3391</v>
      </c>
      <c r="AE132" t="s">
        <v>60</v>
      </c>
      <c r="AH132" s="3"/>
      <c r="AI132" s="3">
        <v>2024</v>
      </c>
      <c r="AJ132" s="4">
        <v>45536</v>
      </c>
      <c r="AK132" s="5">
        <v>45560</v>
      </c>
      <c r="AL132" t="s">
        <v>43</v>
      </c>
      <c r="AM132" t="s">
        <v>116</v>
      </c>
      <c r="AN132">
        <v>-449309</v>
      </c>
      <c r="AP132">
        <v>3241.77</v>
      </c>
      <c r="AQ132" s="6">
        <v>-3241.77</v>
      </c>
    </row>
    <row r="133" spans="1:43" x14ac:dyDescent="0.3">
      <c r="A133" t="s">
        <v>3386</v>
      </c>
      <c r="B133" t="s">
        <v>179</v>
      </c>
      <c r="C133" t="s">
        <v>46</v>
      </c>
      <c r="D133" s="3">
        <v>74120</v>
      </c>
      <c r="E133" t="s">
        <v>3387</v>
      </c>
      <c r="F133" t="s">
        <v>48</v>
      </c>
      <c r="G133" t="s">
        <v>49</v>
      </c>
      <c r="H133" t="s">
        <v>50</v>
      </c>
      <c r="I133" t="s">
        <v>51</v>
      </c>
      <c r="J133" t="s">
        <v>43</v>
      </c>
      <c r="K133" t="s">
        <v>43</v>
      </c>
      <c r="L133" t="s">
        <v>43</v>
      </c>
      <c r="M133" t="s">
        <v>52</v>
      </c>
      <c r="N133" t="s">
        <v>2436</v>
      </c>
      <c r="O133" t="s">
        <v>3386</v>
      </c>
      <c r="Q133" s="3"/>
      <c r="U133" s="3"/>
      <c r="W133" t="s">
        <v>43</v>
      </c>
      <c r="X133" t="s">
        <v>43</v>
      </c>
      <c r="Y133" s="3">
        <v>25911</v>
      </c>
      <c r="Z133" t="s">
        <v>3450</v>
      </c>
      <c r="AA133" t="s">
        <v>1367</v>
      </c>
      <c r="AB133" t="s">
        <v>3451</v>
      </c>
      <c r="AC133" t="s">
        <v>3452</v>
      </c>
      <c r="AD133" t="s">
        <v>3391</v>
      </c>
      <c r="AE133" t="s">
        <v>60</v>
      </c>
      <c r="AH133" s="3"/>
      <c r="AI133" s="3">
        <v>2024</v>
      </c>
      <c r="AJ133" s="4">
        <v>45536</v>
      </c>
      <c r="AK133" s="5">
        <v>45560</v>
      </c>
      <c r="AL133" t="s">
        <v>43</v>
      </c>
      <c r="AM133" t="s">
        <v>116</v>
      </c>
      <c r="AN133">
        <v>-2305650</v>
      </c>
      <c r="AP133">
        <v>15772.67</v>
      </c>
      <c r="AQ133" s="6">
        <v>-15772.67</v>
      </c>
    </row>
    <row r="134" spans="1:43" x14ac:dyDescent="0.3">
      <c r="A134" t="s">
        <v>3386</v>
      </c>
      <c r="B134" t="s">
        <v>124</v>
      </c>
      <c r="C134" t="s">
        <v>46</v>
      </c>
      <c r="D134" s="3">
        <v>74120</v>
      </c>
      <c r="E134" t="s">
        <v>3387</v>
      </c>
      <c r="F134" t="s">
        <v>48</v>
      </c>
      <c r="G134" t="s">
        <v>49</v>
      </c>
      <c r="H134" t="s">
        <v>50</v>
      </c>
      <c r="I134" t="s">
        <v>51</v>
      </c>
      <c r="J134" t="s">
        <v>43</v>
      </c>
      <c r="K134" t="s">
        <v>43</v>
      </c>
      <c r="L134" t="s">
        <v>43</v>
      </c>
      <c r="M134" t="s">
        <v>52</v>
      </c>
      <c r="N134" t="s">
        <v>2436</v>
      </c>
      <c r="O134" t="s">
        <v>3386</v>
      </c>
      <c r="Q134" s="3"/>
      <c r="U134" s="3"/>
      <c r="W134" t="s">
        <v>43</v>
      </c>
      <c r="X134" t="s">
        <v>43</v>
      </c>
      <c r="Y134" s="3">
        <v>25988</v>
      </c>
      <c r="Z134" t="s">
        <v>3453</v>
      </c>
      <c r="AA134" t="s">
        <v>1367</v>
      </c>
      <c r="AB134" t="s">
        <v>3454</v>
      </c>
      <c r="AC134" t="s">
        <v>3455</v>
      </c>
      <c r="AD134" t="s">
        <v>3399</v>
      </c>
      <c r="AE134" t="s">
        <v>60</v>
      </c>
      <c r="AH134" s="3"/>
      <c r="AI134" s="3">
        <v>2024</v>
      </c>
      <c r="AJ134" s="4">
        <v>45566</v>
      </c>
      <c r="AK134" s="5">
        <v>45587</v>
      </c>
      <c r="AL134" t="s">
        <v>43</v>
      </c>
      <c r="AM134" t="s">
        <v>116</v>
      </c>
      <c r="AN134">
        <v>-331950</v>
      </c>
      <c r="AP134">
        <v>2270.83</v>
      </c>
      <c r="AQ134" s="6">
        <v>-2270.83</v>
      </c>
    </row>
    <row r="135" spans="1:43" x14ac:dyDescent="0.3">
      <c r="A135" t="s">
        <v>3386</v>
      </c>
      <c r="B135" t="s">
        <v>551</v>
      </c>
      <c r="C135" t="s">
        <v>46</v>
      </c>
      <c r="D135" s="3">
        <v>74120</v>
      </c>
      <c r="E135" t="s">
        <v>3387</v>
      </c>
      <c r="F135" t="s">
        <v>48</v>
      </c>
      <c r="G135" t="s">
        <v>49</v>
      </c>
      <c r="H135" t="s">
        <v>50</v>
      </c>
      <c r="I135" t="s">
        <v>51</v>
      </c>
      <c r="J135" t="s">
        <v>43</v>
      </c>
      <c r="K135" t="s">
        <v>43</v>
      </c>
      <c r="L135" t="s">
        <v>43</v>
      </c>
      <c r="M135" t="s">
        <v>52</v>
      </c>
      <c r="N135" t="s">
        <v>2357</v>
      </c>
      <c r="O135" t="s">
        <v>3386</v>
      </c>
      <c r="Q135" s="3"/>
      <c r="U135" s="3"/>
      <c r="W135" t="s">
        <v>43</v>
      </c>
      <c r="X135" t="s">
        <v>43</v>
      </c>
      <c r="Y135" s="3">
        <v>26085</v>
      </c>
      <c r="Z135" t="s">
        <v>3456</v>
      </c>
      <c r="AA135" t="s">
        <v>1367</v>
      </c>
      <c r="AB135" t="s">
        <v>3457</v>
      </c>
      <c r="AC135" t="s">
        <v>3458</v>
      </c>
      <c r="AD135" t="s">
        <v>3391</v>
      </c>
      <c r="AE135" t="s">
        <v>60</v>
      </c>
      <c r="AH135" s="3"/>
      <c r="AI135" s="3">
        <v>2024</v>
      </c>
      <c r="AJ135" s="4">
        <v>45292</v>
      </c>
      <c r="AK135" s="5">
        <v>45327</v>
      </c>
      <c r="AL135" t="s">
        <v>43</v>
      </c>
      <c r="AM135" t="s">
        <v>116</v>
      </c>
      <c r="AN135">
        <v>-97890</v>
      </c>
      <c r="AP135">
        <v>669.65</v>
      </c>
      <c r="AQ135" s="6">
        <v>-669.65</v>
      </c>
    </row>
    <row r="136" spans="1:43" x14ac:dyDescent="0.3">
      <c r="A136" t="s">
        <v>3386</v>
      </c>
      <c r="B136" t="s">
        <v>551</v>
      </c>
      <c r="C136" t="s">
        <v>46</v>
      </c>
      <c r="D136" s="3">
        <v>74120</v>
      </c>
      <c r="E136" t="s">
        <v>3387</v>
      </c>
      <c r="F136" t="s">
        <v>48</v>
      </c>
      <c r="G136" t="s">
        <v>49</v>
      </c>
      <c r="H136" t="s">
        <v>50</v>
      </c>
      <c r="I136" t="s">
        <v>51</v>
      </c>
      <c r="J136" t="s">
        <v>43</v>
      </c>
      <c r="K136" t="s">
        <v>43</v>
      </c>
      <c r="L136" t="s">
        <v>43</v>
      </c>
      <c r="M136" t="s">
        <v>52</v>
      </c>
      <c r="N136" t="s">
        <v>2357</v>
      </c>
      <c r="O136" t="s">
        <v>3386</v>
      </c>
      <c r="Q136" s="3"/>
      <c r="U136" s="3"/>
      <c r="W136" t="s">
        <v>43</v>
      </c>
      <c r="X136" t="s">
        <v>43</v>
      </c>
      <c r="Y136" s="3">
        <v>26086</v>
      </c>
      <c r="Z136" t="s">
        <v>3456</v>
      </c>
      <c r="AA136" t="s">
        <v>1367</v>
      </c>
      <c r="AB136" t="s">
        <v>3457</v>
      </c>
      <c r="AC136" t="s">
        <v>3458</v>
      </c>
      <c r="AD136" t="s">
        <v>3391</v>
      </c>
      <c r="AE136" t="s">
        <v>60</v>
      </c>
      <c r="AH136" s="3"/>
      <c r="AI136" s="3">
        <v>2024</v>
      </c>
      <c r="AJ136" s="4">
        <v>45292</v>
      </c>
      <c r="AK136" s="5">
        <v>45327</v>
      </c>
      <c r="AL136" t="s">
        <v>43</v>
      </c>
      <c r="AM136" t="s">
        <v>116</v>
      </c>
      <c r="AN136">
        <v>-226590</v>
      </c>
      <c r="AP136">
        <v>1550.07</v>
      </c>
      <c r="AQ136" s="6">
        <v>-1550.07</v>
      </c>
    </row>
    <row r="137" spans="1:43" x14ac:dyDescent="0.3">
      <c r="A137" t="s">
        <v>3386</v>
      </c>
      <c r="B137" t="s">
        <v>551</v>
      </c>
      <c r="C137" t="s">
        <v>46</v>
      </c>
      <c r="D137" s="3">
        <v>74120</v>
      </c>
      <c r="E137" t="s">
        <v>3387</v>
      </c>
      <c r="F137" t="s">
        <v>48</v>
      </c>
      <c r="G137" t="s">
        <v>49</v>
      </c>
      <c r="H137" t="s">
        <v>50</v>
      </c>
      <c r="I137" t="s">
        <v>51</v>
      </c>
      <c r="J137" t="s">
        <v>43</v>
      </c>
      <c r="K137" t="s">
        <v>43</v>
      </c>
      <c r="L137" t="s">
        <v>43</v>
      </c>
      <c r="M137" t="s">
        <v>52</v>
      </c>
      <c r="N137" t="s">
        <v>2463</v>
      </c>
      <c r="O137" t="s">
        <v>3386</v>
      </c>
      <c r="Q137" s="3"/>
      <c r="U137" s="3"/>
      <c r="W137" t="s">
        <v>43</v>
      </c>
      <c r="X137" t="s">
        <v>43</v>
      </c>
      <c r="Y137" s="3">
        <v>26087</v>
      </c>
      <c r="Z137" t="s">
        <v>3456</v>
      </c>
      <c r="AA137" t="s">
        <v>1367</v>
      </c>
      <c r="AB137" t="s">
        <v>3457</v>
      </c>
      <c r="AC137" t="s">
        <v>3458</v>
      </c>
      <c r="AD137" t="s">
        <v>3391</v>
      </c>
      <c r="AE137" t="s">
        <v>60</v>
      </c>
      <c r="AH137" s="3"/>
      <c r="AI137" s="3">
        <v>2024</v>
      </c>
      <c r="AJ137" s="4">
        <v>45292</v>
      </c>
      <c r="AK137" s="5">
        <v>45327</v>
      </c>
      <c r="AL137" t="s">
        <v>43</v>
      </c>
      <c r="AM137" t="s">
        <v>116</v>
      </c>
      <c r="AN137">
        <v>-449309</v>
      </c>
      <c r="AP137">
        <v>3241.77</v>
      </c>
      <c r="AQ137" s="6">
        <v>-3241.77</v>
      </c>
    </row>
    <row r="138" spans="1:43" x14ac:dyDescent="0.3">
      <c r="A138" t="s">
        <v>3386</v>
      </c>
      <c r="B138" t="s">
        <v>551</v>
      </c>
      <c r="C138" t="s">
        <v>46</v>
      </c>
      <c r="D138" s="3">
        <v>74120</v>
      </c>
      <c r="E138" t="s">
        <v>3387</v>
      </c>
      <c r="F138" t="s">
        <v>48</v>
      </c>
      <c r="G138" t="s">
        <v>49</v>
      </c>
      <c r="H138" t="s">
        <v>50</v>
      </c>
      <c r="I138" t="s">
        <v>51</v>
      </c>
      <c r="J138" t="s">
        <v>43</v>
      </c>
      <c r="K138" t="s">
        <v>43</v>
      </c>
      <c r="L138" t="s">
        <v>43</v>
      </c>
      <c r="M138" t="s">
        <v>52</v>
      </c>
      <c r="N138" t="s">
        <v>2436</v>
      </c>
      <c r="O138" t="s">
        <v>3386</v>
      </c>
      <c r="Q138" s="3"/>
      <c r="U138" s="3"/>
      <c r="W138" t="s">
        <v>43</v>
      </c>
      <c r="X138" t="s">
        <v>43</v>
      </c>
      <c r="Y138" s="3">
        <v>26088</v>
      </c>
      <c r="Z138" t="s">
        <v>3456</v>
      </c>
      <c r="AA138" t="s">
        <v>1367</v>
      </c>
      <c r="AB138" t="s">
        <v>3457</v>
      </c>
      <c r="AC138" t="s">
        <v>3458</v>
      </c>
      <c r="AD138" t="s">
        <v>3391</v>
      </c>
      <c r="AE138" t="s">
        <v>60</v>
      </c>
      <c r="AH138" s="3"/>
      <c r="AI138" s="3">
        <v>2024</v>
      </c>
      <c r="AJ138" s="4">
        <v>45292</v>
      </c>
      <c r="AK138" s="5">
        <v>45327</v>
      </c>
      <c r="AL138" t="s">
        <v>43</v>
      </c>
      <c r="AM138" t="s">
        <v>116</v>
      </c>
      <c r="AN138">
        <v>-2305650</v>
      </c>
      <c r="AP138">
        <v>15772.67</v>
      </c>
      <c r="AQ138" s="6">
        <v>-15772.67</v>
      </c>
    </row>
    <row r="139" spans="1:43" x14ac:dyDescent="0.3">
      <c r="A139" t="s">
        <v>3386</v>
      </c>
      <c r="B139" t="s">
        <v>130</v>
      </c>
      <c r="C139" t="s">
        <v>46</v>
      </c>
      <c r="D139" s="3">
        <v>74120</v>
      </c>
      <c r="E139" t="s">
        <v>3387</v>
      </c>
      <c r="F139" t="s">
        <v>48</v>
      </c>
      <c r="G139" t="s">
        <v>49</v>
      </c>
      <c r="H139" t="s">
        <v>50</v>
      </c>
      <c r="I139" t="s">
        <v>51</v>
      </c>
      <c r="J139" t="s">
        <v>43</v>
      </c>
      <c r="K139" t="s">
        <v>43</v>
      </c>
      <c r="L139" t="s">
        <v>43</v>
      </c>
      <c r="M139" t="s">
        <v>52</v>
      </c>
      <c r="N139" t="s">
        <v>2436</v>
      </c>
      <c r="O139" t="s">
        <v>3386</v>
      </c>
      <c r="Q139" s="3"/>
      <c r="U139" s="3"/>
      <c r="W139" t="s">
        <v>43</v>
      </c>
      <c r="X139" t="s">
        <v>43</v>
      </c>
      <c r="Y139" s="3">
        <v>26504</v>
      </c>
      <c r="Z139" t="s">
        <v>3459</v>
      </c>
      <c r="AA139" t="s">
        <v>1367</v>
      </c>
      <c r="AB139" t="s">
        <v>3460</v>
      </c>
      <c r="AC139" t="s">
        <v>3461</v>
      </c>
      <c r="AD139" t="s">
        <v>3399</v>
      </c>
      <c r="AE139" t="s">
        <v>60</v>
      </c>
      <c r="AH139" s="3"/>
      <c r="AI139" s="3">
        <v>2024</v>
      </c>
      <c r="AJ139" s="4">
        <v>45597</v>
      </c>
      <c r="AK139" s="5">
        <v>45621</v>
      </c>
      <c r="AL139" t="s">
        <v>43</v>
      </c>
      <c r="AM139" t="s">
        <v>116</v>
      </c>
      <c r="AN139">
        <v>-331950</v>
      </c>
      <c r="AP139">
        <v>2270.83</v>
      </c>
      <c r="AQ139" s="6">
        <v>-2270.83</v>
      </c>
    </row>
    <row r="140" spans="1:43" x14ac:dyDescent="0.3">
      <c r="A140" t="s">
        <v>3386</v>
      </c>
      <c r="B140" t="s">
        <v>85</v>
      </c>
      <c r="C140" t="s">
        <v>46</v>
      </c>
      <c r="D140" s="3">
        <v>74120</v>
      </c>
      <c r="E140" t="s">
        <v>3387</v>
      </c>
      <c r="F140" t="s">
        <v>48</v>
      </c>
      <c r="G140" t="s">
        <v>49</v>
      </c>
      <c r="H140" t="s">
        <v>50</v>
      </c>
      <c r="I140" t="s">
        <v>51</v>
      </c>
      <c r="J140" t="s">
        <v>43</v>
      </c>
      <c r="K140" t="s">
        <v>43</v>
      </c>
      <c r="L140" t="s">
        <v>43</v>
      </c>
      <c r="M140" t="s">
        <v>52</v>
      </c>
      <c r="N140" t="s">
        <v>2357</v>
      </c>
      <c r="O140" t="s">
        <v>3386</v>
      </c>
      <c r="Q140" s="3"/>
      <c r="U140" s="3"/>
      <c r="W140" t="s">
        <v>43</v>
      </c>
      <c r="X140" t="s">
        <v>43</v>
      </c>
      <c r="Y140" s="3">
        <v>26703</v>
      </c>
      <c r="Z140" t="s">
        <v>3462</v>
      </c>
      <c r="AA140" t="s">
        <v>1367</v>
      </c>
      <c r="AB140" t="s">
        <v>3463</v>
      </c>
      <c r="AC140" t="s">
        <v>3464</v>
      </c>
      <c r="AE140" t="s">
        <v>60</v>
      </c>
      <c r="AH140" s="3"/>
      <c r="AI140" s="3">
        <v>2023</v>
      </c>
      <c r="AJ140" s="4">
        <v>45261</v>
      </c>
      <c r="AK140" s="5">
        <v>45282</v>
      </c>
      <c r="AL140" t="s">
        <v>43</v>
      </c>
      <c r="AM140" t="s">
        <v>116</v>
      </c>
      <c r="AN140">
        <v>-226590</v>
      </c>
      <c r="AP140">
        <v>1550.07</v>
      </c>
      <c r="AQ140" s="6">
        <v>-1550.07</v>
      </c>
    </row>
    <row r="141" spans="1:43" x14ac:dyDescent="0.3">
      <c r="A141" t="s">
        <v>3386</v>
      </c>
      <c r="B141" t="s">
        <v>85</v>
      </c>
      <c r="C141" t="s">
        <v>46</v>
      </c>
      <c r="D141" s="3">
        <v>74120</v>
      </c>
      <c r="E141" t="s">
        <v>3387</v>
      </c>
      <c r="F141" t="s">
        <v>48</v>
      </c>
      <c r="G141" t="s">
        <v>49</v>
      </c>
      <c r="H141" t="s">
        <v>50</v>
      </c>
      <c r="I141" t="s">
        <v>51</v>
      </c>
      <c r="J141" t="s">
        <v>43</v>
      </c>
      <c r="K141" t="s">
        <v>43</v>
      </c>
      <c r="L141" t="s">
        <v>43</v>
      </c>
      <c r="M141" t="s">
        <v>52</v>
      </c>
      <c r="N141" t="s">
        <v>2463</v>
      </c>
      <c r="O141" t="s">
        <v>3386</v>
      </c>
      <c r="Q141" s="3"/>
      <c r="U141" s="3"/>
      <c r="W141" t="s">
        <v>43</v>
      </c>
      <c r="X141" t="s">
        <v>43</v>
      </c>
      <c r="Y141" s="3">
        <v>26704</v>
      </c>
      <c r="Z141" t="s">
        <v>3462</v>
      </c>
      <c r="AA141" t="s">
        <v>1367</v>
      </c>
      <c r="AB141" t="s">
        <v>3463</v>
      </c>
      <c r="AC141" t="s">
        <v>3464</v>
      </c>
      <c r="AE141" t="s">
        <v>60</v>
      </c>
      <c r="AH141" s="3"/>
      <c r="AI141" s="3">
        <v>2023</v>
      </c>
      <c r="AJ141" s="4">
        <v>45261</v>
      </c>
      <c r="AK141" s="5">
        <v>45282</v>
      </c>
      <c r="AL141" t="s">
        <v>43</v>
      </c>
      <c r="AM141" t="s">
        <v>116</v>
      </c>
      <c r="AN141">
        <v>-449309</v>
      </c>
      <c r="AP141">
        <v>3241.77</v>
      </c>
      <c r="AQ141" s="6">
        <v>-3241.77</v>
      </c>
    </row>
    <row r="142" spans="1:43" x14ac:dyDescent="0.3">
      <c r="A142" t="s">
        <v>3386</v>
      </c>
      <c r="B142" t="s">
        <v>85</v>
      </c>
      <c r="C142" t="s">
        <v>46</v>
      </c>
      <c r="D142" s="3">
        <v>74120</v>
      </c>
      <c r="E142" t="s">
        <v>3387</v>
      </c>
      <c r="F142" t="s">
        <v>48</v>
      </c>
      <c r="G142" t="s">
        <v>49</v>
      </c>
      <c r="H142" t="s">
        <v>50</v>
      </c>
      <c r="I142" t="s">
        <v>51</v>
      </c>
      <c r="J142" t="s">
        <v>43</v>
      </c>
      <c r="K142" t="s">
        <v>43</v>
      </c>
      <c r="L142" t="s">
        <v>43</v>
      </c>
      <c r="M142" t="s">
        <v>52</v>
      </c>
      <c r="N142" t="s">
        <v>2436</v>
      </c>
      <c r="O142" t="s">
        <v>3386</v>
      </c>
      <c r="Q142" s="3"/>
      <c r="U142" s="3"/>
      <c r="W142" t="s">
        <v>43</v>
      </c>
      <c r="X142" t="s">
        <v>43</v>
      </c>
      <c r="Y142" s="3">
        <v>26705</v>
      </c>
      <c r="Z142" t="s">
        <v>3462</v>
      </c>
      <c r="AA142" t="s">
        <v>1367</v>
      </c>
      <c r="AB142" t="s">
        <v>3463</v>
      </c>
      <c r="AC142" t="s">
        <v>3464</v>
      </c>
      <c r="AE142" t="s">
        <v>60</v>
      </c>
      <c r="AH142" s="3"/>
      <c r="AI142" s="3">
        <v>2023</v>
      </c>
      <c r="AJ142" s="4">
        <v>45261</v>
      </c>
      <c r="AK142" s="5">
        <v>45282</v>
      </c>
      <c r="AL142" t="s">
        <v>43</v>
      </c>
      <c r="AM142" t="s">
        <v>116</v>
      </c>
      <c r="AN142">
        <v>-2305650</v>
      </c>
      <c r="AP142">
        <v>15772.67</v>
      </c>
      <c r="AQ142" s="6">
        <v>-15772.67</v>
      </c>
    </row>
    <row r="143" spans="1:43" x14ac:dyDescent="0.3">
      <c r="B143" t="s">
        <v>71</v>
      </c>
      <c r="C143" t="s">
        <v>46</v>
      </c>
      <c r="D143" s="3">
        <v>74210</v>
      </c>
      <c r="E143" t="s">
        <v>1384</v>
      </c>
      <c r="F143" t="s">
        <v>48</v>
      </c>
      <c r="G143" t="s">
        <v>49</v>
      </c>
      <c r="H143" t="s">
        <v>50</v>
      </c>
      <c r="I143" t="s">
        <v>51</v>
      </c>
      <c r="J143" t="s">
        <v>43</v>
      </c>
      <c r="K143" t="s">
        <v>43</v>
      </c>
      <c r="L143" t="s">
        <v>43</v>
      </c>
      <c r="M143" t="s">
        <v>52</v>
      </c>
      <c r="N143" t="s">
        <v>43</v>
      </c>
      <c r="Q143" s="3"/>
      <c r="U143" s="3"/>
      <c r="W143" t="s">
        <v>43</v>
      </c>
      <c r="X143" t="s">
        <v>43</v>
      </c>
      <c r="Y143" s="3">
        <v>4357</v>
      </c>
      <c r="Z143" t="s">
        <v>1379</v>
      </c>
      <c r="AA143" t="s">
        <v>1380</v>
      </c>
      <c r="AB143" t="s">
        <v>1381</v>
      </c>
      <c r="AC143" t="s">
        <v>1382</v>
      </c>
      <c r="AD143" t="s">
        <v>1383</v>
      </c>
      <c r="AE143" t="s">
        <v>60</v>
      </c>
      <c r="AH143" s="3"/>
      <c r="AI143" s="3">
        <v>2024</v>
      </c>
      <c r="AJ143" s="4">
        <v>45657</v>
      </c>
      <c r="AK143" s="5">
        <v>45736</v>
      </c>
      <c r="AL143" t="s">
        <v>43</v>
      </c>
      <c r="AM143" t="s">
        <v>116</v>
      </c>
      <c r="AN143">
        <v>40780.550000000003</v>
      </c>
      <c r="AO143">
        <v>310.34000000000003</v>
      </c>
      <c r="AQ143" s="6">
        <v>310.34000000000003</v>
      </c>
    </row>
    <row r="144" spans="1:43" x14ac:dyDescent="0.3">
      <c r="A144" t="s">
        <v>3386</v>
      </c>
      <c r="B144" t="s">
        <v>733</v>
      </c>
      <c r="C144" t="s">
        <v>46</v>
      </c>
      <c r="D144" s="3">
        <v>74210</v>
      </c>
      <c r="E144" t="s">
        <v>1384</v>
      </c>
      <c r="F144" t="s">
        <v>48</v>
      </c>
      <c r="G144" t="s">
        <v>49</v>
      </c>
      <c r="H144" t="s">
        <v>50</v>
      </c>
      <c r="I144" t="s">
        <v>51</v>
      </c>
      <c r="J144" t="s">
        <v>43</v>
      </c>
      <c r="K144" t="s">
        <v>43</v>
      </c>
      <c r="L144" t="s">
        <v>43</v>
      </c>
      <c r="M144" t="s">
        <v>52</v>
      </c>
      <c r="N144" t="s">
        <v>2621</v>
      </c>
      <c r="O144" t="s">
        <v>3386</v>
      </c>
      <c r="Q144" s="3"/>
      <c r="U144" s="3"/>
      <c r="W144" t="s">
        <v>43</v>
      </c>
      <c r="X144" t="s">
        <v>43</v>
      </c>
      <c r="Y144" s="3">
        <v>447</v>
      </c>
      <c r="Z144" t="s">
        <v>3388</v>
      </c>
      <c r="AA144" t="s">
        <v>1367</v>
      </c>
      <c r="AB144" t="s">
        <v>3389</v>
      </c>
      <c r="AC144" t="s">
        <v>3390</v>
      </c>
      <c r="AD144" t="s">
        <v>3391</v>
      </c>
      <c r="AE144" t="s">
        <v>60</v>
      </c>
      <c r="AH144" s="3"/>
      <c r="AI144" s="3">
        <v>2024</v>
      </c>
      <c r="AJ144" s="4">
        <v>45535</v>
      </c>
      <c r="AK144" s="5">
        <v>45560</v>
      </c>
      <c r="AL144" t="s">
        <v>43</v>
      </c>
      <c r="AM144" t="s">
        <v>116</v>
      </c>
      <c r="AN144">
        <v>600</v>
      </c>
      <c r="AO144">
        <v>4.46</v>
      </c>
      <c r="AQ144" s="6">
        <v>4.46</v>
      </c>
    </row>
    <row r="145" spans="1:43" x14ac:dyDescent="0.3">
      <c r="A145" t="s">
        <v>3386</v>
      </c>
      <c r="B145" t="s">
        <v>440</v>
      </c>
      <c r="C145" t="s">
        <v>46</v>
      </c>
      <c r="D145" s="3">
        <v>74210</v>
      </c>
      <c r="E145" t="s">
        <v>1384</v>
      </c>
      <c r="F145" t="s">
        <v>48</v>
      </c>
      <c r="G145" t="s">
        <v>49</v>
      </c>
      <c r="H145" t="s">
        <v>50</v>
      </c>
      <c r="I145" t="s">
        <v>51</v>
      </c>
      <c r="J145" t="s">
        <v>43</v>
      </c>
      <c r="K145" t="s">
        <v>43</v>
      </c>
      <c r="L145" t="s">
        <v>43</v>
      </c>
      <c r="M145" t="s">
        <v>52</v>
      </c>
      <c r="N145" t="s">
        <v>2621</v>
      </c>
      <c r="O145" t="s">
        <v>3386</v>
      </c>
      <c r="Q145" s="3"/>
      <c r="U145" s="3"/>
      <c r="W145" t="s">
        <v>43</v>
      </c>
      <c r="X145" t="s">
        <v>43</v>
      </c>
      <c r="Y145" s="3">
        <v>1800</v>
      </c>
      <c r="Z145" t="s">
        <v>3403</v>
      </c>
      <c r="AA145" t="s">
        <v>1367</v>
      </c>
      <c r="AB145" t="s">
        <v>3404</v>
      </c>
      <c r="AC145" t="s">
        <v>3405</v>
      </c>
      <c r="AD145" t="s">
        <v>3395</v>
      </c>
      <c r="AE145" t="s">
        <v>60</v>
      </c>
      <c r="AH145" s="3"/>
      <c r="AI145" s="3">
        <v>2024</v>
      </c>
      <c r="AJ145" s="4">
        <v>45412</v>
      </c>
      <c r="AK145" s="5">
        <v>45481</v>
      </c>
      <c r="AL145" t="s">
        <v>43</v>
      </c>
      <c r="AM145" t="s">
        <v>116</v>
      </c>
      <c r="AN145">
        <v>600</v>
      </c>
      <c r="AO145">
        <v>4.46</v>
      </c>
      <c r="AQ145" s="6">
        <v>4.46</v>
      </c>
    </row>
    <row r="146" spans="1:43" x14ac:dyDescent="0.3">
      <c r="A146" t="s">
        <v>3386</v>
      </c>
      <c r="B146" t="s">
        <v>117</v>
      </c>
      <c r="C146" t="s">
        <v>46</v>
      </c>
      <c r="D146" s="3">
        <v>74210</v>
      </c>
      <c r="E146" t="s">
        <v>1384</v>
      </c>
      <c r="F146" t="s">
        <v>48</v>
      </c>
      <c r="G146" t="s">
        <v>49</v>
      </c>
      <c r="H146" t="s">
        <v>50</v>
      </c>
      <c r="I146" t="s">
        <v>51</v>
      </c>
      <c r="J146" t="s">
        <v>43</v>
      </c>
      <c r="K146" t="s">
        <v>43</v>
      </c>
      <c r="L146" t="s">
        <v>43</v>
      </c>
      <c r="M146" t="s">
        <v>52</v>
      </c>
      <c r="N146" t="s">
        <v>2621</v>
      </c>
      <c r="O146" t="s">
        <v>3386</v>
      </c>
      <c r="Q146" s="3"/>
      <c r="U146" s="3"/>
      <c r="W146" t="s">
        <v>43</v>
      </c>
      <c r="X146" t="s">
        <v>43</v>
      </c>
      <c r="Y146" s="3">
        <v>1816</v>
      </c>
      <c r="Z146" t="s">
        <v>3400</v>
      </c>
      <c r="AA146" t="s">
        <v>1367</v>
      </c>
      <c r="AB146" t="s">
        <v>3401</v>
      </c>
      <c r="AC146" t="s">
        <v>3402</v>
      </c>
      <c r="AE146" t="s">
        <v>60</v>
      </c>
      <c r="AH146" s="3"/>
      <c r="AI146" s="3">
        <v>2023</v>
      </c>
      <c r="AJ146" s="4">
        <v>45260</v>
      </c>
      <c r="AK146" s="5">
        <v>45282</v>
      </c>
      <c r="AL146" t="s">
        <v>43</v>
      </c>
      <c r="AM146" t="s">
        <v>116</v>
      </c>
      <c r="AN146">
        <v>600</v>
      </c>
      <c r="AO146">
        <v>4.46</v>
      </c>
      <c r="AQ146" s="6">
        <v>4.46</v>
      </c>
    </row>
    <row r="147" spans="1:43" x14ac:dyDescent="0.3">
      <c r="A147" t="s">
        <v>3386</v>
      </c>
      <c r="B147" t="s">
        <v>85</v>
      </c>
      <c r="C147" t="s">
        <v>46</v>
      </c>
      <c r="D147" s="3">
        <v>74210</v>
      </c>
      <c r="E147" t="s">
        <v>1384</v>
      </c>
      <c r="F147" t="s">
        <v>48</v>
      </c>
      <c r="G147" t="s">
        <v>49</v>
      </c>
      <c r="H147" t="s">
        <v>50</v>
      </c>
      <c r="I147" t="s">
        <v>51</v>
      </c>
      <c r="J147" t="s">
        <v>43</v>
      </c>
      <c r="K147" t="s">
        <v>43</v>
      </c>
      <c r="L147" t="s">
        <v>43</v>
      </c>
      <c r="M147" t="s">
        <v>52</v>
      </c>
      <c r="N147" t="s">
        <v>2621</v>
      </c>
      <c r="O147" t="s">
        <v>3386</v>
      </c>
      <c r="Q147" s="3"/>
      <c r="U147" s="3"/>
      <c r="W147" t="s">
        <v>43</v>
      </c>
      <c r="X147" t="s">
        <v>43</v>
      </c>
      <c r="Y147" s="3">
        <v>1821</v>
      </c>
      <c r="Z147" t="s">
        <v>3414</v>
      </c>
      <c r="AA147" t="s">
        <v>1367</v>
      </c>
      <c r="AB147" t="s">
        <v>3415</v>
      </c>
      <c r="AC147" t="s">
        <v>3413</v>
      </c>
      <c r="AD147" t="s">
        <v>3391</v>
      </c>
      <c r="AE147" t="s">
        <v>60</v>
      </c>
      <c r="AH147" s="3"/>
      <c r="AI147" s="3">
        <v>2023</v>
      </c>
      <c r="AJ147" s="4">
        <v>45291</v>
      </c>
      <c r="AK147" s="5">
        <v>45327</v>
      </c>
      <c r="AL147" t="s">
        <v>43</v>
      </c>
      <c r="AM147" t="s">
        <v>116</v>
      </c>
      <c r="AN147">
        <v>600</v>
      </c>
      <c r="AO147">
        <v>4.46</v>
      </c>
      <c r="AQ147" s="6">
        <v>4.46</v>
      </c>
    </row>
    <row r="148" spans="1:43" x14ac:dyDescent="0.3">
      <c r="A148" t="s">
        <v>3386</v>
      </c>
      <c r="B148" t="s">
        <v>224</v>
      </c>
      <c r="C148" t="s">
        <v>46</v>
      </c>
      <c r="D148" s="3">
        <v>74210</v>
      </c>
      <c r="E148" t="s">
        <v>1384</v>
      </c>
      <c r="F148" t="s">
        <v>48</v>
      </c>
      <c r="G148" t="s">
        <v>49</v>
      </c>
      <c r="H148" t="s">
        <v>50</v>
      </c>
      <c r="I148" t="s">
        <v>51</v>
      </c>
      <c r="J148" t="s">
        <v>43</v>
      </c>
      <c r="K148" t="s">
        <v>43</v>
      </c>
      <c r="L148" t="s">
        <v>43</v>
      </c>
      <c r="M148" t="s">
        <v>52</v>
      </c>
      <c r="N148" t="s">
        <v>2621</v>
      </c>
      <c r="O148" t="s">
        <v>3386</v>
      </c>
      <c r="Q148" s="3"/>
      <c r="U148" s="3"/>
      <c r="W148" t="s">
        <v>43</v>
      </c>
      <c r="X148" t="s">
        <v>43</v>
      </c>
      <c r="Y148" s="3">
        <v>1821</v>
      </c>
      <c r="Z148" t="s">
        <v>3406</v>
      </c>
      <c r="AA148" t="s">
        <v>1367</v>
      </c>
      <c r="AB148" t="s">
        <v>3407</v>
      </c>
      <c r="AC148" t="s">
        <v>3394</v>
      </c>
      <c r="AD148" t="s">
        <v>3395</v>
      </c>
      <c r="AE148" t="s">
        <v>60</v>
      </c>
      <c r="AH148" s="3"/>
      <c r="AI148" s="3">
        <v>2024</v>
      </c>
      <c r="AJ148" s="4">
        <v>45473</v>
      </c>
      <c r="AK148" s="5">
        <v>45495</v>
      </c>
      <c r="AL148" t="s">
        <v>43</v>
      </c>
      <c r="AM148" t="s">
        <v>116</v>
      </c>
      <c r="AN148">
        <v>600</v>
      </c>
      <c r="AO148">
        <v>4.46</v>
      </c>
      <c r="AQ148" s="6">
        <v>4.46</v>
      </c>
    </row>
    <row r="149" spans="1:43" x14ac:dyDescent="0.3">
      <c r="A149" t="s">
        <v>3386</v>
      </c>
      <c r="B149" t="s">
        <v>130</v>
      </c>
      <c r="C149" t="s">
        <v>46</v>
      </c>
      <c r="D149" s="3">
        <v>74210</v>
      </c>
      <c r="E149" t="s">
        <v>1384</v>
      </c>
      <c r="F149" t="s">
        <v>48</v>
      </c>
      <c r="G149" t="s">
        <v>49</v>
      </c>
      <c r="H149" t="s">
        <v>50</v>
      </c>
      <c r="I149" t="s">
        <v>51</v>
      </c>
      <c r="J149" t="s">
        <v>43</v>
      </c>
      <c r="K149" t="s">
        <v>43</v>
      </c>
      <c r="L149" t="s">
        <v>43</v>
      </c>
      <c r="M149" t="s">
        <v>52</v>
      </c>
      <c r="N149" t="s">
        <v>3492</v>
      </c>
      <c r="O149" t="s">
        <v>3386</v>
      </c>
      <c r="Q149" s="3"/>
      <c r="U149" s="3"/>
      <c r="W149" t="s">
        <v>43</v>
      </c>
      <c r="X149" t="s">
        <v>43</v>
      </c>
      <c r="Y149" s="3">
        <v>1822</v>
      </c>
      <c r="Z149" t="s">
        <v>3493</v>
      </c>
      <c r="AA149" t="s">
        <v>1367</v>
      </c>
      <c r="AB149" t="s">
        <v>3494</v>
      </c>
      <c r="AC149" t="s">
        <v>3485</v>
      </c>
      <c r="AD149" t="s">
        <v>3399</v>
      </c>
      <c r="AE149" t="s">
        <v>60</v>
      </c>
      <c r="AH149" s="3"/>
      <c r="AI149" s="3">
        <v>2024</v>
      </c>
      <c r="AJ149" s="4">
        <v>45626</v>
      </c>
      <c r="AK149" s="5">
        <v>45646</v>
      </c>
      <c r="AL149" t="s">
        <v>43</v>
      </c>
      <c r="AM149" t="s">
        <v>116</v>
      </c>
      <c r="AN149">
        <v>40800</v>
      </c>
      <c r="AO149">
        <v>310.34000000000003</v>
      </c>
      <c r="AQ149" s="6">
        <v>310.34000000000003</v>
      </c>
    </row>
    <row r="150" spans="1:43" x14ac:dyDescent="0.3">
      <c r="A150" t="s">
        <v>3386</v>
      </c>
      <c r="B150" t="s">
        <v>71</v>
      </c>
      <c r="C150" t="s">
        <v>46</v>
      </c>
      <c r="D150" s="3">
        <v>74210</v>
      </c>
      <c r="E150" t="s">
        <v>1384</v>
      </c>
      <c r="F150" t="s">
        <v>48</v>
      </c>
      <c r="G150" t="s">
        <v>49</v>
      </c>
      <c r="H150" t="s">
        <v>50</v>
      </c>
      <c r="I150" t="s">
        <v>51</v>
      </c>
      <c r="J150" t="s">
        <v>43</v>
      </c>
      <c r="K150" t="s">
        <v>43</v>
      </c>
      <c r="L150" t="s">
        <v>43</v>
      </c>
      <c r="M150" t="s">
        <v>52</v>
      </c>
      <c r="N150" t="s">
        <v>3492</v>
      </c>
      <c r="O150" t="s">
        <v>3386</v>
      </c>
      <c r="Q150" s="3"/>
      <c r="U150" s="3"/>
      <c r="W150" t="s">
        <v>43</v>
      </c>
      <c r="X150" t="s">
        <v>43</v>
      </c>
      <c r="Y150" s="3">
        <v>1833</v>
      </c>
      <c r="Z150" t="s">
        <v>3480</v>
      </c>
      <c r="AA150" t="s">
        <v>1367</v>
      </c>
      <c r="AB150" t="s">
        <v>3481</v>
      </c>
      <c r="AC150" t="s">
        <v>3482</v>
      </c>
      <c r="AD150" t="s">
        <v>3399</v>
      </c>
      <c r="AE150" t="s">
        <v>60</v>
      </c>
      <c r="AH150" s="3"/>
      <c r="AI150" s="3">
        <v>2024</v>
      </c>
      <c r="AJ150" s="4">
        <v>45657</v>
      </c>
      <c r="AK150" s="5">
        <v>45681</v>
      </c>
      <c r="AL150" t="s">
        <v>43</v>
      </c>
      <c r="AM150" t="s">
        <v>116</v>
      </c>
      <c r="AN150">
        <v>40800</v>
      </c>
      <c r="AO150">
        <v>310.34000000000003</v>
      </c>
      <c r="AQ150" s="6">
        <v>310.34000000000003</v>
      </c>
    </row>
    <row r="151" spans="1:43" x14ac:dyDescent="0.3">
      <c r="A151" t="s">
        <v>3386</v>
      </c>
      <c r="B151" t="s">
        <v>247</v>
      </c>
      <c r="C151" t="s">
        <v>46</v>
      </c>
      <c r="D151" s="3">
        <v>74210</v>
      </c>
      <c r="E151" t="s">
        <v>1384</v>
      </c>
      <c r="F151" t="s">
        <v>48</v>
      </c>
      <c r="G151" t="s">
        <v>49</v>
      </c>
      <c r="H151" t="s">
        <v>50</v>
      </c>
      <c r="I151" t="s">
        <v>51</v>
      </c>
      <c r="J151" t="s">
        <v>43</v>
      </c>
      <c r="K151" t="s">
        <v>43</v>
      </c>
      <c r="L151" t="s">
        <v>43</v>
      </c>
      <c r="M151" t="s">
        <v>52</v>
      </c>
      <c r="N151" t="s">
        <v>2621</v>
      </c>
      <c r="O151" t="s">
        <v>3386</v>
      </c>
      <c r="Q151" s="3"/>
      <c r="U151" s="3"/>
      <c r="W151" t="s">
        <v>43</v>
      </c>
      <c r="X151" t="s">
        <v>43</v>
      </c>
      <c r="Y151" s="3">
        <v>1841</v>
      </c>
      <c r="Z151" t="s">
        <v>3419</v>
      </c>
      <c r="AA151" t="s">
        <v>1367</v>
      </c>
      <c r="AB151" t="s">
        <v>3420</v>
      </c>
      <c r="AC151" t="s">
        <v>3410</v>
      </c>
      <c r="AE151" t="s">
        <v>60</v>
      </c>
      <c r="AH151" s="3"/>
      <c r="AI151" s="3">
        <v>2023</v>
      </c>
      <c r="AJ151" s="4">
        <v>45230</v>
      </c>
      <c r="AK151" s="5">
        <v>45281</v>
      </c>
      <c r="AL151" t="s">
        <v>43</v>
      </c>
      <c r="AM151" t="s">
        <v>116</v>
      </c>
      <c r="AN151">
        <v>600</v>
      </c>
      <c r="AO151">
        <v>4.46</v>
      </c>
      <c r="AQ151" s="6">
        <v>4.46</v>
      </c>
    </row>
    <row r="152" spans="1:43" x14ac:dyDescent="0.3">
      <c r="A152" t="s">
        <v>3386</v>
      </c>
      <c r="B152" t="s">
        <v>915</v>
      </c>
      <c r="C152" t="s">
        <v>46</v>
      </c>
      <c r="D152" s="3">
        <v>74210</v>
      </c>
      <c r="E152" t="s">
        <v>1384</v>
      </c>
      <c r="F152" t="s">
        <v>48</v>
      </c>
      <c r="G152" t="s">
        <v>49</v>
      </c>
      <c r="H152" t="s">
        <v>50</v>
      </c>
      <c r="I152" t="s">
        <v>51</v>
      </c>
      <c r="J152" t="s">
        <v>43</v>
      </c>
      <c r="K152" t="s">
        <v>43</v>
      </c>
      <c r="L152" t="s">
        <v>43</v>
      </c>
      <c r="M152" t="s">
        <v>52</v>
      </c>
      <c r="N152" t="s">
        <v>2621</v>
      </c>
      <c r="O152" t="s">
        <v>3386</v>
      </c>
      <c r="Q152" s="3"/>
      <c r="U152" s="3"/>
      <c r="W152" t="s">
        <v>43</v>
      </c>
      <c r="X152" t="s">
        <v>43</v>
      </c>
      <c r="Y152" s="3">
        <v>1860</v>
      </c>
      <c r="Z152" t="s">
        <v>3421</v>
      </c>
      <c r="AA152" t="s">
        <v>1367</v>
      </c>
      <c r="AB152" t="s">
        <v>3422</v>
      </c>
      <c r="AC152" t="s">
        <v>3423</v>
      </c>
      <c r="AD152" t="s">
        <v>3395</v>
      </c>
      <c r="AE152" t="s">
        <v>60</v>
      </c>
      <c r="AH152" s="3"/>
      <c r="AI152" s="3">
        <v>2024</v>
      </c>
      <c r="AJ152" s="4">
        <v>45443</v>
      </c>
      <c r="AK152" s="5">
        <v>45484</v>
      </c>
      <c r="AL152" t="s">
        <v>43</v>
      </c>
      <c r="AM152" t="s">
        <v>116</v>
      </c>
      <c r="AN152">
        <v>600</v>
      </c>
      <c r="AO152">
        <v>4.46</v>
      </c>
      <c r="AQ152" s="6">
        <v>4.46</v>
      </c>
    </row>
    <row r="153" spans="1:43" x14ac:dyDescent="0.3">
      <c r="A153" t="s">
        <v>3386</v>
      </c>
      <c r="B153" t="s">
        <v>207</v>
      </c>
      <c r="C153" t="s">
        <v>46</v>
      </c>
      <c r="D153" s="3">
        <v>74210</v>
      </c>
      <c r="E153" t="s">
        <v>1384</v>
      </c>
      <c r="F153" t="s">
        <v>48</v>
      </c>
      <c r="G153" t="s">
        <v>49</v>
      </c>
      <c r="H153" t="s">
        <v>50</v>
      </c>
      <c r="I153" t="s">
        <v>51</v>
      </c>
      <c r="J153" t="s">
        <v>43</v>
      </c>
      <c r="K153" t="s">
        <v>43</v>
      </c>
      <c r="L153" t="s">
        <v>43</v>
      </c>
      <c r="M153" t="s">
        <v>52</v>
      </c>
      <c r="N153" t="s">
        <v>2621</v>
      </c>
      <c r="O153" t="s">
        <v>3386</v>
      </c>
      <c r="Q153" s="3"/>
      <c r="U153" s="3"/>
      <c r="W153" t="s">
        <v>43</v>
      </c>
      <c r="X153" t="s">
        <v>43</v>
      </c>
      <c r="Y153" s="3">
        <v>1867</v>
      </c>
      <c r="Z153" t="s">
        <v>3416</v>
      </c>
      <c r="AA153" t="s">
        <v>1367</v>
      </c>
      <c r="AB153" t="s">
        <v>3417</v>
      </c>
      <c r="AC153" t="s">
        <v>3418</v>
      </c>
      <c r="AD153" t="s">
        <v>3391</v>
      </c>
      <c r="AE153" t="s">
        <v>60</v>
      </c>
      <c r="AH153" s="3"/>
      <c r="AI153" s="3">
        <v>2024</v>
      </c>
      <c r="AJ153" s="4">
        <v>45504</v>
      </c>
      <c r="AK153" s="5">
        <v>45541</v>
      </c>
      <c r="AL153" t="s">
        <v>43</v>
      </c>
      <c r="AM153" t="s">
        <v>116</v>
      </c>
      <c r="AN153">
        <v>600</v>
      </c>
      <c r="AO153">
        <v>4.46</v>
      </c>
      <c r="AQ153" s="6">
        <v>4.46</v>
      </c>
    </row>
    <row r="154" spans="1:43" x14ac:dyDescent="0.3">
      <c r="A154" t="s">
        <v>3386</v>
      </c>
      <c r="B154" t="s">
        <v>124</v>
      </c>
      <c r="C154" t="s">
        <v>46</v>
      </c>
      <c r="D154" s="3">
        <v>74210</v>
      </c>
      <c r="E154" t="s">
        <v>1384</v>
      </c>
      <c r="F154" t="s">
        <v>48</v>
      </c>
      <c r="G154" t="s">
        <v>49</v>
      </c>
      <c r="H154" t="s">
        <v>50</v>
      </c>
      <c r="I154" t="s">
        <v>51</v>
      </c>
      <c r="J154" t="s">
        <v>43</v>
      </c>
      <c r="K154" t="s">
        <v>43</v>
      </c>
      <c r="L154" t="s">
        <v>43</v>
      </c>
      <c r="M154" t="s">
        <v>52</v>
      </c>
      <c r="N154" t="s">
        <v>3492</v>
      </c>
      <c r="O154" t="s">
        <v>3386</v>
      </c>
      <c r="Q154" s="3"/>
      <c r="U154" s="3"/>
      <c r="W154" t="s">
        <v>43</v>
      </c>
      <c r="X154" t="s">
        <v>43</v>
      </c>
      <c r="Y154" s="3">
        <v>1872</v>
      </c>
      <c r="Z154" t="s">
        <v>3424</v>
      </c>
      <c r="AA154" t="s">
        <v>1367</v>
      </c>
      <c r="AB154" t="s">
        <v>3425</v>
      </c>
      <c r="AC154" t="s">
        <v>3426</v>
      </c>
      <c r="AD154" t="s">
        <v>3399</v>
      </c>
      <c r="AE154" t="s">
        <v>60</v>
      </c>
      <c r="AH154" s="3"/>
      <c r="AI154" s="3">
        <v>2024</v>
      </c>
      <c r="AJ154" s="4">
        <v>45596</v>
      </c>
      <c r="AK154" s="5">
        <v>45621</v>
      </c>
      <c r="AL154" t="s">
        <v>43</v>
      </c>
      <c r="AM154" t="s">
        <v>116</v>
      </c>
      <c r="AN154">
        <v>40800</v>
      </c>
      <c r="AO154">
        <v>310.34000000000003</v>
      </c>
      <c r="AQ154" s="6">
        <v>310.34000000000003</v>
      </c>
    </row>
    <row r="155" spans="1:43" x14ac:dyDescent="0.3">
      <c r="A155" t="s">
        <v>3386</v>
      </c>
      <c r="B155" t="s">
        <v>517</v>
      </c>
      <c r="C155" t="s">
        <v>46</v>
      </c>
      <c r="D155" s="3">
        <v>74210</v>
      </c>
      <c r="E155" t="s">
        <v>1384</v>
      </c>
      <c r="F155" t="s">
        <v>48</v>
      </c>
      <c r="G155" t="s">
        <v>49</v>
      </c>
      <c r="H155" t="s">
        <v>50</v>
      </c>
      <c r="I155" t="s">
        <v>51</v>
      </c>
      <c r="J155" t="s">
        <v>43</v>
      </c>
      <c r="K155" t="s">
        <v>43</v>
      </c>
      <c r="L155" t="s">
        <v>43</v>
      </c>
      <c r="M155" t="s">
        <v>52</v>
      </c>
      <c r="N155" t="s">
        <v>2621</v>
      </c>
      <c r="O155" t="s">
        <v>3386</v>
      </c>
      <c r="Q155" s="3"/>
      <c r="U155" s="3"/>
      <c r="W155" t="s">
        <v>43</v>
      </c>
      <c r="X155" t="s">
        <v>43</v>
      </c>
      <c r="Y155" s="3">
        <v>1902</v>
      </c>
      <c r="Z155" t="s">
        <v>3429</v>
      </c>
      <c r="AA155" t="s">
        <v>1367</v>
      </c>
      <c r="AB155" t="s">
        <v>3430</v>
      </c>
      <c r="AC155" t="s">
        <v>3431</v>
      </c>
      <c r="AE155" t="s">
        <v>60</v>
      </c>
      <c r="AH155" s="3"/>
      <c r="AI155" s="3">
        <v>2024</v>
      </c>
      <c r="AJ155" s="4">
        <v>45382</v>
      </c>
      <c r="AK155" s="5">
        <v>45408</v>
      </c>
      <c r="AL155" t="s">
        <v>43</v>
      </c>
      <c r="AM155" t="s">
        <v>116</v>
      </c>
      <c r="AN155">
        <v>600</v>
      </c>
      <c r="AO155">
        <v>4.46</v>
      </c>
      <c r="AQ155" s="6">
        <v>4.46</v>
      </c>
    </row>
    <row r="156" spans="1:43" x14ac:dyDescent="0.3">
      <c r="A156" t="s">
        <v>3386</v>
      </c>
      <c r="B156" t="s">
        <v>440</v>
      </c>
      <c r="C156" t="s">
        <v>46</v>
      </c>
      <c r="D156" s="3">
        <v>74210</v>
      </c>
      <c r="E156" t="s">
        <v>1384</v>
      </c>
      <c r="F156" t="s">
        <v>48</v>
      </c>
      <c r="G156" t="s">
        <v>49</v>
      </c>
      <c r="H156" t="s">
        <v>50</v>
      </c>
      <c r="I156" t="s">
        <v>51</v>
      </c>
      <c r="J156" t="s">
        <v>43</v>
      </c>
      <c r="K156" t="s">
        <v>43</v>
      </c>
      <c r="L156" t="s">
        <v>43</v>
      </c>
      <c r="M156" t="s">
        <v>52</v>
      </c>
      <c r="N156" t="s">
        <v>2621</v>
      </c>
      <c r="O156" t="s">
        <v>3386</v>
      </c>
      <c r="Q156" s="3"/>
      <c r="U156" s="3"/>
      <c r="W156" t="s">
        <v>43</v>
      </c>
      <c r="X156" t="s">
        <v>43</v>
      </c>
      <c r="Y156" s="3">
        <v>23628</v>
      </c>
      <c r="Z156" t="s">
        <v>3432</v>
      </c>
      <c r="AA156" t="s">
        <v>1367</v>
      </c>
      <c r="AB156" t="s">
        <v>3433</v>
      </c>
      <c r="AC156" t="s">
        <v>3434</v>
      </c>
      <c r="AE156" t="s">
        <v>60</v>
      </c>
      <c r="AH156" s="3"/>
      <c r="AI156" s="3">
        <v>2024</v>
      </c>
      <c r="AJ156" s="4">
        <v>45383</v>
      </c>
      <c r="AK156" s="5">
        <v>45411</v>
      </c>
      <c r="AL156" t="s">
        <v>43</v>
      </c>
      <c r="AM156" t="s">
        <v>116</v>
      </c>
      <c r="AN156">
        <v>-600</v>
      </c>
      <c r="AP156">
        <v>4.46</v>
      </c>
      <c r="AQ156" s="6">
        <v>-4.46</v>
      </c>
    </row>
    <row r="157" spans="1:43" x14ac:dyDescent="0.3">
      <c r="A157" t="s">
        <v>3386</v>
      </c>
      <c r="B157" t="s">
        <v>117</v>
      </c>
      <c r="C157" t="s">
        <v>46</v>
      </c>
      <c r="D157" s="3">
        <v>74210</v>
      </c>
      <c r="E157" t="s">
        <v>1384</v>
      </c>
      <c r="F157" t="s">
        <v>48</v>
      </c>
      <c r="G157" t="s">
        <v>49</v>
      </c>
      <c r="H157" t="s">
        <v>50</v>
      </c>
      <c r="I157" t="s">
        <v>51</v>
      </c>
      <c r="J157" t="s">
        <v>43</v>
      </c>
      <c r="K157" t="s">
        <v>43</v>
      </c>
      <c r="L157" t="s">
        <v>43</v>
      </c>
      <c r="M157" t="s">
        <v>52</v>
      </c>
      <c r="N157" t="s">
        <v>2621</v>
      </c>
      <c r="O157" t="s">
        <v>3386</v>
      </c>
      <c r="Q157" s="3"/>
      <c r="U157" s="3"/>
      <c r="W157" t="s">
        <v>43</v>
      </c>
      <c r="X157" t="s">
        <v>43</v>
      </c>
      <c r="Y157" s="3">
        <v>23859</v>
      </c>
      <c r="Z157" t="s">
        <v>3438</v>
      </c>
      <c r="AA157" t="s">
        <v>1367</v>
      </c>
      <c r="AB157" t="s">
        <v>3439</v>
      </c>
      <c r="AC157" t="s">
        <v>3440</v>
      </c>
      <c r="AE157" t="s">
        <v>60</v>
      </c>
      <c r="AH157" s="3"/>
      <c r="AI157" s="3">
        <v>2023</v>
      </c>
      <c r="AJ157" s="4">
        <v>45231</v>
      </c>
      <c r="AK157" s="5">
        <v>45281</v>
      </c>
      <c r="AL157" t="s">
        <v>43</v>
      </c>
      <c r="AM157" t="s">
        <v>116</v>
      </c>
      <c r="AN157">
        <v>-600</v>
      </c>
      <c r="AP157">
        <v>4.46</v>
      </c>
      <c r="AQ157" s="6">
        <v>-4.46</v>
      </c>
    </row>
    <row r="158" spans="1:43" x14ac:dyDescent="0.3">
      <c r="A158" t="s">
        <v>3386</v>
      </c>
      <c r="B158" t="s">
        <v>915</v>
      </c>
      <c r="C158" t="s">
        <v>46</v>
      </c>
      <c r="D158" s="3">
        <v>74210</v>
      </c>
      <c r="E158" t="s">
        <v>1384</v>
      </c>
      <c r="F158" t="s">
        <v>48</v>
      </c>
      <c r="G158" t="s">
        <v>49</v>
      </c>
      <c r="H158" t="s">
        <v>50</v>
      </c>
      <c r="I158" t="s">
        <v>51</v>
      </c>
      <c r="J158" t="s">
        <v>43</v>
      </c>
      <c r="K158" t="s">
        <v>43</v>
      </c>
      <c r="L158" t="s">
        <v>43</v>
      </c>
      <c r="M158" t="s">
        <v>52</v>
      </c>
      <c r="N158" t="s">
        <v>2621</v>
      </c>
      <c r="O158" t="s">
        <v>3386</v>
      </c>
      <c r="Q158" s="3"/>
      <c r="U158" s="3"/>
      <c r="W158" t="s">
        <v>43</v>
      </c>
      <c r="X158" t="s">
        <v>43</v>
      </c>
      <c r="Y158" s="3">
        <v>23942</v>
      </c>
      <c r="Z158" t="s">
        <v>3435</v>
      </c>
      <c r="AA158" t="s">
        <v>1367</v>
      </c>
      <c r="AB158" t="s">
        <v>3436</v>
      </c>
      <c r="AC158" t="s">
        <v>3437</v>
      </c>
      <c r="AD158" t="s">
        <v>3395</v>
      </c>
      <c r="AE158" t="s">
        <v>60</v>
      </c>
      <c r="AH158" s="3"/>
      <c r="AI158" s="3">
        <v>2024</v>
      </c>
      <c r="AJ158" s="4">
        <v>45413</v>
      </c>
      <c r="AK158" s="5">
        <v>45483</v>
      </c>
      <c r="AL158" t="s">
        <v>43</v>
      </c>
      <c r="AM158" t="s">
        <v>116</v>
      </c>
      <c r="AN158">
        <v>-600</v>
      </c>
      <c r="AP158">
        <v>4.46</v>
      </c>
      <c r="AQ158" s="6">
        <v>-4.46</v>
      </c>
    </row>
    <row r="159" spans="1:43" x14ac:dyDescent="0.3">
      <c r="A159" t="s">
        <v>3386</v>
      </c>
      <c r="B159" t="s">
        <v>224</v>
      </c>
      <c r="C159" t="s">
        <v>46</v>
      </c>
      <c r="D159" s="3">
        <v>74210</v>
      </c>
      <c r="E159" t="s">
        <v>1384</v>
      </c>
      <c r="F159" t="s">
        <v>48</v>
      </c>
      <c r="G159" t="s">
        <v>49</v>
      </c>
      <c r="H159" t="s">
        <v>50</v>
      </c>
      <c r="I159" t="s">
        <v>51</v>
      </c>
      <c r="J159" t="s">
        <v>43</v>
      </c>
      <c r="K159" t="s">
        <v>43</v>
      </c>
      <c r="L159" t="s">
        <v>43</v>
      </c>
      <c r="M159" t="s">
        <v>52</v>
      </c>
      <c r="N159" t="s">
        <v>2621</v>
      </c>
      <c r="O159" t="s">
        <v>3386</v>
      </c>
      <c r="Q159" s="3"/>
      <c r="U159" s="3"/>
      <c r="W159" t="s">
        <v>43</v>
      </c>
      <c r="X159" t="s">
        <v>43</v>
      </c>
      <c r="Y159" s="3">
        <v>24133</v>
      </c>
      <c r="Z159" t="s">
        <v>3441</v>
      </c>
      <c r="AA159" t="s">
        <v>1367</v>
      </c>
      <c r="AB159" t="s">
        <v>3442</v>
      </c>
      <c r="AC159" t="s">
        <v>3443</v>
      </c>
      <c r="AD159" t="s">
        <v>3395</v>
      </c>
      <c r="AE159" t="s">
        <v>60</v>
      </c>
      <c r="AH159" s="3"/>
      <c r="AI159" s="3">
        <v>2024</v>
      </c>
      <c r="AJ159" s="4">
        <v>45444</v>
      </c>
      <c r="AK159" s="5">
        <v>45484</v>
      </c>
      <c r="AL159" t="s">
        <v>43</v>
      </c>
      <c r="AM159" t="s">
        <v>116</v>
      </c>
      <c r="AN159">
        <v>-600</v>
      </c>
      <c r="AP159">
        <v>4.46</v>
      </c>
      <c r="AQ159" s="6">
        <v>-4.46</v>
      </c>
    </row>
    <row r="160" spans="1:43" x14ac:dyDescent="0.3">
      <c r="A160" t="s">
        <v>3386</v>
      </c>
      <c r="B160" t="s">
        <v>207</v>
      </c>
      <c r="C160" t="s">
        <v>46</v>
      </c>
      <c r="D160" s="3">
        <v>74210</v>
      </c>
      <c r="E160" t="s">
        <v>1384</v>
      </c>
      <c r="F160" t="s">
        <v>48</v>
      </c>
      <c r="G160" t="s">
        <v>49</v>
      </c>
      <c r="H160" t="s">
        <v>50</v>
      </c>
      <c r="I160" t="s">
        <v>51</v>
      </c>
      <c r="J160" t="s">
        <v>43</v>
      </c>
      <c r="K160" t="s">
        <v>43</v>
      </c>
      <c r="L160" t="s">
        <v>43</v>
      </c>
      <c r="M160" t="s">
        <v>52</v>
      </c>
      <c r="N160" t="s">
        <v>2621</v>
      </c>
      <c r="O160" t="s">
        <v>3386</v>
      </c>
      <c r="Q160" s="3"/>
      <c r="U160" s="3"/>
      <c r="W160" t="s">
        <v>43</v>
      </c>
      <c r="X160" t="s">
        <v>43</v>
      </c>
      <c r="Y160" s="3">
        <v>25304</v>
      </c>
      <c r="Z160" t="s">
        <v>3444</v>
      </c>
      <c r="AA160" t="s">
        <v>1367</v>
      </c>
      <c r="AB160" t="s">
        <v>3445</v>
      </c>
      <c r="AC160" t="s">
        <v>3446</v>
      </c>
      <c r="AD160" t="s">
        <v>3395</v>
      </c>
      <c r="AE160" t="s">
        <v>60</v>
      </c>
      <c r="AH160" s="3"/>
      <c r="AI160" s="3">
        <v>2024</v>
      </c>
      <c r="AJ160" s="4">
        <v>45474</v>
      </c>
      <c r="AK160" s="5">
        <v>45495</v>
      </c>
      <c r="AL160" t="s">
        <v>43</v>
      </c>
      <c r="AM160" t="s">
        <v>116</v>
      </c>
      <c r="AN160">
        <v>-600</v>
      </c>
      <c r="AP160">
        <v>4.46</v>
      </c>
      <c r="AQ160" s="6">
        <v>-4.46</v>
      </c>
    </row>
    <row r="161" spans="1:43" x14ac:dyDescent="0.3">
      <c r="A161" t="s">
        <v>3386</v>
      </c>
      <c r="B161" t="s">
        <v>179</v>
      </c>
      <c r="C161" t="s">
        <v>46</v>
      </c>
      <c r="D161" s="3">
        <v>74210</v>
      </c>
      <c r="E161" t="s">
        <v>1384</v>
      </c>
      <c r="F161" t="s">
        <v>48</v>
      </c>
      <c r="G161" t="s">
        <v>49</v>
      </c>
      <c r="H161" t="s">
        <v>50</v>
      </c>
      <c r="I161" t="s">
        <v>51</v>
      </c>
      <c r="J161" t="s">
        <v>43</v>
      </c>
      <c r="K161" t="s">
        <v>43</v>
      </c>
      <c r="L161" t="s">
        <v>43</v>
      </c>
      <c r="M161" t="s">
        <v>52</v>
      </c>
      <c r="N161" t="s">
        <v>2621</v>
      </c>
      <c r="O161" t="s">
        <v>3386</v>
      </c>
      <c r="Q161" s="3"/>
      <c r="U161" s="3"/>
      <c r="W161" t="s">
        <v>43</v>
      </c>
      <c r="X161" t="s">
        <v>43</v>
      </c>
      <c r="Y161" s="3">
        <v>26220</v>
      </c>
      <c r="Z161" t="s">
        <v>3450</v>
      </c>
      <c r="AA161" t="s">
        <v>1367</v>
      </c>
      <c r="AB161" t="s">
        <v>3451</v>
      </c>
      <c r="AC161" t="s">
        <v>3452</v>
      </c>
      <c r="AD161" t="s">
        <v>3391</v>
      </c>
      <c r="AE161" t="s">
        <v>60</v>
      </c>
      <c r="AH161" s="3"/>
      <c r="AI161" s="3">
        <v>2024</v>
      </c>
      <c r="AJ161" s="4">
        <v>45536</v>
      </c>
      <c r="AK161" s="5">
        <v>45560</v>
      </c>
      <c r="AL161" t="s">
        <v>43</v>
      </c>
      <c r="AM161" t="s">
        <v>116</v>
      </c>
      <c r="AN161">
        <v>-600</v>
      </c>
      <c r="AP161">
        <v>4.46</v>
      </c>
      <c r="AQ161" s="6">
        <v>-4.46</v>
      </c>
    </row>
    <row r="162" spans="1:43" x14ac:dyDescent="0.3">
      <c r="A162" t="s">
        <v>3386</v>
      </c>
      <c r="B162" t="s">
        <v>733</v>
      </c>
      <c r="C162" t="s">
        <v>46</v>
      </c>
      <c r="D162" s="3">
        <v>74210</v>
      </c>
      <c r="E162" t="s">
        <v>1384</v>
      </c>
      <c r="F162" t="s">
        <v>48</v>
      </c>
      <c r="G162" t="s">
        <v>49</v>
      </c>
      <c r="H162" t="s">
        <v>50</v>
      </c>
      <c r="I162" t="s">
        <v>51</v>
      </c>
      <c r="J162" t="s">
        <v>43</v>
      </c>
      <c r="K162" t="s">
        <v>43</v>
      </c>
      <c r="L162" t="s">
        <v>43</v>
      </c>
      <c r="M162" t="s">
        <v>52</v>
      </c>
      <c r="N162" t="s">
        <v>2621</v>
      </c>
      <c r="O162" t="s">
        <v>3386</v>
      </c>
      <c r="Q162" s="3"/>
      <c r="U162" s="3"/>
      <c r="W162" t="s">
        <v>43</v>
      </c>
      <c r="X162" t="s">
        <v>43</v>
      </c>
      <c r="Y162" s="3">
        <v>26283</v>
      </c>
      <c r="Z162" t="s">
        <v>3447</v>
      </c>
      <c r="AA162" t="s">
        <v>1367</v>
      </c>
      <c r="AB162" t="s">
        <v>3448</v>
      </c>
      <c r="AC162" t="s">
        <v>3449</v>
      </c>
      <c r="AD162" t="s">
        <v>3391</v>
      </c>
      <c r="AE162" t="s">
        <v>60</v>
      </c>
      <c r="AH162" s="3"/>
      <c r="AI162" s="3">
        <v>2024</v>
      </c>
      <c r="AJ162" s="4">
        <v>45505</v>
      </c>
      <c r="AK162" s="5">
        <v>45541</v>
      </c>
      <c r="AL162" t="s">
        <v>43</v>
      </c>
      <c r="AM162" t="s">
        <v>116</v>
      </c>
      <c r="AN162">
        <v>-600</v>
      </c>
      <c r="AP162">
        <v>4.46</v>
      </c>
      <c r="AQ162" s="6">
        <v>-4.46</v>
      </c>
    </row>
    <row r="163" spans="1:43" x14ac:dyDescent="0.3">
      <c r="A163" t="s">
        <v>3386</v>
      </c>
      <c r="B163" t="s">
        <v>551</v>
      </c>
      <c r="C163" t="s">
        <v>46</v>
      </c>
      <c r="D163" s="3">
        <v>74210</v>
      </c>
      <c r="E163" t="s">
        <v>1384</v>
      </c>
      <c r="F163" t="s">
        <v>48</v>
      </c>
      <c r="G163" t="s">
        <v>49</v>
      </c>
      <c r="H163" t="s">
        <v>50</v>
      </c>
      <c r="I163" t="s">
        <v>51</v>
      </c>
      <c r="J163" t="s">
        <v>43</v>
      </c>
      <c r="K163" t="s">
        <v>43</v>
      </c>
      <c r="L163" t="s">
        <v>43</v>
      </c>
      <c r="M163" t="s">
        <v>52</v>
      </c>
      <c r="N163" t="s">
        <v>2621</v>
      </c>
      <c r="O163" t="s">
        <v>3386</v>
      </c>
      <c r="Q163" s="3"/>
      <c r="U163" s="3"/>
      <c r="W163" t="s">
        <v>43</v>
      </c>
      <c r="X163" t="s">
        <v>43</v>
      </c>
      <c r="Y163" s="3">
        <v>26309</v>
      </c>
      <c r="Z163" t="s">
        <v>3456</v>
      </c>
      <c r="AA163" t="s">
        <v>1367</v>
      </c>
      <c r="AB163" t="s">
        <v>3457</v>
      </c>
      <c r="AC163" t="s">
        <v>3458</v>
      </c>
      <c r="AD163" t="s">
        <v>3391</v>
      </c>
      <c r="AE163" t="s">
        <v>60</v>
      </c>
      <c r="AH163" s="3"/>
      <c r="AI163" s="3">
        <v>2024</v>
      </c>
      <c r="AJ163" s="4">
        <v>45292</v>
      </c>
      <c r="AK163" s="5">
        <v>45327</v>
      </c>
      <c r="AL163" t="s">
        <v>43</v>
      </c>
      <c r="AM163" t="s">
        <v>116</v>
      </c>
      <c r="AN163">
        <v>-600</v>
      </c>
      <c r="AP163">
        <v>4.46</v>
      </c>
      <c r="AQ163" s="6">
        <v>-4.46</v>
      </c>
    </row>
    <row r="164" spans="1:43" x14ac:dyDescent="0.3">
      <c r="A164" t="s">
        <v>3386</v>
      </c>
      <c r="B164" t="s">
        <v>130</v>
      </c>
      <c r="C164" t="s">
        <v>46</v>
      </c>
      <c r="D164" s="3">
        <v>74210</v>
      </c>
      <c r="E164" t="s">
        <v>1384</v>
      </c>
      <c r="F164" t="s">
        <v>48</v>
      </c>
      <c r="G164" t="s">
        <v>49</v>
      </c>
      <c r="H164" t="s">
        <v>50</v>
      </c>
      <c r="I164" t="s">
        <v>51</v>
      </c>
      <c r="J164" t="s">
        <v>43</v>
      </c>
      <c r="K164" t="s">
        <v>43</v>
      </c>
      <c r="L164" t="s">
        <v>43</v>
      </c>
      <c r="M164" t="s">
        <v>52</v>
      </c>
      <c r="N164" t="s">
        <v>3492</v>
      </c>
      <c r="O164" t="s">
        <v>3386</v>
      </c>
      <c r="Q164" s="3"/>
      <c r="U164" s="3"/>
      <c r="W164" t="s">
        <v>43</v>
      </c>
      <c r="X164" t="s">
        <v>43</v>
      </c>
      <c r="Y164" s="3">
        <v>26766</v>
      </c>
      <c r="Z164" t="s">
        <v>3459</v>
      </c>
      <c r="AA164" t="s">
        <v>1367</v>
      </c>
      <c r="AB164" t="s">
        <v>3460</v>
      </c>
      <c r="AC164" t="s">
        <v>3461</v>
      </c>
      <c r="AD164" t="s">
        <v>3399</v>
      </c>
      <c r="AE164" t="s">
        <v>60</v>
      </c>
      <c r="AH164" s="3"/>
      <c r="AI164" s="3">
        <v>2024</v>
      </c>
      <c r="AJ164" s="4">
        <v>45597</v>
      </c>
      <c r="AK164" s="5">
        <v>45621</v>
      </c>
      <c r="AL164" t="s">
        <v>43</v>
      </c>
      <c r="AM164" t="s">
        <v>116</v>
      </c>
      <c r="AN164">
        <v>-40800</v>
      </c>
      <c r="AP164">
        <v>310.34000000000003</v>
      </c>
      <c r="AQ164" s="6">
        <v>-310.34000000000003</v>
      </c>
    </row>
    <row r="165" spans="1:43" x14ac:dyDescent="0.3">
      <c r="A165" t="s">
        <v>3386</v>
      </c>
      <c r="B165" t="s">
        <v>85</v>
      </c>
      <c r="C165" t="s">
        <v>46</v>
      </c>
      <c r="D165" s="3">
        <v>74210</v>
      </c>
      <c r="E165" t="s">
        <v>1384</v>
      </c>
      <c r="F165" t="s">
        <v>48</v>
      </c>
      <c r="G165" t="s">
        <v>49</v>
      </c>
      <c r="H165" t="s">
        <v>50</v>
      </c>
      <c r="I165" t="s">
        <v>51</v>
      </c>
      <c r="J165" t="s">
        <v>43</v>
      </c>
      <c r="K165" t="s">
        <v>43</v>
      </c>
      <c r="L165" t="s">
        <v>43</v>
      </c>
      <c r="M165" t="s">
        <v>52</v>
      </c>
      <c r="N165" t="s">
        <v>2621</v>
      </c>
      <c r="O165" t="s">
        <v>3386</v>
      </c>
      <c r="Q165" s="3"/>
      <c r="U165" s="3"/>
      <c r="W165" t="s">
        <v>43</v>
      </c>
      <c r="X165" t="s">
        <v>43</v>
      </c>
      <c r="Y165" s="3">
        <v>26923</v>
      </c>
      <c r="Z165" t="s">
        <v>3462</v>
      </c>
      <c r="AA165" t="s">
        <v>1367</v>
      </c>
      <c r="AB165" t="s">
        <v>3463</v>
      </c>
      <c r="AC165" t="s">
        <v>3464</v>
      </c>
      <c r="AE165" t="s">
        <v>60</v>
      </c>
      <c r="AH165" s="3"/>
      <c r="AI165" s="3">
        <v>2023</v>
      </c>
      <c r="AJ165" s="4">
        <v>45261</v>
      </c>
      <c r="AK165" s="5">
        <v>45282</v>
      </c>
      <c r="AL165" t="s">
        <v>43</v>
      </c>
      <c r="AM165" t="s">
        <v>116</v>
      </c>
      <c r="AN165">
        <v>-600</v>
      </c>
      <c r="AP165">
        <v>4.46</v>
      </c>
      <c r="AQ165" s="6">
        <v>-4.46</v>
      </c>
    </row>
    <row r="166" spans="1:43" x14ac:dyDescent="0.3">
      <c r="A166" t="s">
        <v>3386</v>
      </c>
      <c r="B166" t="s">
        <v>190</v>
      </c>
      <c r="C166" t="s">
        <v>46</v>
      </c>
      <c r="D166" s="3">
        <v>74210</v>
      </c>
      <c r="E166" t="s">
        <v>1384</v>
      </c>
      <c r="F166" t="s">
        <v>48</v>
      </c>
      <c r="G166" t="s">
        <v>49</v>
      </c>
      <c r="H166" t="s">
        <v>50</v>
      </c>
      <c r="I166" t="s">
        <v>51</v>
      </c>
      <c r="J166" t="s">
        <v>43</v>
      </c>
      <c r="K166" t="s">
        <v>43</v>
      </c>
      <c r="L166" t="s">
        <v>43</v>
      </c>
      <c r="M166" t="s">
        <v>52</v>
      </c>
      <c r="N166" t="s">
        <v>3492</v>
      </c>
      <c r="O166" t="s">
        <v>3386</v>
      </c>
      <c r="Q166" s="3"/>
      <c r="U166" s="3"/>
      <c r="W166" t="s">
        <v>43</v>
      </c>
      <c r="X166" t="s">
        <v>43</v>
      </c>
      <c r="Y166" s="3">
        <v>27481</v>
      </c>
      <c r="Z166" t="s">
        <v>3486</v>
      </c>
      <c r="AA166" t="s">
        <v>1367</v>
      </c>
      <c r="AB166" t="s">
        <v>3487</v>
      </c>
      <c r="AC166" t="s">
        <v>3488</v>
      </c>
      <c r="AD166" t="s">
        <v>3399</v>
      </c>
      <c r="AE166" t="s">
        <v>60</v>
      </c>
      <c r="AH166" s="3"/>
      <c r="AI166" s="3">
        <v>2025</v>
      </c>
      <c r="AJ166" s="4">
        <v>45658</v>
      </c>
      <c r="AK166" s="5">
        <v>45681</v>
      </c>
      <c r="AL166" t="s">
        <v>43</v>
      </c>
      <c r="AM166" t="s">
        <v>116</v>
      </c>
      <c r="AN166">
        <v>-40800</v>
      </c>
      <c r="AP166">
        <v>310.34000000000003</v>
      </c>
      <c r="AQ166" s="6">
        <v>-310.34000000000003</v>
      </c>
    </row>
    <row r="167" spans="1:43" x14ac:dyDescent="0.3">
      <c r="A167" t="s">
        <v>3386</v>
      </c>
      <c r="B167" t="s">
        <v>71</v>
      </c>
      <c r="C167" t="s">
        <v>46</v>
      </c>
      <c r="D167" s="3">
        <v>74210</v>
      </c>
      <c r="E167" t="s">
        <v>1384</v>
      </c>
      <c r="F167" t="s">
        <v>48</v>
      </c>
      <c r="G167" t="s">
        <v>49</v>
      </c>
      <c r="H167" t="s">
        <v>50</v>
      </c>
      <c r="I167" t="s">
        <v>51</v>
      </c>
      <c r="J167" t="s">
        <v>43</v>
      </c>
      <c r="K167" t="s">
        <v>43</v>
      </c>
      <c r="L167" t="s">
        <v>43</v>
      </c>
      <c r="M167" t="s">
        <v>52</v>
      </c>
      <c r="N167" t="s">
        <v>3492</v>
      </c>
      <c r="O167" t="s">
        <v>3386</v>
      </c>
      <c r="Q167" s="3"/>
      <c r="U167" s="3"/>
      <c r="W167" t="s">
        <v>43</v>
      </c>
      <c r="X167" t="s">
        <v>43</v>
      </c>
      <c r="Y167" s="3">
        <v>28449</v>
      </c>
      <c r="Z167" t="s">
        <v>3489</v>
      </c>
      <c r="AA167" t="s">
        <v>1367</v>
      </c>
      <c r="AB167" t="s">
        <v>3490</v>
      </c>
      <c r="AC167" t="s">
        <v>3491</v>
      </c>
      <c r="AD167" t="s">
        <v>3399</v>
      </c>
      <c r="AE167" t="s">
        <v>60</v>
      </c>
      <c r="AH167" s="3"/>
      <c r="AI167" s="3">
        <v>2024</v>
      </c>
      <c r="AJ167" s="4">
        <v>45627</v>
      </c>
      <c r="AK167" s="5">
        <v>45646</v>
      </c>
      <c r="AL167" t="s">
        <v>43</v>
      </c>
      <c r="AM167" t="s">
        <v>116</v>
      </c>
      <c r="AN167">
        <v>-40800</v>
      </c>
      <c r="AP167">
        <v>310.34000000000003</v>
      </c>
      <c r="AQ167" s="6">
        <v>-310.34000000000003</v>
      </c>
    </row>
    <row r="168" spans="1:43" x14ac:dyDescent="0.3">
      <c r="A168" t="s">
        <v>3497</v>
      </c>
      <c r="B168" t="s">
        <v>733</v>
      </c>
      <c r="C168" t="s">
        <v>46</v>
      </c>
      <c r="D168" s="3">
        <v>74210</v>
      </c>
      <c r="E168" t="s">
        <v>1384</v>
      </c>
      <c r="F168" t="s">
        <v>48</v>
      </c>
      <c r="G168" t="s">
        <v>49</v>
      </c>
      <c r="H168" t="s">
        <v>50</v>
      </c>
      <c r="I168" t="s">
        <v>51</v>
      </c>
      <c r="J168" t="s">
        <v>43</v>
      </c>
      <c r="K168" t="s">
        <v>43</v>
      </c>
      <c r="L168" t="s">
        <v>43</v>
      </c>
      <c r="M168" t="s">
        <v>52</v>
      </c>
      <c r="N168" t="s">
        <v>2886</v>
      </c>
      <c r="O168" t="s">
        <v>3498</v>
      </c>
      <c r="P168" t="s">
        <v>2885</v>
      </c>
      <c r="Q168" s="3">
        <v>300001937239244</v>
      </c>
      <c r="R168" t="s">
        <v>2243</v>
      </c>
      <c r="S168">
        <v>527971.6</v>
      </c>
      <c r="T168">
        <v>527971.6</v>
      </c>
      <c r="U168" s="3">
        <v>1</v>
      </c>
      <c r="V168" t="s">
        <v>2886</v>
      </c>
      <c r="W168" t="s">
        <v>2254</v>
      </c>
      <c r="X168" t="s">
        <v>2255</v>
      </c>
      <c r="Y168" s="3">
        <v>68</v>
      </c>
      <c r="Z168" t="s">
        <v>3997</v>
      </c>
      <c r="AA168" t="s">
        <v>3998</v>
      </c>
      <c r="AB168" t="s">
        <v>3999</v>
      </c>
      <c r="AC168" t="s">
        <v>4000</v>
      </c>
      <c r="AD168" t="s">
        <v>110</v>
      </c>
      <c r="AE168" t="s">
        <v>60</v>
      </c>
      <c r="AF168" t="s">
        <v>2247</v>
      </c>
      <c r="AH168" s="3">
        <v>0</v>
      </c>
      <c r="AI168" s="3">
        <v>2024</v>
      </c>
      <c r="AJ168" s="4">
        <v>45510</v>
      </c>
      <c r="AK168" s="5">
        <v>45512</v>
      </c>
      <c r="AL168" t="s">
        <v>3508</v>
      </c>
      <c r="AM168" t="s">
        <v>116</v>
      </c>
      <c r="AN168">
        <v>527971.6</v>
      </c>
      <c r="AO168">
        <v>4011.03</v>
      </c>
      <c r="AQ168" s="6">
        <v>4011.03</v>
      </c>
    </row>
    <row r="169" spans="1:43" x14ac:dyDescent="0.3">
      <c r="B169" t="s">
        <v>137</v>
      </c>
      <c r="C169" t="s">
        <v>46</v>
      </c>
      <c r="D169" s="3">
        <v>74210</v>
      </c>
      <c r="E169" t="s">
        <v>1384</v>
      </c>
      <c r="F169" t="s">
        <v>48</v>
      </c>
      <c r="G169" t="s">
        <v>49</v>
      </c>
      <c r="H169" t="s">
        <v>50</v>
      </c>
      <c r="I169" t="s">
        <v>51</v>
      </c>
      <c r="J169" t="s">
        <v>43</v>
      </c>
      <c r="K169" t="s">
        <v>43</v>
      </c>
      <c r="L169" t="s">
        <v>43</v>
      </c>
      <c r="M169" t="s">
        <v>52</v>
      </c>
      <c r="N169" t="s">
        <v>43</v>
      </c>
      <c r="Q169" s="3"/>
      <c r="U169" s="3"/>
      <c r="W169" t="s">
        <v>43</v>
      </c>
      <c r="X169" t="s">
        <v>43</v>
      </c>
      <c r="Y169" s="3">
        <v>3306</v>
      </c>
      <c r="Z169" t="s">
        <v>4672</v>
      </c>
      <c r="AA169" t="s">
        <v>3492</v>
      </c>
      <c r="AB169" t="s">
        <v>4673</v>
      </c>
      <c r="AC169" t="s">
        <v>79</v>
      </c>
      <c r="AD169" t="s">
        <v>84</v>
      </c>
      <c r="AE169" t="s">
        <v>60</v>
      </c>
      <c r="AH169" s="3"/>
      <c r="AI169" s="3">
        <v>2025</v>
      </c>
      <c r="AJ169" s="4">
        <v>45716</v>
      </c>
      <c r="AK169" s="5">
        <v>45734</v>
      </c>
      <c r="AL169" t="s">
        <v>43</v>
      </c>
      <c r="AM169" t="s">
        <v>116</v>
      </c>
      <c r="AN169">
        <v>-40780.550000000003</v>
      </c>
      <c r="AP169">
        <v>310.34000000000003</v>
      </c>
      <c r="AQ169" s="6">
        <v>-310.34000000000003</v>
      </c>
    </row>
    <row r="170" spans="1:43" x14ac:dyDescent="0.3">
      <c r="B170" t="s">
        <v>71</v>
      </c>
      <c r="C170" t="s">
        <v>46</v>
      </c>
      <c r="D170" s="3">
        <v>74210</v>
      </c>
      <c r="E170" t="s">
        <v>1384</v>
      </c>
      <c r="F170" t="s">
        <v>48</v>
      </c>
      <c r="G170" t="s">
        <v>49</v>
      </c>
      <c r="H170" t="s">
        <v>50</v>
      </c>
      <c r="I170" t="s">
        <v>51</v>
      </c>
      <c r="J170" t="s">
        <v>43</v>
      </c>
      <c r="K170" t="s">
        <v>43</v>
      </c>
      <c r="L170" t="s">
        <v>43</v>
      </c>
      <c r="M170" t="s">
        <v>52</v>
      </c>
      <c r="N170" t="s">
        <v>43</v>
      </c>
      <c r="Q170" s="3"/>
      <c r="U170" s="3"/>
      <c r="W170" t="s">
        <v>43</v>
      </c>
      <c r="X170" t="s">
        <v>43</v>
      </c>
      <c r="Y170" s="3">
        <v>3306</v>
      </c>
      <c r="Z170" t="s">
        <v>4672</v>
      </c>
      <c r="AA170" t="s">
        <v>3492</v>
      </c>
      <c r="AB170" t="s">
        <v>4674</v>
      </c>
      <c r="AC170" t="s">
        <v>4675</v>
      </c>
      <c r="AD170" t="s">
        <v>84</v>
      </c>
      <c r="AE170" t="s">
        <v>60</v>
      </c>
      <c r="AH170" s="3"/>
      <c r="AI170" s="3">
        <v>2024</v>
      </c>
      <c r="AJ170" s="4">
        <v>45657</v>
      </c>
      <c r="AK170" s="5">
        <v>45735</v>
      </c>
      <c r="AL170" t="s">
        <v>43</v>
      </c>
      <c r="AM170" t="s">
        <v>116</v>
      </c>
      <c r="AN170">
        <v>-40780.550000000003</v>
      </c>
      <c r="AP170">
        <v>310.34000000000003</v>
      </c>
      <c r="AQ170" s="6">
        <v>-310.34000000000003</v>
      </c>
    </row>
    <row r="171" spans="1:43" x14ac:dyDescent="0.3">
      <c r="B171" t="s">
        <v>137</v>
      </c>
      <c r="C171" t="s">
        <v>46</v>
      </c>
      <c r="D171" s="3">
        <v>74210</v>
      </c>
      <c r="E171" t="s">
        <v>1384</v>
      </c>
      <c r="F171" t="s">
        <v>48</v>
      </c>
      <c r="G171" t="s">
        <v>49</v>
      </c>
      <c r="H171" t="s">
        <v>50</v>
      </c>
      <c r="I171" t="s">
        <v>51</v>
      </c>
      <c r="J171" t="s">
        <v>43</v>
      </c>
      <c r="K171" t="s">
        <v>43</v>
      </c>
      <c r="L171" t="s">
        <v>43</v>
      </c>
      <c r="M171" t="s">
        <v>52</v>
      </c>
      <c r="N171" t="s">
        <v>43</v>
      </c>
      <c r="Q171" s="3"/>
      <c r="U171" s="3"/>
      <c r="W171" t="s">
        <v>43</v>
      </c>
      <c r="X171" t="s">
        <v>43</v>
      </c>
      <c r="Y171" s="3">
        <v>3306</v>
      </c>
      <c r="Z171" t="s">
        <v>4676</v>
      </c>
      <c r="AA171" t="s">
        <v>3492</v>
      </c>
      <c r="AB171" t="s">
        <v>4677</v>
      </c>
      <c r="AC171" t="s">
        <v>4678</v>
      </c>
      <c r="AD171" t="s">
        <v>84</v>
      </c>
      <c r="AE171" t="s">
        <v>60</v>
      </c>
      <c r="AH171" s="3"/>
      <c r="AI171" s="3">
        <v>2025</v>
      </c>
      <c r="AJ171" s="4">
        <v>45716</v>
      </c>
      <c r="AK171" s="5">
        <v>45735</v>
      </c>
      <c r="AL171" t="s">
        <v>43</v>
      </c>
      <c r="AM171" t="s">
        <v>116</v>
      </c>
      <c r="AN171">
        <v>40780.550000000003</v>
      </c>
      <c r="AO171">
        <v>310.34000000000003</v>
      </c>
      <c r="AQ171" s="6">
        <v>310.34000000000003</v>
      </c>
    </row>
    <row r="172" spans="1:43" x14ac:dyDescent="0.3">
      <c r="B172" t="s">
        <v>190</v>
      </c>
      <c r="C172" t="s">
        <v>46</v>
      </c>
      <c r="D172" s="3">
        <v>74210</v>
      </c>
      <c r="E172" t="s">
        <v>1384</v>
      </c>
      <c r="F172" t="s">
        <v>48</v>
      </c>
      <c r="G172" t="s">
        <v>49</v>
      </c>
      <c r="H172" t="s">
        <v>50</v>
      </c>
      <c r="I172" t="s">
        <v>51</v>
      </c>
      <c r="J172" t="s">
        <v>43</v>
      </c>
      <c r="K172" t="s">
        <v>43</v>
      </c>
      <c r="L172" t="s">
        <v>43</v>
      </c>
      <c r="M172" t="s">
        <v>52</v>
      </c>
      <c r="N172" t="s">
        <v>43</v>
      </c>
      <c r="Q172" s="3"/>
      <c r="U172" s="3"/>
      <c r="W172" t="s">
        <v>43</v>
      </c>
      <c r="X172" t="s">
        <v>43</v>
      </c>
      <c r="Y172" s="3">
        <v>3306</v>
      </c>
      <c r="Z172" t="s">
        <v>4679</v>
      </c>
      <c r="AA172" t="s">
        <v>3492</v>
      </c>
      <c r="AB172" t="s">
        <v>4680</v>
      </c>
      <c r="AC172" t="s">
        <v>4681</v>
      </c>
      <c r="AD172" t="s">
        <v>84</v>
      </c>
      <c r="AE172" t="s">
        <v>60</v>
      </c>
      <c r="AH172" s="3"/>
      <c r="AI172" s="3">
        <v>2025</v>
      </c>
      <c r="AJ172" s="4">
        <v>45688</v>
      </c>
      <c r="AK172" s="5">
        <v>45740</v>
      </c>
      <c r="AL172" t="s">
        <v>43</v>
      </c>
      <c r="AM172" t="s">
        <v>116</v>
      </c>
      <c r="AN172">
        <v>40780.550000000003</v>
      </c>
      <c r="AO172">
        <v>310.34000000000003</v>
      </c>
      <c r="AQ172" s="6">
        <v>310.34000000000003</v>
      </c>
    </row>
    <row r="173" spans="1:43" x14ac:dyDescent="0.3">
      <c r="B173" t="s">
        <v>85</v>
      </c>
      <c r="C173" t="s">
        <v>46</v>
      </c>
      <c r="D173" s="3">
        <v>75105</v>
      </c>
      <c r="E173" t="s">
        <v>100</v>
      </c>
      <c r="F173" t="s">
        <v>48</v>
      </c>
      <c r="G173" t="s">
        <v>1370</v>
      </c>
      <c r="H173" t="s">
        <v>50</v>
      </c>
      <c r="I173" t="s">
        <v>51</v>
      </c>
      <c r="J173" t="s">
        <v>43</v>
      </c>
      <c r="K173" t="s">
        <v>43</v>
      </c>
      <c r="L173" t="s">
        <v>43</v>
      </c>
      <c r="M173" t="s">
        <v>52</v>
      </c>
      <c r="N173" t="s">
        <v>43</v>
      </c>
      <c r="Q173" s="3"/>
      <c r="U173" s="3"/>
      <c r="W173" t="s">
        <v>43</v>
      </c>
      <c r="X173" t="s">
        <v>43</v>
      </c>
      <c r="Y173" s="3">
        <v>761</v>
      </c>
      <c r="Z173" t="s">
        <v>1479</v>
      </c>
      <c r="AA173" t="s">
        <v>99</v>
      </c>
      <c r="AB173" t="s">
        <v>1480</v>
      </c>
      <c r="AC173" t="s">
        <v>1481</v>
      </c>
      <c r="AD173" t="s">
        <v>1482</v>
      </c>
      <c r="AE173" t="s">
        <v>60</v>
      </c>
      <c r="AH173" s="3"/>
      <c r="AI173" s="3">
        <v>2023</v>
      </c>
      <c r="AJ173" s="4">
        <v>45291</v>
      </c>
      <c r="AK173" s="5">
        <v>45352</v>
      </c>
      <c r="AL173" t="s">
        <v>43</v>
      </c>
      <c r="AM173" t="s">
        <v>61</v>
      </c>
      <c r="AN173">
        <v>-35.04</v>
      </c>
      <c r="AO173">
        <v>0</v>
      </c>
      <c r="AP173">
        <v>35.04</v>
      </c>
      <c r="AQ173" s="6">
        <v>-35.04</v>
      </c>
    </row>
    <row r="174" spans="1:43" x14ac:dyDescent="0.3">
      <c r="B174" t="s">
        <v>551</v>
      </c>
      <c r="C174" t="s">
        <v>46</v>
      </c>
      <c r="D174" s="3">
        <v>75105</v>
      </c>
      <c r="E174" t="s">
        <v>100</v>
      </c>
      <c r="F174" t="s">
        <v>48</v>
      </c>
      <c r="G174" t="s">
        <v>1370</v>
      </c>
      <c r="H174" t="s">
        <v>50</v>
      </c>
      <c r="I174" t="s">
        <v>51</v>
      </c>
      <c r="J174" t="s">
        <v>43</v>
      </c>
      <c r="K174" t="s">
        <v>43</v>
      </c>
      <c r="L174" t="s">
        <v>43</v>
      </c>
      <c r="M174" t="s">
        <v>52</v>
      </c>
      <c r="N174" t="s">
        <v>43</v>
      </c>
      <c r="Q174" s="3"/>
      <c r="U174" s="3"/>
      <c r="W174" t="s">
        <v>43</v>
      </c>
      <c r="X174" t="s">
        <v>43</v>
      </c>
      <c r="Y174" s="3">
        <v>761</v>
      </c>
      <c r="Z174" t="s">
        <v>1483</v>
      </c>
      <c r="AA174" t="s">
        <v>99</v>
      </c>
      <c r="AB174" t="s">
        <v>1484</v>
      </c>
      <c r="AC174" t="s">
        <v>1485</v>
      </c>
      <c r="AD174" t="s">
        <v>1482</v>
      </c>
      <c r="AE174" t="s">
        <v>60</v>
      </c>
      <c r="AH174" s="3"/>
      <c r="AI174" s="3">
        <v>2024</v>
      </c>
      <c r="AJ174" s="4">
        <v>45292</v>
      </c>
      <c r="AK174" s="5">
        <v>45352</v>
      </c>
      <c r="AL174" t="s">
        <v>43</v>
      </c>
      <c r="AM174" t="s">
        <v>61</v>
      </c>
      <c r="AN174">
        <v>35.04</v>
      </c>
      <c r="AO174">
        <v>35.04</v>
      </c>
      <c r="AP174">
        <v>0</v>
      </c>
      <c r="AQ174" s="6">
        <v>35.04</v>
      </c>
    </row>
    <row r="175" spans="1:43" x14ac:dyDescent="0.3">
      <c r="B175" t="s">
        <v>85</v>
      </c>
      <c r="C175" t="s">
        <v>46</v>
      </c>
      <c r="D175" s="3">
        <v>75105</v>
      </c>
      <c r="E175" t="s">
        <v>100</v>
      </c>
      <c r="F175" t="s">
        <v>48</v>
      </c>
      <c r="G175" t="s">
        <v>49</v>
      </c>
      <c r="H175" t="s">
        <v>50</v>
      </c>
      <c r="I175" t="s">
        <v>51</v>
      </c>
      <c r="J175" t="s">
        <v>43</v>
      </c>
      <c r="K175" t="s">
        <v>43</v>
      </c>
      <c r="L175" t="s">
        <v>43</v>
      </c>
      <c r="M175" t="s">
        <v>52</v>
      </c>
      <c r="N175" t="s">
        <v>43</v>
      </c>
      <c r="Q175" s="3"/>
      <c r="U175" s="3"/>
      <c r="W175" t="s">
        <v>43</v>
      </c>
      <c r="X175" t="s">
        <v>43</v>
      </c>
      <c r="Y175" s="3">
        <v>1432</v>
      </c>
      <c r="Z175" t="s">
        <v>1486</v>
      </c>
      <c r="AA175" t="s">
        <v>99</v>
      </c>
      <c r="AB175" t="s">
        <v>1487</v>
      </c>
      <c r="AC175" t="s">
        <v>1488</v>
      </c>
      <c r="AD175" t="s">
        <v>1482</v>
      </c>
      <c r="AE175" t="s">
        <v>60</v>
      </c>
      <c r="AH175" s="3"/>
      <c r="AI175" s="3">
        <v>2023</v>
      </c>
      <c r="AJ175" s="4">
        <v>45289</v>
      </c>
      <c r="AK175" s="5">
        <v>45338</v>
      </c>
      <c r="AL175" t="s">
        <v>43</v>
      </c>
      <c r="AM175" t="s">
        <v>61</v>
      </c>
      <c r="AN175">
        <v>2596.64</v>
      </c>
      <c r="AO175">
        <v>2596.64</v>
      </c>
      <c r="AP175">
        <v>0</v>
      </c>
      <c r="AQ175" s="6">
        <v>2596.64</v>
      </c>
    </row>
    <row r="176" spans="1:43" x14ac:dyDescent="0.3">
      <c r="B176" t="s">
        <v>85</v>
      </c>
      <c r="C176" t="s">
        <v>46</v>
      </c>
      <c r="D176" s="3">
        <v>75105</v>
      </c>
      <c r="E176" t="s">
        <v>100</v>
      </c>
      <c r="F176" t="s">
        <v>48</v>
      </c>
      <c r="G176" t="s">
        <v>49</v>
      </c>
      <c r="H176" t="s">
        <v>50</v>
      </c>
      <c r="I176" t="s">
        <v>51</v>
      </c>
      <c r="J176" t="s">
        <v>43</v>
      </c>
      <c r="K176" t="s">
        <v>43</v>
      </c>
      <c r="L176" t="s">
        <v>43</v>
      </c>
      <c r="M176" t="s">
        <v>52</v>
      </c>
      <c r="N176" t="s">
        <v>43</v>
      </c>
      <c r="Q176" s="3"/>
      <c r="U176" s="3"/>
      <c r="W176" t="s">
        <v>43</v>
      </c>
      <c r="X176" t="s">
        <v>43</v>
      </c>
      <c r="Y176" s="3">
        <v>1432</v>
      </c>
      <c r="Z176" t="s">
        <v>1489</v>
      </c>
      <c r="AA176" t="s">
        <v>99</v>
      </c>
      <c r="AB176" t="s">
        <v>1490</v>
      </c>
      <c r="AC176" t="s">
        <v>1491</v>
      </c>
      <c r="AD176" t="s">
        <v>1482</v>
      </c>
      <c r="AE176" t="s">
        <v>60</v>
      </c>
      <c r="AH176" s="3"/>
      <c r="AI176" s="3">
        <v>2023</v>
      </c>
      <c r="AJ176" s="4">
        <v>45289</v>
      </c>
      <c r="AK176" s="5">
        <v>45352</v>
      </c>
      <c r="AL176" t="s">
        <v>43</v>
      </c>
      <c r="AM176" t="s">
        <v>61</v>
      </c>
      <c r="AN176">
        <v>-2596.64</v>
      </c>
      <c r="AO176">
        <v>0</v>
      </c>
      <c r="AP176">
        <v>2596.64</v>
      </c>
      <c r="AQ176" s="6">
        <v>-2596.64</v>
      </c>
    </row>
    <row r="177" spans="1:43" x14ac:dyDescent="0.3">
      <c r="B177" t="s">
        <v>289</v>
      </c>
      <c r="C177" t="s">
        <v>46</v>
      </c>
      <c r="D177" s="3">
        <v>75105</v>
      </c>
      <c r="E177" t="s">
        <v>100</v>
      </c>
      <c r="F177" t="s">
        <v>48</v>
      </c>
      <c r="G177" t="s">
        <v>49</v>
      </c>
      <c r="H177" t="s">
        <v>50</v>
      </c>
      <c r="I177" t="s">
        <v>51</v>
      </c>
      <c r="J177" t="s">
        <v>43</v>
      </c>
      <c r="K177" t="s">
        <v>43</v>
      </c>
      <c r="L177" t="s">
        <v>43</v>
      </c>
      <c r="M177" t="s">
        <v>52</v>
      </c>
      <c r="N177" t="s">
        <v>43</v>
      </c>
      <c r="Q177" s="3"/>
      <c r="U177" s="3"/>
      <c r="W177" t="s">
        <v>43</v>
      </c>
      <c r="X177" t="s">
        <v>43</v>
      </c>
      <c r="Y177" s="3">
        <v>1581</v>
      </c>
      <c r="Z177" t="s">
        <v>1492</v>
      </c>
      <c r="AA177" t="s">
        <v>99</v>
      </c>
      <c r="AB177" t="s">
        <v>1493</v>
      </c>
      <c r="AC177" t="s">
        <v>1494</v>
      </c>
      <c r="AD177" t="s">
        <v>1482</v>
      </c>
      <c r="AE177" t="s">
        <v>60</v>
      </c>
      <c r="AH177" s="3"/>
      <c r="AI177" s="3">
        <v>2023</v>
      </c>
      <c r="AJ177" s="4">
        <v>45199</v>
      </c>
      <c r="AK177" s="5">
        <v>45282</v>
      </c>
      <c r="AL177" t="s">
        <v>43</v>
      </c>
      <c r="AM177" t="s">
        <v>61</v>
      </c>
      <c r="AN177">
        <v>5.8500000000000014</v>
      </c>
      <c r="AO177">
        <v>5.8500000000000014</v>
      </c>
      <c r="AP177">
        <v>0</v>
      </c>
      <c r="AQ177" s="6">
        <v>5.8500000000000014</v>
      </c>
    </row>
    <row r="178" spans="1:43" x14ac:dyDescent="0.3">
      <c r="B178" t="s">
        <v>247</v>
      </c>
      <c r="C178" t="s">
        <v>46</v>
      </c>
      <c r="D178" s="3">
        <v>75105</v>
      </c>
      <c r="E178" t="s">
        <v>100</v>
      </c>
      <c r="F178" t="s">
        <v>48</v>
      </c>
      <c r="G178" t="s">
        <v>49</v>
      </c>
      <c r="H178" t="s">
        <v>50</v>
      </c>
      <c r="I178" t="s">
        <v>51</v>
      </c>
      <c r="J178" t="s">
        <v>43</v>
      </c>
      <c r="K178" t="s">
        <v>43</v>
      </c>
      <c r="L178" t="s">
        <v>43</v>
      </c>
      <c r="M178" t="s">
        <v>52</v>
      </c>
      <c r="N178" t="s">
        <v>43</v>
      </c>
      <c r="Q178" s="3"/>
      <c r="U178" s="3"/>
      <c r="W178" t="s">
        <v>43</v>
      </c>
      <c r="X178" t="s">
        <v>43</v>
      </c>
      <c r="Y178" s="3">
        <v>1581</v>
      </c>
      <c r="Z178" t="s">
        <v>1492</v>
      </c>
      <c r="AA178" t="s">
        <v>99</v>
      </c>
      <c r="AB178" t="s">
        <v>1495</v>
      </c>
      <c r="AC178" t="s">
        <v>1496</v>
      </c>
      <c r="AD178" t="s">
        <v>1482</v>
      </c>
      <c r="AE178" t="s">
        <v>60</v>
      </c>
      <c r="AH178" s="3"/>
      <c r="AI178" s="3">
        <v>2023</v>
      </c>
      <c r="AJ178" s="4">
        <v>45200</v>
      </c>
      <c r="AK178" s="5">
        <v>45289</v>
      </c>
      <c r="AL178" t="s">
        <v>43</v>
      </c>
      <c r="AM178" t="s">
        <v>61</v>
      </c>
      <c r="AN178">
        <v>-5.8500000000000014</v>
      </c>
      <c r="AO178">
        <v>0</v>
      </c>
      <c r="AP178">
        <v>5.8500000000000014</v>
      </c>
      <c r="AQ178" s="6">
        <v>-5.8500000000000014</v>
      </c>
    </row>
    <row r="179" spans="1:43" x14ac:dyDescent="0.3">
      <c r="B179" t="s">
        <v>85</v>
      </c>
      <c r="C179" t="s">
        <v>46</v>
      </c>
      <c r="D179" s="3">
        <v>75105</v>
      </c>
      <c r="E179" t="s">
        <v>100</v>
      </c>
      <c r="F179" t="s">
        <v>48</v>
      </c>
      <c r="G179" t="s">
        <v>49</v>
      </c>
      <c r="H179" t="s">
        <v>50</v>
      </c>
      <c r="I179" t="s">
        <v>51</v>
      </c>
      <c r="J179" t="s">
        <v>43</v>
      </c>
      <c r="K179" t="s">
        <v>43</v>
      </c>
      <c r="L179" t="s">
        <v>43</v>
      </c>
      <c r="M179" t="s">
        <v>52</v>
      </c>
      <c r="N179" t="s">
        <v>43</v>
      </c>
      <c r="Q179" s="3"/>
      <c r="U179" s="3"/>
      <c r="W179" t="s">
        <v>43</v>
      </c>
      <c r="X179" t="s">
        <v>43</v>
      </c>
      <c r="Y179" s="3">
        <v>2021</v>
      </c>
      <c r="Z179" t="s">
        <v>1497</v>
      </c>
      <c r="AA179" t="s">
        <v>99</v>
      </c>
      <c r="AB179" t="s">
        <v>1498</v>
      </c>
      <c r="AC179" t="s">
        <v>1499</v>
      </c>
      <c r="AD179" t="s">
        <v>1482</v>
      </c>
      <c r="AE179" t="s">
        <v>60</v>
      </c>
      <c r="AH179" s="3"/>
      <c r="AI179" s="3">
        <v>2023</v>
      </c>
      <c r="AJ179" s="4">
        <v>45291</v>
      </c>
      <c r="AK179" s="5">
        <v>45352</v>
      </c>
      <c r="AL179" t="s">
        <v>43</v>
      </c>
      <c r="AM179" t="s">
        <v>61</v>
      </c>
      <c r="AN179">
        <v>1497.48</v>
      </c>
      <c r="AO179">
        <v>1497.48</v>
      </c>
      <c r="AP179">
        <v>0</v>
      </c>
      <c r="AQ179" s="6">
        <v>1497.48</v>
      </c>
    </row>
    <row r="180" spans="1:43" x14ac:dyDescent="0.3">
      <c r="B180" t="s">
        <v>551</v>
      </c>
      <c r="C180" t="s">
        <v>46</v>
      </c>
      <c r="D180" s="3">
        <v>75105</v>
      </c>
      <c r="E180" t="s">
        <v>100</v>
      </c>
      <c r="F180" t="s">
        <v>48</v>
      </c>
      <c r="G180" t="s">
        <v>49</v>
      </c>
      <c r="H180" t="s">
        <v>50</v>
      </c>
      <c r="I180" t="s">
        <v>51</v>
      </c>
      <c r="J180" t="s">
        <v>43</v>
      </c>
      <c r="K180" t="s">
        <v>43</v>
      </c>
      <c r="L180" t="s">
        <v>43</v>
      </c>
      <c r="M180" t="s">
        <v>52</v>
      </c>
      <c r="N180" t="s">
        <v>43</v>
      </c>
      <c r="Q180" s="3"/>
      <c r="U180" s="3"/>
      <c r="W180" t="s">
        <v>43</v>
      </c>
      <c r="X180" t="s">
        <v>43</v>
      </c>
      <c r="Y180" s="3">
        <v>2021</v>
      </c>
      <c r="Z180" t="s">
        <v>1500</v>
      </c>
      <c r="AA180" t="s">
        <v>99</v>
      </c>
      <c r="AB180" t="s">
        <v>1501</v>
      </c>
      <c r="AC180" t="s">
        <v>1502</v>
      </c>
      <c r="AD180" t="s">
        <v>1482</v>
      </c>
      <c r="AE180" t="s">
        <v>60</v>
      </c>
      <c r="AH180" s="3"/>
      <c r="AI180" s="3">
        <v>2024</v>
      </c>
      <c r="AJ180" s="4">
        <v>45292</v>
      </c>
      <c r="AK180" s="5">
        <v>45352</v>
      </c>
      <c r="AL180" t="s">
        <v>43</v>
      </c>
      <c r="AM180" t="s">
        <v>61</v>
      </c>
      <c r="AN180">
        <v>-1497.48</v>
      </c>
      <c r="AO180">
        <v>0</v>
      </c>
      <c r="AP180">
        <v>1497.48</v>
      </c>
      <c r="AQ180" s="6">
        <v>-1497.48</v>
      </c>
    </row>
    <row r="181" spans="1:43" x14ac:dyDescent="0.3">
      <c r="B181" t="s">
        <v>71</v>
      </c>
      <c r="C181" t="s">
        <v>46</v>
      </c>
      <c r="D181" s="3">
        <v>75105</v>
      </c>
      <c r="E181" t="s">
        <v>100</v>
      </c>
      <c r="F181" t="s">
        <v>48</v>
      </c>
      <c r="G181" t="s">
        <v>49</v>
      </c>
      <c r="H181" t="s">
        <v>50</v>
      </c>
      <c r="I181" t="s">
        <v>51</v>
      </c>
      <c r="J181" t="s">
        <v>43</v>
      </c>
      <c r="K181" t="s">
        <v>43</v>
      </c>
      <c r="L181" t="s">
        <v>43</v>
      </c>
      <c r="M181" t="s">
        <v>52</v>
      </c>
      <c r="N181" t="s">
        <v>43</v>
      </c>
      <c r="Q181" s="3"/>
      <c r="U181" s="3"/>
      <c r="W181" t="s">
        <v>43</v>
      </c>
      <c r="X181" t="s">
        <v>43</v>
      </c>
      <c r="Y181" s="3">
        <v>4782</v>
      </c>
      <c r="Z181" t="s">
        <v>1503</v>
      </c>
      <c r="AA181" t="s">
        <v>99</v>
      </c>
      <c r="AB181" t="s">
        <v>1504</v>
      </c>
      <c r="AC181" t="s">
        <v>1505</v>
      </c>
      <c r="AD181" t="s">
        <v>1506</v>
      </c>
      <c r="AE181" t="s">
        <v>60</v>
      </c>
      <c r="AH181" s="3"/>
      <c r="AI181" s="3">
        <v>2024</v>
      </c>
      <c r="AJ181" s="4">
        <v>45657</v>
      </c>
      <c r="AK181" s="5">
        <v>45700</v>
      </c>
      <c r="AL181" t="s">
        <v>43</v>
      </c>
      <c r="AM181" t="s">
        <v>61</v>
      </c>
      <c r="AN181">
        <v>21.72</v>
      </c>
      <c r="AO181">
        <v>21.72</v>
      </c>
      <c r="AP181">
        <v>0</v>
      </c>
      <c r="AQ181" s="6">
        <v>21.72</v>
      </c>
    </row>
    <row r="182" spans="1:43" x14ac:dyDescent="0.3">
      <c r="B182" t="s">
        <v>190</v>
      </c>
      <c r="C182" t="s">
        <v>46</v>
      </c>
      <c r="D182" s="3">
        <v>75105</v>
      </c>
      <c r="E182" t="s">
        <v>100</v>
      </c>
      <c r="F182" t="s">
        <v>48</v>
      </c>
      <c r="G182" t="s">
        <v>49</v>
      </c>
      <c r="H182" t="s">
        <v>50</v>
      </c>
      <c r="I182" t="s">
        <v>51</v>
      </c>
      <c r="J182" t="s">
        <v>43</v>
      </c>
      <c r="K182" t="s">
        <v>43</v>
      </c>
      <c r="L182" t="s">
        <v>43</v>
      </c>
      <c r="M182" t="s">
        <v>52</v>
      </c>
      <c r="N182" t="s">
        <v>43</v>
      </c>
      <c r="Q182" s="3"/>
      <c r="U182" s="3"/>
      <c r="W182" t="s">
        <v>43</v>
      </c>
      <c r="X182" t="s">
        <v>43</v>
      </c>
      <c r="Y182" s="3">
        <v>4782</v>
      </c>
      <c r="Z182" t="s">
        <v>1507</v>
      </c>
      <c r="AA182" t="s">
        <v>99</v>
      </c>
      <c r="AB182" t="s">
        <v>1508</v>
      </c>
      <c r="AC182" t="s">
        <v>1509</v>
      </c>
      <c r="AD182" t="s">
        <v>1506</v>
      </c>
      <c r="AE182" t="s">
        <v>60</v>
      </c>
      <c r="AH182" s="3"/>
      <c r="AI182" s="3">
        <v>2025</v>
      </c>
      <c r="AJ182" s="4">
        <v>45658</v>
      </c>
      <c r="AK182" s="5">
        <v>45705</v>
      </c>
      <c r="AL182" t="s">
        <v>43</v>
      </c>
      <c r="AM182" t="s">
        <v>61</v>
      </c>
      <c r="AN182">
        <v>-21.72</v>
      </c>
      <c r="AO182">
        <v>0</v>
      </c>
      <c r="AP182">
        <v>21.72</v>
      </c>
      <c r="AQ182" s="6">
        <v>-21.72</v>
      </c>
    </row>
    <row r="183" spans="1:43" x14ac:dyDescent="0.3">
      <c r="B183" t="s">
        <v>71</v>
      </c>
      <c r="C183" t="s">
        <v>46</v>
      </c>
      <c r="D183" s="3">
        <v>75105</v>
      </c>
      <c r="E183" t="s">
        <v>100</v>
      </c>
      <c r="F183" t="s">
        <v>48</v>
      </c>
      <c r="G183" t="s">
        <v>49</v>
      </c>
      <c r="H183" t="s">
        <v>50</v>
      </c>
      <c r="I183" t="s">
        <v>51</v>
      </c>
      <c r="J183" t="s">
        <v>43</v>
      </c>
      <c r="K183" t="s">
        <v>43</v>
      </c>
      <c r="L183" t="s">
        <v>43</v>
      </c>
      <c r="M183" t="s">
        <v>52</v>
      </c>
      <c r="N183" t="s">
        <v>43</v>
      </c>
      <c r="Q183" s="3"/>
      <c r="U183" s="3"/>
      <c r="W183" t="s">
        <v>43</v>
      </c>
      <c r="X183" t="s">
        <v>43</v>
      </c>
      <c r="Y183" s="3">
        <v>4783</v>
      </c>
      <c r="Z183" t="s">
        <v>1503</v>
      </c>
      <c r="AA183" t="s">
        <v>99</v>
      </c>
      <c r="AB183" t="s">
        <v>1504</v>
      </c>
      <c r="AC183" t="s">
        <v>1505</v>
      </c>
      <c r="AD183" t="s">
        <v>1506</v>
      </c>
      <c r="AE183" t="s">
        <v>60</v>
      </c>
      <c r="AH183" s="3"/>
      <c r="AI183" s="3">
        <v>2024</v>
      </c>
      <c r="AJ183" s="4">
        <v>45657</v>
      </c>
      <c r="AK183" s="5">
        <v>45700</v>
      </c>
      <c r="AL183" t="s">
        <v>43</v>
      </c>
      <c r="AM183" t="s">
        <v>61</v>
      </c>
      <c r="AN183">
        <v>1274</v>
      </c>
      <c r="AO183">
        <v>1274</v>
      </c>
      <c r="AP183">
        <v>0</v>
      </c>
      <c r="AQ183" s="6">
        <v>1274</v>
      </c>
    </row>
    <row r="184" spans="1:43" x14ac:dyDescent="0.3">
      <c r="B184" t="s">
        <v>190</v>
      </c>
      <c r="C184" t="s">
        <v>46</v>
      </c>
      <c r="D184" s="3">
        <v>75105</v>
      </c>
      <c r="E184" t="s">
        <v>100</v>
      </c>
      <c r="F184" t="s">
        <v>48</v>
      </c>
      <c r="G184" t="s">
        <v>49</v>
      </c>
      <c r="H184" t="s">
        <v>50</v>
      </c>
      <c r="I184" t="s">
        <v>51</v>
      </c>
      <c r="J184" t="s">
        <v>43</v>
      </c>
      <c r="K184" t="s">
        <v>43</v>
      </c>
      <c r="L184" t="s">
        <v>43</v>
      </c>
      <c r="M184" t="s">
        <v>52</v>
      </c>
      <c r="N184" t="s">
        <v>43</v>
      </c>
      <c r="Q184" s="3"/>
      <c r="U184" s="3"/>
      <c r="W184" t="s">
        <v>43</v>
      </c>
      <c r="X184" t="s">
        <v>43</v>
      </c>
      <c r="Y184" s="3">
        <v>4783</v>
      </c>
      <c r="Z184" t="s">
        <v>1507</v>
      </c>
      <c r="AA184" t="s">
        <v>99</v>
      </c>
      <c r="AB184" t="s">
        <v>1508</v>
      </c>
      <c r="AC184" t="s">
        <v>1509</v>
      </c>
      <c r="AD184" t="s">
        <v>1506</v>
      </c>
      <c r="AE184" t="s">
        <v>60</v>
      </c>
      <c r="AH184" s="3"/>
      <c r="AI184" s="3">
        <v>2025</v>
      </c>
      <c r="AJ184" s="4">
        <v>45658</v>
      </c>
      <c r="AK184" s="5">
        <v>45705</v>
      </c>
      <c r="AL184" t="s">
        <v>43</v>
      </c>
      <c r="AM184" t="s">
        <v>61</v>
      </c>
      <c r="AN184">
        <v>-1274</v>
      </c>
      <c r="AO184">
        <v>0</v>
      </c>
      <c r="AP184">
        <v>1274</v>
      </c>
      <c r="AQ184" s="6">
        <v>-1274</v>
      </c>
    </row>
    <row r="185" spans="1:43" x14ac:dyDescent="0.3">
      <c r="A185" t="s">
        <v>2239</v>
      </c>
      <c r="B185" t="s">
        <v>446</v>
      </c>
      <c r="C185" t="s">
        <v>46</v>
      </c>
      <c r="D185" s="3">
        <v>76125</v>
      </c>
      <c r="E185" t="s">
        <v>3385</v>
      </c>
      <c r="F185" t="s">
        <v>48</v>
      </c>
      <c r="G185" t="s">
        <v>49</v>
      </c>
      <c r="H185" t="s">
        <v>50</v>
      </c>
      <c r="I185" t="s">
        <v>51</v>
      </c>
      <c r="J185" t="s">
        <v>43</v>
      </c>
      <c r="K185" t="s">
        <v>43</v>
      </c>
      <c r="L185" t="s">
        <v>43</v>
      </c>
      <c r="M185" t="s">
        <v>52</v>
      </c>
      <c r="N185" t="s">
        <v>2492</v>
      </c>
      <c r="O185" t="s">
        <v>2241</v>
      </c>
      <c r="P185" t="s">
        <v>2493</v>
      </c>
      <c r="Q185" s="3">
        <v>300001153622195</v>
      </c>
      <c r="R185" t="s">
        <v>2243</v>
      </c>
      <c r="S185">
        <v>46938.78</v>
      </c>
      <c r="T185">
        <v>46938.78</v>
      </c>
      <c r="U185" s="3">
        <v>1</v>
      </c>
      <c r="V185" t="s">
        <v>2494</v>
      </c>
      <c r="W185" t="s">
        <v>2495</v>
      </c>
      <c r="X185" t="s">
        <v>2496</v>
      </c>
      <c r="Y185" s="3">
        <v>3163</v>
      </c>
      <c r="Z185" t="s">
        <v>2497</v>
      </c>
      <c r="AA185" t="s">
        <v>2498</v>
      </c>
      <c r="AB185" t="s">
        <v>2499</v>
      </c>
      <c r="AC185" t="s">
        <v>2500</v>
      </c>
      <c r="AD185" t="s">
        <v>110</v>
      </c>
      <c r="AE185" t="s">
        <v>60</v>
      </c>
      <c r="AF185" t="s">
        <v>2247</v>
      </c>
      <c r="AH185" s="3">
        <v>0</v>
      </c>
      <c r="AI185" s="3">
        <v>2023</v>
      </c>
      <c r="AJ185" s="4">
        <v>45152</v>
      </c>
      <c r="AK185" s="5">
        <v>45152</v>
      </c>
      <c r="AL185" t="s">
        <v>43</v>
      </c>
      <c r="AM185" t="s">
        <v>116</v>
      </c>
      <c r="AN185">
        <v>0</v>
      </c>
      <c r="AO185">
        <v>2.21</v>
      </c>
      <c r="AQ185" s="6">
        <v>2.21</v>
      </c>
    </row>
    <row r="186" spans="1:43" x14ac:dyDescent="0.3">
      <c r="A186" t="s">
        <v>2239</v>
      </c>
      <c r="B186" t="s">
        <v>915</v>
      </c>
      <c r="C186" t="s">
        <v>46</v>
      </c>
      <c r="D186" s="3">
        <v>76125</v>
      </c>
      <c r="E186" t="s">
        <v>3385</v>
      </c>
      <c r="F186" t="s">
        <v>48</v>
      </c>
      <c r="G186" t="s">
        <v>49</v>
      </c>
      <c r="H186" t="s">
        <v>50</v>
      </c>
      <c r="I186" t="s">
        <v>51</v>
      </c>
      <c r="J186" t="s">
        <v>43</v>
      </c>
      <c r="K186" t="s">
        <v>43</v>
      </c>
      <c r="L186" t="s">
        <v>43</v>
      </c>
      <c r="M186" t="s">
        <v>52</v>
      </c>
      <c r="N186" t="s">
        <v>2784</v>
      </c>
      <c r="O186" t="s">
        <v>2241</v>
      </c>
      <c r="P186" t="s">
        <v>2785</v>
      </c>
      <c r="Q186" s="3">
        <v>300001728672923</v>
      </c>
      <c r="R186" t="s">
        <v>2243</v>
      </c>
      <c r="S186">
        <v>83292.3</v>
      </c>
      <c r="T186">
        <v>83292.3</v>
      </c>
      <c r="U186" s="3">
        <v>1</v>
      </c>
      <c r="V186" t="s">
        <v>2786</v>
      </c>
      <c r="W186" t="s">
        <v>2556</v>
      </c>
      <c r="X186" t="s">
        <v>2557</v>
      </c>
      <c r="Y186" s="3">
        <v>182</v>
      </c>
      <c r="Z186" t="s">
        <v>2776</v>
      </c>
      <c r="AA186" t="s">
        <v>2787</v>
      </c>
      <c r="AB186" t="s">
        <v>2778</v>
      </c>
      <c r="AC186" t="s">
        <v>2779</v>
      </c>
      <c r="AD186" t="s">
        <v>110</v>
      </c>
      <c r="AE186" t="s">
        <v>60</v>
      </c>
      <c r="AF186" t="s">
        <v>2247</v>
      </c>
      <c r="AH186" s="3">
        <v>0</v>
      </c>
      <c r="AI186" s="3">
        <v>2024</v>
      </c>
      <c r="AJ186" s="4">
        <v>45415</v>
      </c>
      <c r="AK186" s="5">
        <v>45415</v>
      </c>
      <c r="AL186" t="s">
        <v>43</v>
      </c>
      <c r="AM186" t="s">
        <v>116</v>
      </c>
      <c r="AN186">
        <v>0</v>
      </c>
      <c r="AO186">
        <v>2.04</v>
      </c>
      <c r="AQ186" s="6">
        <v>2.04</v>
      </c>
    </row>
    <row r="187" spans="1:43" x14ac:dyDescent="0.3">
      <c r="A187" t="s">
        <v>2239</v>
      </c>
      <c r="B187" t="s">
        <v>207</v>
      </c>
      <c r="C187" t="s">
        <v>46</v>
      </c>
      <c r="D187" s="3">
        <v>76125</v>
      </c>
      <c r="E187" t="s">
        <v>3385</v>
      </c>
      <c r="F187" t="s">
        <v>48</v>
      </c>
      <c r="G187" t="s">
        <v>49</v>
      </c>
      <c r="H187" t="s">
        <v>50</v>
      </c>
      <c r="I187" t="s">
        <v>51</v>
      </c>
      <c r="J187" t="s">
        <v>43</v>
      </c>
      <c r="K187" t="s">
        <v>43</v>
      </c>
      <c r="L187" t="s">
        <v>43</v>
      </c>
      <c r="M187" t="s">
        <v>52</v>
      </c>
      <c r="N187" t="s">
        <v>2833</v>
      </c>
      <c r="O187" t="s">
        <v>2241</v>
      </c>
      <c r="P187" t="s">
        <v>2834</v>
      </c>
      <c r="Q187" s="3">
        <v>300001869305546</v>
      </c>
      <c r="R187" t="s">
        <v>2243</v>
      </c>
      <c r="S187">
        <v>77840</v>
      </c>
      <c r="T187">
        <v>77840</v>
      </c>
      <c r="U187" s="3">
        <v>1</v>
      </c>
      <c r="V187" t="s">
        <v>2835</v>
      </c>
      <c r="W187" t="s">
        <v>2836</v>
      </c>
      <c r="X187" t="s">
        <v>2837</v>
      </c>
      <c r="Y187" s="3">
        <v>237</v>
      </c>
      <c r="Z187" t="s">
        <v>2838</v>
      </c>
      <c r="AA187" t="s">
        <v>2839</v>
      </c>
      <c r="AB187" t="s">
        <v>2840</v>
      </c>
      <c r="AC187" t="s">
        <v>2841</v>
      </c>
      <c r="AD187" t="s">
        <v>110</v>
      </c>
      <c r="AE187" t="s">
        <v>60</v>
      </c>
      <c r="AF187" t="s">
        <v>2247</v>
      </c>
      <c r="AH187" s="3">
        <v>0</v>
      </c>
      <c r="AI187" s="3">
        <v>2024</v>
      </c>
      <c r="AJ187" s="4">
        <v>45485</v>
      </c>
      <c r="AK187" s="5">
        <v>45485</v>
      </c>
      <c r="AL187" t="s">
        <v>43</v>
      </c>
      <c r="AM187" t="s">
        <v>116</v>
      </c>
      <c r="AN187">
        <v>0</v>
      </c>
      <c r="AO187">
        <v>0.89</v>
      </c>
      <c r="AQ187" s="6">
        <v>0.89</v>
      </c>
    </row>
    <row r="188" spans="1:43" x14ac:dyDescent="0.3">
      <c r="A188" t="s">
        <v>2239</v>
      </c>
      <c r="B188" t="s">
        <v>733</v>
      </c>
      <c r="C188" t="s">
        <v>46</v>
      </c>
      <c r="D188" s="3">
        <v>76125</v>
      </c>
      <c r="E188" t="s">
        <v>3385</v>
      </c>
      <c r="F188" t="s">
        <v>48</v>
      </c>
      <c r="G188" t="s">
        <v>49</v>
      </c>
      <c r="H188" t="s">
        <v>50</v>
      </c>
      <c r="I188" t="s">
        <v>51</v>
      </c>
      <c r="J188" t="s">
        <v>43</v>
      </c>
      <c r="K188" t="s">
        <v>43</v>
      </c>
      <c r="L188" t="s">
        <v>43</v>
      </c>
      <c r="M188" t="s">
        <v>52</v>
      </c>
      <c r="N188" t="s">
        <v>2884</v>
      </c>
      <c r="O188" t="s">
        <v>2241</v>
      </c>
      <c r="P188" t="s">
        <v>2885</v>
      </c>
      <c r="Q188" s="3">
        <v>300001937239244</v>
      </c>
      <c r="R188" t="s">
        <v>2243</v>
      </c>
      <c r="S188">
        <v>527971.6</v>
      </c>
      <c r="T188">
        <v>527971.6</v>
      </c>
      <c r="U188" s="3">
        <v>1</v>
      </c>
      <c r="V188" t="s">
        <v>2886</v>
      </c>
      <c r="W188" t="s">
        <v>2254</v>
      </c>
      <c r="X188" t="s">
        <v>2255</v>
      </c>
      <c r="Y188" s="3">
        <v>461</v>
      </c>
      <c r="Z188" t="s">
        <v>2887</v>
      </c>
      <c r="AA188" t="s">
        <v>2888</v>
      </c>
      <c r="AB188" t="s">
        <v>2889</v>
      </c>
      <c r="AC188" t="s">
        <v>2890</v>
      </c>
      <c r="AD188" t="s">
        <v>110</v>
      </c>
      <c r="AE188" t="s">
        <v>60</v>
      </c>
      <c r="AF188" t="s">
        <v>2247</v>
      </c>
      <c r="AH188" s="3">
        <v>0</v>
      </c>
      <c r="AI188" s="3">
        <v>2024</v>
      </c>
      <c r="AJ188" s="4">
        <v>45520</v>
      </c>
      <c r="AK188" s="5">
        <v>45520</v>
      </c>
      <c r="AL188" t="s">
        <v>43</v>
      </c>
      <c r="AM188" t="s">
        <v>116</v>
      </c>
      <c r="AN188">
        <v>0</v>
      </c>
      <c r="AO188">
        <v>5.19</v>
      </c>
      <c r="AQ188" s="6">
        <v>5.19</v>
      </c>
    </row>
    <row r="189" spans="1:43" x14ac:dyDescent="0.3">
      <c r="B189" t="s">
        <v>45</v>
      </c>
      <c r="C189" t="s">
        <v>46</v>
      </c>
      <c r="D189" s="3">
        <v>76135</v>
      </c>
      <c r="E189" t="s">
        <v>80</v>
      </c>
      <c r="F189" t="s">
        <v>48</v>
      </c>
      <c r="G189" t="s">
        <v>49</v>
      </c>
      <c r="H189" t="s">
        <v>50</v>
      </c>
      <c r="I189" t="s">
        <v>51</v>
      </c>
      <c r="J189" t="s">
        <v>43</v>
      </c>
      <c r="K189" t="s">
        <v>43</v>
      </c>
      <c r="L189" t="s">
        <v>43</v>
      </c>
      <c r="M189" t="s">
        <v>52</v>
      </c>
      <c r="N189" t="s">
        <v>43</v>
      </c>
      <c r="Q189" s="3"/>
      <c r="U189" s="3"/>
      <c r="W189" t="s">
        <v>43</v>
      </c>
      <c r="X189" t="s">
        <v>43</v>
      </c>
      <c r="Y189" s="3">
        <v>14597</v>
      </c>
      <c r="Z189" t="s">
        <v>81</v>
      </c>
      <c r="AA189" t="s">
        <v>82</v>
      </c>
      <c r="AB189" t="s">
        <v>83</v>
      </c>
      <c r="AC189" t="s">
        <v>79</v>
      </c>
      <c r="AD189" t="s">
        <v>84</v>
      </c>
      <c r="AE189" t="s">
        <v>60</v>
      </c>
      <c r="AH189" s="3"/>
      <c r="AI189" s="3">
        <v>2023</v>
      </c>
      <c r="AJ189" s="4">
        <v>45107</v>
      </c>
      <c r="AK189" s="5">
        <v>45275</v>
      </c>
      <c r="AL189" t="s">
        <v>43</v>
      </c>
      <c r="AM189" t="s">
        <v>61</v>
      </c>
      <c r="AN189">
        <v>29.38</v>
      </c>
      <c r="AO189">
        <v>29.38</v>
      </c>
      <c r="AQ189" s="6">
        <v>29.38</v>
      </c>
    </row>
    <row r="190" spans="1:43" x14ac:dyDescent="0.3">
      <c r="B190" t="s">
        <v>85</v>
      </c>
      <c r="C190" t="s">
        <v>46</v>
      </c>
      <c r="D190" s="3">
        <v>76135</v>
      </c>
      <c r="E190" t="s">
        <v>80</v>
      </c>
      <c r="F190" t="s">
        <v>48</v>
      </c>
      <c r="G190" t="s">
        <v>49</v>
      </c>
      <c r="H190" t="s">
        <v>50</v>
      </c>
      <c r="I190" t="s">
        <v>51</v>
      </c>
      <c r="J190" t="s">
        <v>43</v>
      </c>
      <c r="K190" t="s">
        <v>43</v>
      </c>
      <c r="L190" t="s">
        <v>43</v>
      </c>
      <c r="M190" t="s">
        <v>52</v>
      </c>
      <c r="N190" t="s">
        <v>43</v>
      </c>
      <c r="Q190" s="3"/>
      <c r="U190" s="3"/>
      <c r="W190" t="s">
        <v>43</v>
      </c>
      <c r="X190" t="s">
        <v>43</v>
      </c>
      <c r="Y190" s="3">
        <v>14597</v>
      </c>
      <c r="Z190" t="s">
        <v>86</v>
      </c>
      <c r="AA190" t="s">
        <v>82</v>
      </c>
      <c r="AB190" t="s">
        <v>87</v>
      </c>
      <c r="AC190" t="s">
        <v>88</v>
      </c>
      <c r="AD190" t="s">
        <v>84</v>
      </c>
      <c r="AE190" t="s">
        <v>60</v>
      </c>
      <c r="AH190" s="3"/>
      <c r="AI190" s="3">
        <v>2023</v>
      </c>
      <c r="AJ190" s="4">
        <v>45291</v>
      </c>
      <c r="AK190" s="5">
        <v>45301</v>
      </c>
      <c r="AL190" t="s">
        <v>43</v>
      </c>
      <c r="AM190" t="s">
        <v>61</v>
      </c>
      <c r="AN190">
        <v>-29.38</v>
      </c>
      <c r="AP190">
        <v>29.38</v>
      </c>
      <c r="AQ190" s="6">
        <v>-29.38</v>
      </c>
    </row>
    <row r="191" spans="1:43" x14ac:dyDescent="0.3">
      <c r="B191" t="s">
        <v>45</v>
      </c>
      <c r="C191" t="s">
        <v>46</v>
      </c>
      <c r="D191" s="3">
        <v>76135</v>
      </c>
      <c r="E191" t="s">
        <v>80</v>
      </c>
      <c r="F191" t="s">
        <v>48</v>
      </c>
      <c r="G191" t="s">
        <v>49</v>
      </c>
      <c r="H191" t="s">
        <v>50</v>
      </c>
      <c r="I191" t="s">
        <v>51</v>
      </c>
      <c r="J191" t="s">
        <v>43</v>
      </c>
      <c r="K191" t="s">
        <v>43</v>
      </c>
      <c r="L191" t="s">
        <v>43</v>
      </c>
      <c r="M191" t="s">
        <v>52</v>
      </c>
      <c r="N191" t="s">
        <v>43</v>
      </c>
      <c r="Q191" s="3"/>
      <c r="U191" s="3"/>
      <c r="W191" t="s">
        <v>43</v>
      </c>
      <c r="X191" t="s">
        <v>43</v>
      </c>
      <c r="Y191" s="3">
        <v>14598</v>
      </c>
      <c r="Z191" t="s">
        <v>81</v>
      </c>
      <c r="AA191" t="s">
        <v>89</v>
      </c>
      <c r="AB191" t="s">
        <v>83</v>
      </c>
      <c r="AC191" t="s">
        <v>79</v>
      </c>
      <c r="AD191" t="s">
        <v>84</v>
      </c>
      <c r="AE191" t="s">
        <v>60</v>
      </c>
      <c r="AH191" s="3"/>
      <c r="AI191" s="3">
        <v>2023</v>
      </c>
      <c r="AJ191" s="4">
        <v>45107</v>
      </c>
      <c r="AK191" s="5">
        <v>45275</v>
      </c>
      <c r="AL191" t="s">
        <v>43</v>
      </c>
      <c r="AM191" t="s">
        <v>61</v>
      </c>
      <c r="AN191">
        <v>-1.47</v>
      </c>
      <c r="AP191">
        <v>1.47</v>
      </c>
      <c r="AQ191" s="6">
        <v>-1.47</v>
      </c>
    </row>
    <row r="192" spans="1:43" x14ac:dyDescent="0.3">
      <c r="B192" t="s">
        <v>85</v>
      </c>
      <c r="C192" t="s">
        <v>46</v>
      </c>
      <c r="D192" s="3">
        <v>76135</v>
      </c>
      <c r="E192" t="s">
        <v>80</v>
      </c>
      <c r="F192" t="s">
        <v>48</v>
      </c>
      <c r="G192" t="s">
        <v>49</v>
      </c>
      <c r="H192" t="s">
        <v>50</v>
      </c>
      <c r="I192" t="s">
        <v>51</v>
      </c>
      <c r="J192" t="s">
        <v>43</v>
      </c>
      <c r="K192" t="s">
        <v>43</v>
      </c>
      <c r="L192" t="s">
        <v>43</v>
      </c>
      <c r="M192" t="s">
        <v>52</v>
      </c>
      <c r="N192" t="s">
        <v>43</v>
      </c>
      <c r="Q192" s="3"/>
      <c r="U192" s="3"/>
      <c r="W192" t="s">
        <v>43</v>
      </c>
      <c r="X192" t="s">
        <v>43</v>
      </c>
      <c r="Y192" s="3">
        <v>14598</v>
      </c>
      <c r="Z192" t="s">
        <v>86</v>
      </c>
      <c r="AA192" t="s">
        <v>89</v>
      </c>
      <c r="AB192" t="s">
        <v>87</v>
      </c>
      <c r="AC192" t="s">
        <v>88</v>
      </c>
      <c r="AD192" t="s">
        <v>84</v>
      </c>
      <c r="AE192" t="s">
        <v>60</v>
      </c>
      <c r="AH192" s="3"/>
      <c r="AI192" s="3">
        <v>2023</v>
      </c>
      <c r="AJ192" s="4">
        <v>45291</v>
      </c>
      <c r="AK192" s="5">
        <v>45301</v>
      </c>
      <c r="AL192" t="s">
        <v>43</v>
      </c>
      <c r="AM192" t="s">
        <v>61</v>
      </c>
      <c r="AN192">
        <v>1.47</v>
      </c>
      <c r="AO192">
        <v>1.47</v>
      </c>
      <c r="AQ192" s="6">
        <v>1.47</v>
      </c>
    </row>
    <row r="193" spans="2:43" x14ac:dyDescent="0.3">
      <c r="B193" t="s">
        <v>45</v>
      </c>
      <c r="C193" t="s">
        <v>46</v>
      </c>
      <c r="D193" s="3">
        <v>76135</v>
      </c>
      <c r="E193" t="s">
        <v>80</v>
      </c>
      <c r="F193" t="s">
        <v>48</v>
      </c>
      <c r="G193" t="s">
        <v>49</v>
      </c>
      <c r="H193" t="s">
        <v>50</v>
      </c>
      <c r="I193" t="s">
        <v>51</v>
      </c>
      <c r="J193" t="s">
        <v>43</v>
      </c>
      <c r="K193" t="s">
        <v>43</v>
      </c>
      <c r="L193" t="s">
        <v>43</v>
      </c>
      <c r="M193" t="s">
        <v>52</v>
      </c>
      <c r="N193" t="s">
        <v>43</v>
      </c>
      <c r="Q193" s="3"/>
      <c r="U193" s="3"/>
      <c r="W193" t="s">
        <v>43</v>
      </c>
      <c r="X193" t="s">
        <v>43</v>
      </c>
      <c r="Y193" s="3">
        <v>14599</v>
      </c>
      <c r="Z193" t="s">
        <v>81</v>
      </c>
      <c r="AA193" t="s">
        <v>90</v>
      </c>
      <c r="AB193" t="s">
        <v>83</v>
      </c>
      <c r="AC193" t="s">
        <v>79</v>
      </c>
      <c r="AD193" t="s">
        <v>84</v>
      </c>
      <c r="AE193" t="s">
        <v>60</v>
      </c>
      <c r="AH193" s="3"/>
      <c r="AI193" s="3">
        <v>2023</v>
      </c>
      <c r="AJ193" s="4">
        <v>45107</v>
      </c>
      <c r="AK193" s="5">
        <v>45275</v>
      </c>
      <c r="AL193" t="s">
        <v>43</v>
      </c>
      <c r="AM193" t="s">
        <v>61</v>
      </c>
      <c r="AN193">
        <v>-9.64</v>
      </c>
      <c r="AP193">
        <v>9.64</v>
      </c>
      <c r="AQ193" s="6">
        <v>-9.64</v>
      </c>
    </row>
    <row r="194" spans="2:43" x14ac:dyDescent="0.3">
      <c r="B194" t="s">
        <v>85</v>
      </c>
      <c r="C194" t="s">
        <v>46</v>
      </c>
      <c r="D194" s="3">
        <v>76135</v>
      </c>
      <c r="E194" t="s">
        <v>80</v>
      </c>
      <c r="F194" t="s">
        <v>48</v>
      </c>
      <c r="G194" t="s">
        <v>49</v>
      </c>
      <c r="H194" t="s">
        <v>50</v>
      </c>
      <c r="I194" t="s">
        <v>51</v>
      </c>
      <c r="J194" t="s">
        <v>43</v>
      </c>
      <c r="K194" t="s">
        <v>43</v>
      </c>
      <c r="L194" t="s">
        <v>43</v>
      </c>
      <c r="M194" t="s">
        <v>52</v>
      </c>
      <c r="N194" t="s">
        <v>43</v>
      </c>
      <c r="Q194" s="3"/>
      <c r="U194" s="3"/>
      <c r="W194" t="s">
        <v>43</v>
      </c>
      <c r="X194" t="s">
        <v>43</v>
      </c>
      <c r="Y194" s="3">
        <v>14599</v>
      </c>
      <c r="Z194" t="s">
        <v>86</v>
      </c>
      <c r="AA194" t="s">
        <v>90</v>
      </c>
      <c r="AB194" t="s">
        <v>87</v>
      </c>
      <c r="AC194" t="s">
        <v>88</v>
      </c>
      <c r="AD194" t="s">
        <v>84</v>
      </c>
      <c r="AE194" t="s">
        <v>60</v>
      </c>
      <c r="AH194" s="3"/>
      <c r="AI194" s="3">
        <v>2023</v>
      </c>
      <c r="AJ194" s="4">
        <v>45291</v>
      </c>
      <c r="AK194" s="5">
        <v>45301</v>
      </c>
      <c r="AL194" t="s">
        <v>43</v>
      </c>
      <c r="AM194" t="s">
        <v>61</v>
      </c>
      <c r="AN194">
        <v>9.64</v>
      </c>
      <c r="AO194">
        <v>9.64</v>
      </c>
      <c r="AQ194" s="6">
        <v>9.64</v>
      </c>
    </row>
    <row r="195" spans="2:43" x14ac:dyDescent="0.3">
      <c r="B195" t="s">
        <v>45</v>
      </c>
      <c r="C195" t="s">
        <v>46</v>
      </c>
      <c r="D195" s="3">
        <v>76135</v>
      </c>
      <c r="E195" t="s">
        <v>80</v>
      </c>
      <c r="F195" t="s">
        <v>48</v>
      </c>
      <c r="G195" t="s">
        <v>49</v>
      </c>
      <c r="H195" t="s">
        <v>50</v>
      </c>
      <c r="I195" t="s">
        <v>51</v>
      </c>
      <c r="J195" t="s">
        <v>43</v>
      </c>
      <c r="K195" t="s">
        <v>43</v>
      </c>
      <c r="L195" t="s">
        <v>43</v>
      </c>
      <c r="M195" t="s">
        <v>52</v>
      </c>
      <c r="N195" t="s">
        <v>43</v>
      </c>
      <c r="Q195" s="3"/>
      <c r="U195" s="3"/>
      <c r="W195" t="s">
        <v>43</v>
      </c>
      <c r="X195" t="s">
        <v>43</v>
      </c>
      <c r="Y195" s="3">
        <v>14600</v>
      </c>
      <c r="Z195" t="s">
        <v>81</v>
      </c>
      <c r="AA195" t="s">
        <v>91</v>
      </c>
      <c r="AB195" t="s">
        <v>83</v>
      </c>
      <c r="AC195" t="s">
        <v>79</v>
      </c>
      <c r="AD195" t="s">
        <v>84</v>
      </c>
      <c r="AE195" t="s">
        <v>60</v>
      </c>
      <c r="AH195" s="3"/>
      <c r="AI195" s="3">
        <v>2023</v>
      </c>
      <c r="AJ195" s="4">
        <v>45107</v>
      </c>
      <c r="AK195" s="5">
        <v>45275</v>
      </c>
      <c r="AL195" t="s">
        <v>43</v>
      </c>
      <c r="AM195" t="s">
        <v>61</v>
      </c>
      <c r="AN195">
        <v>-9.9</v>
      </c>
      <c r="AP195">
        <v>9.9</v>
      </c>
      <c r="AQ195" s="6">
        <v>-9.9</v>
      </c>
    </row>
    <row r="196" spans="2:43" x14ac:dyDescent="0.3">
      <c r="B196" t="s">
        <v>85</v>
      </c>
      <c r="C196" t="s">
        <v>46</v>
      </c>
      <c r="D196" s="3">
        <v>76135</v>
      </c>
      <c r="E196" t="s">
        <v>80</v>
      </c>
      <c r="F196" t="s">
        <v>48</v>
      </c>
      <c r="G196" t="s">
        <v>49</v>
      </c>
      <c r="H196" t="s">
        <v>50</v>
      </c>
      <c r="I196" t="s">
        <v>51</v>
      </c>
      <c r="J196" t="s">
        <v>43</v>
      </c>
      <c r="K196" t="s">
        <v>43</v>
      </c>
      <c r="L196" t="s">
        <v>43</v>
      </c>
      <c r="M196" t="s">
        <v>52</v>
      </c>
      <c r="N196" t="s">
        <v>43</v>
      </c>
      <c r="Q196" s="3"/>
      <c r="U196" s="3"/>
      <c r="W196" t="s">
        <v>43</v>
      </c>
      <c r="X196" t="s">
        <v>43</v>
      </c>
      <c r="Y196" s="3">
        <v>14600</v>
      </c>
      <c r="Z196" t="s">
        <v>86</v>
      </c>
      <c r="AA196" t="s">
        <v>91</v>
      </c>
      <c r="AB196" t="s">
        <v>87</v>
      </c>
      <c r="AC196" t="s">
        <v>88</v>
      </c>
      <c r="AD196" t="s">
        <v>84</v>
      </c>
      <c r="AE196" t="s">
        <v>60</v>
      </c>
      <c r="AH196" s="3"/>
      <c r="AI196" s="3">
        <v>2023</v>
      </c>
      <c r="AJ196" s="4">
        <v>45291</v>
      </c>
      <c r="AK196" s="5">
        <v>45301</v>
      </c>
      <c r="AL196" t="s">
        <v>43</v>
      </c>
      <c r="AM196" t="s">
        <v>61</v>
      </c>
      <c r="AN196">
        <v>9.9</v>
      </c>
      <c r="AO196">
        <v>9.9</v>
      </c>
      <c r="AQ196" s="6">
        <v>9.9</v>
      </c>
    </row>
    <row r="197" spans="2:43" x14ac:dyDescent="0.3">
      <c r="B197" t="s">
        <v>45</v>
      </c>
      <c r="C197" t="s">
        <v>46</v>
      </c>
      <c r="D197" s="3">
        <v>76135</v>
      </c>
      <c r="E197" t="s">
        <v>80</v>
      </c>
      <c r="F197" t="s">
        <v>48</v>
      </c>
      <c r="G197" t="s">
        <v>49</v>
      </c>
      <c r="H197" t="s">
        <v>50</v>
      </c>
      <c r="I197" t="s">
        <v>51</v>
      </c>
      <c r="J197" t="s">
        <v>43</v>
      </c>
      <c r="K197" t="s">
        <v>43</v>
      </c>
      <c r="L197" t="s">
        <v>43</v>
      </c>
      <c r="M197" t="s">
        <v>52</v>
      </c>
      <c r="N197" t="s">
        <v>43</v>
      </c>
      <c r="Q197" s="3"/>
      <c r="U197" s="3"/>
      <c r="W197" t="s">
        <v>43</v>
      </c>
      <c r="X197" t="s">
        <v>43</v>
      </c>
      <c r="Y197" s="3">
        <v>14601</v>
      </c>
      <c r="Z197" t="s">
        <v>81</v>
      </c>
      <c r="AA197" t="s">
        <v>92</v>
      </c>
      <c r="AB197" t="s">
        <v>83</v>
      </c>
      <c r="AC197" t="s">
        <v>79</v>
      </c>
      <c r="AD197" t="s">
        <v>84</v>
      </c>
      <c r="AE197" t="s">
        <v>60</v>
      </c>
      <c r="AH197" s="3"/>
      <c r="AI197" s="3">
        <v>2023</v>
      </c>
      <c r="AJ197" s="4">
        <v>45107</v>
      </c>
      <c r="AK197" s="5">
        <v>45275</v>
      </c>
      <c r="AL197" t="s">
        <v>43</v>
      </c>
      <c r="AM197" t="s">
        <v>61</v>
      </c>
      <c r="AN197">
        <v>-12.22</v>
      </c>
      <c r="AP197">
        <v>12.22</v>
      </c>
      <c r="AQ197" s="6">
        <v>-12.22</v>
      </c>
    </row>
    <row r="198" spans="2:43" x14ac:dyDescent="0.3">
      <c r="B198" t="s">
        <v>85</v>
      </c>
      <c r="C198" t="s">
        <v>46</v>
      </c>
      <c r="D198" s="3">
        <v>76135</v>
      </c>
      <c r="E198" t="s">
        <v>80</v>
      </c>
      <c r="F198" t="s">
        <v>48</v>
      </c>
      <c r="G198" t="s">
        <v>49</v>
      </c>
      <c r="H198" t="s">
        <v>50</v>
      </c>
      <c r="I198" t="s">
        <v>51</v>
      </c>
      <c r="J198" t="s">
        <v>43</v>
      </c>
      <c r="K198" t="s">
        <v>43</v>
      </c>
      <c r="L198" t="s">
        <v>43</v>
      </c>
      <c r="M198" t="s">
        <v>52</v>
      </c>
      <c r="N198" t="s">
        <v>43</v>
      </c>
      <c r="Q198" s="3"/>
      <c r="U198" s="3"/>
      <c r="W198" t="s">
        <v>43</v>
      </c>
      <c r="X198" t="s">
        <v>43</v>
      </c>
      <c r="Y198" s="3">
        <v>14601</v>
      </c>
      <c r="Z198" t="s">
        <v>86</v>
      </c>
      <c r="AA198" t="s">
        <v>92</v>
      </c>
      <c r="AB198" t="s">
        <v>87</v>
      </c>
      <c r="AC198" t="s">
        <v>88</v>
      </c>
      <c r="AD198" t="s">
        <v>84</v>
      </c>
      <c r="AE198" t="s">
        <v>60</v>
      </c>
      <c r="AH198" s="3"/>
      <c r="AI198" s="3">
        <v>2023</v>
      </c>
      <c r="AJ198" s="4">
        <v>45291</v>
      </c>
      <c r="AK198" s="5">
        <v>45301</v>
      </c>
      <c r="AL198" t="s">
        <v>43</v>
      </c>
      <c r="AM198" t="s">
        <v>61</v>
      </c>
      <c r="AN198">
        <v>12.22</v>
      </c>
      <c r="AO198">
        <v>12.22</v>
      </c>
      <c r="AQ198" s="6">
        <v>12.22</v>
      </c>
    </row>
    <row r="199" spans="2:43" x14ac:dyDescent="0.3">
      <c r="B199" t="s">
        <v>45</v>
      </c>
      <c r="C199" t="s">
        <v>46</v>
      </c>
      <c r="D199" s="3">
        <v>76135</v>
      </c>
      <c r="E199" t="s">
        <v>80</v>
      </c>
      <c r="F199" t="s">
        <v>48</v>
      </c>
      <c r="G199" t="s">
        <v>49</v>
      </c>
      <c r="H199" t="s">
        <v>50</v>
      </c>
      <c r="I199" t="s">
        <v>51</v>
      </c>
      <c r="J199" t="s">
        <v>43</v>
      </c>
      <c r="K199" t="s">
        <v>43</v>
      </c>
      <c r="L199" t="s">
        <v>43</v>
      </c>
      <c r="M199" t="s">
        <v>52</v>
      </c>
      <c r="N199" t="s">
        <v>43</v>
      </c>
      <c r="Q199" s="3"/>
      <c r="U199" s="3"/>
      <c r="W199" t="s">
        <v>43</v>
      </c>
      <c r="X199" t="s">
        <v>43</v>
      </c>
      <c r="Y199" s="3">
        <v>14602</v>
      </c>
      <c r="Z199" t="s">
        <v>81</v>
      </c>
      <c r="AA199" t="s">
        <v>93</v>
      </c>
      <c r="AB199" t="s">
        <v>83</v>
      </c>
      <c r="AC199" t="s">
        <v>79</v>
      </c>
      <c r="AD199" t="s">
        <v>84</v>
      </c>
      <c r="AE199" t="s">
        <v>60</v>
      </c>
      <c r="AH199" s="3"/>
      <c r="AI199" s="3">
        <v>2023</v>
      </c>
      <c r="AJ199" s="4">
        <v>45107</v>
      </c>
      <c r="AK199" s="5">
        <v>45275</v>
      </c>
      <c r="AL199" t="s">
        <v>43</v>
      </c>
      <c r="AM199" t="s">
        <v>61</v>
      </c>
      <c r="AN199">
        <v>-15.18</v>
      </c>
      <c r="AP199">
        <v>15.18</v>
      </c>
      <c r="AQ199" s="6">
        <v>-15.18</v>
      </c>
    </row>
    <row r="200" spans="2:43" x14ac:dyDescent="0.3">
      <c r="B200" t="s">
        <v>85</v>
      </c>
      <c r="C200" t="s">
        <v>46</v>
      </c>
      <c r="D200" s="3">
        <v>76135</v>
      </c>
      <c r="E200" t="s">
        <v>80</v>
      </c>
      <c r="F200" t="s">
        <v>48</v>
      </c>
      <c r="G200" t="s">
        <v>49</v>
      </c>
      <c r="H200" t="s">
        <v>50</v>
      </c>
      <c r="I200" t="s">
        <v>51</v>
      </c>
      <c r="J200" t="s">
        <v>43</v>
      </c>
      <c r="K200" t="s">
        <v>43</v>
      </c>
      <c r="L200" t="s">
        <v>43</v>
      </c>
      <c r="M200" t="s">
        <v>52</v>
      </c>
      <c r="N200" t="s">
        <v>43</v>
      </c>
      <c r="Q200" s="3"/>
      <c r="U200" s="3"/>
      <c r="W200" t="s">
        <v>43</v>
      </c>
      <c r="X200" t="s">
        <v>43</v>
      </c>
      <c r="Y200" s="3">
        <v>14602</v>
      </c>
      <c r="Z200" t="s">
        <v>86</v>
      </c>
      <c r="AA200" t="s">
        <v>93</v>
      </c>
      <c r="AB200" t="s">
        <v>87</v>
      </c>
      <c r="AC200" t="s">
        <v>88</v>
      </c>
      <c r="AD200" t="s">
        <v>84</v>
      </c>
      <c r="AE200" t="s">
        <v>60</v>
      </c>
      <c r="AH200" s="3"/>
      <c r="AI200" s="3">
        <v>2023</v>
      </c>
      <c r="AJ200" s="4">
        <v>45291</v>
      </c>
      <c r="AK200" s="5">
        <v>45301</v>
      </c>
      <c r="AL200" t="s">
        <v>43</v>
      </c>
      <c r="AM200" t="s">
        <v>61</v>
      </c>
      <c r="AN200">
        <v>15.18</v>
      </c>
      <c r="AO200">
        <v>15.18</v>
      </c>
      <c r="AQ200" s="6">
        <v>15.18</v>
      </c>
    </row>
    <row r="201" spans="2:43" x14ac:dyDescent="0.3">
      <c r="B201" t="s">
        <v>45</v>
      </c>
      <c r="C201" t="s">
        <v>46</v>
      </c>
      <c r="D201" s="3">
        <v>76135</v>
      </c>
      <c r="E201" t="s">
        <v>80</v>
      </c>
      <c r="F201" t="s">
        <v>48</v>
      </c>
      <c r="G201" t="s">
        <v>49</v>
      </c>
      <c r="H201" t="s">
        <v>50</v>
      </c>
      <c r="I201" t="s">
        <v>51</v>
      </c>
      <c r="J201" t="s">
        <v>43</v>
      </c>
      <c r="K201" t="s">
        <v>43</v>
      </c>
      <c r="L201" t="s">
        <v>43</v>
      </c>
      <c r="M201" t="s">
        <v>52</v>
      </c>
      <c r="N201" t="s">
        <v>43</v>
      </c>
      <c r="Q201" s="3"/>
      <c r="U201" s="3"/>
      <c r="W201" t="s">
        <v>43</v>
      </c>
      <c r="X201" t="s">
        <v>43</v>
      </c>
      <c r="Y201" s="3">
        <v>14603</v>
      </c>
      <c r="Z201" t="s">
        <v>81</v>
      </c>
      <c r="AA201" t="s">
        <v>94</v>
      </c>
      <c r="AB201" t="s">
        <v>83</v>
      </c>
      <c r="AC201" t="s">
        <v>79</v>
      </c>
      <c r="AD201" t="s">
        <v>84</v>
      </c>
      <c r="AE201" t="s">
        <v>60</v>
      </c>
      <c r="AH201" s="3"/>
      <c r="AI201" s="3">
        <v>2023</v>
      </c>
      <c r="AJ201" s="4">
        <v>45107</v>
      </c>
      <c r="AK201" s="5">
        <v>45275</v>
      </c>
      <c r="AL201" t="s">
        <v>43</v>
      </c>
      <c r="AM201" t="s">
        <v>61</v>
      </c>
      <c r="AN201">
        <v>-15.97</v>
      </c>
      <c r="AP201">
        <v>15.97</v>
      </c>
      <c r="AQ201" s="6">
        <v>-15.97</v>
      </c>
    </row>
    <row r="202" spans="2:43" x14ac:dyDescent="0.3">
      <c r="B202" t="s">
        <v>85</v>
      </c>
      <c r="C202" t="s">
        <v>46</v>
      </c>
      <c r="D202" s="3">
        <v>76135</v>
      </c>
      <c r="E202" t="s">
        <v>80</v>
      </c>
      <c r="F202" t="s">
        <v>48</v>
      </c>
      <c r="G202" t="s">
        <v>49</v>
      </c>
      <c r="H202" t="s">
        <v>50</v>
      </c>
      <c r="I202" t="s">
        <v>51</v>
      </c>
      <c r="J202" t="s">
        <v>43</v>
      </c>
      <c r="K202" t="s">
        <v>43</v>
      </c>
      <c r="L202" t="s">
        <v>43</v>
      </c>
      <c r="M202" t="s">
        <v>52</v>
      </c>
      <c r="N202" t="s">
        <v>43</v>
      </c>
      <c r="Q202" s="3"/>
      <c r="U202" s="3"/>
      <c r="W202" t="s">
        <v>43</v>
      </c>
      <c r="X202" t="s">
        <v>43</v>
      </c>
      <c r="Y202" s="3">
        <v>14603</v>
      </c>
      <c r="Z202" t="s">
        <v>86</v>
      </c>
      <c r="AA202" t="s">
        <v>94</v>
      </c>
      <c r="AB202" t="s">
        <v>87</v>
      </c>
      <c r="AC202" t="s">
        <v>88</v>
      </c>
      <c r="AD202" t="s">
        <v>84</v>
      </c>
      <c r="AE202" t="s">
        <v>60</v>
      </c>
      <c r="AH202" s="3"/>
      <c r="AI202" s="3">
        <v>2023</v>
      </c>
      <c r="AJ202" s="4">
        <v>45291</v>
      </c>
      <c r="AK202" s="5">
        <v>45301</v>
      </c>
      <c r="AL202" t="s">
        <v>43</v>
      </c>
      <c r="AM202" t="s">
        <v>61</v>
      </c>
      <c r="AN202">
        <v>15.97</v>
      </c>
      <c r="AO202">
        <v>15.97</v>
      </c>
      <c r="AQ202" s="6">
        <v>15.97</v>
      </c>
    </row>
    <row r="203" spans="2:43" x14ac:dyDescent="0.3">
      <c r="B203" t="s">
        <v>45</v>
      </c>
      <c r="C203" t="s">
        <v>46</v>
      </c>
      <c r="D203" s="3">
        <v>76135</v>
      </c>
      <c r="E203" t="s">
        <v>80</v>
      </c>
      <c r="F203" t="s">
        <v>48</v>
      </c>
      <c r="G203" t="s">
        <v>49</v>
      </c>
      <c r="H203" t="s">
        <v>50</v>
      </c>
      <c r="I203" t="s">
        <v>51</v>
      </c>
      <c r="J203" t="s">
        <v>43</v>
      </c>
      <c r="K203" t="s">
        <v>43</v>
      </c>
      <c r="L203" t="s">
        <v>43</v>
      </c>
      <c r="M203" t="s">
        <v>52</v>
      </c>
      <c r="N203" t="s">
        <v>43</v>
      </c>
      <c r="Q203" s="3"/>
      <c r="U203" s="3"/>
      <c r="W203" t="s">
        <v>43</v>
      </c>
      <c r="X203" t="s">
        <v>43</v>
      </c>
      <c r="Y203" s="3">
        <v>14604</v>
      </c>
      <c r="Z203" t="s">
        <v>81</v>
      </c>
      <c r="AA203" t="s">
        <v>95</v>
      </c>
      <c r="AB203" t="s">
        <v>83</v>
      </c>
      <c r="AC203" t="s">
        <v>79</v>
      </c>
      <c r="AD203" t="s">
        <v>84</v>
      </c>
      <c r="AE203" t="s">
        <v>60</v>
      </c>
      <c r="AH203" s="3"/>
      <c r="AI203" s="3">
        <v>2023</v>
      </c>
      <c r="AJ203" s="4">
        <v>45107</v>
      </c>
      <c r="AK203" s="5">
        <v>45275</v>
      </c>
      <c r="AL203" t="s">
        <v>43</v>
      </c>
      <c r="AM203" t="s">
        <v>61</v>
      </c>
      <c r="AN203">
        <v>-16.27</v>
      </c>
      <c r="AP203">
        <v>16.27</v>
      </c>
      <c r="AQ203" s="6">
        <v>-16.27</v>
      </c>
    </row>
    <row r="204" spans="2:43" x14ac:dyDescent="0.3">
      <c r="B204" t="s">
        <v>85</v>
      </c>
      <c r="C204" t="s">
        <v>46</v>
      </c>
      <c r="D204" s="3">
        <v>76135</v>
      </c>
      <c r="E204" t="s">
        <v>80</v>
      </c>
      <c r="F204" t="s">
        <v>48</v>
      </c>
      <c r="G204" t="s">
        <v>49</v>
      </c>
      <c r="H204" t="s">
        <v>50</v>
      </c>
      <c r="I204" t="s">
        <v>51</v>
      </c>
      <c r="J204" t="s">
        <v>43</v>
      </c>
      <c r="K204" t="s">
        <v>43</v>
      </c>
      <c r="L204" t="s">
        <v>43</v>
      </c>
      <c r="M204" t="s">
        <v>52</v>
      </c>
      <c r="N204" t="s">
        <v>43</v>
      </c>
      <c r="Q204" s="3"/>
      <c r="U204" s="3"/>
      <c r="W204" t="s">
        <v>43</v>
      </c>
      <c r="X204" t="s">
        <v>43</v>
      </c>
      <c r="Y204" s="3">
        <v>14604</v>
      </c>
      <c r="Z204" t="s">
        <v>86</v>
      </c>
      <c r="AA204" t="s">
        <v>95</v>
      </c>
      <c r="AB204" t="s">
        <v>87</v>
      </c>
      <c r="AC204" t="s">
        <v>88</v>
      </c>
      <c r="AD204" t="s">
        <v>84</v>
      </c>
      <c r="AE204" t="s">
        <v>60</v>
      </c>
      <c r="AH204" s="3"/>
      <c r="AI204" s="3">
        <v>2023</v>
      </c>
      <c r="AJ204" s="4">
        <v>45291</v>
      </c>
      <c r="AK204" s="5">
        <v>45301</v>
      </c>
      <c r="AL204" t="s">
        <v>43</v>
      </c>
      <c r="AM204" t="s">
        <v>61</v>
      </c>
      <c r="AN204">
        <v>16.27</v>
      </c>
      <c r="AO204">
        <v>16.27</v>
      </c>
      <c r="AQ204" s="6">
        <v>16.27</v>
      </c>
    </row>
    <row r="205" spans="2:43" x14ac:dyDescent="0.3">
      <c r="B205" t="s">
        <v>45</v>
      </c>
      <c r="C205" t="s">
        <v>46</v>
      </c>
      <c r="D205" s="3">
        <v>76135</v>
      </c>
      <c r="E205" t="s">
        <v>80</v>
      </c>
      <c r="F205" t="s">
        <v>48</v>
      </c>
      <c r="G205" t="s">
        <v>49</v>
      </c>
      <c r="H205" t="s">
        <v>50</v>
      </c>
      <c r="I205" t="s">
        <v>51</v>
      </c>
      <c r="J205" t="s">
        <v>43</v>
      </c>
      <c r="K205" t="s">
        <v>43</v>
      </c>
      <c r="L205" t="s">
        <v>43</v>
      </c>
      <c r="M205" t="s">
        <v>52</v>
      </c>
      <c r="N205" t="s">
        <v>43</v>
      </c>
      <c r="Q205" s="3"/>
      <c r="U205" s="3"/>
      <c r="W205" t="s">
        <v>43</v>
      </c>
      <c r="X205" t="s">
        <v>43</v>
      </c>
      <c r="Y205" s="3">
        <v>14605</v>
      </c>
      <c r="Z205" t="s">
        <v>81</v>
      </c>
      <c r="AA205" t="s">
        <v>96</v>
      </c>
      <c r="AB205" t="s">
        <v>83</v>
      </c>
      <c r="AC205" t="s">
        <v>79</v>
      </c>
      <c r="AD205" t="s">
        <v>84</v>
      </c>
      <c r="AE205" t="s">
        <v>60</v>
      </c>
      <c r="AH205" s="3"/>
      <c r="AI205" s="3">
        <v>2023</v>
      </c>
      <c r="AJ205" s="4">
        <v>45107</v>
      </c>
      <c r="AK205" s="5">
        <v>45275</v>
      </c>
      <c r="AL205" t="s">
        <v>43</v>
      </c>
      <c r="AM205" t="s">
        <v>61</v>
      </c>
      <c r="AN205">
        <v>-29.38</v>
      </c>
      <c r="AP205">
        <v>29.38</v>
      </c>
      <c r="AQ205" s="6">
        <v>-29.38</v>
      </c>
    </row>
    <row r="206" spans="2:43" x14ac:dyDescent="0.3">
      <c r="B206" t="s">
        <v>85</v>
      </c>
      <c r="C206" t="s">
        <v>46</v>
      </c>
      <c r="D206" s="3">
        <v>76135</v>
      </c>
      <c r="E206" t="s">
        <v>80</v>
      </c>
      <c r="F206" t="s">
        <v>48</v>
      </c>
      <c r="G206" t="s">
        <v>49</v>
      </c>
      <c r="H206" t="s">
        <v>50</v>
      </c>
      <c r="I206" t="s">
        <v>51</v>
      </c>
      <c r="J206" t="s">
        <v>43</v>
      </c>
      <c r="K206" t="s">
        <v>43</v>
      </c>
      <c r="L206" t="s">
        <v>43</v>
      </c>
      <c r="M206" t="s">
        <v>52</v>
      </c>
      <c r="N206" t="s">
        <v>43</v>
      </c>
      <c r="Q206" s="3"/>
      <c r="U206" s="3"/>
      <c r="W206" t="s">
        <v>43</v>
      </c>
      <c r="X206" t="s">
        <v>43</v>
      </c>
      <c r="Y206" s="3">
        <v>14605</v>
      </c>
      <c r="Z206" t="s">
        <v>86</v>
      </c>
      <c r="AA206" t="s">
        <v>96</v>
      </c>
      <c r="AB206" t="s">
        <v>87</v>
      </c>
      <c r="AC206" t="s">
        <v>88</v>
      </c>
      <c r="AD206" t="s">
        <v>84</v>
      </c>
      <c r="AE206" t="s">
        <v>60</v>
      </c>
      <c r="AH206" s="3"/>
      <c r="AI206" s="3">
        <v>2023</v>
      </c>
      <c r="AJ206" s="4">
        <v>45291</v>
      </c>
      <c r="AK206" s="5">
        <v>45301</v>
      </c>
      <c r="AL206" t="s">
        <v>43</v>
      </c>
      <c r="AM206" t="s">
        <v>61</v>
      </c>
      <c r="AN206">
        <v>29.38</v>
      </c>
      <c r="AO206">
        <v>29.38</v>
      </c>
      <c r="AQ206" s="6">
        <v>29.38</v>
      </c>
    </row>
    <row r="207" spans="2:43" x14ac:dyDescent="0.3">
      <c r="B207" t="s">
        <v>45</v>
      </c>
      <c r="C207" t="s">
        <v>46</v>
      </c>
      <c r="D207" s="3">
        <v>76135</v>
      </c>
      <c r="E207" t="s">
        <v>80</v>
      </c>
      <c r="F207" t="s">
        <v>48</v>
      </c>
      <c r="G207" t="s">
        <v>49</v>
      </c>
      <c r="H207" t="s">
        <v>50</v>
      </c>
      <c r="I207" t="s">
        <v>51</v>
      </c>
      <c r="J207" t="s">
        <v>43</v>
      </c>
      <c r="K207" t="s">
        <v>43</v>
      </c>
      <c r="L207" t="s">
        <v>43</v>
      </c>
      <c r="M207" t="s">
        <v>52</v>
      </c>
      <c r="N207" t="s">
        <v>43</v>
      </c>
      <c r="Q207" s="3"/>
      <c r="U207" s="3"/>
      <c r="W207" t="s">
        <v>43</v>
      </c>
      <c r="X207" t="s">
        <v>43</v>
      </c>
      <c r="Y207" s="3">
        <v>14606</v>
      </c>
      <c r="Z207" t="s">
        <v>81</v>
      </c>
      <c r="AA207" t="s">
        <v>82</v>
      </c>
      <c r="AB207" t="s">
        <v>83</v>
      </c>
      <c r="AC207" t="s">
        <v>79</v>
      </c>
      <c r="AD207" t="s">
        <v>84</v>
      </c>
      <c r="AE207" t="s">
        <v>60</v>
      </c>
      <c r="AH207" s="3"/>
      <c r="AI207" s="3">
        <v>2023</v>
      </c>
      <c r="AJ207" s="4">
        <v>45107</v>
      </c>
      <c r="AK207" s="5">
        <v>45275</v>
      </c>
      <c r="AL207" t="s">
        <v>43</v>
      </c>
      <c r="AM207" t="s">
        <v>61</v>
      </c>
      <c r="AN207">
        <v>-29.38</v>
      </c>
      <c r="AP207">
        <v>29.38</v>
      </c>
      <c r="AQ207" s="6">
        <v>-29.38</v>
      </c>
    </row>
    <row r="208" spans="2:43" x14ac:dyDescent="0.3">
      <c r="B208" t="s">
        <v>85</v>
      </c>
      <c r="C208" t="s">
        <v>46</v>
      </c>
      <c r="D208" s="3">
        <v>76135</v>
      </c>
      <c r="E208" t="s">
        <v>80</v>
      </c>
      <c r="F208" t="s">
        <v>48</v>
      </c>
      <c r="G208" t="s">
        <v>49</v>
      </c>
      <c r="H208" t="s">
        <v>50</v>
      </c>
      <c r="I208" t="s">
        <v>51</v>
      </c>
      <c r="J208" t="s">
        <v>43</v>
      </c>
      <c r="K208" t="s">
        <v>43</v>
      </c>
      <c r="L208" t="s">
        <v>43</v>
      </c>
      <c r="M208" t="s">
        <v>52</v>
      </c>
      <c r="N208" t="s">
        <v>43</v>
      </c>
      <c r="Q208" s="3"/>
      <c r="U208" s="3"/>
      <c r="W208" t="s">
        <v>43</v>
      </c>
      <c r="X208" t="s">
        <v>43</v>
      </c>
      <c r="Y208" s="3">
        <v>14606</v>
      </c>
      <c r="Z208" t="s">
        <v>86</v>
      </c>
      <c r="AA208" t="s">
        <v>82</v>
      </c>
      <c r="AB208" t="s">
        <v>87</v>
      </c>
      <c r="AC208" t="s">
        <v>88</v>
      </c>
      <c r="AD208" t="s">
        <v>84</v>
      </c>
      <c r="AE208" t="s">
        <v>60</v>
      </c>
      <c r="AH208" s="3"/>
      <c r="AI208" s="3">
        <v>2023</v>
      </c>
      <c r="AJ208" s="4">
        <v>45291</v>
      </c>
      <c r="AK208" s="5">
        <v>45301</v>
      </c>
      <c r="AL208" t="s">
        <v>43</v>
      </c>
      <c r="AM208" t="s">
        <v>61</v>
      </c>
      <c r="AN208">
        <v>29.38</v>
      </c>
      <c r="AO208">
        <v>29.38</v>
      </c>
      <c r="AQ208" s="6">
        <v>29.38</v>
      </c>
    </row>
    <row r="209" spans="1:43" x14ac:dyDescent="0.3">
      <c r="B209" t="s">
        <v>45</v>
      </c>
      <c r="C209" t="s">
        <v>46</v>
      </c>
      <c r="D209" s="3">
        <v>76135</v>
      </c>
      <c r="E209" t="s">
        <v>80</v>
      </c>
      <c r="F209" t="s">
        <v>48</v>
      </c>
      <c r="G209" t="s">
        <v>49</v>
      </c>
      <c r="H209" t="s">
        <v>50</v>
      </c>
      <c r="I209" t="s">
        <v>51</v>
      </c>
      <c r="J209" t="s">
        <v>43</v>
      </c>
      <c r="K209" t="s">
        <v>43</v>
      </c>
      <c r="L209" t="s">
        <v>43</v>
      </c>
      <c r="M209" t="s">
        <v>52</v>
      </c>
      <c r="N209" t="s">
        <v>43</v>
      </c>
      <c r="Q209" s="3"/>
      <c r="U209" s="3"/>
      <c r="W209" t="s">
        <v>43</v>
      </c>
      <c r="X209" t="s">
        <v>43</v>
      </c>
      <c r="Y209" s="3">
        <v>14607</v>
      </c>
      <c r="Z209" t="s">
        <v>81</v>
      </c>
      <c r="AA209" t="s">
        <v>97</v>
      </c>
      <c r="AB209" t="s">
        <v>83</v>
      </c>
      <c r="AC209" t="s">
        <v>79</v>
      </c>
      <c r="AD209" t="s">
        <v>84</v>
      </c>
      <c r="AE209" t="s">
        <v>60</v>
      </c>
      <c r="AH209" s="3"/>
      <c r="AI209" s="3">
        <v>2023</v>
      </c>
      <c r="AJ209" s="4">
        <v>45107</v>
      </c>
      <c r="AK209" s="5">
        <v>45275</v>
      </c>
      <c r="AL209" t="s">
        <v>43</v>
      </c>
      <c r="AM209" t="s">
        <v>61</v>
      </c>
      <c r="AN209">
        <v>-94.18</v>
      </c>
      <c r="AP209">
        <v>94.18</v>
      </c>
      <c r="AQ209" s="6">
        <v>-94.18</v>
      </c>
    </row>
    <row r="210" spans="1:43" x14ac:dyDescent="0.3">
      <c r="B210" t="s">
        <v>85</v>
      </c>
      <c r="C210" t="s">
        <v>46</v>
      </c>
      <c r="D210" s="3">
        <v>76135</v>
      </c>
      <c r="E210" t="s">
        <v>80</v>
      </c>
      <c r="F210" t="s">
        <v>48</v>
      </c>
      <c r="G210" t="s">
        <v>49</v>
      </c>
      <c r="H210" t="s">
        <v>50</v>
      </c>
      <c r="I210" t="s">
        <v>51</v>
      </c>
      <c r="J210" t="s">
        <v>43</v>
      </c>
      <c r="K210" t="s">
        <v>43</v>
      </c>
      <c r="L210" t="s">
        <v>43</v>
      </c>
      <c r="M210" t="s">
        <v>52</v>
      </c>
      <c r="N210" t="s">
        <v>43</v>
      </c>
      <c r="Q210" s="3"/>
      <c r="U210" s="3"/>
      <c r="W210" t="s">
        <v>43</v>
      </c>
      <c r="X210" t="s">
        <v>43</v>
      </c>
      <c r="Y210" s="3">
        <v>14607</v>
      </c>
      <c r="Z210" t="s">
        <v>86</v>
      </c>
      <c r="AA210" t="s">
        <v>97</v>
      </c>
      <c r="AB210" t="s">
        <v>87</v>
      </c>
      <c r="AC210" t="s">
        <v>88</v>
      </c>
      <c r="AD210" t="s">
        <v>84</v>
      </c>
      <c r="AE210" t="s">
        <v>60</v>
      </c>
      <c r="AH210" s="3"/>
      <c r="AI210" s="3">
        <v>2023</v>
      </c>
      <c r="AJ210" s="4">
        <v>45291</v>
      </c>
      <c r="AK210" s="5">
        <v>45301</v>
      </c>
      <c r="AL210" t="s">
        <v>43</v>
      </c>
      <c r="AM210" t="s">
        <v>61</v>
      </c>
      <c r="AN210">
        <v>94.18</v>
      </c>
      <c r="AO210">
        <v>94.18</v>
      </c>
      <c r="AQ210" s="6">
        <v>94.18</v>
      </c>
    </row>
    <row r="211" spans="1:43" x14ac:dyDescent="0.3">
      <c r="B211" t="s">
        <v>85</v>
      </c>
      <c r="C211" t="s">
        <v>46</v>
      </c>
      <c r="D211" s="3">
        <v>76135</v>
      </c>
      <c r="E211" t="s">
        <v>80</v>
      </c>
      <c r="F211" t="s">
        <v>48</v>
      </c>
      <c r="G211" t="s">
        <v>49</v>
      </c>
      <c r="H211" t="s">
        <v>50</v>
      </c>
      <c r="I211" t="s">
        <v>51</v>
      </c>
      <c r="J211" t="s">
        <v>43</v>
      </c>
      <c r="K211" t="s">
        <v>43</v>
      </c>
      <c r="L211" t="s">
        <v>43</v>
      </c>
      <c r="M211" t="s">
        <v>52</v>
      </c>
      <c r="N211" t="s">
        <v>43</v>
      </c>
      <c r="Q211" s="3"/>
      <c r="U211" s="3"/>
      <c r="W211" t="s">
        <v>43</v>
      </c>
      <c r="X211" t="s">
        <v>43</v>
      </c>
      <c r="Y211" s="3">
        <v>14597</v>
      </c>
      <c r="Z211" t="s">
        <v>81</v>
      </c>
      <c r="AA211" t="s">
        <v>82</v>
      </c>
      <c r="AB211" t="s">
        <v>4689</v>
      </c>
      <c r="AC211" t="s">
        <v>79</v>
      </c>
      <c r="AD211" t="s">
        <v>84</v>
      </c>
      <c r="AE211" t="s">
        <v>60</v>
      </c>
      <c r="AH211" s="3"/>
      <c r="AI211" s="3">
        <v>2023</v>
      </c>
      <c r="AJ211" s="4">
        <v>45291</v>
      </c>
      <c r="AK211" s="5">
        <v>45295</v>
      </c>
      <c r="AL211" t="s">
        <v>43</v>
      </c>
      <c r="AM211" t="s">
        <v>61</v>
      </c>
      <c r="AN211">
        <v>29.38</v>
      </c>
      <c r="AO211">
        <v>29.38</v>
      </c>
      <c r="AQ211" s="6">
        <v>29.38</v>
      </c>
    </row>
    <row r="212" spans="1:43" x14ac:dyDescent="0.3">
      <c r="B212" t="s">
        <v>85</v>
      </c>
      <c r="C212" t="s">
        <v>46</v>
      </c>
      <c r="D212" s="3">
        <v>76135</v>
      </c>
      <c r="E212" t="s">
        <v>80</v>
      </c>
      <c r="F212" t="s">
        <v>48</v>
      </c>
      <c r="G212" t="s">
        <v>49</v>
      </c>
      <c r="H212" t="s">
        <v>50</v>
      </c>
      <c r="I212" t="s">
        <v>51</v>
      </c>
      <c r="J212" t="s">
        <v>43</v>
      </c>
      <c r="K212" t="s">
        <v>43</v>
      </c>
      <c r="L212" t="s">
        <v>43</v>
      </c>
      <c r="M212" t="s">
        <v>52</v>
      </c>
      <c r="N212" t="s">
        <v>43</v>
      </c>
      <c r="Q212" s="3"/>
      <c r="U212" s="3"/>
      <c r="W212" t="s">
        <v>43</v>
      </c>
      <c r="X212" t="s">
        <v>43</v>
      </c>
      <c r="Y212" s="3">
        <v>14598</v>
      </c>
      <c r="Z212" t="s">
        <v>81</v>
      </c>
      <c r="AA212" t="s">
        <v>89</v>
      </c>
      <c r="AB212" t="s">
        <v>4689</v>
      </c>
      <c r="AC212" t="s">
        <v>79</v>
      </c>
      <c r="AD212" t="s">
        <v>84</v>
      </c>
      <c r="AE212" t="s">
        <v>60</v>
      </c>
      <c r="AH212" s="3"/>
      <c r="AI212" s="3">
        <v>2023</v>
      </c>
      <c r="AJ212" s="4">
        <v>45291</v>
      </c>
      <c r="AK212" s="5">
        <v>45295</v>
      </c>
      <c r="AL212" t="s">
        <v>43</v>
      </c>
      <c r="AM212" t="s">
        <v>61</v>
      </c>
      <c r="AN212">
        <v>-1.47</v>
      </c>
      <c r="AP212">
        <v>1.47</v>
      </c>
      <c r="AQ212" s="6">
        <v>-1.47</v>
      </c>
    </row>
    <row r="213" spans="1:43" x14ac:dyDescent="0.3">
      <c r="B213" t="s">
        <v>85</v>
      </c>
      <c r="C213" t="s">
        <v>46</v>
      </c>
      <c r="D213" s="3">
        <v>76135</v>
      </c>
      <c r="E213" t="s">
        <v>80</v>
      </c>
      <c r="F213" t="s">
        <v>48</v>
      </c>
      <c r="G213" t="s">
        <v>49</v>
      </c>
      <c r="H213" t="s">
        <v>50</v>
      </c>
      <c r="I213" t="s">
        <v>51</v>
      </c>
      <c r="J213" t="s">
        <v>43</v>
      </c>
      <c r="K213" t="s">
        <v>43</v>
      </c>
      <c r="L213" t="s">
        <v>43</v>
      </c>
      <c r="M213" t="s">
        <v>52</v>
      </c>
      <c r="N213" t="s">
        <v>43</v>
      </c>
      <c r="Q213" s="3"/>
      <c r="U213" s="3"/>
      <c r="W213" t="s">
        <v>43</v>
      </c>
      <c r="X213" t="s">
        <v>43</v>
      </c>
      <c r="Y213" s="3">
        <v>14599</v>
      </c>
      <c r="Z213" t="s">
        <v>81</v>
      </c>
      <c r="AA213" t="s">
        <v>90</v>
      </c>
      <c r="AB213" t="s">
        <v>4689</v>
      </c>
      <c r="AC213" t="s">
        <v>79</v>
      </c>
      <c r="AD213" t="s">
        <v>84</v>
      </c>
      <c r="AE213" t="s">
        <v>60</v>
      </c>
      <c r="AH213" s="3"/>
      <c r="AI213" s="3">
        <v>2023</v>
      </c>
      <c r="AJ213" s="4">
        <v>45291</v>
      </c>
      <c r="AK213" s="5">
        <v>45295</v>
      </c>
      <c r="AL213" t="s">
        <v>43</v>
      </c>
      <c r="AM213" t="s">
        <v>61</v>
      </c>
      <c r="AN213">
        <v>-9.64</v>
      </c>
      <c r="AP213">
        <v>9.64</v>
      </c>
      <c r="AQ213" s="6">
        <v>-9.64</v>
      </c>
    </row>
    <row r="214" spans="1:43" x14ac:dyDescent="0.3">
      <c r="B214" t="s">
        <v>85</v>
      </c>
      <c r="C214" t="s">
        <v>46</v>
      </c>
      <c r="D214" s="3">
        <v>76135</v>
      </c>
      <c r="E214" t="s">
        <v>80</v>
      </c>
      <c r="F214" t="s">
        <v>48</v>
      </c>
      <c r="G214" t="s">
        <v>49</v>
      </c>
      <c r="H214" t="s">
        <v>50</v>
      </c>
      <c r="I214" t="s">
        <v>51</v>
      </c>
      <c r="J214" t="s">
        <v>43</v>
      </c>
      <c r="K214" t="s">
        <v>43</v>
      </c>
      <c r="L214" t="s">
        <v>43</v>
      </c>
      <c r="M214" t="s">
        <v>52</v>
      </c>
      <c r="N214" t="s">
        <v>43</v>
      </c>
      <c r="Q214" s="3"/>
      <c r="U214" s="3"/>
      <c r="W214" t="s">
        <v>43</v>
      </c>
      <c r="X214" t="s">
        <v>43</v>
      </c>
      <c r="Y214" s="3">
        <v>14600</v>
      </c>
      <c r="Z214" t="s">
        <v>81</v>
      </c>
      <c r="AA214" t="s">
        <v>91</v>
      </c>
      <c r="AB214" t="s">
        <v>4689</v>
      </c>
      <c r="AC214" t="s">
        <v>79</v>
      </c>
      <c r="AD214" t="s">
        <v>84</v>
      </c>
      <c r="AE214" t="s">
        <v>60</v>
      </c>
      <c r="AH214" s="3"/>
      <c r="AI214" s="3">
        <v>2023</v>
      </c>
      <c r="AJ214" s="4">
        <v>45291</v>
      </c>
      <c r="AK214" s="5">
        <v>45295</v>
      </c>
      <c r="AL214" t="s">
        <v>43</v>
      </c>
      <c r="AM214" t="s">
        <v>61</v>
      </c>
      <c r="AN214">
        <v>-9.9</v>
      </c>
      <c r="AP214">
        <v>9.9</v>
      </c>
      <c r="AQ214" s="6">
        <v>-9.9</v>
      </c>
    </row>
    <row r="215" spans="1:43" x14ac:dyDescent="0.3">
      <c r="B215" t="s">
        <v>85</v>
      </c>
      <c r="C215" t="s">
        <v>46</v>
      </c>
      <c r="D215" s="3">
        <v>76135</v>
      </c>
      <c r="E215" t="s">
        <v>80</v>
      </c>
      <c r="F215" t="s">
        <v>48</v>
      </c>
      <c r="G215" t="s">
        <v>49</v>
      </c>
      <c r="H215" t="s">
        <v>50</v>
      </c>
      <c r="I215" t="s">
        <v>51</v>
      </c>
      <c r="J215" t="s">
        <v>43</v>
      </c>
      <c r="K215" t="s">
        <v>43</v>
      </c>
      <c r="L215" t="s">
        <v>43</v>
      </c>
      <c r="M215" t="s">
        <v>52</v>
      </c>
      <c r="N215" t="s">
        <v>43</v>
      </c>
      <c r="Q215" s="3"/>
      <c r="U215" s="3"/>
      <c r="W215" t="s">
        <v>43</v>
      </c>
      <c r="X215" t="s">
        <v>43</v>
      </c>
      <c r="Y215" s="3">
        <v>14601</v>
      </c>
      <c r="Z215" t="s">
        <v>81</v>
      </c>
      <c r="AA215" t="s">
        <v>92</v>
      </c>
      <c r="AB215" t="s">
        <v>4689</v>
      </c>
      <c r="AC215" t="s">
        <v>79</v>
      </c>
      <c r="AD215" t="s">
        <v>84</v>
      </c>
      <c r="AE215" t="s">
        <v>60</v>
      </c>
      <c r="AH215" s="3"/>
      <c r="AI215" s="3">
        <v>2023</v>
      </c>
      <c r="AJ215" s="4">
        <v>45291</v>
      </c>
      <c r="AK215" s="5">
        <v>45295</v>
      </c>
      <c r="AL215" t="s">
        <v>43</v>
      </c>
      <c r="AM215" t="s">
        <v>61</v>
      </c>
      <c r="AN215">
        <v>-12.22</v>
      </c>
      <c r="AP215">
        <v>12.22</v>
      </c>
      <c r="AQ215" s="6">
        <v>-12.22</v>
      </c>
    </row>
    <row r="216" spans="1:43" x14ac:dyDescent="0.3">
      <c r="B216" t="s">
        <v>85</v>
      </c>
      <c r="C216" t="s">
        <v>46</v>
      </c>
      <c r="D216" s="3">
        <v>76135</v>
      </c>
      <c r="E216" t="s">
        <v>80</v>
      </c>
      <c r="F216" t="s">
        <v>48</v>
      </c>
      <c r="G216" t="s">
        <v>49</v>
      </c>
      <c r="H216" t="s">
        <v>50</v>
      </c>
      <c r="I216" t="s">
        <v>51</v>
      </c>
      <c r="J216" t="s">
        <v>43</v>
      </c>
      <c r="K216" t="s">
        <v>43</v>
      </c>
      <c r="L216" t="s">
        <v>43</v>
      </c>
      <c r="M216" t="s">
        <v>52</v>
      </c>
      <c r="N216" t="s">
        <v>43</v>
      </c>
      <c r="Q216" s="3"/>
      <c r="U216" s="3"/>
      <c r="W216" t="s">
        <v>43</v>
      </c>
      <c r="X216" t="s">
        <v>43</v>
      </c>
      <c r="Y216" s="3">
        <v>14602</v>
      </c>
      <c r="Z216" t="s">
        <v>81</v>
      </c>
      <c r="AA216" t="s">
        <v>93</v>
      </c>
      <c r="AB216" t="s">
        <v>4689</v>
      </c>
      <c r="AC216" t="s">
        <v>79</v>
      </c>
      <c r="AD216" t="s">
        <v>84</v>
      </c>
      <c r="AE216" t="s">
        <v>60</v>
      </c>
      <c r="AH216" s="3"/>
      <c r="AI216" s="3">
        <v>2023</v>
      </c>
      <c r="AJ216" s="4">
        <v>45291</v>
      </c>
      <c r="AK216" s="5">
        <v>45295</v>
      </c>
      <c r="AL216" t="s">
        <v>43</v>
      </c>
      <c r="AM216" t="s">
        <v>61</v>
      </c>
      <c r="AN216">
        <v>-15.18</v>
      </c>
      <c r="AP216">
        <v>15.18</v>
      </c>
      <c r="AQ216" s="6">
        <v>-15.18</v>
      </c>
    </row>
    <row r="217" spans="1:43" x14ac:dyDescent="0.3">
      <c r="B217" t="s">
        <v>85</v>
      </c>
      <c r="C217" t="s">
        <v>46</v>
      </c>
      <c r="D217" s="3">
        <v>76135</v>
      </c>
      <c r="E217" t="s">
        <v>80</v>
      </c>
      <c r="F217" t="s">
        <v>48</v>
      </c>
      <c r="G217" t="s">
        <v>49</v>
      </c>
      <c r="H217" t="s">
        <v>50</v>
      </c>
      <c r="I217" t="s">
        <v>51</v>
      </c>
      <c r="J217" t="s">
        <v>43</v>
      </c>
      <c r="K217" t="s">
        <v>43</v>
      </c>
      <c r="L217" t="s">
        <v>43</v>
      </c>
      <c r="M217" t="s">
        <v>52</v>
      </c>
      <c r="N217" t="s">
        <v>43</v>
      </c>
      <c r="Q217" s="3"/>
      <c r="U217" s="3"/>
      <c r="W217" t="s">
        <v>43</v>
      </c>
      <c r="X217" t="s">
        <v>43</v>
      </c>
      <c r="Y217" s="3">
        <v>14603</v>
      </c>
      <c r="Z217" t="s">
        <v>81</v>
      </c>
      <c r="AA217" t="s">
        <v>94</v>
      </c>
      <c r="AB217" t="s">
        <v>4689</v>
      </c>
      <c r="AC217" t="s">
        <v>79</v>
      </c>
      <c r="AD217" t="s">
        <v>84</v>
      </c>
      <c r="AE217" t="s">
        <v>60</v>
      </c>
      <c r="AH217" s="3"/>
      <c r="AI217" s="3">
        <v>2023</v>
      </c>
      <c r="AJ217" s="4">
        <v>45291</v>
      </c>
      <c r="AK217" s="5">
        <v>45295</v>
      </c>
      <c r="AL217" t="s">
        <v>43</v>
      </c>
      <c r="AM217" t="s">
        <v>61</v>
      </c>
      <c r="AN217">
        <v>-15.97</v>
      </c>
      <c r="AP217">
        <v>15.97</v>
      </c>
      <c r="AQ217" s="6">
        <v>-15.97</v>
      </c>
    </row>
    <row r="218" spans="1:43" x14ac:dyDescent="0.3">
      <c r="B218" t="s">
        <v>85</v>
      </c>
      <c r="C218" t="s">
        <v>46</v>
      </c>
      <c r="D218" s="3">
        <v>76135</v>
      </c>
      <c r="E218" t="s">
        <v>80</v>
      </c>
      <c r="F218" t="s">
        <v>48</v>
      </c>
      <c r="G218" t="s">
        <v>49</v>
      </c>
      <c r="H218" t="s">
        <v>50</v>
      </c>
      <c r="I218" t="s">
        <v>51</v>
      </c>
      <c r="J218" t="s">
        <v>43</v>
      </c>
      <c r="K218" t="s">
        <v>43</v>
      </c>
      <c r="L218" t="s">
        <v>43</v>
      </c>
      <c r="M218" t="s">
        <v>52</v>
      </c>
      <c r="N218" t="s">
        <v>43</v>
      </c>
      <c r="Q218" s="3"/>
      <c r="U218" s="3"/>
      <c r="W218" t="s">
        <v>43</v>
      </c>
      <c r="X218" t="s">
        <v>43</v>
      </c>
      <c r="Y218" s="3">
        <v>14604</v>
      </c>
      <c r="Z218" t="s">
        <v>81</v>
      </c>
      <c r="AA218" t="s">
        <v>95</v>
      </c>
      <c r="AB218" t="s">
        <v>4689</v>
      </c>
      <c r="AC218" t="s">
        <v>79</v>
      </c>
      <c r="AD218" t="s">
        <v>84</v>
      </c>
      <c r="AE218" t="s">
        <v>60</v>
      </c>
      <c r="AH218" s="3"/>
      <c r="AI218" s="3">
        <v>2023</v>
      </c>
      <c r="AJ218" s="4">
        <v>45291</v>
      </c>
      <c r="AK218" s="5">
        <v>45295</v>
      </c>
      <c r="AL218" t="s">
        <v>43</v>
      </c>
      <c r="AM218" t="s">
        <v>61</v>
      </c>
      <c r="AN218">
        <v>-16.27</v>
      </c>
      <c r="AP218">
        <v>16.27</v>
      </c>
      <c r="AQ218" s="6">
        <v>-16.27</v>
      </c>
    </row>
    <row r="219" spans="1:43" x14ac:dyDescent="0.3">
      <c r="B219" t="s">
        <v>85</v>
      </c>
      <c r="C219" t="s">
        <v>46</v>
      </c>
      <c r="D219" s="3">
        <v>76135</v>
      </c>
      <c r="E219" t="s">
        <v>80</v>
      </c>
      <c r="F219" t="s">
        <v>48</v>
      </c>
      <c r="G219" t="s">
        <v>49</v>
      </c>
      <c r="H219" t="s">
        <v>50</v>
      </c>
      <c r="I219" t="s">
        <v>51</v>
      </c>
      <c r="J219" t="s">
        <v>43</v>
      </c>
      <c r="K219" t="s">
        <v>43</v>
      </c>
      <c r="L219" t="s">
        <v>43</v>
      </c>
      <c r="M219" t="s">
        <v>52</v>
      </c>
      <c r="N219" t="s">
        <v>43</v>
      </c>
      <c r="Q219" s="3"/>
      <c r="U219" s="3"/>
      <c r="W219" t="s">
        <v>43</v>
      </c>
      <c r="X219" t="s">
        <v>43</v>
      </c>
      <c r="Y219" s="3">
        <v>14605</v>
      </c>
      <c r="Z219" t="s">
        <v>81</v>
      </c>
      <c r="AA219" t="s">
        <v>96</v>
      </c>
      <c r="AB219" t="s">
        <v>4689</v>
      </c>
      <c r="AC219" t="s">
        <v>79</v>
      </c>
      <c r="AD219" t="s">
        <v>84</v>
      </c>
      <c r="AE219" t="s">
        <v>60</v>
      </c>
      <c r="AH219" s="3"/>
      <c r="AI219" s="3">
        <v>2023</v>
      </c>
      <c r="AJ219" s="4">
        <v>45291</v>
      </c>
      <c r="AK219" s="5">
        <v>45295</v>
      </c>
      <c r="AL219" t="s">
        <v>43</v>
      </c>
      <c r="AM219" t="s">
        <v>61</v>
      </c>
      <c r="AN219">
        <v>-29.38</v>
      </c>
      <c r="AP219">
        <v>29.38</v>
      </c>
      <c r="AQ219" s="6">
        <v>-29.38</v>
      </c>
    </row>
    <row r="220" spans="1:43" x14ac:dyDescent="0.3">
      <c r="B220" t="s">
        <v>85</v>
      </c>
      <c r="C220" t="s">
        <v>46</v>
      </c>
      <c r="D220" s="3">
        <v>76135</v>
      </c>
      <c r="E220" t="s">
        <v>80</v>
      </c>
      <c r="F220" t="s">
        <v>48</v>
      </c>
      <c r="G220" t="s">
        <v>49</v>
      </c>
      <c r="H220" t="s">
        <v>50</v>
      </c>
      <c r="I220" t="s">
        <v>51</v>
      </c>
      <c r="J220" t="s">
        <v>43</v>
      </c>
      <c r="K220" t="s">
        <v>43</v>
      </c>
      <c r="L220" t="s">
        <v>43</v>
      </c>
      <c r="M220" t="s">
        <v>52</v>
      </c>
      <c r="N220" t="s">
        <v>43</v>
      </c>
      <c r="Q220" s="3"/>
      <c r="U220" s="3"/>
      <c r="W220" t="s">
        <v>43</v>
      </c>
      <c r="X220" t="s">
        <v>43</v>
      </c>
      <c r="Y220" s="3">
        <v>14606</v>
      </c>
      <c r="Z220" t="s">
        <v>81</v>
      </c>
      <c r="AA220" t="s">
        <v>82</v>
      </c>
      <c r="AB220" t="s">
        <v>4689</v>
      </c>
      <c r="AC220" t="s">
        <v>79</v>
      </c>
      <c r="AD220" t="s">
        <v>84</v>
      </c>
      <c r="AE220" t="s">
        <v>60</v>
      </c>
      <c r="AH220" s="3"/>
      <c r="AI220" s="3">
        <v>2023</v>
      </c>
      <c r="AJ220" s="4">
        <v>45291</v>
      </c>
      <c r="AK220" s="5">
        <v>45295</v>
      </c>
      <c r="AL220" t="s">
        <v>43</v>
      </c>
      <c r="AM220" t="s">
        <v>61</v>
      </c>
      <c r="AN220">
        <v>-29.38</v>
      </c>
      <c r="AP220">
        <v>29.38</v>
      </c>
      <c r="AQ220" s="6">
        <v>-29.38</v>
      </c>
    </row>
    <row r="221" spans="1:43" x14ac:dyDescent="0.3">
      <c r="B221" t="s">
        <v>85</v>
      </c>
      <c r="C221" t="s">
        <v>46</v>
      </c>
      <c r="D221" s="3">
        <v>76135</v>
      </c>
      <c r="E221" t="s">
        <v>80</v>
      </c>
      <c r="F221" t="s">
        <v>48</v>
      </c>
      <c r="G221" t="s">
        <v>49</v>
      </c>
      <c r="H221" t="s">
        <v>50</v>
      </c>
      <c r="I221" t="s">
        <v>51</v>
      </c>
      <c r="J221" t="s">
        <v>43</v>
      </c>
      <c r="K221" t="s">
        <v>43</v>
      </c>
      <c r="L221" t="s">
        <v>43</v>
      </c>
      <c r="M221" t="s">
        <v>52</v>
      </c>
      <c r="N221" t="s">
        <v>43</v>
      </c>
      <c r="Q221" s="3"/>
      <c r="U221" s="3"/>
      <c r="W221" t="s">
        <v>43</v>
      </c>
      <c r="X221" t="s">
        <v>43</v>
      </c>
      <c r="Y221" s="3">
        <v>14607</v>
      </c>
      <c r="Z221" t="s">
        <v>81</v>
      </c>
      <c r="AA221" t="s">
        <v>97</v>
      </c>
      <c r="AB221" t="s">
        <v>4689</v>
      </c>
      <c r="AC221" t="s">
        <v>79</v>
      </c>
      <c r="AD221" t="s">
        <v>84</v>
      </c>
      <c r="AE221" t="s">
        <v>60</v>
      </c>
      <c r="AH221" s="3"/>
      <c r="AI221" s="3">
        <v>2023</v>
      </c>
      <c r="AJ221" s="4">
        <v>45291</v>
      </c>
      <c r="AK221" s="5">
        <v>45295</v>
      </c>
      <c r="AL221" t="s">
        <v>43</v>
      </c>
      <c r="AM221" t="s">
        <v>61</v>
      </c>
      <c r="AN221">
        <v>-94.18</v>
      </c>
      <c r="AP221">
        <v>94.18</v>
      </c>
      <c r="AQ221" s="6">
        <v>-94.18</v>
      </c>
    </row>
    <row r="222" spans="1:43" x14ac:dyDescent="0.3">
      <c r="A222" t="s">
        <v>44</v>
      </c>
      <c r="B222" t="s">
        <v>45</v>
      </c>
      <c r="C222" t="s">
        <v>46</v>
      </c>
      <c r="D222" s="3">
        <v>77630</v>
      </c>
      <c r="E222" t="s">
        <v>70</v>
      </c>
      <c r="F222" t="s">
        <v>48</v>
      </c>
      <c r="G222" t="s">
        <v>49</v>
      </c>
      <c r="H222" t="s">
        <v>50</v>
      </c>
      <c r="I222" t="s">
        <v>51</v>
      </c>
      <c r="J222" t="s">
        <v>43</v>
      </c>
      <c r="K222" t="s">
        <v>43</v>
      </c>
      <c r="L222" t="s">
        <v>43</v>
      </c>
      <c r="M222" t="s">
        <v>52</v>
      </c>
      <c r="N222" t="s">
        <v>66</v>
      </c>
      <c r="O222" t="s">
        <v>54</v>
      </c>
      <c r="Q222" s="3"/>
      <c r="U222" s="3"/>
      <c r="W222" t="s">
        <v>43</v>
      </c>
      <c r="X222" t="s">
        <v>43</v>
      </c>
      <c r="Y222" s="3">
        <v>64</v>
      </c>
      <c r="Z222" t="s">
        <v>67</v>
      </c>
      <c r="AA222" t="s">
        <v>68</v>
      </c>
      <c r="AB222" t="s">
        <v>69</v>
      </c>
      <c r="AC222" t="s">
        <v>58</v>
      </c>
      <c r="AD222" t="s">
        <v>59</v>
      </c>
      <c r="AE222" t="s">
        <v>60</v>
      </c>
      <c r="AH222" s="3"/>
      <c r="AI222" s="3">
        <v>2023</v>
      </c>
      <c r="AJ222" s="4">
        <v>45078</v>
      </c>
      <c r="AK222" s="5">
        <v>45126</v>
      </c>
      <c r="AL222" t="s">
        <v>43</v>
      </c>
      <c r="AM222" t="s">
        <v>61</v>
      </c>
      <c r="AN222">
        <v>89.02</v>
      </c>
      <c r="AO222">
        <v>89.02</v>
      </c>
      <c r="AQ222" s="6">
        <v>89.02</v>
      </c>
    </row>
    <row r="223" spans="1:43" x14ac:dyDescent="0.3">
      <c r="A223" t="s">
        <v>1386</v>
      </c>
      <c r="B223" t="s">
        <v>45</v>
      </c>
      <c r="C223" t="s">
        <v>46</v>
      </c>
      <c r="D223" s="3">
        <v>77630</v>
      </c>
      <c r="E223" t="s">
        <v>70</v>
      </c>
      <c r="F223" t="s">
        <v>48</v>
      </c>
      <c r="G223" t="s">
        <v>49</v>
      </c>
      <c r="H223" t="s">
        <v>50</v>
      </c>
      <c r="I223" t="s">
        <v>51</v>
      </c>
      <c r="J223" t="s">
        <v>43</v>
      </c>
      <c r="K223" t="s">
        <v>43</v>
      </c>
      <c r="L223" t="s">
        <v>43</v>
      </c>
      <c r="M223" t="s">
        <v>52</v>
      </c>
      <c r="N223" t="s">
        <v>1387</v>
      </c>
      <c r="O223" t="s">
        <v>1386</v>
      </c>
      <c r="Q223" s="3"/>
      <c r="U223" s="3"/>
      <c r="W223" t="s">
        <v>43</v>
      </c>
      <c r="X223" t="s">
        <v>43</v>
      </c>
      <c r="Y223" s="3">
        <v>176</v>
      </c>
      <c r="Z223" t="s">
        <v>67</v>
      </c>
      <c r="AA223" t="s">
        <v>1388</v>
      </c>
      <c r="AB223" t="s">
        <v>69</v>
      </c>
      <c r="AC223" t="s">
        <v>1389</v>
      </c>
      <c r="AD223" t="s">
        <v>59</v>
      </c>
      <c r="AE223" t="s">
        <v>60</v>
      </c>
      <c r="AH223" s="3"/>
      <c r="AI223" s="3">
        <v>2023</v>
      </c>
      <c r="AJ223" s="4">
        <v>45107</v>
      </c>
      <c r="AK223" s="5">
        <v>45126</v>
      </c>
      <c r="AL223" t="s">
        <v>43</v>
      </c>
      <c r="AM223" t="s">
        <v>61</v>
      </c>
      <c r="AN223">
        <v>44.51</v>
      </c>
      <c r="AO223">
        <v>44.51</v>
      </c>
      <c r="AQ223" s="6">
        <v>44.51</v>
      </c>
    </row>
    <row r="224" spans="1:43" x14ac:dyDescent="0.3">
      <c r="A224" t="s">
        <v>1386</v>
      </c>
      <c r="B224" t="s">
        <v>241</v>
      </c>
      <c r="C224" t="s">
        <v>46</v>
      </c>
      <c r="D224" s="3">
        <v>77630</v>
      </c>
      <c r="E224" t="s">
        <v>70</v>
      </c>
      <c r="F224" t="s">
        <v>48</v>
      </c>
      <c r="G224" t="s">
        <v>49</v>
      </c>
      <c r="H224" t="s">
        <v>50</v>
      </c>
      <c r="I224" t="s">
        <v>51</v>
      </c>
      <c r="J224" t="s">
        <v>43</v>
      </c>
      <c r="K224" t="s">
        <v>43</v>
      </c>
      <c r="L224" t="s">
        <v>43</v>
      </c>
      <c r="M224" t="s">
        <v>52</v>
      </c>
      <c r="N224" t="s">
        <v>1390</v>
      </c>
      <c r="O224" t="s">
        <v>1386</v>
      </c>
      <c r="Q224" s="3"/>
      <c r="U224" s="3"/>
      <c r="W224" t="s">
        <v>43</v>
      </c>
      <c r="X224" t="s">
        <v>43</v>
      </c>
      <c r="Y224" s="3">
        <v>4825</v>
      </c>
      <c r="Z224" t="s">
        <v>1391</v>
      </c>
      <c r="AA224" t="s">
        <v>1388</v>
      </c>
      <c r="AB224" t="s">
        <v>1392</v>
      </c>
      <c r="AC224" t="s">
        <v>1393</v>
      </c>
      <c r="AD224" t="s">
        <v>1383</v>
      </c>
      <c r="AE224" t="s">
        <v>60</v>
      </c>
      <c r="AH224" s="3"/>
      <c r="AI224" s="3">
        <v>2025</v>
      </c>
      <c r="AJ224" s="4">
        <v>45744</v>
      </c>
      <c r="AK224" s="5">
        <v>45744</v>
      </c>
      <c r="AL224" t="s">
        <v>43</v>
      </c>
      <c r="AM224" t="s">
        <v>61</v>
      </c>
      <c r="AN224">
        <v>44.51</v>
      </c>
      <c r="AO224">
        <v>44.51</v>
      </c>
      <c r="AQ224" s="6">
        <v>44.51</v>
      </c>
    </row>
    <row r="225" spans="1:43" x14ac:dyDescent="0.3">
      <c r="A225" t="s">
        <v>1386</v>
      </c>
      <c r="B225" t="s">
        <v>137</v>
      </c>
      <c r="C225" t="s">
        <v>46</v>
      </c>
      <c r="D225" s="3">
        <v>77630</v>
      </c>
      <c r="E225" t="s">
        <v>70</v>
      </c>
      <c r="F225" t="s">
        <v>48</v>
      </c>
      <c r="G225" t="s">
        <v>49</v>
      </c>
      <c r="H225" t="s">
        <v>50</v>
      </c>
      <c r="I225" t="s">
        <v>51</v>
      </c>
      <c r="J225" t="s">
        <v>43</v>
      </c>
      <c r="K225" t="s">
        <v>43</v>
      </c>
      <c r="L225" t="s">
        <v>43</v>
      </c>
      <c r="M225" t="s">
        <v>52</v>
      </c>
      <c r="N225" t="s">
        <v>1394</v>
      </c>
      <c r="O225" t="s">
        <v>1386</v>
      </c>
      <c r="Q225" s="3"/>
      <c r="U225" s="3"/>
      <c r="W225" t="s">
        <v>43</v>
      </c>
      <c r="X225" t="s">
        <v>43</v>
      </c>
      <c r="Y225" s="3">
        <v>4850</v>
      </c>
      <c r="Z225" t="s">
        <v>1395</v>
      </c>
      <c r="AA225" t="s">
        <v>1388</v>
      </c>
      <c r="AB225" t="s">
        <v>1396</v>
      </c>
      <c r="AC225" t="s">
        <v>1397</v>
      </c>
      <c r="AD225" t="s">
        <v>77</v>
      </c>
      <c r="AE225" t="s">
        <v>60</v>
      </c>
      <c r="AH225" s="3"/>
      <c r="AI225" s="3">
        <v>2025</v>
      </c>
      <c r="AJ225" s="4">
        <v>45714</v>
      </c>
      <c r="AK225" s="5">
        <v>45714</v>
      </c>
      <c r="AL225" t="s">
        <v>43</v>
      </c>
      <c r="AM225" t="s">
        <v>61</v>
      </c>
      <c r="AN225">
        <v>44.51</v>
      </c>
      <c r="AO225">
        <v>44.51</v>
      </c>
      <c r="AQ225" s="6">
        <v>44.51</v>
      </c>
    </row>
    <row r="226" spans="1:43" x14ac:dyDescent="0.3">
      <c r="A226" t="s">
        <v>1386</v>
      </c>
      <c r="B226" t="s">
        <v>190</v>
      </c>
      <c r="C226" t="s">
        <v>46</v>
      </c>
      <c r="D226" s="3">
        <v>77630</v>
      </c>
      <c r="E226" t="s">
        <v>70</v>
      </c>
      <c r="F226" t="s">
        <v>48</v>
      </c>
      <c r="G226" t="s">
        <v>49</v>
      </c>
      <c r="H226" t="s">
        <v>50</v>
      </c>
      <c r="I226" t="s">
        <v>51</v>
      </c>
      <c r="J226" t="s">
        <v>43</v>
      </c>
      <c r="K226" t="s">
        <v>43</v>
      </c>
      <c r="L226" t="s">
        <v>43</v>
      </c>
      <c r="M226" t="s">
        <v>52</v>
      </c>
      <c r="N226" t="s">
        <v>1398</v>
      </c>
      <c r="O226" t="s">
        <v>1386</v>
      </c>
      <c r="Q226" s="3"/>
      <c r="U226" s="3"/>
      <c r="W226" t="s">
        <v>43</v>
      </c>
      <c r="X226" t="s">
        <v>43</v>
      </c>
      <c r="Y226" s="3">
        <v>4853</v>
      </c>
      <c r="Z226" t="s">
        <v>1399</v>
      </c>
      <c r="AA226" t="s">
        <v>1388</v>
      </c>
      <c r="AB226" t="s">
        <v>1400</v>
      </c>
      <c r="AC226" t="s">
        <v>1401</v>
      </c>
      <c r="AD226" t="s">
        <v>77</v>
      </c>
      <c r="AE226" t="s">
        <v>60</v>
      </c>
      <c r="AH226" s="3"/>
      <c r="AI226" s="3">
        <v>2025</v>
      </c>
      <c r="AJ226" s="4">
        <v>45685</v>
      </c>
      <c r="AK226" s="5">
        <v>45685</v>
      </c>
      <c r="AL226" t="s">
        <v>43</v>
      </c>
      <c r="AM226" t="s">
        <v>61</v>
      </c>
      <c r="AN226">
        <v>44.51</v>
      </c>
      <c r="AO226">
        <v>44.51</v>
      </c>
      <c r="AQ226" s="6">
        <v>44.51</v>
      </c>
    </row>
    <row r="227" spans="1:43" x14ac:dyDescent="0.3">
      <c r="A227" t="s">
        <v>1386</v>
      </c>
      <c r="B227" t="s">
        <v>440</v>
      </c>
      <c r="C227" t="s">
        <v>46</v>
      </c>
      <c r="D227" s="3">
        <v>77630</v>
      </c>
      <c r="E227" t="s">
        <v>70</v>
      </c>
      <c r="F227" t="s">
        <v>48</v>
      </c>
      <c r="G227" t="s">
        <v>49</v>
      </c>
      <c r="H227" t="s">
        <v>50</v>
      </c>
      <c r="I227" t="s">
        <v>51</v>
      </c>
      <c r="J227" t="s">
        <v>43</v>
      </c>
      <c r="K227" t="s">
        <v>43</v>
      </c>
      <c r="L227" t="s">
        <v>43</v>
      </c>
      <c r="M227" t="s">
        <v>52</v>
      </c>
      <c r="N227" t="s">
        <v>1402</v>
      </c>
      <c r="O227" t="s">
        <v>1386</v>
      </c>
      <c r="Q227" s="3"/>
      <c r="U227" s="3"/>
      <c r="W227" t="s">
        <v>43</v>
      </c>
      <c r="X227" t="s">
        <v>43</v>
      </c>
      <c r="Y227" s="3">
        <v>4859</v>
      </c>
      <c r="Z227" t="s">
        <v>1403</v>
      </c>
      <c r="AA227" t="s">
        <v>1388</v>
      </c>
      <c r="AB227" t="s">
        <v>1404</v>
      </c>
      <c r="AC227" t="s">
        <v>1405</v>
      </c>
      <c r="AD227" t="s">
        <v>59</v>
      </c>
      <c r="AE227" t="s">
        <v>60</v>
      </c>
      <c r="AH227" s="3"/>
      <c r="AI227" s="3">
        <v>2024</v>
      </c>
      <c r="AJ227" s="4">
        <v>45412</v>
      </c>
      <c r="AK227" s="5">
        <v>45413</v>
      </c>
      <c r="AL227" t="s">
        <v>43</v>
      </c>
      <c r="AM227" t="s">
        <v>61</v>
      </c>
      <c r="AN227">
        <v>44.51</v>
      </c>
      <c r="AO227">
        <v>44.51</v>
      </c>
      <c r="AQ227" s="6">
        <v>44.51</v>
      </c>
    </row>
    <row r="228" spans="1:43" x14ac:dyDescent="0.3">
      <c r="A228" t="s">
        <v>1386</v>
      </c>
      <c r="B228" t="s">
        <v>71</v>
      </c>
      <c r="C228" t="s">
        <v>46</v>
      </c>
      <c r="D228" s="3">
        <v>77630</v>
      </c>
      <c r="E228" t="s">
        <v>70</v>
      </c>
      <c r="F228" t="s">
        <v>48</v>
      </c>
      <c r="G228" t="s">
        <v>49</v>
      </c>
      <c r="H228" t="s">
        <v>50</v>
      </c>
      <c r="I228" t="s">
        <v>51</v>
      </c>
      <c r="J228" t="s">
        <v>43</v>
      </c>
      <c r="K228" t="s">
        <v>43</v>
      </c>
      <c r="L228" t="s">
        <v>43</v>
      </c>
      <c r="M228" t="s">
        <v>52</v>
      </c>
      <c r="N228" t="s">
        <v>1406</v>
      </c>
      <c r="O228" t="s">
        <v>1386</v>
      </c>
      <c r="Q228" s="3"/>
      <c r="U228" s="3"/>
      <c r="W228" t="s">
        <v>43</v>
      </c>
      <c r="X228" t="s">
        <v>43</v>
      </c>
      <c r="Y228" s="3">
        <v>4862</v>
      </c>
      <c r="Z228" t="s">
        <v>1407</v>
      </c>
      <c r="AA228" t="s">
        <v>1388</v>
      </c>
      <c r="AB228" t="s">
        <v>1408</v>
      </c>
      <c r="AC228" t="s">
        <v>1409</v>
      </c>
      <c r="AD228" t="s">
        <v>77</v>
      </c>
      <c r="AE228" t="s">
        <v>60</v>
      </c>
      <c r="AH228" s="3"/>
      <c r="AI228" s="3">
        <v>2024</v>
      </c>
      <c r="AJ228" s="4">
        <v>45650</v>
      </c>
      <c r="AK228" s="5">
        <v>45650</v>
      </c>
      <c r="AL228" t="s">
        <v>43</v>
      </c>
      <c r="AM228" t="s">
        <v>61</v>
      </c>
      <c r="AN228">
        <v>44.49</v>
      </c>
      <c r="AO228">
        <v>44.49</v>
      </c>
      <c r="AQ228" s="6">
        <v>44.49</v>
      </c>
    </row>
    <row r="229" spans="1:43" x14ac:dyDescent="0.3">
      <c r="A229" t="s">
        <v>1386</v>
      </c>
      <c r="B229" t="s">
        <v>915</v>
      </c>
      <c r="C229" t="s">
        <v>46</v>
      </c>
      <c r="D229" s="3">
        <v>77630</v>
      </c>
      <c r="E229" t="s">
        <v>70</v>
      </c>
      <c r="F229" t="s">
        <v>48</v>
      </c>
      <c r="G229" t="s">
        <v>49</v>
      </c>
      <c r="H229" t="s">
        <v>50</v>
      </c>
      <c r="I229" t="s">
        <v>51</v>
      </c>
      <c r="J229" t="s">
        <v>43</v>
      </c>
      <c r="K229" t="s">
        <v>43</v>
      </c>
      <c r="L229" t="s">
        <v>43</v>
      </c>
      <c r="M229" t="s">
        <v>52</v>
      </c>
      <c r="N229" t="s">
        <v>1410</v>
      </c>
      <c r="O229" t="s">
        <v>1386</v>
      </c>
      <c r="Q229" s="3"/>
      <c r="U229" s="3"/>
      <c r="W229" t="s">
        <v>43</v>
      </c>
      <c r="X229" t="s">
        <v>43</v>
      </c>
      <c r="Y229" s="3">
        <v>4867</v>
      </c>
      <c r="Z229" t="s">
        <v>1411</v>
      </c>
      <c r="AA229" t="s">
        <v>1388</v>
      </c>
      <c r="AB229" t="s">
        <v>1412</v>
      </c>
      <c r="AC229" t="s">
        <v>1413</v>
      </c>
      <c r="AD229" t="s">
        <v>59</v>
      </c>
      <c r="AE229" t="s">
        <v>60</v>
      </c>
      <c r="AH229" s="3"/>
      <c r="AI229" s="3">
        <v>2024</v>
      </c>
      <c r="AJ229" s="4">
        <v>45441</v>
      </c>
      <c r="AK229" s="5">
        <v>45441</v>
      </c>
      <c r="AL229" t="s">
        <v>43</v>
      </c>
      <c r="AM229" t="s">
        <v>61</v>
      </c>
      <c r="AN229">
        <v>44.51</v>
      </c>
      <c r="AO229">
        <v>44.51</v>
      </c>
      <c r="AQ229" s="6">
        <v>44.51</v>
      </c>
    </row>
    <row r="230" spans="1:43" x14ac:dyDescent="0.3">
      <c r="A230" t="s">
        <v>1386</v>
      </c>
      <c r="B230" t="s">
        <v>124</v>
      </c>
      <c r="C230" t="s">
        <v>46</v>
      </c>
      <c r="D230" s="3">
        <v>77630</v>
      </c>
      <c r="E230" t="s">
        <v>70</v>
      </c>
      <c r="F230" t="s">
        <v>48</v>
      </c>
      <c r="G230" t="s">
        <v>49</v>
      </c>
      <c r="H230" t="s">
        <v>50</v>
      </c>
      <c r="I230" t="s">
        <v>51</v>
      </c>
      <c r="J230" t="s">
        <v>43</v>
      </c>
      <c r="K230" t="s">
        <v>43</v>
      </c>
      <c r="L230" t="s">
        <v>43</v>
      </c>
      <c r="M230" t="s">
        <v>52</v>
      </c>
      <c r="N230" t="s">
        <v>1414</v>
      </c>
      <c r="O230" t="s">
        <v>1386</v>
      </c>
      <c r="Q230" s="3"/>
      <c r="U230" s="3"/>
      <c r="W230" t="s">
        <v>43</v>
      </c>
      <c r="X230" t="s">
        <v>43</v>
      </c>
      <c r="Y230" s="3">
        <v>4869</v>
      </c>
      <c r="Z230" t="s">
        <v>1415</v>
      </c>
      <c r="AA230" t="s">
        <v>1388</v>
      </c>
      <c r="AB230" t="s">
        <v>1416</v>
      </c>
      <c r="AC230" t="s">
        <v>1417</v>
      </c>
      <c r="AD230" t="s">
        <v>77</v>
      </c>
      <c r="AE230" t="s">
        <v>60</v>
      </c>
      <c r="AH230" s="3"/>
      <c r="AI230" s="3">
        <v>2024</v>
      </c>
      <c r="AJ230" s="4">
        <v>45590</v>
      </c>
      <c r="AK230" s="5">
        <v>45591</v>
      </c>
      <c r="AL230" t="s">
        <v>43</v>
      </c>
      <c r="AM230" t="s">
        <v>61</v>
      </c>
      <c r="AN230">
        <v>44.51</v>
      </c>
      <c r="AO230">
        <v>44.51</v>
      </c>
      <c r="AQ230" s="6">
        <v>44.51</v>
      </c>
    </row>
    <row r="231" spans="1:43" x14ac:dyDescent="0.3">
      <c r="A231" t="s">
        <v>1386</v>
      </c>
      <c r="B231" t="s">
        <v>517</v>
      </c>
      <c r="C231" t="s">
        <v>46</v>
      </c>
      <c r="D231" s="3">
        <v>77630</v>
      </c>
      <c r="E231" t="s">
        <v>70</v>
      </c>
      <c r="F231" t="s">
        <v>48</v>
      </c>
      <c r="G231" t="s">
        <v>49</v>
      </c>
      <c r="H231" t="s">
        <v>50</v>
      </c>
      <c r="I231" t="s">
        <v>51</v>
      </c>
      <c r="J231" t="s">
        <v>43</v>
      </c>
      <c r="K231" t="s">
        <v>43</v>
      </c>
      <c r="L231" t="s">
        <v>43</v>
      </c>
      <c r="M231" t="s">
        <v>52</v>
      </c>
      <c r="N231" t="s">
        <v>1418</v>
      </c>
      <c r="O231" t="s">
        <v>1386</v>
      </c>
      <c r="Q231" s="3"/>
      <c r="U231" s="3"/>
      <c r="W231" t="s">
        <v>43</v>
      </c>
      <c r="X231" t="s">
        <v>43</v>
      </c>
      <c r="Y231" s="3">
        <v>4870</v>
      </c>
      <c r="Z231" t="s">
        <v>1419</v>
      </c>
      <c r="AA231" t="s">
        <v>1388</v>
      </c>
      <c r="AB231" t="s">
        <v>1420</v>
      </c>
      <c r="AC231" t="s">
        <v>1421</v>
      </c>
      <c r="AD231" t="s">
        <v>59</v>
      </c>
      <c r="AE231" t="s">
        <v>60</v>
      </c>
      <c r="AH231" s="3"/>
      <c r="AI231" s="3">
        <v>2024</v>
      </c>
      <c r="AJ231" s="4">
        <v>45382</v>
      </c>
      <c r="AK231" s="5">
        <v>45386</v>
      </c>
      <c r="AL231" t="s">
        <v>43</v>
      </c>
      <c r="AM231" t="s">
        <v>61</v>
      </c>
      <c r="AN231">
        <v>44.51</v>
      </c>
      <c r="AO231">
        <v>44.51</v>
      </c>
      <c r="AQ231" s="6">
        <v>44.51</v>
      </c>
    </row>
    <row r="232" spans="1:43" x14ac:dyDescent="0.3">
      <c r="A232" t="s">
        <v>1386</v>
      </c>
      <c r="B232" t="s">
        <v>150</v>
      </c>
      <c r="C232" t="s">
        <v>46</v>
      </c>
      <c r="D232" s="3">
        <v>77630</v>
      </c>
      <c r="E232" t="s">
        <v>70</v>
      </c>
      <c r="F232" t="s">
        <v>48</v>
      </c>
      <c r="G232" t="s">
        <v>49</v>
      </c>
      <c r="H232" t="s">
        <v>50</v>
      </c>
      <c r="I232" t="s">
        <v>51</v>
      </c>
      <c r="J232" t="s">
        <v>43</v>
      </c>
      <c r="K232" t="s">
        <v>43</v>
      </c>
      <c r="L232" t="s">
        <v>43</v>
      </c>
      <c r="M232" t="s">
        <v>52</v>
      </c>
      <c r="N232" t="s">
        <v>1422</v>
      </c>
      <c r="O232" t="s">
        <v>1386</v>
      </c>
      <c r="Q232" s="3"/>
      <c r="U232" s="3"/>
      <c r="W232" t="s">
        <v>43</v>
      </c>
      <c r="X232" t="s">
        <v>43</v>
      </c>
      <c r="Y232" s="3">
        <v>4872</v>
      </c>
      <c r="Z232" t="s">
        <v>1423</v>
      </c>
      <c r="AA232" t="s">
        <v>1388</v>
      </c>
      <c r="AB232" t="s">
        <v>1424</v>
      </c>
      <c r="AC232" t="s">
        <v>1425</v>
      </c>
      <c r="AD232" t="s">
        <v>59</v>
      </c>
      <c r="AE232" t="s">
        <v>60</v>
      </c>
      <c r="AH232" s="3"/>
      <c r="AI232" s="3">
        <v>2024</v>
      </c>
      <c r="AJ232" s="4">
        <v>45351</v>
      </c>
      <c r="AK232" s="5">
        <v>45369</v>
      </c>
      <c r="AL232" t="s">
        <v>43</v>
      </c>
      <c r="AM232" t="s">
        <v>61</v>
      </c>
      <c r="AN232">
        <v>44.51</v>
      </c>
      <c r="AO232">
        <v>44.51</v>
      </c>
      <c r="AQ232" s="6">
        <v>44.51</v>
      </c>
    </row>
    <row r="233" spans="1:43" x14ac:dyDescent="0.3">
      <c r="A233" t="s">
        <v>1386</v>
      </c>
      <c r="B233" t="s">
        <v>207</v>
      </c>
      <c r="C233" t="s">
        <v>46</v>
      </c>
      <c r="D233" s="3">
        <v>77630</v>
      </c>
      <c r="E233" t="s">
        <v>70</v>
      </c>
      <c r="F233" t="s">
        <v>48</v>
      </c>
      <c r="G233" t="s">
        <v>49</v>
      </c>
      <c r="H233" t="s">
        <v>50</v>
      </c>
      <c r="I233" t="s">
        <v>51</v>
      </c>
      <c r="J233" t="s">
        <v>43</v>
      </c>
      <c r="K233" t="s">
        <v>43</v>
      </c>
      <c r="L233" t="s">
        <v>43</v>
      </c>
      <c r="M233" t="s">
        <v>52</v>
      </c>
      <c r="N233" t="s">
        <v>1426</v>
      </c>
      <c r="O233" t="s">
        <v>1386</v>
      </c>
      <c r="Q233" s="3"/>
      <c r="U233" s="3"/>
      <c r="W233" t="s">
        <v>43</v>
      </c>
      <c r="X233" t="s">
        <v>43</v>
      </c>
      <c r="Y233" s="3">
        <v>4873</v>
      </c>
      <c r="Z233" t="s">
        <v>1427</v>
      </c>
      <c r="AA233" t="s">
        <v>1388</v>
      </c>
      <c r="AB233" t="s">
        <v>1428</v>
      </c>
      <c r="AC233" t="s">
        <v>1429</v>
      </c>
      <c r="AD233" t="s">
        <v>59</v>
      </c>
      <c r="AE233" t="s">
        <v>60</v>
      </c>
      <c r="AH233" s="3"/>
      <c r="AI233" s="3">
        <v>2024</v>
      </c>
      <c r="AJ233" s="4">
        <v>45497</v>
      </c>
      <c r="AK233" s="5">
        <v>45497</v>
      </c>
      <c r="AL233" t="s">
        <v>43</v>
      </c>
      <c r="AM233" t="s">
        <v>61</v>
      </c>
      <c r="AN233">
        <v>44.51</v>
      </c>
      <c r="AO233">
        <v>44.51</v>
      </c>
      <c r="AQ233" s="6">
        <v>44.51</v>
      </c>
    </row>
    <row r="234" spans="1:43" x14ac:dyDescent="0.3">
      <c r="A234" t="s">
        <v>1386</v>
      </c>
      <c r="B234" t="s">
        <v>733</v>
      </c>
      <c r="C234" t="s">
        <v>46</v>
      </c>
      <c r="D234" s="3">
        <v>77630</v>
      </c>
      <c r="E234" t="s">
        <v>70</v>
      </c>
      <c r="F234" t="s">
        <v>48</v>
      </c>
      <c r="G234" t="s">
        <v>49</v>
      </c>
      <c r="H234" t="s">
        <v>50</v>
      </c>
      <c r="I234" t="s">
        <v>51</v>
      </c>
      <c r="J234" t="s">
        <v>43</v>
      </c>
      <c r="K234" t="s">
        <v>43</v>
      </c>
      <c r="L234" t="s">
        <v>43</v>
      </c>
      <c r="M234" t="s">
        <v>52</v>
      </c>
      <c r="N234" t="s">
        <v>1430</v>
      </c>
      <c r="O234" t="s">
        <v>1386</v>
      </c>
      <c r="Q234" s="3"/>
      <c r="U234" s="3"/>
      <c r="W234" t="s">
        <v>43</v>
      </c>
      <c r="X234" t="s">
        <v>43</v>
      </c>
      <c r="Y234" s="3">
        <v>4875</v>
      </c>
      <c r="Z234" t="s">
        <v>1431</v>
      </c>
      <c r="AA234" t="s">
        <v>1388</v>
      </c>
      <c r="AB234" t="s">
        <v>1432</v>
      </c>
      <c r="AC234" t="s">
        <v>1433</v>
      </c>
      <c r="AD234" t="s">
        <v>59</v>
      </c>
      <c r="AE234" t="s">
        <v>60</v>
      </c>
      <c r="AH234" s="3"/>
      <c r="AI234" s="3">
        <v>2024</v>
      </c>
      <c r="AJ234" s="4">
        <v>45535</v>
      </c>
      <c r="AK234" s="5">
        <v>45538</v>
      </c>
      <c r="AL234" t="s">
        <v>43</v>
      </c>
      <c r="AM234" t="s">
        <v>61</v>
      </c>
      <c r="AN234">
        <v>44.51</v>
      </c>
      <c r="AO234">
        <v>44.51</v>
      </c>
      <c r="AQ234" s="6">
        <v>44.51</v>
      </c>
    </row>
    <row r="235" spans="1:43" x14ac:dyDescent="0.3">
      <c r="A235" t="s">
        <v>1386</v>
      </c>
      <c r="B235" t="s">
        <v>179</v>
      </c>
      <c r="C235" t="s">
        <v>46</v>
      </c>
      <c r="D235" s="3">
        <v>77630</v>
      </c>
      <c r="E235" t="s">
        <v>70</v>
      </c>
      <c r="F235" t="s">
        <v>48</v>
      </c>
      <c r="G235" t="s">
        <v>49</v>
      </c>
      <c r="H235" t="s">
        <v>50</v>
      </c>
      <c r="I235" t="s">
        <v>51</v>
      </c>
      <c r="J235" t="s">
        <v>43</v>
      </c>
      <c r="K235" t="s">
        <v>43</v>
      </c>
      <c r="L235" t="s">
        <v>43</v>
      </c>
      <c r="M235" t="s">
        <v>52</v>
      </c>
      <c r="N235" t="s">
        <v>1434</v>
      </c>
      <c r="O235" t="s">
        <v>1386</v>
      </c>
      <c r="Q235" s="3"/>
      <c r="U235" s="3"/>
      <c r="W235" t="s">
        <v>43</v>
      </c>
      <c r="X235" t="s">
        <v>43</v>
      </c>
      <c r="Y235" s="3">
        <v>4877</v>
      </c>
      <c r="Z235" t="s">
        <v>1435</v>
      </c>
      <c r="AA235" t="s">
        <v>1388</v>
      </c>
      <c r="AB235" t="s">
        <v>1436</v>
      </c>
      <c r="AC235" t="s">
        <v>1437</v>
      </c>
      <c r="AD235" t="s">
        <v>59</v>
      </c>
      <c r="AE235" t="s">
        <v>60</v>
      </c>
      <c r="AH235" s="3"/>
      <c r="AI235" s="3">
        <v>2024</v>
      </c>
      <c r="AJ235" s="4">
        <v>45556</v>
      </c>
      <c r="AK235" s="5">
        <v>45556</v>
      </c>
      <c r="AL235" t="s">
        <v>43</v>
      </c>
      <c r="AM235" t="s">
        <v>61</v>
      </c>
      <c r="AN235">
        <v>44.51</v>
      </c>
      <c r="AO235">
        <v>44.51</v>
      </c>
      <c r="AQ235" s="6">
        <v>44.51</v>
      </c>
    </row>
    <row r="236" spans="1:43" x14ac:dyDescent="0.3">
      <c r="A236" t="s">
        <v>1386</v>
      </c>
      <c r="B236" t="s">
        <v>224</v>
      </c>
      <c r="C236" t="s">
        <v>46</v>
      </c>
      <c r="D236" s="3">
        <v>77630</v>
      </c>
      <c r="E236" t="s">
        <v>70</v>
      </c>
      <c r="F236" t="s">
        <v>48</v>
      </c>
      <c r="G236" t="s">
        <v>49</v>
      </c>
      <c r="H236" t="s">
        <v>50</v>
      </c>
      <c r="I236" t="s">
        <v>51</v>
      </c>
      <c r="J236" t="s">
        <v>43</v>
      </c>
      <c r="K236" t="s">
        <v>43</v>
      </c>
      <c r="L236" t="s">
        <v>43</v>
      </c>
      <c r="M236" t="s">
        <v>52</v>
      </c>
      <c r="N236" t="s">
        <v>1438</v>
      </c>
      <c r="O236" t="s">
        <v>1386</v>
      </c>
      <c r="Q236" s="3"/>
      <c r="U236" s="3"/>
      <c r="W236" t="s">
        <v>43</v>
      </c>
      <c r="X236" t="s">
        <v>43</v>
      </c>
      <c r="Y236" s="3">
        <v>4878</v>
      </c>
      <c r="Z236" t="s">
        <v>1439</v>
      </c>
      <c r="AA236" t="s">
        <v>1388</v>
      </c>
      <c r="AB236" t="s">
        <v>1440</v>
      </c>
      <c r="AC236" t="s">
        <v>1441</v>
      </c>
      <c r="AD236" t="s">
        <v>1442</v>
      </c>
      <c r="AE236" t="s">
        <v>60</v>
      </c>
      <c r="AH236" s="3"/>
      <c r="AI236" s="3">
        <v>2024</v>
      </c>
      <c r="AJ236" s="4">
        <v>45473</v>
      </c>
      <c r="AK236" s="5">
        <v>45475</v>
      </c>
      <c r="AL236" t="s">
        <v>43</v>
      </c>
      <c r="AM236" t="s">
        <v>61</v>
      </c>
      <c r="AN236">
        <v>44.51</v>
      </c>
      <c r="AO236">
        <v>44.51</v>
      </c>
      <c r="AQ236" s="6">
        <v>44.51</v>
      </c>
    </row>
    <row r="237" spans="1:43" x14ac:dyDescent="0.3">
      <c r="A237" t="s">
        <v>1386</v>
      </c>
      <c r="B237" t="s">
        <v>551</v>
      </c>
      <c r="C237" t="s">
        <v>46</v>
      </c>
      <c r="D237" s="3">
        <v>77630</v>
      </c>
      <c r="E237" t="s">
        <v>70</v>
      </c>
      <c r="F237" t="s">
        <v>48</v>
      </c>
      <c r="G237" t="s">
        <v>49</v>
      </c>
      <c r="H237" t="s">
        <v>50</v>
      </c>
      <c r="I237" t="s">
        <v>51</v>
      </c>
      <c r="J237" t="s">
        <v>43</v>
      </c>
      <c r="K237" t="s">
        <v>43</v>
      </c>
      <c r="L237" t="s">
        <v>43</v>
      </c>
      <c r="M237" t="s">
        <v>52</v>
      </c>
      <c r="N237" t="s">
        <v>1443</v>
      </c>
      <c r="O237" t="s">
        <v>1386</v>
      </c>
      <c r="Q237" s="3"/>
      <c r="U237" s="3"/>
      <c r="W237" t="s">
        <v>43</v>
      </c>
      <c r="X237" t="s">
        <v>43</v>
      </c>
      <c r="Y237" s="3">
        <v>4879</v>
      </c>
      <c r="Z237" t="s">
        <v>1444</v>
      </c>
      <c r="AA237" t="s">
        <v>1388</v>
      </c>
      <c r="AB237" t="s">
        <v>1445</v>
      </c>
      <c r="AC237" t="s">
        <v>1446</v>
      </c>
      <c r="AD237" t="s">
        <v>59</v>
      </c>
      <c r="AE237" t="s">
        <v>60</v>
      </c>
      <c r="AH237" s="3"/>
      <c r="AI237" s="3">
        <v>2024</v>
      </c>
      <c r="AJ237" s="4">
        <v>45322</v>
      </c>
      <c r="AK237" s="5">
        <v>45344</v>
      </c>
      <c r="AL237" t="s">
        <v>43</v>
      </c>
      <c r="AM237" t="s">
        <v>61</v>
      </c>
      <c r="AN237">
        <v>44.51</v>
      </c>
      <c r="AO237">
        <v>44.51</v>
      </c>
      <c r="AQ237" s="6">
        <v>44.51</v>
      </c>
    </row>
    <row r="238" spans="1:43" x14ac:dyDescent="0.3">
      <c r="A238" t="s">
        <v>1386</v>
      </c>
      <c r="B238" t="s">
        <v>130</v>
      </c>
      <c r="C238" t="s">
        <v>46</v>
      </c>
      <c r="D238" s="3">
        <v>77630</v>
      </c>
      <c r="E238" t="s">
        <v>70</v>
      </c>
      <c r="F238" t="s">
        <v>48</v>
      </c>
      <c r="G238" t="s">
        <v>49</v>
      </c>
      <c r="H238" t="s">
        <v>50</v>
      </c>
      <c r="I238" t="s">
        <v>51</v>
      </c>
      <c r="J238" t="s">
        <v>43</v>
      </c>
      <c r="K238" t="s">
        <v>43</v>
      </c>
      <c r="L238" t="s">
        <v>43</v>
      </c>
      <c r="M238" t="s">
        <v>52</v>
      </c>
      <c r="N238" t="s">
        <v>1447</v>
      </c>
      <c r="O238" t="s">
        <v>1386</v>
      </c>
      <c r="Q238" s="3"/>
      <c r="U238" s="3"/>
      <c r="W238" t="s">
        <v>43</v>
      </c>
      <c r="X238" t="s">
        <v>43</v>
      </c>
      <c r="Y238" s="3">
        <v>4891</v>
      </c>
      <c r="Z238" t="s">
        <v>1448</v>
      </c>
      <c r="AA238" t="s">
        <v>1388</v>
      </c>
      <c r="AB238" t="s">
        <v>1449</v>
      </c>
      <c r="AC238" t="s">
        <v>1450</v>
      </c>
      <c r="AD238" t="s">
        <v>77</v>
      </c>
      <c r="AE238" t="s">
        <v>60</v>
      </c>
      <c r="AH238" s="3"/>
      <c r="AI238" s="3">
        <v>2024</v>
      </c>
      <c r="AJ238" s="4">
        <v>45618</v>
      </c>
      <c r="AK238" s="5">
        <v>45618</v>
      </c>
      <c r="AL238" t="s">
        <v>43</v>
      </c>
      <c r="AM238" t="s">
        <v>61</v>
      </c>
      <c r="AN238">
        <v>44.51</v>
      </c>
      <c r="AO238">
        <v>44.51</v>
      </c>
      <c r="AQ238" s="6">
        <v>44.51</v>
      </c>
    </row>
    <row r="239" spans="1:43" x14ac:dyDescent="0.3">
      <c r="A239" t="s">
        <v>1386</v>
      </c>
      <c r="B239" t="s">
        <v>85</v>
      </c>
      <c r="C239" t="s">
        <v>46</v>
      </c>
      <c r="D239" s="3">
        <v>77630</v>
      </c>
      <c r="E239" t="s">
        <v>70</v>
      </c>
      <c r="F239" t="s">
        <v>48</v>
      </c>
      <c r="G239" t="s">
        <v>49</v>
      </c>
      <c r="H239" t="s">
        <v>50</v>
      </c>
      <c r="I239" t="s">
        <v>51</v>
      </c>
      <c r="J239" t="s">
        <v>43</v>
      </c>
      <c r="K239" t="s">
        <v>43</v>
      </c>
      <c r="L239" t="s">
        <v>43</v>
      </c>
      <c r="M239" t="s">
        <v>52</v>
      </c>
      <c r="N239" t="s">
        <v>1451</v>
      </c>
      <c r="O239" t="s">
        <v>1386</v>
      </c>
      <c r="Q239" s="3"/>
      <c r="U239" s="3"/>
      <c r="W239" t="s">
        <v>43</v>
      </c>
      <c r="X239" t="s">
        <v>43</v>
      </c>
      <c r="Y239" s="3">
        <v>4928</v>
      </c>
      <c r="Z239" t="s">
        <v>1452</v>
      </c>
      <c r="AA239" t="s">
        <v>1388</v>
      </c>
      <c r="AB239" t="s">
        <v>1453</v>
      </c>
      <c r="AC239" t="s">
        <v>1454</v>
      </c>
      <c r="AD239" t="s">
        <v>59</v>
      </c>
      <c r="AE239" t="s">
        <v>60</v>
      </c>
      <c r="AH239" s="3"/>
      <c r="AI239" s="3">
        <v>2023</v>
      </c>
      <c r="AJ239" s="4">
        <v>45280</v>
      </c>
      <c r="AK239" s="5">
        <v>45280</v>
      </c>
      <c r="AL239" t="s">
        <v>43</v>
      </c>
      <c r="AM239" t="s">
        <v>61</v>
      </c>
      <c r="AN239">
        <v>44.49</v>
      </c>
      <c r="AO239">
        <v>44.49</v>
      </c>
      <c r="AQ239" s="6">
        <v>44.49</v>
      </c>
    </row>
    <row r="240" spans="1:43" x14ac:dyDescent="0.3">
      <c r="A240" t="s">
        <v>1386</v>
      </c>
      <c r="B240" t="s">
        <v>117</v>
      </c>
      <c r="C240" t="s">
        <v>46</v>
      </c>
      <c r="D240" s="3">
        <v>77630</v>
      </c>
      <c r="E240" t="s">
        <v>70</v>
      </c>
      <c r="F240" t="s">
        <v>48</v>
      </c>
      <c r="G240" t="s">
        <v>49</v>
      </c>
      <c r="H240" t="s">
        <v>50</v>
      </c>
      <c r="I240" t="s">
        <v>51</v>
      </c>
      <c r="J240" t="s">
        <v>43</v>
      </c>
      <c r="K240" t="s">
        <v>43</v>
      </c>
      <c r="L240" t="s">
        <v>43</v>
      </c>
      <c r="M240" t="s">
        <v>52</v>
      </c>
      <c r="N240" t="s">
        <v>1455</v>
      </c>
      <c r="O240" t="s">
        <v>1386</v>
      </c>
      <c r="Q240" s="3"/>
      <c r="U240" s="3"/>
      <c r="W240" t="s">
        <v>43</v>
      </c>
      <c r="X240" t="s">
        <v>43</v>
      </c>
      <c r="Y240" s="3">
        <v>4977</v>
      </c>
      <c r="Z240" t="s">
        <v>1456</v>
      </c>
      <c r="AA240" t="s">
        <v>1388</v>
      </c>
      <c r="AB240" t="s">
        <v>1457</v>
      </c>
      <c r="AC240" t="s">
        <v>1458</v>
      </c>
      <c r="AD240" t="s">
        <v>59</v>
      </c>
      <c r="AE240" t="s">
        <v>60</v>
      </c>
      <c r="AH240" s="3"/>
      <c r="AI240" s="3">
        <v>2023</v>
      </c>
      <c r="AJ240" s="4">
        <v>45252</v>
      </c>
      <c r="AK240" s="5">
        <v>45252</v>
      </c>
      <c r="AL240" t="s">
        <v>43</v>
      </c>
      <c r="AM240" t="s">
        <v>61</v>
      </c>
      <c r="AN240">
        <v>44.51</v>
      </c>
      <c r="AO240">
        <v>44.51</v>
      </c>
      <c r="AQ240" s="6">
        <v>44.51</v>
      </c>
    </row>
    <row r="241" spans="1:43" x14ac:dyDescent="0.3">
      <c r="A241" t="s">
        <v>1386</v>
      </c>
      <c r="B241" t="s">
        <v>247</v>
      </c>
      <c r="C241" t="s">
        <v>46</v>
      </c>
      <c r="D241" s="3">
        <v>77630</v>
      </c>
      <c r="E241" t="s">
        <v>70</v>
      </c>
      <c r="F241" t="s">
        <v>48</v>
      </c>
      <c r="G241" t="s">
        <v>49</v>
      </c>
      <c r="H241" t="s">
        <v>50</v>
      </c>
      <c r="I241" t="s">
        <v>51</v>
      </c>
      <c r="J241" t="s">
        <v>43</v>
      </c>
      <c r="K241" t="s">
        <v>43</v>
      </c>
      <c r="L241" t="s">
        <v>43</v>
      </c>
      <c r="M241" t="s">
        <v>52</v>
      </c>
      <c r="N241" t="s">
        <v>1459</v>
      </c>
      <c r="O241" t="s">
        <v>1386</v>
      </c>
      <c r="Q241" s="3"/>
      <c r="U241" s="3"/>
      <c r="W241" t="s">
        <v>43</v>
      </c>
      <c r="X241" t="s">
        <v>43</v>
      </c>
      <c r="Y241" s="3">
        <v>5008</v>
      </c>
      <c r="Z241" t="s">
        <v>1460</v>
      </c>
      <c r="AA241" t="s">
        <v>1388</v>
      </c>
      <c r="AB241" t="s">
        <v>1461</v>
      </c>
      <c r="AC241" t="s">
        <v>1462</v>
      </c>
      <c r="AD241" t="s">
        <v>59</v>
      </c>
      <c r="AE241" t="s">
        <v>60</v>
      </c>
      <c r="AH241" s="3"/>
      <c r="AI241" s="3">
        <v>2023</v>
      </c>
      <c r="AJ241" s="4">
        <v>45223</v>
      </c>
      <c r="AK241" s="5">
        <v>45223</v>
      </c>
      <c r="AL241" t="s">
        <v>43</v>
      </c>
      <c r="AM241" t="s">
        <v>61</v>
      </c>
      <c r="AN241">
        <v>44.51</v>
      </c>
      <c r="AO241">
        <v>44.51</v>
      </c>
      <c r="AQ241" s="6">
        <v>44.51</v>
      </c>
    </row>
    <row r="242" spans="1:43" x14ac:dyDescent="0.3">
      <c r="A242" t="s">
        <v>1386</v>
      </c>
      <c r="B242" t="s">
        <v>289</v>
      </c>
      <c r="C242" t="s">
        <v>46</v>
      </c>
      <c r="D242" s="3">
        <v>77630</v>
      </c>
      <c r="E242" t="s">
        <v>70</v>
      </c>
      <c r="F242" t="s">
        <v>48</v>
      </c>
      <c r="G242" t="s">
        <v>49</v>
      </c>
      <c r="H242" t="s">
        <v>50</v>
      </c>
      <c r="I242" t="s">
        <v>51</v>
      </c>
      <c r="J242" t="s">
        <v>43</v>
      </c>
      <c r="K242" t="s">
        <v>43</v>
      </c>
      <c r="L242" t="s">
        <v>43</v>
      </c>
      <c r="M242" t="s">
        <v>52</v>
      </c>
      <c r="N242" t="s">
        <v>1463</v>
      </c>
      <c r="O242" t="s">
        <v>1386</v>
      </c>
      <c r="Q242" s="3"/>
      <c r="U242" s="3"/>
      <c r="W242" t="s">
        <v>43</v>
      </c>
      <c r="X242" t="s">
        <v>43</v>
      </c>
      <c r="Y242" s="3">
        <v>5022</v>
      </c>
      <c r="Z242" t="s">
        <v>1464</v>
      </c>
      <c r="AA242" t="s">
        <v>1388</v>
      </c>
      <c r="AB242" t="s">
        <v>1465</v>
      </c>
      <c r="AC242" t="s">
        <v>1466</v>
      </c>
      <c r="AD242" t="s">
        <v>59</v>
      </c>
      <c r="AE242" t="s">
        <v>60</v>
      </c>
      <c r="AH242" s="3"/>
      <c r="AI242" s="3">
        <v>2023</v>
      </c>
      <c r="AJ242" s="4">
        <v>45199</v>
      </c>
      <c r="AK242" s="5">
        <v>45201</v>
      </c>
      <c r="AL242" t="s">
        <v>43</v>
      </c>
      <c r="AM242" t="s">
        <v>61</v>
      </c>
      <c r="AN242">
        <v>44.51</v>
      </c>
      <c r="AO242">
        <v>44.51</v>
      </c>
      <c r="AQ242" s="6">
        <v>44.51</v>
      </c>
    </row>
    <row r="243" spans="1:43" x14ac:dyDescent="0.3">
      <c r="A243" t="s">
        <v>1386</v>
      </c>
      <c r="B243" t="s">
        <v>446</v>
      </c>
      <c r="C243" t="s">
        <v>46</v>
      </c>
      <c r="D243" s="3">
        <v>77630</v>
      </c>
      <c r="E243" t="s">
        <v>70</v>
      </c>
      <c r="F243" t="s">
        <v>48</v>
      </c>
      <c r="G243" t="s">
        <v>49</v>
      </c>
      <c r="H243" t="s">
        <v>50</v>
      </c>
      <c r="I243" t="s">
        <v>51</v>
      </c>
      <c r="J243" t="s">
        <v>43</v>
      </c>
      <c r="K243" t="s">
        <v>43</v>
      </c>
      <c r="L243" t="s">
        <v>43</v>
      </c>
      <c r="M243" t="s">
        <v>52</v>
      </c>
      <c r="N243" t="s">
        <v>1467</v>
      </c>
      <c r="O243" t="s">
        <v>1386</v>
      </c>
      <c r="Q243" s="3"/>
      <c r="U243" s="3"/>
      <c r="W243" t="s">
        <v>43</v>
      </c>
      <c r="X243" t="s">
        <v>43</v>
      </c>
      <c r="Y243" s="3">
        <v>5039</v>
      </c>
      <c r="Z243" t="s">
        <v>1468</v>
      </c>
      <c r="AA243" t="s">
        <v>1388</v>
      </c>
      <c r="AB243" t="s">
        <v>1469</v>
      </c>
      <c r="AC243" t="s">
        <v>1470</v>
      </c>
      <c r="AD243" t="s">
        <v>59</v>
      </c>
      <c r="AE243" t="s">
        <v>60</v>
      </c>
      <c r="AH243" s="3"/>
      <c r="AI243" s="3">
        <v>2023</v>
      </c>
      <c r="AJ243" s="4">
        <v>45157</v>
      </c>
      <c r="AK243" s="5">
        <v>45157</v>
      </c>
      <c r="AL243" t="s">
        <v>43</v>
      </c>
      <c r="AM243" t="s">
        <v>61</v>
      </c>
      <c r="AN243">
        <v>44.51</v>
      </c>
      <c r="AO243">
        <v>44.51</v>
      </c>
      <c r="AQ243" s="6">
        <v>44.51</v>
      </c>
    </row>
    <row r="244" spans="1:43" x14ac:dyDescent="0.3">
      <c r="A244" t="s">
        <v>1386</v>
      </c>
      <c r="B244" t="s">
        <v>230</v>
      </c>
      <c r="C244" t="s">
        <v>46</v>
      </c>
      <c r="D244" s="3">
        <v>77630</v>
      </c>
      <c r="E244" t="s">
        <v>70</v>
      </c>
      <c r="F244" t="s">
        <v>48</v>
      </c>
      <c r="G244" t="s">
        <v>49</v>
      </c>
      <c r="H244" t="s">
        <v>50</v>
      </c>
      <c r="I244" t="s">
        <v>51</v>
      </c>
      <c r="J244" t="s">
        <v>43</v>
      </c>
      <c r="K244" t="s">
        <v>43</v>
      </c>
      <c r="L244" t="s">
        <v>43</v>
      </c>
      <c r="M244" t="s">
        <v>52</v>
      </c>
      <c r="N244" t="s">
        <v>1471</v>
      </c>
      <c r="O244" t="s">
        <v>1386</v>
      </c>
      <c r="Q244" s="3"/>
      <c r="U244" s="3"/>
      <c r="W244" t="s">
        <v>43</v>
      </c>
      <c r="X244" t="s">
        <v>43</v>
      </c>
      <c r="Y244" s="3">
        <v>5046</v>
      </c>
      <c r="Z244" t="s">
        <v>1472</v>
      </c>
      <c r="AA244" t="s">
        <v>1388</v>
      </c>
      <c r="AB244" t="s">
        <v>1473</v>
      </c>
      <c r="AC244" t="s">
        <v>1474</v>
      </c>
      <c r="AD244" t="s">
        <v>59</v>
      </c>
      <c r="AE244" t="s">
        <v>60</v>
      </c>
      <c r="AH244" s="3"/>
      <c r="AI244" s="3">
        <v>2023</v>
      </c>
      <c r="AJ244" s="4">
        <v>45138</v>
      </c>
      <c r="AK244" s="5">
        <v>45152</v>
      </c>
      <c r="AL244" t="s">
        <v>43</v>
      </c>
      <c r="AM244" t="s">
        <v>61</v>
      </c>
      <c r="AN244">
        <v>44.51</v>
      </c>
      <c r="AO244">
        <v>44.51</v>
      </c>
      <c r="AQ244" s="6">
        <v>44.51</v>
      </c>
    </row>
    <row r="245" spans="1:43" x14ac:dyDescent="0.3">
      <c r="A245" t="s">
        <v>44</v>
      </c>
      <c r="B245" t="s">
        <v>71</v>
      </c>
      <c r="C245" t="s">
        <v>46</v>
      </c>
      <c r="D245" s="3">
        <v>77660</v>
      </c>
      <c r="E245" t="s">
        <v>78</v>
      </c>
      <c r="F245" t="s">
        <v>48</v>
      </c>
      <c r="G245" t="s">
        <v>49</v>
      </c>
      <c r="H245" t="s">
        <v>50</v>
      </c>
      <c r="I245" t="s">
        <v>51</v>
      </c>
      <c r="J245" t="s">
        <v>43</v>
      </c>
      <c r="K245" t="s">
        <v>43</v>
      </c>
      <c r="L245" t="s">
        <v>43</v>
      </c>
      <c r="M245" t="s">
        <v>52</v>
      </c>
      <c r="N245" t="s">
        <v>72</v>
      </c>
      <c r="O245" t="s">
        <v>54</v>
      </c>
      <c r="Q245" s="3"/>
      <c r="U245" s="3"/>
      <c r="W245" t="s">
        <v>43</v>
      </c>
      <c r="X245" t="s">
        <v>43</v>
      </c>
      <c r="Y245" s="3">
        <v>25</v>
      </c>
      <c r="Z245" t="s">
        <v>73</v>
      </c>
      <c r="AA245" t="s">
        <v>74</v>
      </c>
      <c r="AB245" t="s">
        <v>75</v>
      </c>
      <c r="AC245" t="s">
        <v>76</v>
      </c>
      <c r="AD245" t="s">
        <v>77</v>
      </c>
      <c r="AE245" t="s">
        <v>60</v>
      </c>
      <c r="AH245" s="3"/>
      <c r="AI245" s="3">
        <v>2024</v>
      </c>
      <c r="AJ245" s="4">
        <v>45627</v>
      </c>
      <c r="AK245" s="5">
        <v>45675</v>
      </c>
      <c r="AL245" t="s">
        <v>43</v>
      </c>
      <c r="AM245" t="s">
        <v>61</v>
      </c>
      <c r="AN245">
        <v>3279</v>
      </c>
      <c r="AO245">
        <v>3279</v>
      </c>
      <c r="AQ245" s="6">
        <v>3279</v>
      </c>
    </row>
    <row r="246" spans="1:43" x14ac:dyDescent="0.3">
      <c r="A246" t="s">
        <v>1386</v>
      </c>
      <c r="B246" t="s">
        <v>71</v>
      </c>
      <c r="C246" t="s">
        <v>46</v>
      </c>
      <c r="D246" s="3">
        <v>77660</v>
      </c>
      <c r="E246" t="s">
        <v>78</v>
      </c>
      <c r="F246" t="s">
        <v>48</v>
      </c>
      <c r="G246" t="s">
        <v>49</v>
      </c>
      <c r="H246" t="s">
        <v>50</v>
      </c>
      <c r="I246" t="s">
        <v>51</v>
      </c>
      <c r="J246" t="s">
        <v>43</v>
      </c>
      <c r="K246" t="s">
        <v>43</v>
      </c>
      <c r="L246" t="s">
        <v>43</v>
      </c>
      <c r="M246" t="s">
        <v>52</v>
      </c>
      <c r="N246" t="s">
        <v>1471</v>
      </c>
      <c r="O246" t="s">
        <v>1386</v>
      </c>
      <c r="Q246" s="3"/>
      <c r="U246" s="3"/>
      <c r="W246" t="s">
        <v>43</v>
      </c>
      <c r="X246" t="s">
        <v>43</v>
      </c>
      <c r="Y246" s="3">
        <v>9</v>
      </c>
      <c r="Z246" t="s">
        <v>73</v>
      </c>
      <c r="AA246" t="s">
        <v>1475</v>
      </c>
      <c r="AB246" t="s">
        <v>75</v>
      </c>
      <c r="AC246" t="s">
        <v>1476</v>
      </c>
      <c r="AD246" t="s">
        <v>77</v>
      </c>
      <c r="AE246" t="s">
        <v>60</v>
      </c>
      <c r="AH246" s="3"/>
      <c r="AI246" s="3">
        <v>2024</v>
      </c>
      <c r="AJ246" s="4">
        <v>45657</v>
      </c>
      <c r="AK246" s="5">
        <v>45675</v>
      </c>
      <c r="AL246" t="s">
        <v>43</v>
      </c>
      <c r="AM246" t="s">
        <v>61</v>
      </c>
      <c r="AN246">
        <v>273.25</v>
      </c>
      <c r="AO246">
        <v>273.25</v>
      </c>
      <c r="AQ246" s="6">
        <v>273.25</v>
      </c>
    </row>
    <row r="247" spans="1:43" x14ac:dyDescent="0.3">
      <c r="A247" t="s">
        <v>1386</v>
      </c>
      <c r="B247" t="s">
        <v>241</v>
      </c>
      <c r="C247" t="s">
        <v>46</v>
      </c>
      <c r="D247" s="3">
        <v>77660</v>
      </c>
      <c r="E247" t="s">
        <v>78</v>
      </c>
      <c r="F247" t="s">
        <v>48</v>
      </c>
      <c r="G247" t="s">
        <v>49</v>
      </c>
      <c r="H247" t="s">
        <v>50</v>
      </c>
      <c r="I247" t="s">
        <v>51</v>
      </c>
      <c r="J247" t="s">
        <v>43</v>
      </c>
      <c r="K247" t="s">
        <v>43</v>
      </c>
      <c r="L247" t="s">
        <v>43</v>
      </c>
      <c r="M247" t="s">
        <v>52</v>
      </c>
      <c r="N247" t="s">
        <v>1477</v>
      </c>
      <c r="O247" t="s">
        <v>1386</v>
      </c>
      <c r="Q247" s="3"/>
      <c r="U247" s="3"/>
      <c r="W247" t="s">
        <v>43</v>
      </c>
      <c r="X247" t="s">
        <v>43</v>
      </c>
      <c r="Y247" s="3">
        <v>6455</v>
      </c>
      <c r="Z247" t="s">
        <v>1391</v>
      </c>
      <c r="AA247" t="s">
        <v>1475</v>
      </c>
      <c r="AB247" t="s">
        <v>1392</v>
      </c>
      <c r="AC247" t="s">
        <v>1393</v>
      </c>
      <c r="AD247" t="s">
        <v>1383</v>
      </c>
      <c r="AE247" t="s">
        <v>60</v>
      </c>
      <c r="AH247" s="3"/>
      <c r="AI247" s="3">
        <v>2025</v>
      </c>
      <c r="AJ247" s="4">
        <v>45744</v>
      </c>
      <c r="AK247" s="5">
        <v>45744</v>
      </c>
      <c r="AL247" t="s">
        <v>43</v>
      </c>
      <c r="AM247" t="s">
        <v>61</v>
      </c>
      <c r="AN247">
        <v>273.25</v>
      </c>
      <c r="AO247">
        <v>273.25</v>
      </c>
      <c r="AQ247" s="6">
        <v>273.25</v>
      </c>
    </row>
    <row r="248" spans="1:43" x14ac:dyDescent="0.3">
      <c r="A248" t="s">
        <v>1386</v>
      </c>
      <c r="B248" t="s">
        <v>137</v>
      </c>
      <c r="C248" t="s">
        <v>46</v>
      </c>
      <c r="D248" s="3">
        <v>77660</v>
      </c>
      <c r="E248" t="s">
        <v>78</v>
      </c>
      <c r="F248" t="s">
        <v>48</v>
      </c>
      <c r="G248" t="s">
        <v>49</v>
      </c>
      <c r="H248" t="s">
        <v>50</v>
      </c>
      <c r="I248" t="s">
        <v>51</v>
      </c>
      <c r="J248" t="s">
        <v>43</v>
      </c>
      <c r="K248" t="s">
        <v>43</v>
      </c>
      <c r="L248" t="s">
        <v>43</v>
      </c>
      <c r="M248" t="s">
        <v>52</v>
      </c>
      <c r="N248" t="s">
        <v>1478</v>
      </c>
      <c r="O248" t="s">
        <v>1386</v>
      </c>
      <c r="Q248" s="3"/>
      <c r="U248" s="3"/>
      <c r="W248" t="s">
        <v>43</v>
      </c>
      <c r="X248" t="s">
        <v>43</v>
      </c>
      <c r="Y248" s="3">
        <v>6492</v>
      </c>
      <c r="Z248" t="s">
        <v>1395</v>
      </c>
      <c r="AA248" t="s">
        <v>1475</v>
      </c>
      <c r="AB248" t="s">
        <v>1396</v>
      </c>
      <c r="AC248" t="s">
        <v>1397</v>
      </c>
      <c r="AD248" t="s">
        <v>77</v>
      </c>
      <c r="AE248" t="s">
        <v>60</v>
      </c>
      <c r="AH248" s="3"/>
      <c r="AI248" s="3">
        <v>2025</v>
      </c>
      <c r="AJ248" s="4">
        <v>45714</v>
      </c>
      <c r="AK248" s="5">
        <v>45714</v>
      </c>
      <c r="AL248" t="s">
        <v>43</v>
      </c>
      <c r="AM248" t="s">
        <v>61</v>
      </c>
      <c r="AN248">
        <v>273.25</v>
      </c>
      <c r="AO248">
        <v>273.25</v>
      </c>
      <c r="AQ248" s="6">
        <v>273.25</v>
      </c>
    </row>
    <row r="249" spans="1:43" x14ac:dyDescent="0.3">
      <c r="A249" t="s">
        <v>1386</v>
      </c>
      <c r="B249" t="s">
        <v>190</v>
      </c>
      <c r="C249" t="s">
        <v>46</v>
      </c>
      <c r="D249" s="3">
        <v>77660</v>
      </c>
      <c r="E249" t="s">
        <v>78</v>
      </c>
      <c r="F249" t="s">
        <v>48</v>
      </c>
      <c r="G249" t="s">
        <v>49</v>
      </c>
      <c r="H249" t="s">
        <v>50</v>
      </c>
      <c r="I249" t="s">
        <v>51</v>
      </c>
      <c r="J249" t="s">
        <v>43</v>
      </c>
      <c r="K249" t="s">
        <v>43</v>
      </c>
      <c r="L249" t="s">
        <v>43</v>
      </c>
      <c r="M249" t="s">
        <v>52</v>
      </c>
      <c r="N249" t="s">
        <v>1394</v>
      </c>
      <c r="O249" t="s">
        <v>1386</v>
      </c>
      <c r="Q249" s="3"/>
      <c r="U249" s="3"/>
      <c r="W249" t="s">
        <v>43</v>
      </c>
      <c r="X249" t="s">
        <v>43</v>
      </c>
      <c r="Y249" s="3">
        <v>6508</v>
      </c>
      <c r="Z249" t="s">
        <v>1399</v>
      </c>
      <c r="AA249" t="s">
        <v>1475</v>
      </c>
      <c r="AB249" t="s">
        <v>1400</v>
      </c>
      <c r="AC249" t="s">
        <v>1401</v>
      </c>
      <c r="AD249" t="s">
        <v>77</v>
      </c>
      <c r="AE249" t="s">
        <v>60</v>
      </c>
      <c r="AH249" s="3"/>
      <c r="AI249" s="3">
        <v>2025</v>
      </c>
      <c r="AJ249" s="4">
        <v>45685</v>
      </c>
      <c r="AK249" s="5">
        <v>45685</v>
      </c>
      <c r="AL249" t="s">
        <v>43</v>
      </c>
      <c r="AM249" t="s">
        <v>61</v>
      </c>
      <c r="AN249">
        <v>273.25</v>
      </c>
      <c r="AO249">
        <v>273.25</v>
      </c>
      <c r="AQ249" s="6">
        <v>273.25</v>
      </c>
    </row>
    <row r="250" spans="1:43" x14ac:dyDescent="0.3">
      <c r="A250" t="s">
        <v>3497</v>
      </c>
      <c r="B250" t="s">
        <v>85</v>
      </c>
      <c r="C250" t="s">
        <v>46</v>
      </c>
      <c r="D250" s="3">
        <v>71610</v>
      </c>
      <c r="E250" t="s">
        <v>4671</v>
      </c>
      <c r="F250" t="s">
        <v>48</v>
      </c>
      <c r="G250" t="s">
        <v>49</v>
      </c>
      <c r="H250" t="s">
        <v>50</v>
      </c>
      <c r="I250" t="s">
        <v>51</v>
      </c>
      <c r="J250" t="s">
        <v>848</v>
      </c>
      <c r="K250" t="s">
        <v>848</v>
      </c>
      <c r="L250" t="s">
        <v>849</v>
      </c>
      <c r="M250" t="s">
        <v>52</v>
      </c>
      <c r="N250" t="s">
        <v>3199</v>
      </c>
      <c r="O250" t="s">
        <v>3498</v>
      </c>
      <c r="P250" t="s">
        <v>3198</v>
      </c>
      <c r="Q250" s="3">
        <v>1703245</v>
      </c>
      <c r="R250" t="s">
        <v>2243</v>
      </c>
      <c r="S250">
        <v>390</v>
      </c>
      <c r="T250">
        <v>390</v>
      </c>
      <c r="U250" s="3">
        <v>1</v>
      </c>
      <c r="V250" t="s">
        <v>3199</v>
      </c>
      <c r="W250" t="s">
        <v>3160</v>
      </c>
      <c r="X250" t="s">
        <v>3161</v>
      </c>
      <c r="Y250" s="3">
        <v>6</v>
      </c>
      <c r="Z250" t="s">
        <v>4323</v>
      </c>
      <c r="AA250" t="s">
        <v>4328</v>
      </c>
      <c r="AB250" t="s">
        <v>4325</v>
      </c>
      <c r="AC250" t="s">
        <v>4329</v>
      </c>
      <c r="AD250" t="s">
        <v>110</v>
      </c>
      <c r="AE250" t="s">
        <v>60</v>
      </c>
      <c r="AF250" t="s">
        <v>3200</v>
      </c>
      <c r="AG250" t="s">
        <v>3201</v>
      </c>
      <c r="AH250" s="3">
        <v>1</v>
      </c>
      <c r="AI250" s="3">
        <v>2023</v>
      </c>
      <c r="AJ250" s="4">
        <v>45265</v>
      </c>
      <c r="AK250" s="5">
        <v>45278</v>
      </c>
      <c r="AL250" t="s">
        <v>3508</v>
      </c>
      <c r="AM250" t="s">
        <v>61</v>
      </c>
      <c r="AN250">
        <v>390</v>
      </c>
      <c r="AO250">
        <v>390</v>
      </c>
      <c r="AQ250" s="6">
        <v>390</v>
      </c>
    </row>
    <row r="251" spans="1:43" x14ac:dyDescent="0.3">
      <c r="A251" t="s">
        <v>3497</v>
      </c>
      <c r="B251" t="s">
        <v>85</v>
      </c>
      <c r="C251" t="s">
        <v>46</v>
      </c>
      <c r="D251" s="3">
        <v>71620</v>
      </c>
      <c r="E251" t="s">
        <v>4643</v>
      </c>
      <c r="F251" t="s">
        <v>48</v>
      </c>
      <c r="G251" t="s">
        <v>49</v>
      </c>
      <c r="H251" t="s">
        <v>50</v>
      </c>
      <c r="I251" t="s">
        <v>51</v>
      </c>
      <c r="J251" t="s">
        <v>848</v>
      </c>
      <c r="K251" t="s">
        <v>848</v>
      </c>
      <c r="L251" t="s">
        <v>849</v>
      </c>
      <c r="M251" t="s">
        <v>52</v>
      </c>
      <c r="N251" t="s">
        <v>3277</v>
      </c>
      <c r="O251" t="s">
        <v>3498</v>
      </c>
      <c r="P251" t="s">
        <v>3257</v>
      </c>
      <c r="Q251" s="3">
        <v>300001420358998</v>
      </c>
      <c r="R251" t="s">
        <v>2243</v>
      </c>
      <c r="S251">
        <v>1248.8</v>
      </c>
      <c r="T251">
        <v>1248.8</v>
      </c>
      <c r="U251" s="3">
        <v>1</v>
      </c>
      <c r="V251" t="s">
        <v>3277</v>
      </c>
      <c r="W251" t="s">
        <v>3278</v>
      </c>
      <c r="X251" t="s">
        <v>3279</v>
      </c>
      <c r="Y251" s="3">
        <v>759</v>
      </c>
      <c r="Z251" t="s">
        <v>4424</v>
      </c>
      <c r="AA251" t="s">
        <v>4425</v>
      </c>
      <c r="AB251" t="s">
        <v>4426</v>
      </c>
      <c r="AC251" t="s">
        <v>4329</v>
      </c>
      <c r="AD251" t="s">
        <v>110</v>
      </c>
      <c r="AE251" t="s">
        <v>60</v>
      </c>
      <c r="AF251" t="s">
        <v>2247</v>
      </c>
      <c r="AH251" s="3">
        <v>0</v>
      </c>
      <c r="AI251" s="3">
        <v>2023</v>
      </c>
      <c r="AJ251" s="4">
        <v>45265</v>
      </c>
      <c r="AK251" s="5">
        <v>45265</v>
      </c>
      <c r="AL251" t="s">
        <v>3508</v>
      </c>
      <c r="AM251" t="s">
        <v>61</v>
      </c>
      <c r="AN251">
        <v>1248.8</v>
      </c>
      <c r="AO251">
        <v>1248.8</v>
      </c>
      <c r="AQ251" s="6">
        <v>1248.8</v>
      </c>
    </row>
    <row r="252" spans="1:43" x14ac:dyDescent="0.3">
      <c r="A252" t="s">
        <v>98</v>
      </c>
      <c r="B252" t="s">
        <v>85</v>
      </c>
      <c r="C252" t="s">
        <v>46</v>
      </c>
      <c r="D252" s="3">
        <v>75105</v>
      </c>
      <c r="E252" t="s">
        <v>100</v>
      </c>
      <c r="F252" t="s">
        <v>48</v>
      </c>
      <c r="G252" t="s">
        <v>49</v>
      </c>
      <c r="H252" t="s">
        <v>50</v>
      </c>
      <c r="I252" t="s">
        <v>51</v>
      </c>
      <c r="J252" t="s">
        <v>848</v>
      </c>
      <c r="K252" t="s">
        <v>848</v>
      </c>
      <c r="L252" t="s">
        <v>849</v>
      </c>
      <c r="M252" t="s">
        <v>52</v>
      </c>
      <c r="N252" t="s">
        <v>850</v>
      </c>
      <c r="O252" t="s">
        <v>105</v>
      </c>
      <c r="Q252" s="3"/>
      <c r="U252" s="3"/>
      <c r="W252" t="s">
        <v>43</v>
      </c>
      <c r="X252" t="s">
        <v>43</v>
      </c>
      <c r="Y252" s="3">
        <v>20</v>
      </c>
      <c r="Z252" t="s">
        <v>325</v>
      </c>
      <c r="AA252" t="s">
        <v>851</v>
      </c>
      <c r="AB252" t="s">
        <v>852</v>
      </c>
      <c r="AC252" t="s">
        <v>853</v>
      </c>
      <c r="AD252" t="s">
        <v>110</v>
      </c>
      <c r="AE252" t="s">
        <v>60</v>
      </c>
      <c r="AH252" s="3"/>
      <c r="AI252" s="3">
        <v>2023</v>
      </c>
      <c r="AJ252" s="4">
        <v>45265</v>
      </c>
      <c r="AK252" s="5">
        <v>45279</v>
      </c>
      <c r="AL252" t="s">
        <v>43</v>
      </c>
      <c r="AM252" t="s">
        <v>61</v>
      </c>
      <c r="AN252">
        <v>27.3</v>
      </c>
      <c r="AO252">
        <v>27.3</v>
      </c>
      <c r="AQ252" s="6">
        <v>27.3</v>
      </c>
    </row>
    <row r="253" spans="1:43" x14ac:dyDescent="0.3">
      <c r="A253" t="s">
        <v>98</v>
      </c>
      <c r="B253" t="s">
        <v>85</v>
      </c>
      <c r="C253" t="s">
        <v>46</v>
      </c>
      <c r="D253" s="3">
        <v>75105</v>
      </c>
      <c r="E253" t="s">
        <v>100</v>
      </c>
      <c r="F253" t="s">
        <v>48</v>
      </c>
      <c r="G253" t="s">
        <v>49</v>
      </c>
      <c r="H253" t="s">
        <v>50</v>
      </c>
      <c r="I253" t="s">
        <v>51</v>
      </c>
      <c r="J253" t="s">
        <v>848</v>
      </c>
      <c r="K253" t="s">
        <v>848</v>
      </c>
      <c r="L253" t="s">
        <v>849</v>
      </c>
      <c r="M253" t="s">
        <v>52</v>
      </c>
      <c r="N253" t="s">
        <v>1090</v>
      </c>
      <c r="O253" t="s">
        <v>105</v>
      </c>
      <c r="Q253" s="3"/>
      <c r="U253" s="3"/>
      <c r="W253" t="s">
        <v>43</v>
      </c>
      <c r="X253" t="s">
        <v>43</v>
      </c>
      <c r="Y253" s="3">
        <v>288</v>
      </c>
      <c r="Z253" t="s">
        <v>1091</v>
      </c>
      <c r="AA253" t="s">
        <v>1092</v>
      </c>
      <c r="AB253" t="s">
        <v>1093</v>
      </c>
      <c r="AC253" t="s">
        <v>853</v>
      </c>
      <c r="AD253" t="s">
        <v>110</v>
      </c>
      <c r="AE253" t="s">
        <v>60</v>
      </c>
      <c r="AH253" s="3"/>
      <c r="AI253" s="3">
        <v>2023</v>
      </c>
      <c r="AJ253" s="4">
        <v>45265</v>
      </c>
      <c r="AK253" s="5">
        <v>45266</v>
      </c>
      <c r="AL253" t="s">
        <v>43</v>
      </c>
      <c r="AM253" t="s">
        <v>61</v>
      </c>
      <c r="AN253">
        <v>87.42</v>
      </c>
      <c r="AO253">
        <v>87.42</v>
      </c>
      <c r="AQ253" s="6">
        <v>87.42</v>
      </c>
    </row>
    <row r="254" spans="1:43" x14ac:dyDescent="0.3">
      <c r="A254" t="s">
        <v>3497</v>
      </c>
      <c r="B254" t="s">
        <v>247</v>
      </c>
      <c r="C254" t="s">
        <v>46</v>
      </c>
      <c r="D254" s="3">
        <v>71305</v>
      </c>
      <c r="E254" t="s">
        <v>1378</v>
      </c>
      <c r="F254" t="s">
        <v>48</v>
      </c>
      <c r="G254" t="s">
        <v>49</v>
      </c>
      <c r="H254" t="s">
        <v>50</v>
      </c>
      <c r="I254" t="s">
        <v>51</v>
      </c>
      <c r="J254" t="s">
        <v>102</v>
      </c>
      <c r="K254" t="s">
        <v>102</v>
      </c>
      <c r="L254" t="s">
        <v>118</v>
      </c>
      <c r="M254" t="s">
        <v>52</v>
      </c>
      <c r="N254" t="s">
        <v>3266</v>
      </c>
      <c r="O254" t="s">
        <v>3498</v>
      </c>
      <c r="P254" t="s">
        <v>3265</v>
      </c>
      <c r="Q254" s="3">
        <v>300001378981533</v>
      </c>
      <c r="R254" t="s">
        <v>2243</v>
      </c>
      <c r="S254">
        <v>1500</v>
      </c>
      <c r="T254">
        <v>1500</v>
      </c>
      <c r="U254" s="3">
        <v>1</v>
      </c>
      <c r="V254" t="s">
        <v>3266</v>
      </c>
      <c r="W254" t="s">
        <v>3267</v>
      </c>
      <c r="X254" t="s">
        <v>3268</v>
      </c>
      <c r="Y254" s="3">
        <v>29</v>
      </c>
      <c r="Z254" t="s">
        <v>4411</v>
      </c>
      <c r="AA254" t="s">
        <v>4412</v>
      </c>
      <c r="AB254" t="s">
        <v>4413</v>
      </c>
      <c r="AC254" t="s">
        <v>4414</v>
      </c>
      <c r="AD254" t="s">
        <v>110</v>
      </c>
      <c r="AE254" t="s">
        <v>60</v>
      </c>
      <c r="AF254" t="s">
        <v>3269</v>
      </c>
      <c r="AG254" t="s">
        <v>3270</v>
      </c>
      <c r="AH254" s="3">
        <v>1</v>
      </c>
      <c r="AI254" s="3">
        <v>2023</v>
      </c>
      <c r="AJ254" s="4">
        <v>45222</v>
      </c>
      <c r="AK254" s="5">
        <v>45245</v>
      </c>
      <c r="AL254" t="s">
        <v>3508</v>
      </c>
      <c r="AM254" t="s">
        <v>61</v>
      </c>
      <c r="AN254">
        <v>1500</v>
      </c>
      <c r="AO254">
        <v>1500</v>
      </c>
      <c r="AQ254" s="6">
        <v>1500</v>
      </c>
    </row>
    <row r="255" spans="1:43" x14ac:dyDescent="0.3">
      <c r="A255" t="s">
        <v>3497</v>
      </c>
      <c r="B255" t="s">
        <v>440</v>
      </c>
      <c r="C255" t="s">
        <v>46</v>
      </c>
      <c r="D255" s="3">
        <v>71305</v>
      </c>
      <c r="E255" t="s">
        <v>1378</v>
      </c>
      <c r="F255" t="s">
        <v>48</v>
      </c>
      <c r="G255" t="s">
        <v>49</v>
      </c>
      <c r="H255" t="s">
        <v>50</v>
      </c>
      <c r="I255" t="s">
        <v>51</v>
      </c>
      <c r="J255" t="s">
        <v>102</v>
      </c>
      <c r="K255" t="s">
        <v>102</v>
      </c>
      <c r="L255" t="s">
        <v>118</v>
      </c>
      <c r="M255" t="s">
        <v>52</v>
      </c>
      <c r="N255" t="s">
        <v>3294</v>
      </c>
      <c r="O255" t="s">
        <v>3498</v>
      </c>
      <c r="P255" t="s">
        <v>3293</v>
      </c>
      <c r="Q255" s="3">
        <v>300001731134492</v>
      </c>
      <c r="R255" t="s">
        <v>2243</v>
      </c>
      <c r="S255">
        <v>774.4</v>
      </c>
      <c r="T255">
        <v>774.4</v>
      </c>
      <c r="U255" s="3">
        <v>1</v>
      </c>
      <c r="V255" t="s">
        <v>3294</v>
      </c>
      <c r="W255" t="s">
        <v>2417</v>
      </c>
      <c r="X255" t="s">
        <v>2418</v>
      </c>
      <c r="Y255" s="3">
        <v>268</v>
      </c>
      <c r="Z255" t="s">
        <v>4486</v>
      </c>
      <c r="AA255" t="s">
        <v>4487</v>
      </c>
      <c r="AB255" t="s">
        <v>4488</v>
      </c>
      <c r="AC255" t="s">
        <v>3544</v>
      </c>
      <c r="AD255" t="s">
        <v>110</v>
      </c>
      <c r="AE255" t="s">
        <v>60</v>
      </c>
      <c r="AF255" t="s">
        <v>2247</v>
      </c>
      <c r="AH255" s="3">
        <v>0</v>
      </c>
      <c r="AI255" s="3">
        <v>2024</v>
      </c>
      <c r="AJ255" s="4">
        <v>45383</v>
      </c>
      <c r="AK255" s="5">
        <v>45412</v>
      </c>
      <c r="AL255" t="s">
        <v>3508</v>
      </c>
      <c r="AM255" t="s">
        <v>61</v>
      </c>
      <c r="AN255">
        <v>774.4</v>
      </c>
      <c r="AO255">
        <v>774.4</v>
      </c>
      <c r="AQ255" s="6">
        <v>774.4</v>
      </c>
    </row>
    <row r="256" spans="1:43" x14ac:dyDescent="0.3">
      <c r="A256" t="s">
        <v>3497</v>
      </c>
      <c r="B256" t="s">
        <v>85</v>
      </c>
      <c r="C256" t="s">
        <v>46</v>
      </c>
      <c r="D256" s="3">
        <v>71605</v>
      </c>
      <c r="E256" t="s">
        <v>4670</v>
      </c>
      <c r="F256" t="s">
        <v>48</v>
      </c>
      <c r="G256" t="s">
        <v>49</v>
      </c>
      <c r="H256" t="s">
        <v>50</v>
      </c>
      <c r="I256" t="s">
        <v>51</v>
      </c>
      <c r="J256" t="s">
        <v>102</v>
      </c>
      <c r="K256" t="s">
        <v>102</v>
      </c>
      <c r="L256" t="s">
        <v>118</v>
      </c>
      <c r="M256" t="s">
        <v>52</v>
      </c>
      <c r="N256" t="s">
        <v>3192</v>
      </c>
      <c r="O256" t="s">
        <v>3498</v>
      </c>
      <c r="P256" t="s">
        <v>3191</v>
      </c>
      <c r="Q256" s="3">
        <v>1703242</v>
      </c>
      <c r="R256" t="s">
        <v>2243</v>
      </c>
      <c r="S256">
        <v>2465</v>
      </c>
      <c r="T256">
        <v>2465</v>
      </c>
      <c r="U256" s="3">
        <v>1</v>
      </c>
      <c r="V256" t="s">
        <v>3192</v>
      </c>
      <c r="W256" t="s">
        <v>3160</v>
      </c>
      <c r="X256" t="s">
        <v>3161</v>
      </c>
      <c r="Y256" s="3">
        <v>27</v>
      </c>
      <c r="Z256" t="s">
        <v>4323</v>
      </c>
      <c r="AA256" t="s">
        <v>4324</v>
      </c>
      <c r="AB256" t="s">
        <v>4325</v>
      </c>
      <c r="AC256" t="s">
        <v>4326</v>
      </c>
      <c r="AD256" t="s">
        <v>110</v>
      </c>
      <c r="AE256" t="s">
        <v>60</v>
      </c>
      <c r="AF256" t="s">
        <v>3193</v>
      </c>
      <c r="AG256" t="s">
        <v>3194</v>
      </c>
      <c r="AH256" s="3">
        <v>1</v>
      </c>
      <c r="AI256" s="3">
        <v>2023</v>
      </c>
      <c r="AJ256" s="4">
        <v>45264</v>
      </c>
      <c r="AK256" s="5">
        <v>45278</v>
      </c>
      <c r="AL256" t="s">
        <v>3508</v>
      </c>
      <c r="AM256" t="s">
        <v>61</v>
      </c>
      <c r="AN256">
        <v>2465</v>
      </c>
      <c r="AO256">
        <v>2465</v>
      </c>
      <c r="AQ256" s="6">
        <v>2465</v>
      </c>
    </row>
    <row r="257" spans="1:43" x14ac:dyDescent="0.3">
      <c r="A257" t="s">
        <v>3497</v>
      </c>
      <c r="B257" t="s">
        <v>85</v>
      </c>
      <c r="C257" t="s">
        <v>46</v>
      </c>
      <c r="D257" s="3">
        <v>71605</v>
      </c>
      <c r="E257" t="s">
        <v>4670</v>
      </c>
      <c r="F257" t="s">
        <v>48</v>
      </c>
      <c r="G257" t="s">
        <v>49</v>
      </c>
      <c r="H257" t="s">
        <v>50</v>
      </c>
      <c r="I257" t="s">
        <v>51</v>
      </c>
      <c r="J257" t="s">
        <v>102</v>
      </c>
      <c r="K257" t="s">
        <v>102</v>
      </c>
      <c r="L257" t="s">
        <v>118</v>
      </c>
      <c r="M257" t="s">
        <v>52</v>
      </c>
      <c r="N257" t="s">
        <v>3196</v>
      </c>
      <c r="O257" t="s">
        <v>3498</v>
      </c>
      <c r="P257" t="s">
        <v>3195</v>
      </c>
      <c r="Q257" s="3">
        <v>1703243</v>
      </c>
      <c r="R257" t="s">
        <v>2243</v>
      </c>
      <c r="S257">
        <v>2465</v>
      </c>
      <c r="T257">
        <v>2465</v>
      </c>
      <c r="U257" s="3">
        <v>1</v>
      </c>
      <c r="V257" t="s">
        <v>3196</v>
      </c>
      <c r="W257" t="s">
        <v>3160</v>
      </c>
      <c r="X257" t="s">
        <v>3161</v>
      </c>
      <c r="Y257" s="3">
        <v>28</v>
      </c>
      <c r="Z257" t="s">
        <v>4323</v>
      </c>
      <c r="AA257" t="s">
        <v>4327</v>
      </c>
      <c r="AB257" t="s">
        <v>4325</v>
      </c>
      <c r="AC257" t="s">
        <v>4326</v>
      </c>
      <c r="AD257" t="s">
        <v>110</v>
      </c>
      <c r="AE257" t="s">
        <v>60</v>
      </c>
      <c r="AF257" t="s">
        <v>3193</v>
      </c>
      <c r="AG257" t="s">
        <v>3197</v>
      </c>
      <c r="AH257" s="3">
        <v>1</v>
      </c>
      <c r="AI257" s="3">
        <v>2023</v>
      </c>
      <c r="AJ257" s="4">
        <v>45264</v>
      </c>
      <c r="AK257" s="5">
        <v>45278</v>
      </c>
      <c r="AL257" t="s">
        <v>3508</v>
      </c>
      <c r="AM257" t="s">
        <v>61</v>
      </c>
      <c r="AN257">
        <v>2465</v>
      </c>
      <c r="AO257">
        <v>2465</v>
      </c>
      <c r="AQ257" s="6">
        <v>2465</v>
      </c>
    </row>
    <row r="258" spans="1:43" x14ac:dyDescent="0.3">
      <c r="A258" t="s">
        <v>3497</v>
      </c>
      <c r="B258" t="s">
        <v>85</v>
      </c>
      <c r="C258" t="s">
        <v>46</v>
      </c>
      <c r="D258" s="3">
        <v>71615</v>
      </c>
      <c r="E258" t="s">
        <v>4642</v>
      </c>
      <c r="F258" t="s">
        <v>48</v>
      </c>
      <c r="G258" t="s">
        <v>49</v>
      </c>
      <c r="H258" t="s">
        <v>50</v>
      </c>
      <c r="I258" t="s">
        <v>51</v>
      </c>
      <c r="J258" t="s">
        <v>102</v>
      </c>
      <c r="K258" t="s">
        <v>102</v>
      </c>
      <c r="L258" t="s">
        <v>118</v>
      </c>
      <c r="M258" t="s">
        <v>52</v>
      </c>
      <c r="N258" t="s">
        <v>3273</v>
      </c>
      <c r="O258" t="s">
        <v>3498</v>
      </c>
      <c r="P258" t="s">
        <v>3257</v>
      </c>
      <c r="Q258" s="3">
        <v>300001417498990</v>
      </c>
      <c r="R258" t="s">
        <v>2243</v>
      </c>
      <c r="S258">
        <v>1788</v>
      </c>
      <c r="T258">
        <v>1536</v>
      </c>
      <c r="U258" s="3">
        <v>1</v>
      </c>
      <c r="V258" t="s">
        <v>3273</v>
      </c>
      <c r="W258" t="s">
        <v>2679</v>
      </c>
      <c r="X258" t="s">
        <v>2680</v>
      </c>
      <c r="Y258" s="3">
        <v>429</v>
      </c>
      <c r="Z258" t="s">
        <v>4418</v>
      </c>
      <c r="AA258" t="s">
        <v>4421</v>
      </c>
      <c r="AB258" t="s">
        <v>4420</v>
      </c>
      <c r="AC258" t="s">
        <v>4326</v>
      </c>
      <c r="AD258" t="s">
        <v>110</v>
      </c>
      <c r="AE258" t="s">
        <v>60</v>
      </c>
      <c r="AF258" t="s">
        <v>2247</v>
      </c>
      <c r="AH258" s="3">
        <v>0</v>
      </c>
      <c r="AI258" s="3">
        <v>2023</v>
      </c>
      <c r="AJ258" s="4">
        <v>45264</v>
      </c>
      <c r="AK258" s="5">
        <v>45264</v>
      </c>
      <c r="AL258" t="s">
        <v>3508</v>
      </c>
      <c r="AM258" t="s">
        <v>61</v>
      </c>
      <c r="AN258">
        <v>1536</v>
      </c>
      <c r="AO258">
        <v>1536</v>
      </c>
      <c r="AQ258" s="6">
        <v>1536</v>
      </c>
    </row>
    <row r="259" spans="1:43" x14ac:dyDescent="0.3">
      <c r="A259" t="s">
        <v>3497</v>
      </c>
      <c r="B259" t="s">
        <v>85</v>
      </c>
      <c r="C259" t="s">
        <v>46</v>
      </c>
      <c r="D259" s="3">
        <v>71615</v>
      </c>
      <c r="E259" t="s">
        <v>4642</v>
      </c>
      <c r="F259" t="s">
        <v>48</v>
      </c>
      <c r="G259" t="s">
        <v>49</v>
      </c>
      <c r="H259" t="s">
        <v>50</v>
      </c>
      <c r="I259" t="s">
        <v>51</v>
      </c>
      <c r="J259" t="s">
        <v>102</v>
      </c>
      <c r="K259" t="s">
        <v>102</v>
      </c>
      <c r="L259" t="s">
        <v>118</v>
      </c>
      <c r="M259" t="s">
        <v>52</v>
      </c>
      <c r="N259" t="s">
        <v>3274</v>
      </c>
      <c r="O259" t="s">
        <v>3498</v>
      </c>
      <c r="P259" t="s">
        <v>3257</v>
      </c>
      <c r="Q259" s="3">
        <v>300001417514907</v>
      </c>
      <c r="R259" t="s">
        <v>2243</v>
      </c>
      <c r="S259">
        <v>1788</v>
      </c>
      <c r="T259">
        <v>1536</v>
      </c>
      <c r="U259" s="3">
        <v>2</v>
      </c>
      <c r="V259" t="s">
        <v>3274</v>
      </c>
      <c r="W259" t="s">
        <v>3275</v>
      </c>
      <c r="X259" t="s">
        <v>3276</v>
      </c>
      <c r="Y259" s="3">
        <v>428</v>
      </c>
      <c r="Z259" t="s">
        <v>4418</v>
      </c>
      <c r="AA259" t="s">
        <v>4423</v>
      </c>
      <c r="AB259" t="s">
        <v>4420</v>
      </c>
      <c r="AC259" t="s">
        <v>4326</v>
      </c>
      <c r="AD259" t="s">
        <v>110</v>
      </c>
      <c r="AE259" t="s">
        <v>60</v>
      </c>
      <c r="AF259" t="s">
        <v>2247</v>
      </c>
      <c r="AH259" s="3">
        <v>0</v>
      </c>
      <c r="AI259" s="3">
        <v>2023</v>
      </c>
      <c r="AJ259" s="4">
        <v>45264</v>
      </c>
      <c r="AK259" s="5">
        <v>45264</v>
      </c>
      <c r="AL259" t="s">
        <v>3580</v>
      </c>
      <c r="AM259" t="s">
        <v>61</v>
      </c>
      <c r="AN259">
        <v>1536</v>
      </c>
      <c r="AO259">
        <v>1536</v>
      </c>
      <c r="AQ259" s="6">
        <v>1536</v>
      </c>
    </row>
    <row r="260" spans="1:43" x14ac:dyDescent="0.3">
      <c r="A260" t="s">
        <v>3497</v>
      </c>
      <c r="B260" t="s">
        <v>130</v>
      </c>
      <c r="C260" t="s">
        <v>46</v>
      </c>
      <c r="D260" s="3">
        <v>71615</v>
      </c>
      <c r="E260" t="s">
        <v>4642</v>
      </c>
      <c r="F260" t="s">
        <v>48</v>
      </c>
      <c r="G260" t="s">
        <v>49</v>
      </c>
      <c r="H260" t="s">
        <v>50</v>
      </c>
      <c r="I260" t="s">
        <v>51</v>
      </c>
      <c r="J260" t="s">
        <v>102</v>
      </c>
      <c r="K260" t="s">
        <v>102</v>
      </c>
      <c r="L260" t="s">
        <v>118</v>
      </c>
      <c r="M260" t="s">
        <v>52</v>
      </c>
      <c r="N260" t="s">
        <v>3325</v>
      </c>
      <c r="O260" t="s">
        <v>3498</v>
      </c>
      <c r="Q260" s="3">
        <v>300002153176470</v>
      </c>
      <c r="R260" t="s">
        <v>2243</v>
      </c>
      <c r="S260">
        <v>384</v>
      </c>
      <c r="T260">
        <v>384</v>
      </c>
      <c r="U260" s="3">
        <v>1</v>
      </c>
      <c r="V260" t="s">
        <v>3325</v>
      </c>
      <c r="W260" t="s">
        <v>3275</v>
      </c>
      <c r="X260" t="s">
        <v>3276</v>
      </c>
      <c r="Y260" s="3">
        <v>865</v>
      </c>
      <c r="Z260" t="s">
        <v>4525</v>
      </c>
      <c r="AA260" t="s">
        <v>4529</v>
      </c>
      <c r="AB260" t="s">
        <v>4527</v>
      </c>
      <c r="AC260" t="s">
        <v>4530</v>
      </c>
      <c r="AD260" t="s">
        <v>110</v>
      </c>
      <c r="AE260" t="s">
        <v>60</v>
      </c>
      <c r="AF260" t="s">
        <v>2247</v>
      </c>
      <c r="AH260" s="3">
        <v>0</v>
      </c>
      <c r="AI260" s="3">
        <v>2024</v>
      </c>
      <c r="AJ260" s="4">
        <v>45602</v>
      </c>
      <c r="AK260" s="5">
        <v>45602</v>
      </c>
      <c r="AL260" t="s">
        <v>3508</v>
      </c>
      <c r="AM260" t="s">
        <v>61</v>
      </c>
      <c r="AN260">
        <v>384</v>
      </c>
      <c r="AO260">
        <v>384</v>
      </c>
      <c r="AQ260" s="6">
        <v>384</v>
      </c>
    </row>
    <row r="261" spans="1:43" x14ac:dyDescent="0.3">
      <c r="A261" t="s">
        <v>3497</v>
      </c>
      <c r="B261" t="s">
        <v>130</v>
      </c>
      <c r="C261" t="s">
        <v>46</v>
      </c>
      <c r="D261" s="3">
        <v>71615</v>
      </c>
      <c r="E261" t="s">
        <v>4642</v>
      </c>
      <c r="F261" t="s">
        <v>48</v>
      </c>
      <c r="G261" t="s">
        <v>49</v>
      </c>
      <c r="H261" t="s">
        <v>50</v>
      </c>
      <c r="I261" t="s">
        <v>51</v>
      </c>
      <c r="J261" t="s">
        <v>102</v>
      </c>
      <c r="K261" t="s">
        <v>102</v>
      </c>
      <c r="L261" t="s">
        <v>118</v>
      </c>
      <c r="M261" t="s">
        <v>52</v>
      </c>
      <c r="N261" t="s">
        <v>3326</v>
      </c>
      <c r="O261" t="s">
        <v>3498</v>
      </c>
      <c r="Q261" s="3">
        <v>300002153194383</v>
      </c>
      <c r="R261" t="s">
        <v>2243</v>
      </c>
      <c r="S261">
        <v>384</v>
      </c>
      <c r="T261">
        <v>384</v>
      </c>
      <c r="U261" s="3">
        <v>1</v>
      </c>
      <c r="V261" t="s">
        <v>3326</v>
      </c>
      <c r="W261" t="s">
        <v>2679</v>
      </c>
      <c r="X261" t="s">
        <v>2680</v>
      </c>
      <c r="Y261" s="3">
        <v>864</v>
      </c>
      <c r="Z261" t="s">
        <v>4525</v>
      </c>
      <c r="AA261" t="s">
        <v>4531</v>
      </c>
      <c r="AB261" t="s">
        <v>4527</v>
      </c>
      <c r="AC261" t="s">
        <v>4530</v>
      </c>
      <c r="AD261" t="s">
        <v>110</v>
      </c>
      <c r="AE261" t="s">
        <v>60</v>
      </c>
      <c r="AF261" t="s">
        <v>2247</v>
      </c>
      <c r="AH261" s="3">
        <v>0</v>
      </c>
      <c r="AI261" s="3">
        <v>2024</v>
      </c>
      <c r="AJ261" s="4">
        <v>45602</v>
      </c>
      <c r="AK261" s="5">
        <v>45602</v>
      </c>
      <c r="AL261" t="s">
        <v>3508</v>
      </c>
      <c r="AM261" t="s">
        <v>61</v>
      </c>
      <c r="AN261">
        <v>384</v>
      </c>
      <c r="AO261">
        <v>384</v>
      </c>
      <c r="AQ261" s="6">
        <v>384</v>
      </c>
    </row>
    <row r="262" spans="1:43" x14ac:dyDescent="0.3">
      <c r="A262" t="s">
        <v>3497</v>
      </c>
      <c r="B262" t="s">
        <v>85</v>
      </c>
      <c r="C262" t="s">
        <v>46</v>
      </c>
      <c r="D262" s="3">
        <v>71635</v>
      </c>
      <c r="E262" t="s">
        <v>4669</v>
      </c>
      <c r="F262" t="s">
        <v>48</v>
      </c>
      <c r="G262" t="s">
        <v>49</v>
      </c>
      <c r="H262" t="s">
        <v>50</v>
      </c>
      <c r="I262" t="s">
        <v>51</v>
      </c>
      <c r="J262" t="s">
        <v>102</v>
      </c>
      <c r="K262" t="s">
        <v>102</v>
      </c>
      <c r="L262" t="s">
        <v>118</v>
      </c>
      <c r="M262" t="s">
        <v>52</v>
      </c>
      <c r="N262" t="s">
        <v>3273</v>
      </c>
      <c r="O262" t="s">
        <v>3498</v>
      </c>
      <c r="P262" t="s">
        <v>3257</v>
      </c>
      <c r="Q262" s="3">
        <v>300001417498990</v>
      </c>
      <c r="R262" t="s">
        <v>2243</v>
      </c>
      <c r="S262">
        <v>1788</v>
      </c>
      <c r="T262">
        <v>252</v>
      </c>
      <c r="U262" s="3">
        <v>2</v>
      </c>
      <c r="V262" t="s">
        <v>3273</v>
      </c>
      <c r="W262" t="s">
        <v>2679</v>
      </c>
      <c r="X262" t="s">
        <v>2680</v>
      </c>
      <c r="Y262" s="3">
        <v>522</v>
      </c>
      <c r="Z262" t="s">
        <v>4418</v>
      </c>
      <c r="AA262" t="s">
        <v>4419</v>
      </c>
      <c r="AB262" t="s">
        <v>4420</v>
      </c>
      <c r="AC262" t="s">
        <v>4326</v>
      </c>
      <c r="AD262" t="s">
        <v>110</v>
      </c>
      <c r="AE262" t="s">
        <v>60</v>
      </c>
      <c r="AF262" t="s">
        <v>2247</v>
      </c>
      <c r="AH262" s="3">
        <v>0</v>
      </c>
      <c r="AI262" s="3">
        <v>2023</v>
      </c>
      <c r="AJ262" s="4">
        <v>45264</v>
      </c>
      <c r="AK262" s="5">
        <v>45264</v>
      </c>
      <c r="AL262" t="s">
        <v>3580</v>
      </c>
      <c r="AM262" t="s">
        <v>61</v>
      </c>
      <c r="AN262">
        <v>252</v>
      </c>
      <c r="AO262">
        <v>252</v>
      </c>
      <c r="AQ262" s="6">
        <v>252</v>
      </c>
    </row>
    <row r="263" spans="1:43" x14ac:dyDescent="0.3">
      <c r="A263" t="s">
        <v>3497</v>
      </c>
      <c r="B263" t="s">
        <v>85</v>
      </c>
      <c r="C263" t="s">
        <v>46</v>
      </c>
      <c r="D263" s="3">
        <v>71635</v>
      </c>
      <c r="E263" t="s">
        <v>4669</v>
      </c>
      <c r="F263" t="s">
        <v>48</v>
      </c>
      <c r="G263" t="s">
        <v>49</v>
      </c>
      <c r="H263" t="s">
        <v>50</v>
      </c>
      <c r="I263" t="s">
        <v>51</v>
      </c>
      <c r="J263" t="s">
        <v>102</v>
      </c>
      <c r="K263" t="s">
        <v>102</v>
      </c>
      <c r="L263" t="s">
        <v>118</v>
      </c>
      <c r="M263" t="s">
        <v>52</v>
      </c>
      <c r="N263" t="s">
        <v>3274</v>
      </c>
      <c r="O263" t="s">
        <v>3498</v>
      </c>
      <c r="P263" t="s">
        <v>3257</v>
      </c>
      <c r="Q263" s="3">
        <v>300001417514907</v>
      </c>
      <c r="R263" t="s">
        <v>2243</v>
      </c>
      <c r="S263">
        <v>1788</v>
      </c>
      <c r="T263">
        <v>252</v>
      </c>
      <c r="U263" s="3">
        <v>1</v>
      </c>
      <c r="V263" t="s">
        <v>3274</v>
      </c>
      <c r="W263" t="s">
        <v>3275</v>
      </c>
      <c r="X263" t="s">
        <v>3276</v>
      </c>
      <c r="Y263" s="3">
        <v>523</v>
      </c>
      <c r="Z263" t="s">
        <v>4418</v>
      </c>
      <c r="AA263" t="s">
        <v>4422</v>
      </c>
      <c r="AB263" t="s">
        <v>4420</v>
      </c>
      <c r="AC263" t="s">
        <v>4326</v>
      </c>
      <c r="AD263" t="s">
        <v>110</v>
      </c>
      <c r="AE263" t="s">
        <v>60</v>
      </c>
      <c r="AF263" t="s">
        <v>2247</v>
      </c>
      <c r="AH263" s="3">
        <v>0</v>
      </c>
      <c r="AI263" s="3">
        <v>2023</v>
      </c>
      <c r="AJ263" s="4">
        <v>45264</v>
      </c>
      <c r="AK263" s="5">
        <v>45264</v>
      </c>
      <c r="AL263" t="s">
        <v>3508</v>
      </c>
      <c r="AM263" t="s">
        <v>61</v>
      </c>
      <c r="AN263">
        <v>252</v>
      </c>
      <c r="AO263">
        <v>252</v>
      </c>
      <c r="AQ263" s="6">
        <v>252</v>
      </c>
    </row>
    <row r="264" spans="1:43" x14ac:dyDescent="0.3">
      <c r="A264" t="s">
        <v>3497</v>
      </c>
      <c r="B264" t="s">
        <v>247</v>
      </c>
      <c r="C264" t="s">
        <v>46</v>
      </c>
      <c r="D264" s="3">
        <v>72110</v>
      </c>
      <c r="E264" t="s">
        <v>4665</v>
      </c>
      <c r="F264" t="s">
        <v>48</v>
      </c>
      <c r="G264" t="s">
        <v>49</v>
      </c>
      <c r="H264" t="s">
        <v>50</v>
      </c>
      <c r="I264" t="s">
        <v>51</v>
      </c>
      <c r="J264" t="s">
        <v>102</v>
      </c>
      <c r="K264" t="s">
        <v>102</v>
      </c>
      <c r="L264" t="s">
        <v>118</v>
      </c>
      <c r="M264" t="s">
        <v>52</v>
      </c>
      <c r="N264" t="s">
        <v>2630</v>
      </c>
      <c r="O264" t="s">
        <v>3498</v>
      </c>
      <c r="P264" t="s">
        <v>2629</v>
      </c>
      <c r="Q264" s="3">
        <v>300001319087452</v>
      </c>
      <c r="R264" t="s">
        <v>2243</v>
      </c>
      <c r="S264">
        <v>125000</v>
      </c>
      <c r="T264">
        <v>125000</v>
      </c>
      <c r="U264" s="3">
        <v>1</v>
      </c>
      <c r="V264" t="s">
        <v>2630</v>
      </c>
      <c r="W264" t="s">
        <v>2631</v>
      </c>
      <c r="X264" t="s">
        <v>2632</v>
      </c>
      <c r="Y264" s="3">
        <v>38</v>
      </c>
      <c r="Z264" t="s">
        <v>3762</v>
      </c>
      <c r="AA264" t="s">
        <v>3763</v>
      </c>
      <c r="AB264" t="s">
        <v>3764</v>
      </c>
      <c r="AC264" t="s">
        <v>3765</v>
      </c>
      <c r="AD264" t="s">
        <v>110</v>
      </c>
      <c r="AE264" t="s">
        <v>60</v>
      </c>
      <c r="AF264" t="s">
        <v>2247</v>
      </c>
      <c r="AH264" s="3">
        <v>0</v>
      </c>
      <c r="AI264" s="3">
        <v>2023</v>
      </c>
      <c r="AJ264" s="4">
        <v>45211</v>
      </c>
      <c r="AK264" s="5">
        <v>45216</v>
      </c>
      <c r="AL264" t="s">
        <v>3508</v>
      </c>
      <c r="AM264" t="s">
        <v>116</v>
      </c>
      <c r="AN264">
        <v>125000</v>
      </c>
      <c r="AO264">
        <v>928.95</v>
      </c>
      <c r="AQ264" s="6">
        <v>928.95</v>
      </c>
    </row>
    <row r="265" spans="1:43" x14ac:dyDescent="0.3">
      <c r="A265" t="s">
        <v>3497</v>
      </c>
      <c r="B265" t="s">
        <v>440</v>
      </c>
      <c r="C265" t="s">
        <v>46</v>
      </c>
      <c r="D265" s="3">
        <v>72110</v>
      </c>
      <c r="E265" t="s">
        <v>4665</v>
      </c>
      <c r="F265" t="s">
        <v>48</v>
      </c>
      <c r="G265" t="s">
        <v>49</v>
      </c>
      <c r="H265" t="s">
        <v>50</v>
      </c>
      <c r="I265" t="s">
        <v>51</v>
      </c>
      <c r="J265" t="s">
        <v>102</v>
      </c>
      <c r="K265" t="s">
        <v>102</v>
      </c>
      <c r="L265" t="s">
        <v>118</v>
      </c>
      <c r="M265" t="s">
        <v>52</v>
      </c>
      <c r="N265" t="s">
        <v>2630</v>
      </c>
      <c r="O265" t="s">
        <v>3498</v>
      </c>
      <c r="P265" t="s">
        <v>2629</v>
      </c>
      <c r="Q265" s="3">
        <v>300001319087452</v>
      </c>
      <c r="R265" t="s">
        <v>2243</v>
      </c>
      <c r="S265">
        <v>125000</v>
      </c>
      <c r="T265">
        <v>125000</v>
      </c>
      <c r="U265" s="3">
        <v>1</v>
      </c>
      <c r="V265" t="s">
        <v>2630</v>
      </c>
      <c r="W265" t="s">
        <v>2631</v>
      </c>
      <c r="X265" t="s">
        <v>2632</v>
      </c>
      <c r="Y265" s="3">
        <v>862</v>
      </c>
      <c r="Z265" t="s">
        <v>3766</v>
      </c>
      <c r="AA265" t="s">
        <v>3763</v>
      </c>
      <c r="AB265" t="s">
        <v>3767</v>
      </c>
      <c r="AC265" t="s">
        <v>3544</v>
      </c>
      <c r="AD265" t="s">
        <v>110</v>
      </c>
      <c r="AE265" t="s">
        <v>60</v>
      </c>
      <c r="AF265" t="s">
        <v>2247</v>
      </c>
      <c r="AH265" s="3">
        <v>0</v>
      </c>
      <c r="AI265" s="3">
        <v>2024</v>
      </c>
      <c r="AJ265" s="4">
        <v>45383</v>
      </c>
      <c r="AK265" s="5">
        <v>45406</v>
      </c>
      <c r="AL265" t="s">
        <v>3508</v>
      </c>
      <c r="AM265" t="s">
        <v>116</v>
      </c>
      <c r="AN265">
        <v>-125000</v>
      </c>
      <c r="AP265">
        <v>928.95</v>
      </c>
      <c r="AQ265" s="6">
        <v>-928.95</v>
      </c>
    </row>
    <row r="266" spans="1:43" x14ac:dyDescent="0.3">
      <c r="A266" t="s">
        <v>3497</v>
      </c>
      <c r="B266" t="s">
        <v>124</v>
      </c>
      <c r="C266" t="s">
        <v>46</v>
      </c>
      <c r="D266" s="3">
        <v>72220</v>
      </c>
      <c r="E266" t="s">
        <v>4645</v>
      </c>
      <c r="F266" t="s">
        <v>48</v>
      </c>
      <c r="G266" t="s">
        <v>49</v>
      </c>
      <c r="H266" t="s">
        <v>50</v>
      </c>
      <c r="I266" t="s">
        <v>51</v>
      </c>
      <c r="J266" t="s">
        <v>102</v>
      </c>
      <c r="K266" t="s">
        <v>102</v>
      </c>
      <c r="L266" t="s">
        <v>118</v>
      </c>
      <c r="M266" t="s">
        <v>52</v>
      </c>
      <c r="N266" t="s">
        <v>2951</v>
      </c>
      <c r="O266" t="s">
        <v>3498</v>
      </c>
      <c r="P266" t="s">
        <v>2950</v>
      </c>
      <c r="Q266" s="3">
        <v>300002139057980</v>
      </c>
      <c r="R266" t="s">
        <v>2243</v>
      </c>
      <c r="S266">
        <v>33613.440000000002</v>
      </c>
      <c r="T266">
        <v>33613.440000000002</v>
      </c>
      <c r="U266" s="3">
        <v>1</v>
      </c>
      <c r="V266" t="s">
        <v>2951</v>
      </c>
      <c r="W266" t="s">
        <v>2495</v>
      </c>
      <c r="X266" t="s">
        <v>2496</v>
      </c>
      <c r="Y266" s="3">
        <v>49</v>
      </c>
      <c r="Z266" t="s">
        <v>4094</v>
      </c>
      <c r="AA266" t="s">
        <v>4095</v>
      </c>
      <c r="AB266" t="s">
        <v>4096</v>
      </c>
      <c r="AC266" t="s">
        <v>4006</v>
      </c>
      <c r="AD266" t="s">
        <v>110</v>
      </c>
      <c r="AE266" t="s">
        <v>60</v>
      </c>
      <c r="AF266" t="s">
        <v>2956</v>
      </c>
      <c r="AG266" t="s">
        <v>2957</v>
      </c>
      <c r="AH266" s="3">
        <v>1</v>
      </c>
      <c r="AI266" s="3">
        <v>2024</v>
      </c>
      <c r="AJ266" s="4">
        <v>45566</v>
      </c>
      <c r="AK266" s="5">
        <v>45597</v>
      </c>
      <c r="AL266" t="s">
        <v>3508</v>
      </c>
      <c r="AM266" t="s">
        <v>116</v>
      </c>
      <c r="AN266">
        <v>0</v>
      </c>
      <c r="AP266">
        <v>0.33</v>
      </c>
      <c r="AQ266" s="6">
        <v>-0.33</v>
      </c>
    </row>
    <row r="267" spans="1:43" x14ac:dyDescent="0.3">
      <c r="A267" t="s">
        <v>3497</v>
      </c>
      <c r="B267" t="s">
        <v>124</v>
      </c>
      <c r="C267" t="s">
        <v>46</v>
      </c>
      <c r="D267" s="3">
        <v>72220</v>
      </c>
      <c r="E267" t="s">
        <v>4645</v>
      </c>
      <c r="F267" t="s">
        <v>48</v>
      </c>
      <c r="G267" t="s">
        <v>49</v>
      </c>
      <c r="H267" t="s">
        <v>50</v>
      </c>
      <c r="I267" t="s">
        <v>51</v>
      </c>
      <c r="J267" t="s">
        <v>102</v>
      </c>
      <c r="K267" t="s">
        <v>102</v>
      </c>
      <c r="L267" t="s">
        <v>118</v>
      </c>
      <c r="M267" t="s">
        <v>52</v>
      </c>
      <c r="N267" t="s">
        <v>2951</v>
      </c>
      <c r="O267" t="s">
        <v>3498</v>
      </c>
      <c r="P267" t="s">
        <v>2950</v>
      </c>
      <c r="Q267" s="3">
        <v>300002139057980</v>
      </c>
      <c r="R267" t="s">
        <v>2243</v>
      </c>
      <c r="S267">
        <v>33613.440000000002</v>
      </c>
      <c r="T267">
        <v>33613.440000000002</v>
      </c>
      <c r="U267" s="3">
        <v>1</v>
      </c>
      <c r="V267" t="s">
        <v>2951</v>
      </c>
      <c r="W267" t="s">
        <v>2495</v>
      </c>
      <c r="X267" t="s">
        <v>2496</v>
      </c>
      <c r="Y267" s="3">
        <v>160</v>
      </c>
      <c r="Z267" t="s">
        <v>4094</v>
      </c>
      <c r="AA267" t="s">
        <v>4095</v>
      </c>
      <c r="AB267" t="s">
        <v>4097</v>
      </c>
      <c r="AC267" t="s">
        <v>4006</v>
      </c>
      <c r="AD267" t="s">
        <v>110</v>
      </c>
      <c r="AE267" t="s">
        <v>60</v>
      </c>
      <c r="AF267" t="s">
        <v>2956</v>
      </c>
      <c r="AG267" t="s">
        <v>2957</v>
      </c>
      <c r="AH267" s="3">
        <v>1</v>
      </c>
      <c r="AI267" s="3">
        <v>2024</v>
      </c>
      <c r="AJ267" s="4">
        <v>45566</v>
      </c>
      <c r="AK267" s="5">
        <v>45597</v>
      </c>
      <c r="AL267" t="s">
        <v>3508</v>
      </c>
      <c r="AM267" t="s">
        <v>116</v>
      </c>
      <c r="AN267">
        <v>33613.440000000002</v>
      </c>
      <c r="AO267">
        <v>255.46</v>
      </c>
      <c r="AQ267" s="6">
        <v>255.46</v>
      </c>
    </row>
    <row r="268" spans="1:43" x14ac:dyDescent="0.3">
      <c r="A268" t="s">
        <v>3497</v>
      </c>
      <c r="B268" t="s">
        <v>247</v>
      </c>
      <c r="C268" t="s">
        <v>46</v>
      </c>
      <c r="D268" s="3">
        <v>72440</v>
      </c>
      <c r="E268" t="s">
        <v>4637</v>
      </c>
      <c r="F268" t="s">
        <v>48</v>
      </c>
      <c r="G268" t="s">
        <v>49</v>
      </c>
      <c r="H268" t="s">
        <v>50</v>
      </c>
      <c r="I268" t="s">
        <v>51</v>
      </c>
      <c r="J268" t="s">
        <v>102</v>
      </c>
      <c r="K268" t="s">
        <v>102</v>
      </c>
      <c r="L268" t="s">
        <v>118</v>
      </c>
      <c r="M268" t="s">
        <v>52</v>
      </c>
      <c r="N268" t="s">
        <v>2641</v>
      </c>
      <c r="O268" t="s">
        <v>3498</v>
      </c>
      <c r="P268" t="s">
        <v>2640</v>
      </c>
      <c r="Q268" s="3">
        <v>300001322002149</v>
      </c>
      <c r="R268" t="s">
        <v>2243</v>
      </c>
      <c r="S268">
        <v>27100</v>
      </c>
      <c r="T268">
        <v>27100</v>
      </c>
      <c r="U268" s="3">
        <v>1</v>
      </c>
      <c r="V268" t="s">
        <v>2641</v>
      </c>
      <c r="W268" t="s">
        <v>2280</v>
      </c>
      <c r="X268" t="s">
        <v>2281</v>
      </c>
      <c r="Y268" s="3">
        <v>72</v>
      </c>
      <c r="Z268" t="s">
        <v>3768</v>
      </c>
      <c r="AA268" t="s">
        <v>3769</v>
      </c>
      <c r="AB268" t="s">
        <v>3770</v>
      </c>
      <c r="AC268" t="s">
        <v>3760</v>
      </c>
      <c r="AD268" t="s">
        <v>110</v>
      </c>
      <c r="AE268" t="s">
        <v>60</v>
      </c>
      <c r="AF268" t="s">
        <v>2247</v>
      </c>
      <c r="AH268" s="3">
        <v>0</v>
      </c>
      <c r="AI268" s="3">
        <v>2023</v>
      </c>
      <c r="AJ268" s="4">
        <v>45212</v>
      </c>
      <c r="AK268" s="5">
        <v>45218</v>
      </c>
      <c r="AL268" t="s">
        <v>3508</v>
      </c>
      <c r="AM268" t="s">
        <v>116</v>
      </c>
      <c r="AN268">
        <v>27100</v>
      </c>
      <c r="AO268">
        <v>202.04</v>
      </c>
      <c r="AQ268" s="6">
        <v>202.04</v>
      </c>
    </row>
    <row r="269" spans="1:43" x14ac:dyDescent="0.3">
      <c r="A269" t="s">
        <v>3497</v>
      </c>
      <c r="B269" t="s">
        <v>130</v>
      </c>
      <c r="C269" t="s">
        <v>46</v>
      </c>
      <c r="D269" s="3">
        <v>72505</v>
      </c>
      <c r="E269" t="s">
        <v>3465</v>
      </c>
      <c r="F269" t="s">
        <v>48</v>
      </c>
      <c r="G269" t="s">
        <v>49</v>
      </c>
      <c r="H269" t="s">
        <v>50</v>
      </c>
      <c r="I269" t="s">
        <v>51</v>
      </c>
      <c r="J269" t="s">
        <v>102</v>
      </c>
      <c r="K269" t="s">
        <v>102</v>
      </c>
      <c r="L269" t="s">
        <v>118</v>
      </c>
      <c r="M269" t="s">
        <v>52</v>
      </c>
      <c r="N269" t="s">
        <v>3012</v>
      </c>
      <c r="O269" t="s">
        <v>3498</v>
      </c>
      <c r="P269" t="s">
        <v>3011</v>
      </c>
      <c r="Q269" s="3">
        <v>300002216483280</v>
      </c>
      <c r="R269" t="s">
        <v>2243</v>
      </c>
      <c r="S269">
        <v>1249995</v>
      </c>
      <c r="T269">
        <v>416665</v>
      </c>
      <c r="U269" s="3">
        <v>1</v>
      </c>
      <c r="V269" t="s">
        <v>3012</v>
      </c>
      <c r="W269" t="s">
        <v>2818</v>
      </c>
      <c r="X269" t="s">
        <v>2819</v>
      </c>
      <c r="Y269" s="3">
        <v>6</v>
      </c>
      <c r="Z269" t="s">
        <v>4130</v>
      </c>
      <c r="AA269" t="s">
        <v>4131</v>
      </c>
      <c r="AB269" t="s">
        <v>4132</v>
      </c>
      <c r="AC269" t="s">
        <v>4133</v>
      </c>
      <c r="AD269" t="s">
        <v>110</v>
      </c>
      <c r="AE269" t="s">
        <v>60</v>
      </c>
      <c r="AF269" t="s">
        <v>3017</v>
      </c>
      <c r="AG269" t="s">
        <v>3018</v>
      </c>
      <c r="AH269" s="3">
        <v>1</v>
      </c>
      <c r="AI269" s="3">
        <v>2024</v>
      </c>
      <c r="AJ269" s="4">
        <v>45622</v>
      </c>
      <c r="AK269" s="5">
        <v>45629</v>
      </c>
      <c r="AL269" t="s">
        <v>3508</v>
      </c>
      <c r="AM269" t="s">
        <v>116</v>
      </c>
      <c r="AN269">
        <v>0</v>
      </c>
      <c r="AO269">
        <v>1.21</v>
      </c>
      <c r="AQ269" s="6">
        <v>1.21</v>
      </c>
    </row>
    <row r="270" spans="1:43" x14ac:dyDescent="0.3">
      <c r="A270" t="s">
        <v>3497</v>
      </c>
      <c r="B270" t="s">
        <v>130</v>
      </c>
      <c r="C270" t="s">
        <v>46</v>
      </c>
      <c r="D270" s="3">
        <v>72505</v>
      </c>
      <c r="E270" t="s">
        <v>3465</v>
      </c>
      <c r="F270" t="s">
        <v>48</v>
      </c>
      <c r="G270" t="s">
        <v>49</v>
      </c>
      <c r="H270" t="s">
        <v>50</v>
      </c>
      <c r="I270" t="s">
        <v>51</v>
      </c>
      <c r="J270" t="s">
        <v>102</v>
      </c>
      <c r="K270" t="s">
        <v>102</v>
      </c>
      <c r="L270" t="s">
        <v>118</v>
      </c>
      <c r="M270" t="s">
        <v>52</v>
      </c>
      <c r="N270" t="s">
        <v>3012</v>
      </c>
      <c r="O270" t="s">
        <v>3498</v>
      </c>
      <c r="P270" t="s">
        <v>3011</v>
      </c>
      <c r="Q270" s="3">
        <v>300002216483280</v>
      </c>
      <c r="R270" t="s">
        <v>2243</v>
      </c>
      <c r="S270">
        <v>1249995</v>
      </c>
      <c r="T270">
        <v>416665</v>
      </c>
      <c r="U270" s="3">
        <v>1</v>
      </c>
      <c r="V270" t="s">
        <v>3012</v>
      </c>
      <c r="W270" t="s">
        <v>2818</v>
      </c>
      <c r="X270" t="s">
        <v>2819</v>
      </c>
      <c r="Y270" s="3">
        <v>26</v>
      </c>
      <c r="Z270" t="s">
        <v>4130</v>
      </c>
      <c r="AA270" t="s">
        <v>4131</v>
      </c>
      <c r="AB270" t="s">
        <v>4134</v>
      </c>
      <c r="AC270" t="s">
        <v>4133</v>
      </c>
      <c r="AD270" t="s">
        <v>110</v>
      </c>
      <c r="AE270" t="s">
        <v>60</v>
      </c>
      <c r="AF270" t="s">
        <v>3017</v>
      </c>
      <c r="AG270" t="s">
        <v>3018</v>
      </c>
      <c r="AH270" s="3">
        <v>1</v>
      </c>
      <c r="AI270" s="3">
        <v>2024</v>
      </c>
      <c r="AJ270" s="4">
        <v>45622</v>
      </c>
      <c r="AK270" s="5">
        <v>45629</v>
      </c>
      <c r="AL270" t="s">
        <v>3508</v>
      </c>
      <c r="AM270" t="s">
        <v>116</v>
      </c>
      <c r="AN270">
        <v>416665</v>
      </c>
      <c r="AO270">
        <v>3177.4900000000002</v>
      </c>
      <c r="AQ270" s="6">
        <v>3177.4900000000002</v>
      </c>
    </row>
    <row r="271" spans="1:43" x14ac:dyDescent="0.3">
      <c r="A271" t="s">
        <v>3497</v>
      </c>
      <c r="B271" t="s">
        <v>179</v>
      </c>
      <c r="C271" t="s">
        <v>46</v>
      </c>
      <c r="D271" s="3">
        <v>72515</v>
      </c>
      <c r="E271" t="s">
        <v>4662</v>
      </c>
      <c r="F271" t="s">
        <v>48</v>
      </c>
      <c r="G271" t="s">
        <v>49</v>
      </c>
      <c r="H271" t="s">
        <v>50</v>
      </c>
      <c r="I271" t="s">
        <v>51</v>
      </c>
      <c r="J271" t="s">
        <v>102</v>
      </c>
      <c r="K271" t="s">
        <v>102</v>
      </c>
      <c r="L271" t="s">
        <v>118</v>
      </c>
      <c r="M271" t="s">
        <v>52</v>
      </c>
      <c r="N271" t="s">
        <v>4020</v>
      </c>
      <c r="O271" t="s">
        <v>3498</v>
      </c>
      <c r="P271" t="s">
        <v>4021</v>
      </c>
      <c r="Q271" s="3">
        <v>300002005392771</v>
      </c>
      <c r="R271" t="s">
        <v>2243</v>
      </c>
      <c r="S271">
        <v>0</v>
      </c>
      <c r="T271">
        <v>0</v>
      </c>
      <c r="U271" s="3">
        <v>1</v>
      </c>
      <c r="V271" t="s">
        <v>4020</v>
      </c>
      <c r="W271" t="s">
        <v>2254</v>
      </c>
      <c r="X271" t="s">
        <v>2255</v>
      </c>
      <c r="Y271" s="3">
        <v>21</v>
      </c>
      <c r="Z271" t="s">
        <v>4022</v>
      </c>
      <c r="AA271" t="s">
        <v>4023</v>
      </c>
      <c r="AB271" t="s">
        <v>4024</v>
      </c>
      <c r="AC271" t="s">
        <v>4025</v>
      </c>
      <c r="AD271" t="s">
        <v>110</v>
      </c>
      <c r="AE271" t="s">
        <v>60</v>
      </c>
      <c r="AF271" t="s">
        <v>2247</v>
      </c>
      <c r="AH271" s="3">
        <v>0</v>
      </c>
      <c r="AI271" s="3">
        <v>2024</v>
      </c>
      <c r="AJ271" s="4">
        <v>45540</v>
      </c>
      <c r="AK271" s="5">
        <v>45547</v>
      </c>
      <c r="AL271" t="s">
        <v>3508</v>
      </c>
      <c r="AM271" t="s">
        <v>116</v>
      </c>
      <c r="AN271">
        <v>-135540</v>
      </c>
      <c r="AP271">
        <v>1030.0999999999999</v>
      </c>
      <c r="AQ271" s="6">
        <v>-1030.0999999999999</v>
      </c>
    </row>
    <row r="272" spans="1:43" x14ac:dyDescent="0.3">
      <c r="A272" t="s">
        <v>3497</v>
      </c>
      <c r="B272" t="s">
        <v>179</v>
      </c>
      <c r="C272" t="s">
        <v>46</v>
      </c>
      <c r="D272" s="3">
        <v>72515</v>
      </c>
      <c r="E272" t="s">
        <v>4662</v>
      </c>
      <c r="F272" t="s">
        <v>48</v>
      </c>
      <c r="G272" t="s">
        <v>49</v>
      </c>
      <c r="H272" t="s">
        <v>50</v>
      </c>
      <c r="I272" t="s">
        <v>51</v>
      </c>
      <c r="J272" t="s">
        <v>102</v>
      </c>
      <c r="K272" t="s">
        <v>102</v>
      </c>
      <c r="L272" t="s">
        <v>118</v>
      </c>
      <c r="M272" t="s">
        <v>52</v>
      </c>
      <c r="N272" t="s">
        <v>4020</v>
      </c>
      <c r="O272" t="s">
        <v>3498</v>
      </c>
      <c r="P272" t="s">
        <v>4021</v>
      </c>
      <c r="Q272" s="3">
        <v>300002005392771</v>
      </c>
      <c r="R272" t="s">
        <v>2243</v>
      </c>
      <c r="S272">
        <v>0</v>
      </c>
      <c r="T272">
        <v>0</v>
      </c>
      <c r="U272" s="3">
        <v>1</v>
      </c>
      <c r="V272" t="s">
        <v>4020</v>
      </c>
      <c r="W272" t="s">
        <v>2254</v>
      </c>
      <c r="X272" t="s">
        <v>2255</v>
      </c>
      <c r="Y272" s="3">
        <v>210</v>
      </c>
      <c r="Z272" t="s">
        <v>4026</v>
      </c>
      <c r="AA272" t="s">
        <v>4023</v>
      </c>
      <c r="AB272" t="s">
        <v>4027</v>
      </c>
      <c r="AC272" t="s">
        <v>4025</v>
      </c>
      <c r="AD272" t="s">
        <v>110</v>
      </c>
      <c r="AE272" t="s">
        <v>60</v>
      </c>
      <c r="AF272" t="s">
        <v>2247</v>
      </c>
      <c r="AH272" s="3">
        <v>0</v>
      </c>
      <c r="AI272" s="3">
        <v>2024</v>
      </c>
      <c r="AJ272" s="4">
        <v>45540</v>
      </c>
      <c r="AK272" s="5">
        <v>45544</v>
      </c>
      <c r="AL272" t="s">
        <v>3508</v>
      </c>
      <c r="AM272" t="s">
        <v>116</v>
      </c>
      <c r="AN272">
        <v>135540</v>
      </c>
      <c r="AO272">
        <v>1030.0999999999999</v>
      </c>
      <c r="AQ272" s="6">
        <v>1030.0999999999999</v>
      </c>
    </row>
    <row r="273" spans="1:43" x14ac:dyDescent="0.3">
      <c r="A273" t="s">
        <v>3497</v>
      </c>
      <c r="B273" t="s">
        <v>179</v>
      </c>
      <c r="C273" t="s">
        <v>46</v>
      </c>
      <c r="D273" s="3">
        <v>72515</v>
      </c>
      <c r="E273" t="s">
        <v>4662</v>
      </c>
      <c r="F273" t="s">
        <v>48</v>
      </c>
      <c r="G273" t="s">
        <v>49</v>
      </c>
      <c r="H273" t="s">
        <v>50</v>
      </c>
      <c r="I273" t="s">
        <v>51</v>
      </c>
      <c r="J273" t="s">
        <v>102</v>
      </c>
      <c r="K273" t="s">
        <v>102</v>
      </c>
      <c r="L273" t="s">
        <v>118</v>
      </c>
      <c r="M273" t="s">
        <v>52</v>
      </c>
      <c r="N273" t="s">
        <v>2893</v>
      </c>
      <c r="O273" t="s">
        <v>3498</v>
      </c>
      <c r="P273" t="s">
        <v>2892</v>
      </c>
      <c r="Q273" s="3">
        <v>300002021231993</v>
      </c>
      <c r="R273" t="s">
        <v>2243</v>
      </c>
      <c r="S273">
        <v>135540</v>
      </c>
      <c r="T273">
        <v>135540</v>
      </c>
      <c r="U273" s="3">
        <v>1</v>
      </c>
      <c r="V273" t="s">
        <v>2893</v>
      </c>
      <c r="W273" t="s">
        <v>2254</v>
      </c>
      <c r="X273" t="s">
        <v>2255</v>
      </c>
      <c r="Y273" s="3">
        <v>20</v>
      </c>
      <c r="Z273" t="s">
        <v>4022</v>
      </c>
      <c r="AA273" t="s">
        <v>4028</v>
      </c>
      <c r="AB273" t="s">
        <v>4024</v>
      </c>
      <c r="AC273" t="s">
        <v>4025</v>
      </c>
      <c r="AD273" t="s">
        <v>110</v>
      </c>
      <c r="AE273" t="s">
        <v>60</v>
      </c>
      <c r="AF273" t="s">
        <v>2247</v>
      </c>
      <c r="AH273" s="3">
        <v>0</v>
      </c>
      <c r="AI273" s="3">
        <v>2024</v>
      </c>
      <c r="AJ273" s="4">
        <v>45540</v>
      </c>
      <c r="AK273" s="5">
        <v>45547</v>
      </c>
      <c r="AL273" t="s">
        <v>3508</v>
      </c>
      <c r="AM273" t="s">
        <v>116</v>
      </c>
      <c r="AN273">
        <v>135540</v>
      </c>
      <c r="AO273">
        <v>1030.0999999999999</v>
      </c>
      <c r="AQ273" s="6">
        <v>1030.0999999999999</v>
      </c>
    </row>
    <row r="274" spans="1:43" x14ac:dyDescent="0.3">
      <c r="A274" t="s">
        <v>3497</v>
      </c>
      <c r="B274" t="s">
        <v>440</v>
      </c>
      <c r="C274" t="s">
        <v>46</v>
      </c>
      <c r="D274" s="3">
        <v>72605</v>
      </c>
      <c r="E274" t="s">
        <v>4646</v>
      </c>
      <c r="F274" t="s">
        <v>48</v>
      </c>
      <c r="G274" t="s">
        <v>49</v>
      </c>
      <c r="H274" t="s">
        <v>50</v>
      </c>
      <c r="I274" t="s">
        <v>51</v>
      </c>
      <c r="J274" t="s">
        <v>102</v>
      </c>
      <c r="K274" t="s">
        <v>102</v>
      </c>
      <c r="L274" t="s">
        <v>118</v>
      </c>
      <c r="M274" t="s">
        <v>52</v>
      </c>
      <c r="N274" t="s">
        <v>3882</v>
      </c>
      <c r="O274" t="s">
        <v>3498</v>
      </c>
      <c r="P274" t="s">
        <v>2931</v>
      </c>
      <c r="Q274" s="3">
        <v>300001633493601</v>
      </c>
      <c r="R274" t="s">
        <v>2243</v>
      </c>
      <c r="S274">
        <v>0</v>
      </c>
      <c r="T274">
        <v>0</v>
      </c>
      <c r="U274" s="3">
        <v>1</v>
      </c>
      <c r="V274" t="s">
        <v>3882</v>
      </c>
      <c r="W274" t="s">
        <v>2329</v>
      </c>
      <c r="X274" t="s">
        <v>2330</v>
      </c>
      <c r="Y274" s="3">
        <v>227</v>
      </c>
      <c r="Z274" t="s">
        <v>3883</v>
      </c>
      <c r="AA274" t="s">
        <v>3884</v>
      </c>
      <c r="AB274" t="s">
        <v>3885</v>
      </c>
      <c r="AC274" t="s">
        <v>3544</v>
      </c>
      <c r="AD274" t="s">
        <v>110</v>
      </c>
      <c r="AE274" t="s">
        <v>60</v>
      </c>
      <c r="AF274" t="s">
        <v>2247</v>
      </c>
      <c r="AH274" s="3">
        <v>0</v>
      </c>
      <c r="AI274" s="3">
        <v>2024</v>
      </c>
      <c r="AJ274" s="4">
        <v>45383</v>
      </c>
      <c r="AK274" s="5">
        <v>45415</v>
      </c>
      <c r="AL274" t="s">
        <v>3508</v>
      </c>
      <c r="AM274" t="s">
        <v>116</v>
      </c>
      <c r="AN274">
        <v>9000000</v>
      </c>
      <c r="AO274">
        <v>68357.88</v>
      </c>
      <c r="AQ274" s="6">
        <v>68357.88</v>
      </c>
    </row>
    <row r="275" spans="1:43" x14ac:dyDescent="0.3">
      <c r="A275" t="s">
        <v>3497</v>
      </c>
      <c r="B275" t="s">
        <v>440</v>
      </c>
      <c r="C275" t="s">
        <v>46</v>
      </c>
      <c r="D275" s="3">
        <v>72605</v>
      </c>
      <c r="E275" t="s">
        <v>4646</v>
      </c>
      <c r="F275" t="s">
        <v>48</v>
      </c>
      <c r="G275" t="s">
        <v>49</v>
      </c>
      <c r="H275" t="s">
        <v>50</v>
      </c>
      <c r="I275" t="s">
        <v>51</v>
      </c>
      <c r="J275" t="s">
        <v>102</v>
      </c>
      <c r="K275" t="s">
        <v>102</v>
      </c>
      <c r="L275" t="s">
        <v>118</v>
      </c>
      <c r="M275" t="s">
        <v>52</v>
      </c>
      <c r="N275" t="s">
        <v>3882</v>
      </c>
      <c r="O275" t="s">
        <v>3498</v>
      </c>
      <c r="P275" t="s">
        <v>2931</v>
      </c>
      <c r="Q275" s="3">
        <v>300001633493601</v>
      </c>
      <c r="R275" t="s">
        <v>2243</v>
      </c>
      <c r="S275">
        <v>0</v>
      </c>
      <c r="T275">
        <v>0</v>
      </c>
      <c r="U275" s="3">
        <v>1</v>
      </c>
      <c r="V275" t="s">
        <v>3882</v>
      </c>
      <c r="W275" t="s">
        <v>2329</v>
      </c>
      <c r="X275" t="s">
        <v>2330</v>
      </c>
      <c r="Y275" s="3">
        <v>228</v>
      </c>
      <c r="Z275" t="s">
        <v>3883</v>
      </c>
      <c r="AA275" t="s">
        <v>3884</v>
      </c>
      <c r="AB275" t="s">
        <v>3885</v>
      </c>
      <c r="AC275" t="s">
        <v>3544</v>
      </c>
      <c r="AD275" t="s">
        <v>110</v>
      </c>
      <c r="AE275" t="s">
        <v>60</v>
      </c>
      <c r="AF275" t="s">
        <v>2247</v>
      </c>
      <c r="AH275" s="3">
        <v>0</v>
      </c>
      <c r="AI275" s="3">
        <v>2024</v>
      </c>
      <c r="AJ275" s="4">
        <v>45383</v>
      </c>
      <c r="AK275" s="5">
        <v>45415</v>
      </c>
      <c r="AL275" t="s">
        <v>3508</v>
      </c>
      <c r="AM275" t="s">
        <v>116</v>
      </c>
      <c r="AN275">
        <v>-9000000</v>
      </c>
      <c r="AP275">
        <v>68357.88</v>
      </c>
      <c r="AQ275" s="6">
        <v>-68357.88</v>
      </c>
    </row>
    <row r="276" spans="1:43" x14ac:dyDescent="0.3">
      <c r="A276" t="s">
        <v>3497</v>
      </c>
      <c r="B276" t="s">
        <v>440</v>
      </c>
      <c r="C276" t="s">
        <v>46</v>
      </c>
      <c r="D276" s="3">
        <v>72605</v>
      </c>
      <c r="E276" t="s">
        <v>4646</v>
      </c>
      <c r="F276" t="s">
        <v>48</v>
      </c>
      <c r="G276" t="s">
        <v>49</v>
      </c>
      <c r="H276" t="s">
        <v>50</v>
      </c>
      <c r="I276" t="s">
        <v>51</v>
      </c>
      <c r="J276" t="s">
        <v>102</v>
      </c>
      <c r="K276" t="s">
        <v>102</v>
      </c>
      <c r="L276" t="s">
        <v>118</v>
      </c>
      <c r="M276" t="s">
        <v>52</v>
      </c>
      <c r="N276" t="s">
        <v>2761</v>
      </c>
      <c r="O276" t="s">
        <v>3498</v>
      </c>
      <c r="P276" t="s">
        <v>2760</v>
      </c>
      <c r="Q276" s="3">
        <v>300001686647045</v>
      </c>
      <c r="R276" t="s">
        <v>2243</v>
      </c>
      <c r="S276">
        <v>8200000</v>
      </c>
      <c r="T276">
        <v>8200000</v>
      </c>
      <c r="U276" s="3">
        <v>1</v>
      </c>
      <c r="V276" t="s">
        <v>2761</v>
      </c>
      <c r="W276" t="s">
        <v>2329</v>
      </c>
      <c r="X276" t="s">
        <v>2330</v>
      </c>
      <c r="Y276" s="3">
        <v>21</v>
      </c>
      <c r="Z276" t="s">
        <v>3886</v>
      </c>
      <c r="AA276" t="s">
        <v>3887</v>
      </c>
      <c r="AB276" t="s">
        <v>3888</v>
      </c>
      <c r="AC276" t="s">
        <v>3889</v>
      </c>
      <c r="AD276" t="s">
        <v>110</v>
      </c>
      <c r="AE276" t="s">
        <v>60</v>
      </c>
      <c r="AF276" t="s">
        <v>2247</v>
      </c>
      <c r="AH276" s="3">
        <v>0</v>
      </c>
      <c r="AI276" s="3">
        <v>2024</v>
      </c>
      <c r="AJ276" s="4">
        <v>45386</v>
      </c>
      <c r="AK276" s="5">
        <v>45393</v>
      </c>
      <c r="AL276" t="s">
        <v>3508</v>
      </c>
      <c r="AM276" t="s">
        <v>116</v>
      </c>
      <c r="AN276">
        <v>8200000</v>
      </c>
      <c r="AO276">
        <v>61812.17</v>
      </c>
      <c r="AQ276" s="6">
        <v>61812.17</v>
      </c>
    </row>
    <row r="277" spans="1:43" x14ac:dyDescent="0.3">
      <c r="A277" t="s">
        <v>3497</v>
      </c>
      <c r="B277" t="s">
        <v>130</v>
      </c>
      <c r="C277" t="s">
        <v>46</v>
      </c>
      <c r="D277" s="3">
        <v>72605</v>
      </c>
      <c r="E277" t="s">
        <v>4646</v>
      </c>
      <c r="F277" t="s">
        <v>48</v>
      </c>
      <c r="G277" t="s">
        <v>49</v>
      </c>
      <c r="H277" t="s">
        <v>50</v>
      </c>
      <c r="I277" t="s">
        <v>51</v>
      </c>
      <c r="J277" t="s">
        <v>102</v>
      </c>
      <c r="K277" t="s">
        <v>102</v>
      </c>
      <c r="L277" t="s">
        <v>118</v>
      </c>
      <c r="M277" t="s">
        <v>52</v>
      </c>
      <c r="N277" t="s">
        <v>4121</v>
      </c>
      <c r="O277" t="s">
        <v>3498</v>
      </c>
      <c r="P277" t="s">
        <v>4122</v>
      </c>
      <c r="Q277" s="3">
        <v>300002202801387</v>
      </c>
      <c r="R277" t="s">
        <v>2243</v>
      </c>
      <c r="S277">
        <v>0</v>
      </c>
      <c r="T277">
        <v>0</v>
      </c>
      <c r="U277" s="3">
        <v>1</v>
      </c>
      <c r="V277" t="s">
        <v>4121</v>
      </c>
      <c r="W277" t="s">
        <v>2329</v>
      </c>
      <c r="X277" t="s">
        <v>2330</v>
      </c>
      <c r="Y277" s="3">
        <v>450</v>
      </c>
      <c r="Z277" t="s">
        <v>4123</v>
      </c>
      <c r="AA277" t="s">
        <v>4124</v>
      </c>
      <c r="AB277" t="s">
        <v>4125</v>
      </c>
      <c r="AC277" t="s">
        <v>4126</v>
      </c>
      <c r="AD277" t="s">
        <v>110</v>
      </c>
      <c r="AE277" t="s">
        <v>60</v>
      </c>
      <c r="AF277" t="s">
        <v>2247</v>
      </c>
      <c r="AH277" s="3">
        <v>0</v>
      </c>
      <c r="AI277" s="3">
        <v>2024</v>
      </c>
      <c r="AJ277" s="4">
        <v>45597</v>
      </c>
      <c r="AK277" s="5">
        <v>45625</v>
      </c>
      <c r="AL277" t="s">
        <v>3508</v>
      </c>
      <c r="AM277" t="s">
        <v>116</v>
      </c>
      <c r="AN277">
        <v>5300000</v>
      </c>
      <c r="AO277">
        <v>40417.910000000003</v>
      </c>
      <c r="AQ277" s="6">
        <v>40417.910000000003</v>
      </c>
    </row>
    <row r="278" spans="1:43" x14ac:dyDescent="0.3">
      <c r="A278" t="s">
        <v>3497</v>
      </c>
      <c r="B278" t="s">
        <v>130</v>
      </c>
      <c r="C278" t="s">
        <v>46</v>
      </c>
      <c r="D278" s="3">
        <v>72605</v>
      </c>
      <c r="E278" t="s">
        <v>4646</v>
      </c>
      <c r="F278" t="s">
        <v>48</v>
      </c>
      <c r="G278" t="s">
        <v>49</v>
      </c>
      <c r="H278" t="s">
        <v>50</v>
      </c>
      <c r="I278" t="s">
        <v>51</v>
      </c>
      <c r="J278" t="s">
        <v>102</v>
      </c>
      <c r="K278" t="s">
        <v>102</v>
      </c>
      <c r="L278" t="s">
        <v>118</v>
      </c>
      <c r="M278" t="s">
        <v>52</v>
      </c>
      <c r="N278" t="s">
        <v>4121</v>
      </c>
      <c r="O278" t="s">
        <v>3498</v>
      </c>
      <c r="P278" t="s">
        <v>4122</v>
      </c>
      <c r="Q278" s="3">
        <v>300002202801387</v>
      </c>
      <c r="R278" t="s">
        <v>2243</v>
      </c>
      <c r="S278">
        <v>0</v>
      </c>
      <c r="T278">
        <v>0</v>
      </c>
      <c r="U278" s="3">
        <v>1</v>
      </c>
      <c r="V278" t="s">
        <v>4121</v>
      </c>
      <c r="W278" t="s">
        <v>2329</v>
      </c>
      <c r="X278" t="s">
        <v>2330</v>
      </c>
      <c r="Y278" s="3">
        <v>451</v>
      </c>
      <c r="Z278" t="s">
        <v>4123</v>
      </c>
      <c r="AA278" t="s">
        <v>4124</v>
      </c>
      <c r="AB278" t="s">
        <v>4125</v>
      </c>
      <c r="AC278" t="s">
        <v>4126</v>
      </c>
      <c r="AD278" t="s">
        <v>110</v>
      </c>
      <c r="AE278" t="s">
        <v>60</v>
      </c>
      <c r="AF278" t="s">
        <v>2247</v>
      </c>
      <c r="AH278" s="3">
        <v>0</v>
      </c>
      <c r="AI278" s="3">
        <v>2024</v>
      </c>
      <c r="AJ278" s="4">
        <v>45597</v>
      </c>
      <c r="AK278" s="5">
        <v>45625</v>
      </c>
      <c r="AL278" t="s">
        <v>3508</v>
      </c>
      <c r="AM278" t="s">
        <v>116</v>
      </c>
      <c r="AN278">
        <v>-5300000</v>
      </c>
      <c r="AP278">
        <v>40417.910000000003</v>
      </c>
      <c r="AQ278" s="6">
        <v>-40417.910000000003</v>
      </c>
    </row>
    <row r="279" spans="1:43" x14ac:dyDescent="0.3">
      <c r="A279" t="s">
        <v>3497</v>
      </c>
      <c r="B279" t="s">
        <v>130</v>
      </c>
      <c r="C279" t="s">
        <v>46</v>
      </c>
      <c r="D279" s="3">
        <v>72605</v>
      </c>
      <c r="E279" t="s">
        <v>4646</v>
      </c>
      <c r="F279" t="s">
        <v>48</v>
      </c>
      <c r="G279" t="s">
        <v>49</v>
      </c>
      <c r="H279" t="s">
        <v>50</v>
      </c>
      <c r="I279" t="s">
        <v>51</v>
      </c>
      <c r="J279" t="s">
        <v>102</v>
      </c>
      <c r="K279" t="s">
        <v>102</v>
      </c>
      <c r="L279" t="s">
        <v>118</v>
      </c>
      <c r="M279" t="s">
        <v>52</v>
      </c>
      <c r="N279" t="s">
        <v>3005</v>
      </c>
      <c r="O279" t="s">
        <v>3498</v>
      </c>
      <c r="P279" t="s">
        <v>3004</v>
      </c>
      <c r="Q279" s="3">
        <v>300002211661788</v>
      </c>
      <c r="R279" t="s">
        <v>2243</v>
      </c>
      <c r="S279">
        <v>5300000</v>
      </c>
      <c r="T279">
        <v>5300000</v>
      </c>
      <c r="U279" s="3">
        <v>1</v>
      </c>
      <c r="V279" t="s">
        <v>3005</v>
      </c>
      <c r="W279" t="s">
        <v>2329</v>
      </c>
      <c r="X279" t="s">
        <v>2330</v>
      </c>
      <c r="Y279" s="3">
        <v>567</v>
      </c>
      <c r="Z279" t="s">
        <v>4127</v>
      </c>
      <c r="AA279" t="s">
        <v>4128</v>
      </c>
      <c r="AB279" t="s">
        <v>4129</v>
      </c>
      <c r="AC279" t="s">
        <v>4126</v>
      </c>
      <c r="AD279" t="s">
        <v>110</v>
      </c>
      <c r="AE279" t="s">
        <v>60</v>
      </c>
      <c r="AF279" t="s">
        <v>2247</v>
      </c>
      <c r="AH279" s="3">
        <v>0</v>
      </c>
      <c r="AI279" s="3">
        <v>2024</v>
      </c>
      <c r="AJ279" s="4">
        <v>45597</v>
      </c>
      <c r="AK279" s="5">
        <v>45629</v>
      </c>
      <c r="AL279" t="s">
        <v>3508</v>
      </c>
      <c r="AM279" t="s">
        <v>116</v>
      </c>
      <c r="AN279">
        <v>5300000</v>
      </c>
      <c r="AO279">
        <v>40279.68</v>
      </c>
      <c r="AQ279" s="6">
        <v>40279.68</v>
      </c>
    </row>
    <row r="280" spans="1:43" x14ac:dyDescent="0.3">
      <c r="A280" t="s">
        <v>3497</v>
      </c>
      <c r="B280" t="s">
        <v>137</v>
      </c>
      <c r="C280" t="s">
        <v>46</v>
      </c>
      <c r="D280" s="3">
        <v>72615</v>
      </c>
      <c r="E280" t="s">
        <v>4655</v>
      </c>
      <c r="F280" t="s">
        <v>48</v>
      </c>
      <c r="G280" t="s">
        <v>49</v>
      </c>
      <c r="H280" t="s">
        <v>50</v>
      </c>
      <c r="I280" t="s">
        <v>51</v>
      </c>
      <c r="J280" t="s">
        <v>102</v>
      </c>
      <c r="K280" t="s">
        <v>102</v>
      </c>
      <c r="L280" t="s">
        <v>118</v>
      </c>
      <c r="M280" t="s">
        <v>52</v>
      </c>
      <c r="N280" t="s">
        <v>4258</v>
      </c>
      <c r="O280" t="s">
        <v>3498</v>
      </c>
      <c r="P280" t="s">
        <v>3344</v>
      </c>
      <c r="Q280" s="3">
        <v>300002450556309</v>
      </c>
      <c r="R280" t="s">
        <v>2243</v>
      </c>
      <c r="S280">
        <v>0</v>
      </c>
      <c r="T280">
        <v>0</v>
      </c>
      <c r="U280" s="3">
        <v>1</v>
      </c>
      <c r="V280" t="s">
        <v>4258</v>
      </c>
      <c r="W280" t="s">
        <v>4254</v>
      </c>
      <c r="X280" t="s">
        <v>4255</v>
      </c>
      <c r="Y280" s="3">
        <v>15</v>
      </c>
      <c r="Z280" t="s">
        <v>4259</v>
      </c>
      <c r="AA280" t="s">
        <v>4260</v>
      </c>
      <c r="AB280" t="s">
        <v>4261</v>
      </c>
      <c r="AC280" t="s">
        <v>4257</v>
      </c>
      <c r="AD280" t="s">
        <v>110</v>
      </c>
      <c r="AE280" t="s">
        <v>60</v>
      </c>
      <c r="AF280" t="s">
        <v>2247</v>
      </c>
      <c r="AH280" s="3">
        <v>0</v>
      </c>
      <c r="AI280" s="3">
        <v>2025</v>
      </c>
      <c r="AJ280" s="4">
        <v>45705</v>
      </c>
      <c r="AK280" s="5">
        <v>45719</v>
      </c>
      <c r="AL280" t="s">
        <v>3508</v>
      </c>
      <c r="AM280" t="s">
        <v>116</v>
      </c>
      <c r="AN280">
        <v>7337858</v>
      </c>
      <c r="AO280">
        <v>56328.480000000003</v>
      </c>
      <c r="AQ280" s="6">
        <v>56328.480000000003</v>
      </c>
    </row>
    <row r="281" spans="1:43" x14ac:dyDescent="0.3">
      <c r="A281" t="s">
        <v>3497</v>
      </c>
      <c r="B281" t="s">
        <v>137</v>
      </c>
      <c r="C281" t="s">
        <v>46</v>
      </c>
      <c r="D281" s="3">
        <v>72615</v>
      </c>
      <c r="E281" t="s">
        <v>4655</v>
      </c>
      <c r="F281" t="s">
        <v>48</v>
      </c>
      <c r="G281" t="s">
        <v>49</v>
      </c>
      <c r="H281" t="s">
        <v>50</v>
      </c>
      <c r="I281" t="s">
        <v>51</v>
      </c>
      <c r="J281" t="s">
        <v>102</v>
      </c>
      <c r="K281" t="s">
        <v>102</v>
      </c>
      <c r="L281" t="s">
        <v>118</v>
      </c>
      <c r="M281" t="s">
        <v>52</v>
      </c>
      <c r="N281" t="s">
        <v>4258</v>
      </c>
      <c r="O281" t="s">
        <v>3498</v>
      </c>
      <c r="P281" t="s">
        <v>3344</v>
      </c>
      <c r="Q281" s="3">
        <v>300002450556309</v>
      </c>
      <c r="R281" t="s">
        <v>2243</v>
      </c>
      <c r="S281">
        <v>0</v>
      </c>
      <c r="T281">
        <v>0</v>
      </c>
      <c r="U281" s="3">
        <v>1</v>
      </c>
      <c r="V281" t="s">
        <v>4258</v>
      </c>
      <c r="W281" t="s">
        <v>4254</v>
      </c>
      <c r="X281" t="s">
        <v>4255</v>
      </c>
      <c r="Y281" s="3">
        <v>18</v>
      </c>
      <c r="Z281" t="s">
        <v>4259</v>
      </c>
      <c r="AA281" t="s">
        <v>4260</v>
      </c>
      <c r="AB281" t="s">
        <v>4261</v>
      </c>
      <c r="AC281" t="s">
        <v>4257</v>
      </c>
      <c r="AD281" t="s">
        <v>110</v>
      </c>
      <c r="AE281" t="s">
        <v>60</v>
      </c>
      <c r="AF281" t="s">
        <v>2247</v>
      </c>
      <c r="AH281" s="3">
        <v>0</v>
      </c>
      <c r="AI281" s="3">
        <v>2025</v>
      </c>
      <c r="AJ281" s="4">
        <v>45705</v>
      </c>
      <c r="AK281" s="5">
        <v>45719</v>
      </c>
      <c r="AL281" t="s">
        <v>3508</v>
      </c>
      <c r="AM281" t="s">
        <v>116</v>
      </c>
      <c r="AN281">
        <v>-7337858</v>
      </c>
      <c r="AP281">
        <v>56328.480000000003</v>
      </c>
      <c r="AQ281" s="6">
        <v>-56328.480000000003</v>
      </c>
    </row>
    <row r="282" spans="1:43" x14ac:dyDescent="0.3">
      <c r="A282" t="s">
        <v>3497</v>
      </c>
      <c r="B282" t="s">
        <v>162</v>
      </c>
      <c r="C282" t="s">
        <v>46</v>
      </c>
      <c r="D282" s="3">
        <v>74120</v>
      </c>
      <c r="E282" t="s">
        <v>3387</v>
      </c>
      <c r="F282" t="s">
        <v>48</v>
      </c>
      <c r="G282" t="s">
        <v>49</v>
      </c>
      <c r="H282" t="s">
        <v>50</v>
      </c>
      <c r="I282" t="s">
        <v>51</v>
      </c>
      <c r="J282" t="s">
        <v>102</v>
      </c>
      <c r="K282" t="s">
        <v>102</v>
      </c>
      <c r="L282" t="s">
        <v>118</v>
      </c>
      <c r="M282" t="s">
        <v>52</v>
      </c>
      <c r="N282" t="s">
        <v>3610</v>
      </c>
      <c r="O282" t="s">
        <v>3498</v>
      </c>
      <c r="P282" t="s">
        <v>3611</v>
      </c>
      <c r="Q282" s="3">
        <v>300000993980849</v>
      </c>
      <c r="R282" t="s">
        <v>2243</v>
      </c>
      <c r="S282">
        <v>0</v>
      </c>
      <c r="T282">
        <v>0</v>
      </c>
      <c r="U282" s="3">
        <v>1</v>
      </c>
      <c r="V282" t="s">
        <v>3610</v>
      </c>
      <c r="W282" t="s">
        <v>2354</v>
      </c>
      <c r="X282" t="s">
        <v>2355</v>
      </c>
      <c r="Y282" s="3">
        <v>561</v>
      </c>
      <c r="Z282" t="s">
        <v>3612</v>
      </c>
      <c r="AA282" t="s">
        <v>3613</v>
      </c>
      <c r="AB282" t="s">
        <v>3614</v>
      </c>
      <c r="AC282" t="s">
        <v>3615</v>
      </c>
      <c r="AD282" t="s">
        <v>110</v>
      </c>
      <c r="AE282" t="s">
        <v>60</v>
      </c>
      <c r="AF282" t="s">
        <v>2356</v>
      </c>
      <c r="AG282" t="s">
        <v>2357</v>
      </c>
      <c r="AH282" s="3">
        <v>1</v>
      </c>
      <c r="AI282" s="3">
        <v>2023</v>
      </c>
      <c r="AJ282" s="4">
        <v>45069</v>
      </c>
      <c r="AK282" s="5">
        <v>45069</v>
      </c>
      <c r="AL282" t="s">
        <v>3508</v>
      </c>
      <c r="AM282" t="s">
        <v>116</v>
      </c>
      <c r="AN282">
        <v>3172106</v>
      </c>
      <c r="AO282">
        <v>21700</v>
      </c>
      <c r="AQ282" s="6">
        <v>21700</v>
      </c>
    </row>
    <row r="283" spans="1:43" x14ac:dyDescent="0.3">
      <c r="A283" t="s">
        <v>3497</v>
      </c>
      <c r="B283" t="s">
        <v>162</v>
      </c>
      <c r="C283" t="s">
        <v>46</v>
      </c>
      <c r="D283" s="3">
        <v>74120</v>
      </c>
      <c r="E283" t="s">
        <v>3387</v>
      </c>
      <c r="F283" t="s">
        <v>48</v>
      </c>
      <c r="G283" t="s">
        <v>49</v>
      </c>
      <c r="H283" t="s">
        <v>50</v>
      </c>
      <c r="I283" t="s">
        <v>51</v>
      </c>
      <c r="J283" t="s">
        <v>102</v>
      </c>
      <c r="K283" t="s">
        <v>102</v>
      </c>
      <c r="L283" t="s">
        <v>118</v>
      </c>
      <c r="M283" t="s">
        <v>52</v>
      </c>
      <c r="N283" t="s">
        <v>3610</v>
      </c>
      <c r="O283" t="s">
        <v>3498</v>
      </c>
      <c r="P283" t="s">
        <v>3611</v>
      </c>
      <c r="Q283" s="3">
        <v>300000993980849</v>
      </c>
      <c r="R283" t="s">
        <v>2243</v>
      </c>
      <c r="S283">
        <v>0</v>
      </c>
      <c r="T283">
        <v>0</v>
      </c>
      <c r="U283" s="3">
        <v>1</v>
      </c>
      <c r="V283" t="s">
        <v>3610</v>
      </c>
      <c r="W283" t="s">
        <v>2354</v>
      </c>
      <c r="X283" t="s">
        <v>2355</v>
      </c>
      <c r="Y283" s="3">
        <v>562</v>
      </c>
      <c r="Z283" t="s">
        <v>3612</v>
      </c>
      <c r="AA283" t="s">
        <v>3613</v>
      </c>
      <c r="AB283" t="s">
        <v>3614</v>
      </c>
      <c r="AC283" t="s">
        <v>3615</v>
      </c>
      <c r="AD283" t="s">
        <v>110</v>
      </c>
      <c r="AE283" t="s">
        <v>60</v>
      </c>
      <c r="AF283" t="s">
        <v>2356</v>
      </c>
      <c r="AG283" t="s">
        <v>2357</v>
      </c>
      <c r="AH283" s="3">
        <v>1</v>
      </c>
      <c r="AI283" s="3">
        <v>2023</v>
      </c>
      <c r="AJ283" s="4">
        <v>45069</v>
      </c>
      <c r="AK283" s="5">
        <v>45069</v>
      </c>
      <c r="AL283" t="s">
        <v>3508</v>
      </c>
      <c r="AM283" t="s">
        <v>116</v>
      </c>
      <c r="AN283">
        <v>-3172106</v>
      </c>
      <c r="AP283">
        <v>21700</v>
      </c>
      <c r="AQ283" s="6">
        <v>-21700</v>
      </c>
    </row>
    <row r="284" spans="1:43" x14ac:dyDescent="0.3">
      <c r="A284" t="s">
        <v>3497</v>
      </c>
      <c r="B284" t="s">
        <v>162</v>
      </c>
      <c r="C284" t="s">
        <v>46</v>
      </c>
      <c r="D284" s="3">
        <v>74120</v>
      </c>
      <c r="E284" t="s">
        <v>3387</v>
      </c>
      <c r="F284" t="s">
        <v>48</v>
      </c>
      <c r="G284" t="s">
        <v>49</v>
      </c>
      <c r="H284" t="s">
        <v>50</v>
      </c>
      <c r="I284" t="s">
        <v>51</v>
      </c>
      <c r="J284" t="s">
        <v>102</v>
      </c>
      <c r="K284" t="s">
        <v>102</v>
      </c>
      <c r="L284" t="s">
        <v>118</v>
      </c>
      <c r="M284" t="s">
        <v>52</v>
      </c>
      <c r="N284" t="s">
        <v>2353</v>
      </c>
      <c r="O284" t="s">
        <v>3498</v>
      </c>
      <c r="P284" t="s">
        <v>2352</v>
      </c>
      <c r="Q284" s="3">
        <v>300000993980895</v>
      </c>
      <c r="R284" t="s">
        <v>2243</v>
      </c>
      <c r="S284">
        <v>3172106</v>
      </c>
      <c r="T284">
        <v>3172106</v>
      </c>
      <c r="U284" s="3">
        <v>1</v>
      </c>
      <c r="V284" t="s">
        <v>2353</v>
      </c>
      <c r="W284" t="s">
        <v>2354</v>
      </c>
      <c r="X284" t="s">
        <v>2355</v>
      </c>
      <c r="Y284" s="3">
        <v>393</v>
      </c>
      <c r="Z284" t="s">
        <v>3616</v>
      </c>
      <c r="AA284" t="s">
        <v>3617</v>
      </c>
      <c r="AB284" t="s">
        <v>3618</v>
      </c>
      <c r="AC284" t="s">
        <v>3615</v>
      </c>
      <c r="AD284" t="s">
        <v>110</v>
      </c>
      <c r="AE284" t="s">
        <v>60</v>
      </c>
      <c r="AF284" t="s">
        <v>2356</v>
      </c>
      <c r="AG284" t="s">
        <v>2357</v>
      </c>
      <c r="AH284" s="3">
        <v>1</v>
      </c>
      <c r="AI284" s="3">
        <v>2023</v>
      </c>
      <c r="AJ284" s="4">
        <v>45069</v>
      </c>
      <c r="AK284" s="5">
        <v>45070</v>
      </c>
      <c r="AL284" t="s">
        <v>3508</v>
      </c>
      <c r="AM284" t="s">
        <v>116</v>
      </c>
      <c r="AN284">
        <v>3172106</v>
      </c>
      <c r="AO284">
        <v>21700</v>
      </c>
      <c r="AQ284" s="6">
        <v>21700</v>
      </c>
    </row>
    <row r="285" spans="1:43" x14ac:dyDescent="0.3">
      <c r="A285" t="s">
        <v>3497</v>
      </c>
      <c r="B285" t="s">
        <v>247</v>
      </c>
      <c r="C285" t="s">
        <v>46</v>
      </c>
      <c r="D285" s="3">
        <v>74120</v>
      </c>
      <c r="E285" t="s">
        <v>3387</v>
      </c>
      <c r="F285" t="s">
        <v>48</v>
      </c>
      <c r="G285" t="s">
        <v>49</v>
      </c>
      <c r="H285" t="s">
        <v>50</v>
      </c>
      <c r="I285" t="s">
        <v>51</v>
      </c>
      <c r="J285" t="s">
        <v>102</v>
      </c>
      <c r="K285" t="s">
        <v>102</v>
      </c>
      <c r="L285" t="s">
        <v>118</v>
      </c>
      <c r="M285" t="s">
        <v>52</v>
      </c>
      <c r="N285" t="s">
        <v>2610</v>
      </c>
      <c r="O285" t="s">
        <v>3498</v>
      </c>
      <c r="P285" t="s">
        <v>2609</v>
      </c>
      <c r="Q285" s="3">
        <v>300001302171669</v>
      </c>
      <c r="R285" t="s">
        <v>2243</v>
      </c>
      <c r="S285">
        <v>2623920</v>
      </c>
      <c r="T285">
        <v>2623920</v>
      </c>
      <c r="U285" s="3">
        <v>1</v>
      </c>
      <c r="V285" t="s">
        <v>2610</v>
      </c>
      <c r="W285" t="s">
        <v>2354</v>
      </c>
      <c r="X285" t="s">
        <v>2355</v>
      </c>
      <c r="Y285" s="3">
        <v>6</v>
      </c>
      <c r="Z285" t="s">
        <v>3741</v>
      </c>
      <c r="AA285" t="s">
        <v>3742</v>
      </c>
      <c r="AB285" t="s">
        <v>3743</v>
      </c>
      <c r="AC285" t="s">
        <v>3744</v>
      </c>
      <c r="AD285" t="s">
        <v>110</v>
      </c>
      <c r="AE285" t="s">
        <v>60</v>
      </c>
      <c r="AF285" t="s">
        <v>2356</v>
      </c>
      <c r="AG285" t="s">
        <v>2357</v>
      </c>
      <c r="AH285" s="3">
        <v>2</v>
      </c>
      <c r="AI285" s="3">
        <v>2023</v>
      </c>
      <c r="AJ285" s="4">
        <v>45208</v>
      </c>
      <c r="AK285" s="5">
        <v>45212</v>
      </c>
      <c r="AL285" t="s">
        <v>3508</v>
      </c>
      <c r="AM285" t="s">
        <v>116</v>
      </c>
      <c r="AN285">
        <v>0</v>
      </c>
      <c r="AO285">
        <v>1550.08</v>
      </c>
      <c r="AQ285" s="6">
        <v>1550.08</v>
      </c>
    </row>
    <row r="286" spans="1:43" x14ac:dyDescent="0.3">
      <c r="A286" t="s">
        <v>3497</v>
      </c>
      <c r="B286" t="s">
        <v>247</v>
      </c>
      <c r="C286" t="s">
        <v>46</v>
      </c>
      <c r="D286" s="3">
        <v>74120</v>
      </c>
      <c r="E286" t="s">
        <v>3387</v>
      </c>
      <c r="F286" t="s">
        <v>48</v>
      </c>
      <c r="G286" t="s">
        <v>49</v>
      </c>
      <c r="H286" t="s">
        <v>50</v>
      </c>
      <c r="I286" t="s">
        <v>51</v>
      </c>
      <c r="J286" t="s">
        <v>102</v>
      </c>
      <c r="K286" t="s">
        <v>102</v>
      </c>
      <c r="L286" t="s">
        <v>118</v>
      </c>
      <c r="M286" t="s">
        <v>52</v>
      </c>
      <c r="N286" t="s">
        <v>2610</v>
      </c>
      <c r="O286" t="s">
        <v>3498</v>
      </c>
      <c r="P286" t="s">
        <v>2609</v>
      </c>
      <c r="Q286" s="3">
        <v>300001302171669</v>
      </c>
      <c r="R286" t="s">
        <v>2243</v>
      </c>
      <c r="S286">
        <v>2623920</v>
      </c>
      <c r="T286">
        <v>2623920</v>
      </c>
      <c r="U286" s="3">
        <v>1</v>
      </c>
      <c r="V286" t="s">
        <v>2610</v>
      </c>
      <c r="W286" t="s">
        <v>2354</v>
      </c>
      <c r="X286" t="s">
        <v>2355</v>
      </c>
      <c r="Y286" s="3">
        <v>74</v>
      </c>
      <c r="Z286" t="s">
        <v>3741</v>
      </c>
      <c r="AA286" t="s">
        <v>3742</v>
      </c>
      <c r="AB286" t="s">
        <v>3745</v>
      </c>
      <c r="AC286" t="s">
        <v>3744</v>
      </c>
      <c r="AD286" t="s">
        <v>110</v>
      </c>
      <c r="AE286" t="s">
        <v>60</v>
      </c>
      <c r="AF286" t="s">
        <v>2356</v>
      </c>
      <c r="AG286" t="s">
        <v>2357</v>
      </c>
      <c r="AH286" s="3">
        <v>2</v>
      </c>
      <c r="AI286" s="3">
        <v>2023</v>
      </c>
      <c r="AJ286" s="4">
        <v>45208</v>
      </c>
      <c r="AK286" s="5">
        <v>45212</v>
      </c>
      <c r="AL286" t="s">
        <v>3508</v>
      </c>
      <c r="AM286" t="s">
        <v>116</v>
      </c>
      <c r="AN286">
        <v>2623920</v>
      </c>
      <c r="AO286">
        <v>17949.920000000002</v>
      </c>
      <c r="AQ286" s="6">
        <v>17949.920000000002</v>
      </c>
    </row>
    <row r="287" spans="1:43" x14ac:dyDescent="0.3">
      <c r="A287" t="s">
        <v>3497</v>
      </c>
      <c r="B287" t="s">
        <v>117</v>
      </c>
      <c r="C287" t="s">
        <v>46</v>
      </c>
      <c r="D287" s="3">
        <v>74120</v>
      </c>
      <c r="E287" t="s">
        <v>3387</v>
      </c>
      <c r="F287" t="s">
        <v>48</v>
      </c>
      <c r="G287" t="s">
        <v>49</v>
      </c>
      <c r="H287" t="s">
        <v>50</v>
      </c>
      <c r="I287" t="s">
        <v>51</v>
      </c>
      <c r="J287" t="s">
        <v>102</v>
      </c>
      <c r="K287" t="s">
        <v>102</v>
      </c>
      <c r="L287" t="s">
        <v>118</v>
      </c>
      <c r="M287" t="s">
        <v>52</v>
      </c>
      <c r="N287" t="s">
        <v>2703</v>
      </c>
      <c r="O287" t="s">
        <v>3498</v>
      </c>
      <c r="P287" t="s">
        <v>2702</v>
      </c>
      <c r="Q287" s="3">
        <v>300001411670191</v>
      </c>
      <c r="R287" t="s">
        <v>2243</v>
      </c>
      <c r="S287">
        <v>1042314</v>
      </c>
      <c r="T287">
        <v>1042314</v>
      </c>
      <c r="U287" s="3">
        <v>1</v>
      </c>
      <c r="V287" t="s">
        <v>2703</v>
      </c>
      <c r="W287" t="s">
        <v>2354</v>
      </c>
      <c r="X287" t="s">
        <v>2355</v>
      </c>
      <c r="Y287" s="3">
        <v>2</v>
      </c>
      <c r="Z287" t="s">
        <v>3812</v>
      </c>
      <c r="AA287" t="s">
        <v>3813</v>
      </c>
      <c r="AB287" t="s">
        <v>3814</v>
      </c>
      <c r="AC287" t="s">
        <v>3815</v>
      </c>
      <c r="AD287" t="s">
        <v>110</v>
      </c>
      <c r="AE287" t="s">
        <v>60</v>
      </c>
      <c r="AF287" t="s">
        <v>2356</v>
      </c>
      <c r="AG287" t="s">
        <v>2357</v>
      </c>
      <c r="AH287" s="3">
        <v>3</v>
      </c>
      <c r="AI287" s="3">
        <v>2023</v>
      </c>
      <c r="AJ287" s="4">
        <v>45235</v>
      </c>
      <c r="AK287" s="5">
        <v>45261</v>
      </c>
      <c r="AL287" t="s">
        <v>3508</v>
      </c>
      <c r="AM287" t="s">
        <v>116</v>
      </c>
      <c r="AN287">
        <v>0</v>
      </c>
      <c r="AO287">
        <v>669.66</v>
      </c>
      <c r="AQ287" s="6">
        <v>669.66</v>
      </c>
    </row>
    <row r="288" spans="1:43" x14ac:dyDescent="0.3">
      <c r="A288" t="s">
        <v>3497</v>
      </c>
      <c r="B288" t="s">
        <v>117</v>
      </c>
      <c r="C288" t="s">
        <v>46</v>
      </c>
      <c r="D288" s="3">
        <v>74120</v>
      </c>
      <c r="E288" t="s">
        <v>3387</v>
      </c>
      <c r="F288" t="s">
        <v>48</v>
      </c>
      <c r="G288" t="s">
        <v>49</v>
      </c>
      <c r="H288" t="s">
        <v>50</v>
      </c>
      <c r="I288" t="s">
        <v>51</v>
      </c>
      <c r="J288" t="s">
        <v>102</v>
      </c>
      <c r="K288" t="s">
        <v>102</v>
      </c>
      <c r="L288" t="s">
        <v>118</v>
      </c>
      <c r="M288" t="s">
        <v>52</v>
      </c>
      <c r="N288" t="s">
        <v>2703</v>
      </c>
      <c r="O288" t="s">
        <v>3498</v>
      </c>
      <c r="P288" t="s">
        <v>2702</v>
      </c>
      <c r="Q288" s="3">
        <v>300001411670191</v>
      </c>
      <c r="R288" t="s">
        <v>2243</v>
      </c>
      <c r="S288">
        <v>1042314</v>
      </c>
      <c r="T288">
        <v>1042314</v>
      </c>
      <c r="U288" s="3">
        <v>1</v>
      </c>
      <c r="V288" t="s">
        <v>2703</v>
      </c>
      <c r="W288" t="s">
        <v>2354</v>
      </c>
      <c r="X288" t="s">
        <v>2355</v>
      </c>
      <c r="Y288" s="3">
        <v>6</v>
      </c>
      <c r="Z288" t="s">
        <v>3812</v>
      </c>
      <c r="AA288" t="s">
        <v>3813</v>
      </c>
      <c r="AB288" t="s">
        <v>3816</v>
      </c>
      <c r="AC288" t="s">
        <v>3815</v>
      </c>
      <c r="AD288" t="s">
        <v>110</v>
      </c>
      <c r="AE288" t="s">
        <v>60</v>
      </c>
      <c r="AF288" t="s">
        <v>2356</v>
      </c>
      <c r="AG288" t="s">
        <v>2357</v>
      </c>
      <c r="AH288" s="3">
        <v>3</v>
      </c>
      <c r="AI288" s="3">
        <v>2023</v>
      </c>
      <c r="AJ288" s="4">
        <v>45235</v>
      </c>
      <c r="AK288" s="5">
        <v>45261</v>
      </c>
      <c r="AL288" t="s">
        <v>3508</v>
      </c>
      <c r="AM288" t="s">
        <v>116</v>
      </c>
      <c r="AN288">
        <v>1042314</v>
      </c>
      <c r="AO288">
        <v>7130.34</v>
      </c>
      <c r="AQ288" s="6">
        <v>7130.34</v>
      </c>
    </row>
    <row r="289" spans="1:43" x14ac:dyDescent="0.3">
      <c r="A289" t="s">
        <v>3497</v>
      </c>
      <c r="B289" t="s">
        <v>117</v>
      </c>
      <c r="C289" t="s">
        <v>46</v>
      </c>
      <c r="D289" s="3">
        <v>74205</v>
      </c>
      <c r="E289" t="s">
        <v>4634</v>
      </c>
      <c r="F289" t="s">
        <v>48</v>
      </c>
      <c r="G289" t="s">
        <v>49</v>
      </c>
      <c r="H289" t="s">
        <v>50</v>
      </c>
      <c r="I289" t="s">
        <v>51</v>
      </c>
      <c r="J289" t="s">
        <v>102</v>
      </c>
      <c r="K289" t="s">
        <v>102</v>
      </c>
      <c r="L289" t="s">
        <v>118</v>
      </c>
      <c r="M289" t="s">
        <v>52</v>
      </c>
      <c r="N289" t="s">
        <v>2687</v>
      </c>
      <c r="O289" t="s">
        <v>3498</v>
      </c>
      <c r="P289" t="s">
        <v>2686</v>
      </c>
      <c r="Q289" s="3">
        <v>300001374545733</v>
      </c>
      <c r="R289" t="s">
        <v>2243</v>
      </c>
      <c r="S289">
        <v>350000</v>
      </c>
      <c r="T289">
        <v>350000</v>
      </c>
      <c r="U289" s="3">
        <v>1</v>
      </c>
      <c r="V289" t="s">
        <v>2687</v>
      </c>
      <c r="W289" t="s">
        <v>2688</v>
      </c>
      <c r="X289" t="s">
        <v>2689</v>
      </c>
      <c r="Y289" s="3">
        <v>88</v>
      </c>
      <c r="Z289" t="s">
        <v>3798</v>
      </c>
      <c r="AA289" t="s">
        <v>3799</v>
      </c>
      <c r="AB289" t="s">
        <v>3800</v>
      </c>
      <c r="AC289" t="s">
        <v>3801</v>
      </c>
      <c r="AD289" t="s">
        <v>110</v>
      </c>
      <c r="AE289" t="s">
        <v>60</v>
      </c>
      <c r="AF289" t="s">
        <v>2247</v>
      </c>
      <c r="AH289" s="3">
        <v>0</v>
      </c>
      <c r="AI289" s="3">
        <v>2023</v>
      </c>
      <c r="AJ289" s="4">
        <v>45231</v>
      </c>
      <c r="AK289" s="5">
        <v>45244</v>
      </c>
      <c r="AL289" t="s">
        <v>3508</v>
      </c>
      <c r="AM289" t="s">
        <v>116</v>
      </c>
      <c r="AN289">
        <v>350000</v>
      </c>
      <c r="AO289">
        <v>2619.17</v>
      </c>
      <c r="AQ289" s="6">
        <v>2619.17</v>
      </c>
    </row>
    <row r="290" spans="1:43" x14ac:dyDescent="0.3">
      <c r="A290" t="s">
        <v>3497</v>
      </c>
      <c r="B290" t="s">
        <v>230</v>
      </c>
      <c r="C290" t="s">
        <v>46</v>
      </c>
      <c r="D290" s="3">
        <v>74210</v>
      </c>
      <c r="E290" t="s">
        <v>1384</v>
      </c>
      <c r="F290" t="s">
        <v>48</v>
      </c>
      <c r="G290" t="s">
        <v>49</v>
      </c>
      <c r="H290" t="s">
        <v>50</v>
      </c>
      <c r="I290" t="s">
        <v>51</v>
      </c>
      <c r="J290" t="s">
        <v>102</v>
      </c>
      <c r="K290" t="s">
        <v>102</v>
      </c>
      <c r="L290" t="s">
        <v>118</v>
      </c>
      <c r="M290" t="s">
        <v>52</v>
      </c>
      <c r="N290" t="s">
        <v>2466</v>
      </c>
      <c r="O290" t="s">
        <v>3498</v>
      </c>
      <c r="P290" t="s">
        <v>2465</v>
      </c>
      <c r="Q290" s="3">
        <v>300001118778522</v>
      </c>
      <c r="R290" t="s">
        <v>2243</v>
      </c>
      <c r="S290">
        <v>160797</v>
      </c>
      <c r="T290">
        <v>160797</v>
      </c>
      <c r="U290" s="3">
        <v>1</v>
      </c>
      <c r="V290" t="s">
        <v>2466</v>
      </c>
      <c r="W290" t="s">
        <v>2354</v>
      </c>
      <c r="X290" t="s">
        <v>2355</v>
      </c>
      <c r="Y290" s="3">
        <v>391</v>
      </c>
      <c r="Z290" t="s">
        <v>3654</v>
      </c>
      <c r="AA290" t="s">
        <v>3655</v>
      </c>
      <c r="AB290" t="s">
        <v>3656</v>
      </c>
      <c r="AC290" t="s">
        <v>3657</v>
      </c>
      <c r="AD290" t="s">
        <v>110</v>
      </c>
      <c r="AE290" t="s">
        <v>60</v>
      </c>
      <c r="AF290" t="s">
        <v>2247</v>
      </c>
      <c r="AH290" s="3">
        <v>0</v>
      </c>
      <c r="AI290" s="3">
        <v>2023</v>
      </c>
      <c r="AJ290" s="4">
        <v>45124</v>
      </c>
      <c r="AK290" s="5">
        <v>45125</v>
      </c>
      <c r="AL290" t="s">
        <v>3508</v>
      </c>
      <c r="AM290" t="s">
        <v>116</v>
      </c>
      <c r="AN290">
        <v>160797</v>
      </c>
      <c r="AO290">
        <v>1166.46</v>
      </c>
      <c r="AQ290" s="6">
        <v>1166.46</v>
      </c>
    </row>
    <row r="291" spans="1:43" x14ac:dyDescent="0.3">
      <c r="A291" t="s">
        <v>3497</v>
      </c>
      <c r="B291" t="s">
        <v>247</v>
      </c>
      <c r="C291" t="s">
        <v>46</v>
      </c>
      <c r="D291" s="3">
        <v>74210</v>
      </c>
      <c r="E291" t="s">
        <v>1384</v>
      </c>
      <c r="F291" t="s">
        <v>48</v>
      </c>
      <c r="G291" t="s">
        <v>49</v>
      </c>
      <c r="H291" t="s">
        <v>50</v>
      </c>
      <c r="I291" t="s">
        <v>51</v>
      </c>
      <c r="J291" t="s">
        <v>102</v>
      </c>
      <c r="K291" t="s">
        <v>102</v>
      </c>
      <c r="L291" t="s">
        <v>118</v>
      </c>
      <c r="M291" t="s">
        <v>52</v>
      </c>
      <c r="N291" t="s">
        <v>3750</v>
      </c>
      <c r="O291" t="s">
        <v>3498</v>
      </c>
      <c r="P291" t="s">
        <v>3751</v>
      </c>
      <c r="Q291" s="3">
        <v>300001312574447</v>
      </c>
      <c r="R291" t="s">
        <v>2243</v>
      </c>
      <c r="S291">
        <v>0</v>
      </c>
      <c r="T291">
        <v>0</v>
      </c>
      <c r="U291" s="3">
        <v>1</v>
      </c>
      <c r="V291" t="s">
        <v>3750</v>
      </c>
      <c r="W291" t="s">
        <v>2448</v>
      </c>
      <c r="X291" t="s">
        <v>2449</v>
      </c>
      <c r="Y291" s="3">
        <v>87</v>
      </c>
      <c r="Z291" t="s">
        <v>3752</v>
      </c>
      <c r="AA291" t="s">
        <v>3753</v>
      </c>
      <c r="AB291" t="s">
        <v>3754</v>
      </c>
      <c r="AC291" t="s">
        <v>3755</v>
      </c>
      <c r="AD291" t="s">
        <v>110</v>
      </c>
      <c r="AE291" t="s">
        <v>60</v>
      </c>
      <c r="AF291" t="s">
        <v>2620</v>
      </c>
      <c r="AG291" t="s">
        <v>2621</v>
      </c>
      <c r="AH291" s="3">
        <v>1</v>
      </c>
      <c r="AI291" s="3">
        <v>2023</v>
      </c>
      <c r="AJ291" s="4">
        <v>45210</v>
      </c>
      <c r="AK291" s="5">
        <v>45212</v>
      </c>
      <c r="AL291" t="s">
        <v>3508</v>
      </c>
      <c r="AM291" t="s">
        <v>116</v>
      </c>
      <c r="AN291">
        <v>544200</v>
      </c>
      <c r="AO291">
        <v>4044.29</v>
      </c>
      <c r="AQ291" s="6">
        <v>4044.29</v>
      </c>
    </row>
    <row r="292" spans="1:43" x14ac:dyDescent="0.3">
      <c r="A292" t="s">
        <v>3497</v>
      </c>
      <c r="B292" t="s">
        <v>247</v>
      </c>
      <c r="C292" t="s">
        <v>46</v>
      </c>
      <c r="D292" s="3">
        <v>74210</v>
      </c>
      <c r="E292" t="s">
        <v>1384</v>
      </c>
      <c r="F292" t="s">
        <v>48</v>
      </c>
      <c r="G292" t="s">
        <v>49</v>
      </c>
      <c r="H292" t="s">
        <v>50</v>
      </c>
      <c r="I292" t="s">
        <v>51</v>
      </c>
      <c r="J292" t="s">
        <v>102</v>
      </c>
      <c r="K292" t="s">
        <v>102</v>
      </c>
      <c r="L292" t="s">
        <v>118</v>
      </c>
      <c r="M292" t="s">
        <v>52</v>
      </c>
      <c r="N292" t="s">
        <v>3750</v>
      </c>
      <c r="O292" t="s">
        <v>3498</v>
      </c>
      <c r="P292" t="s">
        <v>3751</v>
      </c>
      <c r="Q292" s="3">
        <v>300001312574447</v>
      </c>
      <c r="R292" t="s">
        <v>2243</v>
      </c>
      <c r="S292">
        <v>0</v>
      </c>
      <c r="T292">
        <v>0</v>
      </c>
      <c r="U292" s="3">
        <v>1</v>
      </c>
      <c r="V292" t="s">
        <v>3750</v>
      </c>
      <c r="W292" t="s">
        <v>2448</v>
      </c>
      <c r="X292" t="s">
        <v>2449</v>
      </c>
      <c r="Y292" s="3">
        <v>89</v>
      </c>
      <c r="Z292" t="s">
        <v>3752</v>
      </c>
      <c r="AA292" t="s">
        <v>3753</v>
      </c>
      <c r="AB292" t="s">
        <v>3754</v>
      </c>
      <c r="AC292" t="s">
        <v>3755</v>
      </c>
      <c r="AD292" t="s">
        <v>110</v>
      </c>
      <c r="AE292" t="s">
        <v>60</v>
      </c>
      <c r="AF292" t="s">
        <v>2620</v>
      </c>
      <c r="AG292" t="s">
        <v>2621</v>
      </c>
      <c r="AH292" s="3">
        <v>1</v>
      </c>
      <c r="AI292" s="3">
        <v>2023</v>
      </c>
      <c r="AJ292" s="4">
        <v>45210</v>
      </c>
      <c r="AK292" s="5">
        <v>45212</v>
      </c>
      <c r="AL292" t="s">
        <v>3508</v>
      </c>
      <c r="AM292" t="s">
        <v>116</v>
      </c>
      <c r="AN292">
        <v>-544200</v>
      </c>
      <c r="AP292">
        <v>4044.29</v>
      </c>
      <c r="AQ292" s="6">
        <v>-4044.29</v>
      </c>
    </row>
    <row r="293" spans="1:43" x14ac:dyDescent="0.3">
      <c r="A293" t="s">
        <v>3497</v>
      </c>
      <c r="B293" t="s">
        <v>247</v>
      </c>
      <c r="C293" t="s">
        <v>46</v>
      </c>
      <c r="D293" s="3">
        <v>74210</v>
      </c>
      <c r="E293" t="s">
        <v>1384</v>
      </c>
      <c r="F293" t="s">
        <v>48</v>
      </c>
      <c r="G293" t="s">
        <v>49</v>
      </c>
      <c r="H293" t="s">
        <v>50</v>
      </c>
      <c r="I293" t="s">
        <v>51</v>
      </c>
      <c r="J293" t="s">
        <v>102</v>
      </c>
      <c r="K293" t="s">
        <v>102</v>
      </c>
      <c r="L293" t="s">
        <v>118</v>
      </c>
      <c r="M293" t="s">
        <v>52</v>
      </c>
      <c r="N293" t="s">
        <v>2618</v>
      </c>
      <c r="O293" t="s">
        <v>3498</v>
      </c>
      <c r="P293" t="s">
        <v>2617</v>
      </c>
      <c r="Q293" s="3">
        <v>300001312574453</v>
      </c>
      <c r="R293" t="s">
        <v>2243</v>
      </c>
      <c r="S293">
        <v>544600</v>
      </c>
      <c r="T293">
        <v>544600</v>
      </c>
      <c r="U293" s="3">
        <v>1</v>
      </c>
      <c r="V293" t="s">
        <v>2618</v>
      </c>
      <c r="W293" t="s">
        <v>2448</v>
      </c>
      <c r="X293" t="s">
        <v>2449</v>
      </c>
      <c r="Y293" s="3">
        <v>88</v>
      </c>
      <c r="Z293" t="s">
        <v>3752</v>
      </c>
      <c r="AA293" t="s">
        <v>3756</v>
      </c>
      <c r="AB293" t="s">
        <v>3754</v>
      </c>
      <c r="AC293" t="s">
        <v>3755</v>
      </c>
      <c r="AD293" t="s">
        <v>110</v>
      </c>
      <c r="AE293" t="s">
        <v>60</v>
      </c>
      <c r="AF293" t="s">
        <v>2620</v>
      </c>
      <c r="AG293" t="s">
        <v>2621</v>
      </c>
      <c r="AH293" s="3">
        <v>1</v>
      </c>
      <c r="AI293" s="3">
        <v>2023</v>
      </c>
      <c r="AJ293" s="4">
        <v>45210</v>
      </c>
      <c r="AK293" s="5">
        <v>45212</v>
      </c>
      <c r="AL293" t="s">
        <v>3508</v>
      </c>
      <c r="AM293" t="s">
        <v>116</v>
      </c>
      <c r="AN293">
        <v>544600</v>
      </c>
      <c r="AO293">
        <v>4047.27</v>
      </c>
      <c r="AQ293" s="6">
        <v>4047.27</v>
      </c>
    </row>
    <row r="294" spans="1:43" x14ac:dyDescent="0.3">
      <c r="A294" t="s">
        <v>3497</v>
      </c>
      <c r="B294" t="s">
        <v>247</v>
      </c>
      <c r="C294" t="s">
        <v>46</v>
      </c>
      <c r="D294" s="3">
        <v>74210</v>
      </c>
      <c r="E294" t="s">
        <v>1384</v>
      </c>
      <c r="F294" t="s">
        <v>48</v>
      </c>
      <c r="G294" t="s">
        <v>49</v>
      </c>
      <c r="H294" t="s">
        <v>50</v>
      </c>
      <c r="I294" t="s">
        <v>51</v>
      </c>
      <c r="J294" t="s">
        <v>102</v>
      </c>
      <c r="K294" t="s">
        <v>102</v>
      </c>
      <c r="L294" t="s">
        <v>118</v>
      </c>
      <c r="M294" t="s">
        <v>52</v>
      </c>
      <c r="N294" t="s">
        <v>2644</v>
      </c>
      <c r="O294" t="s">
        <v>3498</v>
      </c>
      <c r="P294" t="s">
        <v>2643</v>
      </c>
      <c r="Q294" s="3">
        <v>300001324701306</v>
      </c>
      <c r="R294" t="s">
        <v>2243</v>
      </c>
      <c r="S294">
        <v>2940</v>
      </c>
      <c r="T294">
        <v>2940</v>
      </c>
      <c r="U294" s="3">
        <v>1</v>
      </c>
      <c r="V294" t="s">
        <v>2644</v>
      </c>
      <c r="W294" t="s">
        <v>2448</v>
      </c>
      <c r="X294" t="s">
        <v>2449</v>
      </c>
      <c r="Y294" s="3">
        <v>13</v>
      </c>
      <c r="Z294" t="s">
        <v>3771</v>
      </c>
      <c r="AA294" t="s">
        <v>3772</v>
      </c>
      <c r="AB294" t="s">
        <v>3773</v>
      </c>
      <c r="AC294" t="s">
        <v>3755</v>
      </c>
      <c r="AD294" t="s">
        <v>110</v>
      </c>
      <c r="AE294" t="s">
        <v>60</v>
      </c>
      <c r="AF294" t="s">
        <v>2247</v>
      </c>
      <c r="AH294" s="3">
        <v>0</v>
      </c>
      <c r="AI294" s="3">
        <v>2023</v>
      </c>
      <c r="AJ294" s="4">
        <v>45210</v>
      </c>
      <c r="AK294" s="5">
        <v>45223</v>
      </c>
      <c r="AL294" t="s">
        <v>3508</v>
      </c>
      <c r="AM294" t="s">
        <v>116</v>
      </c>
      <c r="AN294">
        <v>2940</v>
      </c>
      <c r="AO294">
        <v>21.85</v>
      </c>
      <c r="AQ294" s="6">
        <v>21.85</v>
      </c>
    </row>
    <row r="295" spans="1:43" x14ac:dyDescent="0.3">
      <c r="A295" t="s">
        <v>3497</v>
      </c>
      <c r="B295" t="s">
        <v>150</v>
      </c>
      <c r="C295" t="s">
        <v>46</v>
      </c>
      <c r="D295" s="3">
        <v>74210</v>
      </c>
      <c r="E295" t="s">
        <v>1384</v>
      </c>
      <c r="F295" t="s">
        <v>48</v>
      </c>
      <c r="G295" t="s">
        <v>49</v>
      </c>
      <c r="H295" t="s">
        <v>50</v>
      </c>
      <c r="I295" t="s">
        <v>51</v>
      </c>
      <c r="J295" t="s">
        <v>102</v>
      </c>
      <c r="K295" t="s">
        <v>102</v>
      </c>
      <c r="L295" t="s">
        <v>118</v>
      </c>
      <c r="M295" t="s">
        <v>52</v>
      </c>
      <c r="N295" t="s">
        <v>2751</v>
      </c>
      <c r="O295" t="s">
        <v>3498</v>
      </c>
      <c r="P295" t="s">
        <v>2750</v>
      </c>
      <c r="Q295" s="3">
        <v>300001603023223</v>
      </c>
      <c r="R295" t="s">
        <v>2243</v>
      </c>
      <c r="S295">
        <v>75600</v>
      </c>
      <c r="T295">
        <v>75600</v>
      </c>
      <c r="U295" s="3">
        <v>1</v>
      </c>
      <c r="V295" t="s">
        <v>2751</v>
      </c>
      <c r="W295" t="s">
        <v>2448</v>
      </c>
      <c r="X295" t="s">
        <v>2449</v>
      </c>
      <c r="Y295" s="3">
        <v>6</v>
      </c>
      <c r="Z295" t="s">
        <v>3858</v>
      </c>
      <c r="AA295" t="s">
        <v>3862</v>
      </c>
      <c r="AB295" t="s">
        <v>3860</v>
      </c>
      <c r="AC295" t="s">
        <v>3863</v>
      </c>
      <c r="AD295" t="s">
        <v>110</v>
      </c>
      <c r="AE295" t="s">
        <v>60</v>
      </c>
      <c r="AF295" t="s">
        <v>2247</v>
      </c>
      <c r="AH295" s="3">
        <v>0</v>
      </c>
      <c r="AI295" s="3">
        <v>2024</v>
      </c>
      <c r="AJ295" s="4">
        <v>45338</v>
      </c>
      <c r="AK295" s="5">
        <v>45351</v>
      </c>
      <c r="AL295" t="s">
        <v>3508</v>
      </c>
      <c r="AM295" t="s">
        <v>116</v>
      </c>
      <c r="AN295">
        <v>75600</v>
      </c>
      <c r="AO295">
        <v>574.51</v>
      </c>
      <c r="AQ295" s="6">
        <v>574.51</v>
      </c>
    </row>
    <row r="296" spans="1:43" x14ac:dyDescent="0.3">
      <c r="A296" t="s">
        <v>3497</v>
      </c>
      <c r="B296" t="s">
        <v>207</v>
      </c>
      <c r="C296" t="s">
        <v>46</v>
      </c>
      <c r="D296" s="3">
        <v>74210</v>
      </c>
      <c r="E296" t="s">
        <v>1384</v>
      </c>
      <c r="F296" t="s">
        <v>48</v>
      </c>
      <c r="G296" t="s">
        <v>49</v>
      </c>
      <c r="H296" t="s">
        <v>50</v>
      </c>
      <c r="I296" t="s">
        <v>51</v>
      </c>
      <c r="J296" t="s">
        <v>102</v>
      </c>
      <c r="K296" t="s">
        <v>102</v>
      </c>
      <c r="L296" t="s">
        <v>118</v>
      </c>
      <c r="M296" t="s">
        <v>52</v>
      </c>
      <c r="N296" t="s">
        <v>2828</v>
      </c>
      <c r="O296" t="s">
        <v>3498</v>
      </c>
      <c r="P296" t="s">
        <v>2827</v>
      </c>
      <c r="Q296" s="3">
        <v>300001859732310</v>
      </c>
      <c r="R296" t="s">
        <v>2243</v>
      </c>
      <c r="S296">
        <v>276000</v>
      </c>
      <c r="T296">
        <v>69000</v>
      </c>
      <c r="U296" s="3">
        <v>1</v>
      </c>
      <c r="V296" t="s">
        <v>2828</v>
      </c>
      <c r="W296" t="s">
        <v>2313</v>
      </c>
      <c r="X296" t="s">
        <v>2314</v>
      </c>
      <c r="Y296" s="3">
        <v>290</v>
      </c>
      <c r="Z296" t="s">
        <v>3953</v>
      </c>
      <c r="AA296" t="s">
        <v>3954</v>
      </c>
      <c r="AB296" t="s">
        <v>3955</v>
      </c>
      <c r="AC296" t="s">
        <v>3913</v>
      </c>
      <c r="AD296" t="s">
        <v>110</v>
      </c>
      <c r="AE296" t="s">
        <v>60</v>
      </c>
      <c r="AF296" t="s">
        <v>2247</v>
      </c>
      <c r="AH296" s="3">
        <v>0</v>
      </c>
      <c r="AI296" s="3">
        <v>2024</v>
      </c>
      <c r="AJ296" s="4">
        <v>45474</v>
      </c>
      <c r="AK296" s="5">
        <v>45490</v>
      </c>
      <c r="AL296" t="s">
        <v>3508</v>
      </c>
      <c r="AM296" t="s">
        <v>116</v>
      </c>
      <c r="AN296">
        <v>69000</v>
      </c>
      <c r="AO296">
        <v>521.78</v>
      </c>
      <c r="AQ296" s="6">
        <v>521.78</v>
      </c>
    </row>
    <row r="297" spans="1:43" x14ac:dyDescent="0.3">
      <c r="A297" t="s">
        <v>3497</v>
      </c>
      <c r="B297" t="s">
        <v>207</v>
      </c>
      <c r="C297" t="s">
        <v>46</v>
      </c>
      <c r="D297" s="3">
        <v>74210</v>
      </c>
      <c r="E297" t="s">
        <v>1384</v>
      </c>
      <c r="F297" t="s">
        <v>48</v>
      </c>
      <c r="G297" t="s">
        <v>49</v>
      </c>
      <c r="H297" t="s">
        <v>50</v>
      </c>
      <c r="I297" t="s">
        <v>51</v>
      </c>
      <c r="J297" t="s">
        <v>102</v>
      </c>
      <c r="K297" t="s">
        <v>102</v>
      </c>
      <c r="L297" t="s">
        <v>118</v>
      </c>
      <c r="M297" t="s">
        <v>52</v>
      </c>
      <c r="N297" t="s">
        <v>2879</v>
      </c>
      <c r="O297" t="s">
        <v>3498</v>
      </c>
      <c r="P297" t="s">
        <v>2878</v>
      </c>
      <c r="Q297" s="3">
        <v>300001924146591</v>
      </c>
      <c r="R297" t="s">
        <v>2243</v>
      </c>
      <c r="S297">
        <v>585468.21</v>
      </c>
      <c r="T297">
        <v>585468.21</v>
      </c>
      <c r="U297" s="3">
        <v>1</v>
      </c>
      <c r="V297" t="s">
        <v>2879</v>
      </c>
      <c r="W297" t="s">
        <v>2254</v>
      </c>
      <c r="X297" t="s">
        <v>2255</v>
      </c>
      <c r="Y297" s="3">
        <v>133</v>
      </c>
      <c r="Z297" t="s">
        <v>3993</v>
      </c>
      <c r="AA297" t="s">
        <v>3994</v>
      </c>
      <c r="AB297" t="s">
        <v>3995</v>
      </c>
      <c r="AC297" t="s">
        <v>3996</v>
      </c>
      <c r="AD297" t="s">
        <v>110</v>
      </c>
      <c r="AE297" t="s">
        <v>60</v>
      </c>
      <c r="AF297" t="s">
        <v>2247</v>
      </c>
      <c r="AH297" s="3">
        <v>0</v>
      </c>
      <c r="AI297" s="3">
        <v>2024</v>
      </c>
      <c r="AJ297" s="4">
        <v>45503</v>
      </c>
      <c r="AK297" s="5">
        <v>45504</v>
      </c>
      <c r="AL297" t="s">
        <v>3508</v>
      </c>
      <c r="AM297" t="s">
        <v>116</v>
      </c>
      <c r="AN297">
        <v>585468.21</v>
      </c>
      <c r="AO297">
        <v>4442.7700000000004</v>
      </c>
      <c r="AQ297" s="6">
        <v>4442.7700000000004</v>
      </c>
    </row>
    <row r="298" spans="1:43" x14ac:dyDescent="0.3">
      <c r="A298" t="s">
        <v>3497</v>
      </c>
      <c r="B298" t="s">
        <v>124</v>
      </c>
      <c r="C298" t="s">
        <v>46</v>
      </c>
      <c r="D298" s="3">
        <v>74210</v>
      </c>
      <c r="E298" t="s">
        <v>1384</v>
      </c>
      <c r="F298" t="s">
        <v>48</v>
      </c>
      <c r="G298" t="s">
        <v>49</v>
      </c>
      <c r="H298" t="s">
        <v>50</v>
      </c>
      <c r="I298" t="s">
        <v>51</v>
      </c>
      <c r="J298" t="s">
        <v>102</v>
      </c>
      <c r="K298" t="s">
        <v>102</v>
      </c>
      <c r="L298" t="s">
        <v>118</v>
      </c>
      <c r="M298" t="s">
        <v>52</v>
      </c>
      <c r="N298" t="s">
        <v>2976</v>
      </c>
      <c r="O298" t="s">
        <v>3498</v>
      </c>
      <c r="P298" t="s">
        <v>2975</v>
      </c>
      <c r="Q298" s="3">
        <v>300002143508758</v>
      </c>
      <c r="R298" t="s">
        <v>2243</v>
      </c>
      <c r="S298">
        <v>29400</v>
      </c>
      <c r="T298">
        <v>29400</v>
      </c>
      <c r="U298" s="3">
        <v>1</v>
      </c>
      <c r="V298" t="s">
        <v>2976</v>
      </c>
      <c r="W298" t="s">
        <v>2977</v>
      </c>
      <c r="X298" t="s">
        <v>2978</v>
      </c>
      <c r="Y298" s="3">
        <v>6</v>
      </c>
      <c r="Z298" t="s">
        <v>4104</v>
      </c>
      <c r="AA298" t="s">
        <v>4105</v>
      </c>
      <c r="AB298" t="s">
        <v>4106</v>
      </c>
      <c r="AC298" t="s">
        <v>4107</v>
      </c>
      <c r="AD298" t="s">
        <v>110</v>
      </c>
      <c r="AE298" t="s">
        <v>60</v>
      </c>
      <c r="AF298" t="s">
        <v>2983</v>
      </c>
      <c r="AG298" t="s">
        <v>2984</v>
      </c>
      <c r="AH298" s="3">
        <v>1</v>
      </c>
      <c r="AI298" s="3">
        <v>2024</v>
      </c>
      <c r="AJ298" s="4">
        <v>45588</v>
      </c>
      <c r="AK298" s="5">
        <v>45598</v>
      </c>
      <c r="AL298" t="s">
        <v>3508</v>
      </c>
      <c r="AM298" t="s">
        <v>116</v>
      </c>
      <c r="AN298">
        <v>29400</v>
      </c>
      <c r="AO298">
        <v>223.63</v>
      </c>
      <c r="AQ298" s="6">
        <v>223.63</v>
      </c>
    </row>
    <row r="299" spans="1:43" x14ac:dyDescent="0.3">
      <c r="A299" t="s">
        <v>3497</v>
      </c>
      <c r="B299" t="s">
        <v>124</v>
      </c>
      <c r="C299" t="s">
        <v>46</v>
      </c>
      <c r="D299" s="3">
        <v>74210</v>
      </c>
      <c r="E299" t="s">
        <v>1384</v>
      </c>
      <c r="F299" t="s">
        <v>48</v>
      </c>
      <c r="G299" t="s">
        <v>49</v>
      </c>
      <c r="H299" t="s">
        <v>50</v>
      </c>
      <c r="I299" t="s">
        <v>51</v>
      </c>
      <c r="J299" t="s">
        <v>102</v>
      </c>
      <c r="K299" t="s">
        <v>102</v>
      </c>
      <c r="L299" t="s">
        <v>118</v>
      </c>
      <c r="M299" t="s">
        <v>52</v>
      </c>
      <c r="N299" t="s">
        <v>2987</v>
      </c>
      <c r="O299" t="s">
        <v>3498</v>
      </c>
      <c r="P299" t="s">
        <v>2986</v>
      </c>
      <c r="Q299" s="3">
        <v>300002143508768</v>
      </c>
      <c r="R299" t="s">
        <v>2243</v>
      </c>
      <c r="S299">
        <v>32400</v>
      </c>
      <c r="T299">
        <v>32400</v>
      </c>
      <c r="U299" s="3">
        <v>1</v>
      </c>
      <c r="V299" t="s">
        <v>2987</v>
      </c>
      <c r="W299" t="s">
        <v>2448</v>
      </c>
      <c r="X299" t="s">
        <v>2449</v>
      </c>
      <c r="Y299" s="3">
        <v>4</v>
      </c>
      <c r="Z299" t="s">
        <v>4104</v>
      </c>
      <c r="AA299" t="s">
        <v>4108</v>
      </c>
      <c r="AB299" t="s">
        <v>4106</v>
      </c>
      <c r="AC299" t="s">
        <v>4109</v>
      </c>
      <c r="AD299" t="s">
        <v>110</v>
      </c>
      <c r="AE299" t="s">
        <v>60</v>
      </c>
      <c r="AF299" t="s">
        <v>2983</v>
      </c>
      <c r="AG299" t="s">
        <v>2989</v>
      </c>
      <c r="AH299" s="3">
        <v>1</v>
      </c>
      <c r="AI299" s="3">
        <v>2024</v>
      </c>
      <c r="AJ299" s="4">
        <v>45591</v>
      </c>
      <c r="AK299" s="5">
        <v>45598</v>
      </c>
      <c r="AL299" t="s">
        <v>3508</v>
      </c>
      <c r="AM299" t="s">
        <v>116</v>
      </c>
      <c r="AN299">
        <v>32400</v>
      </c>
      <c r="AO299">
        <v>246.44</v>
      </c>
      <c r="AQ299" s="6">
        <v>246.44</v>
      </c>
    </row>
    <row r="300" spans="1:43" x14ac:dyDescent="0.3">
      <c r="A300" t="s">
        <v>3497</v>
      </c>
      <c r="B300" t="s">
        <v>85</v>
      </c>
      <c r="C300" t="s">
        <v>46</v>
      </c>
      <c r="D300" s="3">
        <v>74596</v>
      </c>
      <c r="E300" t="s">
        <v>4668</v>
      </c>
      <c r="F300" t="s">
        <v>48</v>
      </c>
      <c r="G300" t="s">
        <v>49</v>
      </c>
      <c r="H300" t="s">
        <v>50</v>
      </c>
      <c r="I300" t="s">
        <v>51</v>
      </c>
      <c r="J300" t="s">
        <v>102</v>
      </c>
      <c r="K300" t="s">
        <v>102</v>
      </c>
      <c r="L300" t="s">
        <v>118</v>
      </c>
      <c r="M300" t="s">
        <v>52</v>
      </c>
      <c r="N300" t="s">
        <v>3382</v>
      </c>
      <c r="O300" t="s">
        <v>3498</v>
      </c>
      <c r="P300" t="s">
        <v>3381</v>
      </c>
      <c r="Q300" s="3">
        <v>300001437049974</v>
      </c>
      <c r="R300" t="s">
        <v>2243</v>
      </c>
      <c r="S300">
        <v>0</v>
      </c>
      <c r="T300">
        <v>1350</v>
      </c>
      <c r="U300" s="3">
        <v>1</v>
      </c>
      <c r="V300" t="s">
        <v>3382</v>
      </c>
      <c r="W300" t="s">
        <v>3380</v>
      </c>
      <c r="X300" t="s">
        <v>3380</v>
      </c>
      <c r="Y300" s="3">
        <v>279</v>
      </c>
      <c r="Z300" t="s">
        <v>4429</v>
      </c>
      <c r="AA300" t="s">
        <v>4628</v>
      </c>
      <c r="AB300" t="s">
        <v>4430</v>
      </c>
      <c r="AC300" t="s">
        <v>4629</v>
      </c>
      <c r="AD300" t="s">
        <v>110</v>
      </c>
      <c r="AE300" t="s">
        <v>60</v>
      </c>
      <c r="AF300" t="s">
        <v>2247</v>
      </c>
      <c r="AH300" s="3">
        <v>0</v>
      </c>
      <c r="AI300" s="3">
        <v>2023</v>
      </c>
      <c r="AJ300" s="4">
        <v>45272</v>
      </c>
      <c r="AK300" s="5">
        <v>45274</v>
      </c>
      <c r="AL300" t="s">
        <v>3508</v>
      </c>
      <c r="AM300" t="s">
        <v>61</v>
      </c>
      <c r="AN300">
        <v>1350</v>
      </c>
      <c r="AO300">
        <v>1350</v>
      </c>
      <c r="AQ300" s="6">
        <v>1350</v>
      </c>
    </row>
    <row r="301" spans="1:43" x14ac:dyDescent="0.3">
      <c r="A301" t="s">
        <v>98</v>
      </c>
      <c r="B301" t="s">
        <v>117</v>
      </c>
      <c r="C301" t="s">
        <v>46</v>
      </c>
      <c r="D301" s="3">
        <v>75105</v>
      </c>
      <c r="E301" t="s">
        <v>100</v>
      </c>
      <c r="F301" t="s">
        <v>48</v>
      </c>
      <c r="G301" t="s">
        <v>49</v>
      </c>
      <c r="H301" t="s">
        <v>50</v>
      </c>
      <c r="I301" t="s">
        <v>51</v>
      </c>
      <c r="J301" t="s">
        <v>102</v>
      </c>
      <c r="K301" t="s">
        <v>102</v>
      </c>
      <c r="L301" t="s">
        <v>118</v>
      </c>
      <c r="M301" t="s">
        <v>52</v>
      </c>
      <c r="N301" t="s">
        <v>119</v>
      </c>
      <c r="O301" t="s">
        <v>105</v>
      </c>
      <c r="Q301" s="3"/>
      <c r="U301" s="3"/>
      <c r="W301" t="s">
        <v>43</v>
      </c>
      <c r="X301" t="s">
        <v>43</v>
      </c>
      <c r="Y301" s="3">
        <v>2</v>
      </c>
      <c r="Z301" t="s">
        <v>120</v>
      </c>
      <c r="AA301" t="s">
        <v>121</v>
      </c>
      <c r="AB301" t="s">
        <v>122</v>
      </c>
      <c r="AC301" t="s">
        <v>123</v>
      </c>
      <c r="AD301" t="s">
        <v>110</v>
      </c>
      <c r="AE301" t="s">
        <v>60</v>
      </c>
      <c r="AH301" s="3"/>
      <c r="AI301" s="3">
        <v>2023</v>
      </c>
      <c r="AJ301" s="4">
        <v>45235</v>
      </c>
      <c r="AK301" s="5">
        <v>45263</v>
      </c>
      <c r="AL301" t="s">
        <v>43</v>
      </c>
      <c r="AM301" t="s">
        <v>116</v>
      </c>
      <c r="AN301">
        <v>72961.98</v>
      </c>
      <c r="AO301">
        <v>499.12</v>
      </c>
      <c r="AQ301" s="6">
        <v>499.12</v>
      </c>
    </row>
    <row r="302" spans="1:43" x14ac:dyDescent="0.3">
      <c r="A302" t="s">
        <v>98</v>
      </c>
      <c r="B302" t="s">
        <v>124</v>
      </c>
      <c r="C302" t="s">
        <v>46</v>
      </c>
      <c r="D302" s="3">
        <v>75105</v>
      </c>
      <c r="E302" t="s">
        <v>100</v>
      </c>
      <c r="F302" t="s">
        <v>48</v>
      </c>
      <c r="G302" t="s">
        <v>49</v>
      </c>
      <c r="H302" t="s">
        <v>50</v>
      </c>
      <c r="I302" t="s">
        <v>51</v>
      </c>
      <c r="J302" t="s">
        <v>102</v>
      </c>
      <c r="K302" t="s">
        <v>102</v>
      </c>
      <c r="L302" t="s">
        <v>118</v>
      </c>
      <c r="M302" t="s">
        <v>52</v>
      </c>
      <c r="N302" t="s">
        <v>125</v>
      </c>
      <c r="O302" t="s">
        <v>105</v>
      </c>
      <c r="Q302" s="3"/>
      <c r="U302" s="3"/>
      <c r="W302" t="s">
        <v>43</v>
      </c>
      <c r="X302" t="s">
        <v>43</v>
      </c>
      <c r="Y302" s="3">
        <v>2</v>
      </c>
      <c r="Z302" t="s">
        <v>126</v>
      </c>
      <c r="AA302" t="s">
        <v>127</v>
      </c>
      <c r="AB302" t="s">
        <v>128</v>
      </c>
      <c r="AC302" t="s">
        <v>129</v>
      </c>
      <c r="AD302" t="s">
        <v>110</v>
      </c>
      <c r="AE302" t="s">
        <v>60</v>
      </c>
      <c r="AH302" s="3"/>
      <c r="AI302" s="3">
        <v>2024</v>
      </c>
      <c r="AJ302" s="4">
        <v>45591</v>
      </c>
      <c r="AK302" s="5">
        <v>45599</v>
      </c>
      <c r="AL302" t="s">
        <v>43</v>
      </c>
      <c r="AM302" t="s">
        <v>116</v>
      </c>
      <c r="AN302">
        <v>4326</v>
      </c>
      <c r="AO302">
        <v>32.9</v>
      </c>
      <c r="AQ302" s="6">
        <v>32.9</v>
      </c>
    </row>
    <row r="303" spans="1:43" x14ac:dyDescent="0.3">
      <c r="A303" t="s">
        <v>98</v>
      </c>
      <c r="B303" t="s">
        <v>150</v>
      </c>
      <c r="C303" t="s">
        <v>46</v>
      </c>
      <c r="D303" s="3">
        <v>75105</v>
      </c>
      <c r="E303" t="s">
        <v>100</v>
      </c>
      <c r="F303" t="s">
        <v>48</v>
      </c>
      <c r="G303" t="s">
        <v>49</v>
      </c>
      <c r="H303" t="s">
        <v>50</v>
      </c>
      <c r="I303" t="s">
        <v>51</v>
      </c>
      <c r="J303" t="s">
        <v>102</v>
      </c>
      <c r="K303" t="s">
        <v>102</v>
      </c>
      <c r="L303" t="s">
        <v>118</v>
      </c>
      <c r="M303" t="s">
        <v>52</v>
      </c>
      <c r="N303" t="s">
        <v>151</v>
      </c>
      <c r="O303" t="s">
        <v>105</v>
      </c>
      <c r="Q303" s="3"/>
      <c r="U303" s="3"/>
      <c r="W303" t="s">
        <v>43</v>
      </c>
      <c r="X303" t="s">
        <v>43</v>
      </c>
      <c r="Y303" s="3">
        <v>4</v>
      </c>
      <c r="Z303" t="s">
        <v>152</v>
      </c>
      <c r="AA303" t="s">
        <v>153</v>
      </c>
      <c r="AB303" t="s">
        <v>154</v>
      </c>
      <c r="AC303" t="s">
        <v>155</v>
      </c>
      <c r="AD303" t="s">
        <v>110</v>
      </c>
      <c r="AE303" t="s">
        <v>60</v>
      </c>
      <c r="AH303" s="3"/>
      <c r="AI303" s="3">
        <v>2024</v>
      </c>
      <c r="AJ303" s="4">
        <v>45338</v>
      </c>
      <c r="AK303" s="5">
        <v>45352</v>
      </c>
      <c r="AL303" t="s">
        <v>43</v>
      </c>
      <c r="AM303" t="s">
        <v>116</v>
      </c>
      <c r="AN303">
        <v>5292</v>
      </c>
      <c r="AO303">
        <v>40.22</v>
      </c>
      <c r="AQ303" s="6">
        <v>40.22</v>
      </c>
    </row>
    <row r="304" spans="1:43" x14ac:dyDescent="0.3">
      <c r="A304" t="s">
        <v>98</v>
      </c>
      <c r="B304" t="s">
        <v>117</v>
      </c>
      <c r="C304" t="s">
        <v>46</v>
      </c>
      <c r="D304" s="3">
        <v>75105</v>
      </c>
      <c r="E304" t="s">
        <v>100</v>
      </c>
      <c r="F304" t="s">
        <v>48</v>
      </c>
      <c r="G304" t="s">
        <v>49</v>
      </c>
      <c r="H304" t="s">
        <v>50</v>
      </c>
      <c r="I304" t="s">
        <v>51</v>
      </c>
      <c r="J304" t="s">
        <v>102</v>
      </c>
      <c r="K304" t="s">
        <v>102</v>
      </c>
      <c r="L304" t="s">
        <v>118</v>
      </c>
      <c r="M304" t="s">
        <v>52</v>
      </c>
      <c r="N304" t="s">
        <v>202</v>
      </c>
      <c r="O304" t="s">
        <v>105</v>
      </c>
      <c r="Q304" s="3"/>
      <c r="U304" s="3"/>
      <c r="W304" t="s">
        <v>43</v>
      </c>
      <c r="X304" t="s">
        <v>43</v>
      </c>
      <c r="Y304" s="3">
        <v>7</v>
      </c>
      <c r="Z304" t="s">
        <v>203</v>
      </c>
      <c r="AA304" t="s">
        <v>204</v>
      </c>
      <c r="AB304" t="s">
        <v>205</v>
      </c>
      <c r="AC304" t="s">
        <v>206</v>
      </c>
      <c r="AD304" t="s">
        <v>110</v>
      </c>
      <c r="AE304" t="s">
        <v>60</v>
      </c>
      <c r="AH304" s="3"/>
      <c r="AI304" s="3">
        <v>2023</v>
      </c>
      <c r="AJ304" s="4">
        <v>45231</v>
      </c>
      <c r="AK304" s="5">
        <v>45245</v>
      </c>
      <c r="AL304" t="s">
        <v>43</v>
      </c>
      <c r="AM304" t="s">
        <v>116</v>
      </c>
      <c r="AN304">
        <v>24500</v>
      </c>
      <c r="AO304">
        <v>183.34</v>
      </c>
      <c r="AQ304" s="6">
        <v>183.34</v>
      </c>
    </row>
    <row r="305" spans="1:43" x14ac:dyDescent="0.3">
      <c r="A305" t="s">
        <v>98</v>
      </c>
      <c r="B305" t="s">
        <v>247</v>
      </c>
      <c r="C305" t="s">
        <v>46</v>
      </c>
      <c r="D305" s="3">
        <v>75105</v>
      </c>
      <c r="E305" t="s">
        <v>100</v>
      </c>
      <c r="F305" t="s">
        <v>48</v>
      </c>
      <c r="G305" t="s">
        <v>49</v>
      </c>
      <c r="H305" t="s">
        <v>50</v>
      </c>
      <c r="I305" t="s">
        <v>51</v>
      </c>
      <c r="J305" t="s">
        <v>102</v>
      </c>
      <c r="K305" t="s">
        <v>102</v>
      </c>
      <c r="L305" t="s">
        <v>118</v>
      </c>
      <c r="M305" t="s">
        <v>52</v>
      </c>
      <c r="N305" t="s">
        <v>248</v>
      </c>
      <c r="O305" t="s">
        <v>105</v>
      </c>
      <c r="Q305" s="3"/>
      <c r="U305" s="3"/>
      <c r="W305" t="s">
        <v>43</v>
      </c>
      <c r="X305" t="s">
        <v>43</v>
      </c>
      <c r="Y305" s="3">
        <v>11</v>
      </c>
      <c r="Z305" t="s">
        <v>249</v>
      </c>
      <c r="AA305" t="s">
        <v>250</v>
      </c>
      <c r="AB305" t="s">
        <v>251</v>
      </c>
      <c r="AC305" t="s">
        <v>252</v>
      </c>
      <c r="AD305" t="s">
        <v>110</v>
      </c>
      <c r="AE305" t="s">
        <v>60</v>
      </c>
      <c r="AH305" s="3"/>
      <c r="AI305" s="3">
        <v>2023</v>
      </c>
      <c r="AJ305" s="4">
        <v>45210</v>
      </c>
      <c r="AK305" s="5">
        <v>45214</v>
      </c>
      <c r="AL305" t="s">
        <v>43</v>
      </c>
      <c r="AM305" t="s">
        <v>116</v>
      </c>
      <c r="AN305">
        <v>38122</v>
      </c>
      <c r="AO305">
        <v>284.22000000000003</v>
      </c>
      <c r="AQ305" s="6">
        <v>284.22000000000003</v>
      </c>
    </row>
    <row r="306" spans="1:43" x14ac:dyDescent="0.3">
      <c r="A306" t="s">
        <v>98</v>
      </c>
      <c r="B306" t="s">
        <v>247</v>
      </c>
      <c r="C306" t="s">
        <v>46</v>
      </c>
      <c r="D306" s="3">
        <v>75105</v>
      </c>
      <c r="E306" t="s">
        <v>100</v>
      </c>
      <c r="F306" t="s">
        <v>48</v>
      </c>
      <c r="G306" t="s">
        <v>49</v>
      </c>
      <c r="H306" t="s">
        <v>50</v>
      </c>
      <c r="I306" t="s">
        <v>51</v>
      </c>
      <c r="J306" t="s">
        <v>102</v>
      </c>
      <c r="K306" t="s">
        <v>102</v>
      </c>
      <c r="L306" t="s">
        <v>118</v>
      </c>
      <c r="M306" t="s">
        <v>52</v>
      </c>
      <c r="N306" t="s">
        <v>305</v>
      </c>
      <c r="O306" t="s">
        <v>105</v>
      </c>
      <c r="Q306" s="3"/>
      <c r="U306" s="3"/>
      <c r="W306" t="s">
        <v>43</v>
      </c>
      <c r="X306" t="s">
        <v>43</v>
      </c>
      <c r="Y306" s="3">
        <v>15</v>
      </c>
      <c r="Z306" t="s">
        <v>306</v>
      </c>
      <c r="AA306" t="s">
        <v>307</v>
      </c>
      <c r="AB306" t="s">
        <v>308</v>
      </c>
      <c r="AC306" t="s">
        <v>252</v>
      </c>
      <c r="AD306" t="s">
        <v>110</v>
      </c>
      <c r="AE306" t="s">
        <v>60</v>
      </c>
      <c r="AH306" s="3"/>
      <c r="AI306" s="3">
        <v>2023</v>
      </c>
      <c r="AJ306" s="4">
        <v>45210</v>
      </c>
      <c r="AK306" s="5">
        <v>45224</v>
      </c>
      <c r="AL306" t="s">
        <v>43</v>
      </c>
      <c r="AM306" t="s">
        <v>116</v>
      </c>
      <c r="AN306">
        <v>205.8</v>
      </c>
      <c r="AO306">
        <v>1.53</v>
      </c>
      <c r="AQ306" s="6">
        <v>1.53</v>
      </c>
    </row>
    <row r="307" spans="1:43" x14ac:dyDescent="0.3">
      <c r="A307" t="s">
        <v>98</v>
      </c>
      <c r="B307" t="s">
        <v>207</v>
      </c>
      <c r="C307" t="s">
        <v>46</v>
      </c>
      <c r="D307" s="3">
        <v>75105</v>
      </c>
      <c r="E307" t="s">
        <v>100</v>
      </c>
      <c r="F307" t="s">
        <v>48</v>
      </c>
      <c r="G307" t="s">
        <v>49</v>
      </c>
      <c r="H307" t="s">
        <v>50</v>
      </c>
      <c r="I307" t="s">
        <v>51</v>
      </c>
      <c r="J307" t="s">
        <v>102</v>
      </c>
      <c r="K307" t="s">
        <v>102</v>
      </c>
      <c r="L307" t="s">
        <v>118</v>
      </c>
      <c r="M307" t="s">
        <v>52</v>
      </c>
      <c r="N307" t="s">
        <v>309</v>
      </c>
      <c r="O307" t="s">
        <v>105</v>
      </c>
      <c r="Q307" s="3"/>
      <c r="U307" s="3"/>
      <c r="W307" t="s">
        <v>43</v>
      </c>
      <c r="X307" t="s">
        <v>43</v>
      </c>
      <c r="Y307" s="3">
        <v>15</v>
      </c>
      <c r="Z307" t="s">
        <v>310</v>
      </c>
      <c r="AA307" t="s">
        <v>311</v>
      </c>
      <c r="AB307" t="s">
        <v>312</v>
      </c>
      <c r="AC307" t="s">
        <v>313</v>
      </c>
      <c r="AD307" t="s">
        <v>110</v>
      </c>
      <c r="AE307" t="s">
        <v>60</v>
      </c>
      <c r="AH307" s="3"/>
      <c r="AI307" s="3">
        <v>2024</v>
      </c>
      <c r="AJ307" s="4">
        <v>45474</v>
      </c>
      <c r="AK307" s="5">
        <v>45491</v>
      </c>
      <c r="AL307" t="s">
        <v>43</v>
      </c>
      <c r="AM307" t="s">
        <v>116</v>
      </c>
      <c r="AN307">
        <v>4830</v>
      </c>
      <c r="AO307">
        <v>36.520000000000003</v>
      </c>
      <c r="AQ307" s="6">
        <v>36.520000000000003</v>
      </c>
    </row>
    <row r="308" spans="1:43" x14ac:dyDescent="0.3">
      <c r="A308" t="s">
        <v>98</v>
      </c>
      <c r="B308" t="s">
        <v>247</v>
      </c>
      <c r="C308" t="s">
        <v>46</v>
      </c>
      <c r="D308" s="3">
        <v>75105</v>
      </c>
      <c r="E308" t="s">
        <v>100</v>
      </c>
      <c r="F308" t="s">
        <v>48</v>
      </c>
      <c r="G308" t="s">
        <v>49</v>
      </c>
      <c r="H308" t="s">
        <v>50</v>
      </c>
      <c r="I308" t="s">
        <v>51</v>
      </c>
      <c r="J308" t="s">
        <v>102</v>
      </c>
      <c r="K308" t="s">
        <v>102</v>
      </c>
      <c r="L308" t="s">
        <v>118</v>
      </c>
      <c r="M308" t="s">
        <v>52</v>
      </c>
      <c r="N308" t="s">
        <v>329</v>
      </c>
      <c r="O308" t="s">
        <v>105</v>
      </c>
      <c r="Q308" s="3"/>
      <c r="U308" s="3"/>
      <c r="W308" t="s">
        <v>43</v>
      </c>
      <c r="X308" t="s">
        <v>43</v>
      </c>
      <c r="Y308" s="3">
        <v>18</v>
      </c>
      <c r="Z308" t="s">
        <v>249</v>
      </c>
      <c r="AA308" t="s">
        <v>330</v>
      </c>
      <c r="AB308" t="s">
        <v>251</v>
      </c>
      <c r="AC308" t="s">
        <v>331</v>
      </c>
      <c r="AD308" t="s">
        <v>110</v>
      </c>
      <c r="AE308" t="s">
        <v>60</v>
      </c>
      <c r="AH308" s="3"/>
      <c r="AI308" s="3">
        <v>2023</v>
      </c>
      <c r="AJ308" s="4">
        <v>45208</v>
      </c>
      <c r="AK308" s="5">
        <v>45214</v>
      </c>
      <c r="AL308" t="s">
        <v>43</v>
      </c>
      <c r="AM308" t="s">
        <v>116</v>
      </c>
      <c r="AN308">
        <v>183674.4</v>
      </c>
      <c r="AO308">
        <v>1256.49</v>
      </c>
      <c r="AQ308" s="6">
        <v>1256.49</v>
      </c>
    </row>
    <row r="309" spans="1:43" x14ac:dyDescent="0.3">
      <c r="A309" t="s">
        <v>98</v>
      </c>
      <c r="B309" t="s">
        <v>179</v>
      </c>
      <c r="C309" t="s">
        <v>46</v>
      </c>
      <c r="D309" s="3">
        <v>75105</v>
      </c>
      <c r="E309" t="s">
        <v>100</v>
      </c>
      <c r="F309" t="s">
        <v>48</v>
      </c>
      <c r="G309" t="s">
        <v>49</v>
      </c>
      <c r="H309" t="s">
        <v>50</v>
      </c>
      <c r="I309" t="s">
        <v>51</v>
      </c>
      <c r="J309" t="s">
        <v>102</v>
      </c>
      <c r="K309" t="s">
        <v>102</v>
      </c>
      <c r="L309" t="s">
        <v>118</v>
      </c>
      <c r="M309" t="s">
        <v>52</v>
      </c>
      <c r="N309" t="s">
        <v>376</v>
      </c>
      <c r="O309" t="s">
        <v>105</v>
      </c>
      <c r="Q309" s="3"/>
      <c r="U309" s="3"/>
      <c r="W309" t="s">
        <v>43</v>
      </c>
      <c r="X309" t="s">
        <v>43</v>
      </c>
      <c r="Y309" s="3">
        <v>21</v>
      </c>
      <c r="Z309" t="s">
        <v>377</v>
      </c>
      <c r="AA309" t="s">
        <v>378</v>
      </c>
      <c r="AB309" t="s">
        <v>379</v>
      </c>
      <c r="AC309" t="s">
        <v>380</v>
      </c>
      <c r="AD309" t="s">
        <v>110</v>
      </c>
      <c r="AE309" t="s">
        <v>60</v>
      </c>
      <c r="AH309" s="3"/>
      <c r="AI309" s="3">
        <v>2024</v>
      </c>
      <c r="AJ309" s="4">
        <v>45540</v>
      </c>
      <c r="AK309" s="5">
        <v>45545</v>
      </c>
      <c r="AL309" t="s">
        <v>43</v>
      </c>
      <c r="AM309" t="s">
        <v>116</v>
      </c>
      <c r="AN309">
        <v>9487.8000000000011</v>
      </c>
      <c r="AO309">
        <v>72.11</v>
      </c>
      <c r="AQ309" s="6">
        <v>72.11</v>
      </c>
    </row>
    <row r="310" spans="1:43" x14ac:dyDescent="0.3">
      <c r="A310" t="s">
        <v>98</v>
      </c>
      <c r="B310" t="s">
        <v>130</v>
      </c>
      <c r="C310" t="s">
        <v>46</v>
      </c>
      <c r="D310" s="3">
        <v>75105</v>
      </c>
      <c r="E310" t="s">
        <v>100</v>
      </c>
      <c r="F310" t="s">
        <v>48</v>
      </c>
      <c r="G310" t="s">
        <v>49</v>
      </c>
      <c r="H310" t="s">
        <v>50</v>
      </c>
      <c r="I310" t="s">
        <v>51</v>
      </c>
      <c r="J310" t="s">
        <v>102</v>
      </c>
      <c r="K310" t="s">
        <v>102</v>
      </c>
      <c r="L310" t="s">
        <v>118</v>
      </c>
      <c r="M310" t="s">
        <v>52</v>
      </c>
      <c r="N310" t="s">
        <v>399</v>
      </c>
      <c r="O310" t="s">
        <v>105</v>
      </c>
      <c r="Q310" s="3"/>
      <c r="U310" s="3"/>
      <c r="W310" t="s">
        <v>43</v>
      </c>
      <c r="X310" t="s">
        <v>43</v>
      </c>
      <c r="Y310" s="3">
        <v>23</v>
      </c>
      <c r="Z310" t="s">
        <v>400</v>
      </c>
      <c r="AA310" t="s">
        <v>401</v>
      </c>
      <c r="AB310" t="s">
        <v>402</v>
      </c>
      <c r="AC310" t="s">
        <v>403</v>
      </c>
      <c r="AD310" t="s">
        <v>110</v>
      </c>
      <c r="AE310" t="s">
        <v>60</v>
      </c>
      <c r="AH310" s="3"/>
      <c r="AI310" s="3">
        <v>2024</v>
      </c>
      <c r="AJ310" s="4">
        <v>45622</v>
      </c>
      <c r="AK310" s="5">
        <v>45630</v>
      </c>
      <c r="AL310" t="s">
        <v>43</v>
      </c>
      <c r="AM310" t="s">
        <v>116</v>
      </c>
      <c r="AN310">
        <v>29166.55</v>
      </c>
      <c r="AO310">
        <v>222.51</v>
      </c>
      <c r="AQ310" s="6">
        <v>222.51</v>
      </c>
    </row>
    <row r="311" spans="1:43" x14ac:dyDescent="0.3">
      <c r="A311" t="s">
        <v>98</v>
      </c>
      <c r="B311" t="s">
        <v>247</v>
      </c>
      <c r="C311" t="s">
        <v>46</v>
      </c>
      <c r="D311" s="3">
        <v>75105</v>
      </c>
      <c r="E311" t="s">
        <v>100</v>
      </c>
      <c r="F311" t="s">
        <v>48</v>
      </c>
      <c r="G311" t="s">
        <v>49</v>
      </c>
      <c r="H311" t="s">
        <v>50</v>
      </c>
      <c r="I311" t="s">
        <v>51</v>
      </c>
      <c r="J311" t="s">
        <v>102</v>
      </c>
      <c r="K311" t="s">
        <v>102</v>
      </c>
      <c r="L311" t="s">
        <v>118</v>
      </c>
      <c r="M311" t="s">
        <v>52</v>
      </c>
      <c r="N311" t="s">
        <v>406</v>
      </c>
      <c r="O311" t="s">
        <v>105</v>
      </c>
      <c r="Q311" s="3"/>
      <c r="U311" s="3"/>
      <c r="W311" t="s">
        <v>43</v>
      </c>
      <c r="X311" t="s">
        <v>43</v>
      </c>
      <c r="Y311" s="3">
        <v>25</v>
      </c>
      <c r="Z311" t="s">
        <v>407</v>
      </c>
      <c r="AA311" t="s">
        <v>408</v>
      </c>
      <c r="AB311" t="s">
        <v>409</v>
      </c>
      <c r="AC311" t="s">
        <v>410</v>
      </c>
      <c r="AD311" t="s">
        <v>110</v>
      </c>
      <c r="AE311" t="s">
        <v>60</v>
      </c>
      <c r="AH311" s="3"/>
      <c r="AI311" s="3">
        <v>2023</v>
      </c>
      <c r="AJ311" s="4">
        <v>45212</v>
      </c>
      <c r="AK311" s="5">
        <v>45219</v>
      </c>
      <c r="AL311" t="s">
        <v>43</v>
      </c>
      <c r="AM311" t="s">
        <v>116</v>
      </c>
      <c r="AN311">
        <v>1897</v>
      </c>
      <c r="AO311">
        <v>14.14</v>
      </c>
      <c r="AQ311" s="6">
        <v>14.14</v>
      </c>
    </row>
    <row r="312" spans="1:43" x14ac:dyDescent="0.3">
      <c r="A312" t="s">
        <v>98</v>
      </c>
      <c r="B312" t="s">
        <v>247</v>
      </c>
      <c r="C312" t="s">
        <v>46</v>
      </c>
      <c r="D312" s="3">
        <v>75105</v>
      </c>
      <c r="E312" t="s">
        <v>100</v>
      </c>
      <c r="F312" t="s">
        <v>48</v>
      </c>
      <c r="G312" t="s">
        <v>49</v>
      </c>
      <c r="H312" t="s">
        <v>50</v>
      </c>
      <c r="I312" t="s">
        <v>51</v>
      </c>
      <c r="J312" t="s">
        <v>102</v>
      </c>
      <c r="K312" t="s">
        <v>102</v>
      </c>
      <c r="L312" t="s">
        <v>118</v>
      </c>
      <c r="M312" t="s">
        <v>52</v>
      </c>
      <c r="N312" t="s">
        <v>431</v>
      </c>
      <c r="O312" t="s">
        <v>105</v>
      </c>
      <c r="Q312" s="3"/>
      <c r="U312" s="3"/>
      <c r="W312" t="s">
        <v>43</v>
      </c>
      <c r="X312" t="s">
        <v>43</v>
      </c>
      <c r="Y312" s="3">
        <v>29</v>
      </c>
      <c r="Z312" t="s">
        <v>432</v>
      </c>
      <c r="AA312" t="s">
        <v>433</v>
      </c>
      <c r="AB312" t="s">
        <v>434</v>
      </c>
      <c r="AC312" t="s">
        <v>435</v>
      </c>
      <c r="AD312" t="s">
        <v>110</v>
      </c>
      <c r="AE312" t="s">
        <v>60</v>
      </c>
      <c r="AH312" s="3"/>
      <c r="AI312" s="3">
        <v>2023</v>
      </c>
      <c r="AJ312" s="4">
        <v>45211</v>
      </c>
      <c r="AK312" s="5">
        <v>45217</v>
      </c>
      <c r="AL312" t="s">
        <v>43</v>
      </c>
      <c r="AM312" t="s">
        <v>116</v>
      </c>
      <c r="AN312">
        <v>8750</v>
      </c>
      <c r="AO312">
        <v>65.239999999999995</v>
      </c>
      <c r="AQ312" s="6">
        <v>65.239999999999995</v>
      </c>
    </row>
    <row r="313" spans="1:43" x14ac:dyDescent="0.3">
      <c r="A313" t="s">
        <v>98</v>
      </c>
      <c r="B313" t="s">
        <v>440</v>
      </c>
      <c r="C313" t="s">
        <v>46</v>
      </c>
      <c r="D313" s="3">
        <v>75105</v>
      </c>
      <c r="E313" t="s">
        <v>100</v>
      </c>
      <c r="F313" t="s">
        <v>48</v>
      </c>
      <c r="G313" t="s">
        <v>49</v>
      </c>
      <c r="H313" t="s">
        <v>50</v>
      </c>
      <c r="I313" t="s">
        <v>51</v>
      </c>
      <c r="J313" t="s">
        <v>102</v>
      </c>
      <c r="K313" t="s">
        <v>102</v>
      </c>
      <c r="L313" t="s">
        <v>118</v>
      </c>
      <c r="M313" t="s">
        <v>52</v>
      </c>
      <c r="N313" t="s">
        <v>441</v>
      </c>
      <c r="O313" t="s">
        <v>105</v>
      </c>
      <c r="Q313" s="3"/>
      <c r="U313" s="3"/>
      <c r="W313" t="s">
        <v>43</v>
      </c>
      <c r="X313" t="s">
        <v>43</v>
      </c>
      <c r="Y313" s="3">
        <v>30</v>
      </c>
      <c r="Z313" t="s">
        <v>442</v>
      </c>
      <c r="AA313" t="s">
        <v>443</v>
      </c>
      <c r="AB313" t="s">
        <v>444</v>
      </c>
      <c r="AC313" t="s">
        <v>445</v>
      </c>
      <c r="AD313" t="s">
        <v>110</v>
      </c>
      <c r="AE313" t="s">
        <v>60</v>
      </c>
      <c r="AH313" s="3"/>
      <c r="AI313" s="3">
        <v>2024</v>
      </c>
      <c r="AJ313" s="4">
        <v>45386</v>
      </c>
      <c r="AK313" s="5">
        <v>45394</v>
      </c>
      <c r="AL313" t="s">
        <v>43</v>
      </c>
      <c r="AM313" t="s">
        <v>116</v>
      </c>
      <c r="AN313">
        <v>574000</v>
      </c>
      <c r="AO313">
        <v>4326.8500000000004</v>
      </c>
      <c r="AQ313" s="6">
        <v>4326.8500000000004</v>
      </c>
    </row>
    <row r="314" spans="1:43" x14ac:dyDescent="0.3">
      <c r="A314" t="s">
        <v>98</v>
      </c>
      <c r="B314" t="s">
        <v>162</v>
      </c>
      <c r="C314" t="s">
        <v>46</v>
      </c>
      <c r="D314" s="3">
        <v>75105</v>
      </c>
      <c r="E314" t="s">
        <v>100</v>
      </c>
      <c r="F314" t="s">
        <v>48</v>
      </c>
      <c r="G314" t="s">
        <v>49</v>
      </c>
      <c r="H314" t="s">
        <v>50</v>
      </c>
      <c r="I314" t="s">
        <v>51</v>
      </c>
      <c r="J314" t="s">
        <v>102</v>
      </c>
      <c r="K314" t="s">
        <v>102</v>
      </c>
      <c r="L314" t="s">
        <v>118</v>
      </c>
      <c r="M314" t="s">
        <v>52</v>
      </c>
      <c r="N314" t="s">
        <v>479</v>
      </c>
      <c r="O314" t="s">
        <v>105</v>
      </c>
      <c r="Q314" s="3"/>
      <c r="U314" s="3"/>
      <c r="W314" t="s">
        <v>43</v>
      </c>
      <c r="X314" t="s">
        <v>43</v>
      </c>
      <c r="Y314" s="3">
        <v>46</v>
      </c>
      <c r="Z314" t="s">
        <v>480</v>
      </c>
      <c r="AA314" t="s">
        <v>481</v>
      </c>
      <c r="AB314" t="s">
        <v>482</v>
      </c>
      <c r="AC314" t="s">
        <v>483</v>
      </c>
      <c r="AD314" t="s">
        <v>110</v>
      </c>
      <c r="AE314" t="s">
        <v>60</v>
      </c>
      <c r="AH314" s="3"/>
      <c r="AI314" s="3">
        <v>2023</v>
      </c>
      <c r="AJ314" s="4">
        <v>45069</v>
      </c>
      <c r="AK314" s="5">
        <v>45075</v>
      </c>
      <c r="AL314" t="s">
        <v>43</v>
      </c>
      <c r="AM314" t="s">
        <v>116</v>
      </c>
      <c r="AN314">
        <v>222047.42</v>
      </c>
      <c r="AO314">
        <v>1519</v>
      </c>
      <c r="AQ314" s="6">
        <v>1519</v>
      </c>
    </row>
    <row r="315" spans="1:43" x14ac:dyDescent="0.3">
      <c r="A315" t="s">
        <v>98</v>
      </c>
      <c r="B315" t="s">
        <v>440</v>
      </c>
      <c r="C315" t="s">
        <v>46</v>
      </c>
      <c r="D315" s="3">
        <v>75105</v>
      </c>
      <c r="E315" t="s">
        <v>100</v>
      </c>
      <c r="F315" t="s">
        <v>48</v>
      </c>
      <c r="G315" t="s">
        <v>49</v>
      </c>
      <c r="H315" t="s">
        <v>50</v>
      </c>
      <c r="I315" t="s">
        <v>51</v>
      </c>
      <c r="J315" t="s">
        <v>102</v>
      </c>
      <c r="K315" t="s">
        <v>102</v>
      </c>
      <c r="L315" t="s">
        <v>118</v>
      </c>
      <c r="M315" t="s">
        <v>52</v>
      </c>
      <c r="N315" t="s">
        <v>527</v>
      </c>
      <c r="O315" t="s">
        <v>105</v>
      </c>
      <c r="Q315" s="3"/>
      <c r="U315" s="3"/>
      <c r="W315" t="s">
        <v>43</v>
      </c>
      <c r="X315" t="s">
        <v>43</v>
      </c>
      <c r="Y315" s="3">
        <v>71</v>
      </c>
      <c r="Z315" t="s">
        <v>528</v>
      </c>
      <c r="AA315" t="s">
        <v>529</v>
      </c>
      <c r="AB315" t="s">
        <v>530</v>
      </c>
      <c r="AC315" t="s">
        <v>531</v>
      </c>
      <c r="AD315" t="s">
        <v>110</v>
      </c>
      <c r="AE315" t="s">
        <v>60</v>
      </c>
      <c r="AH315" s="3"/>
      <c r="AI315" s="3">
        <v>2024</v>
      </c>
      <c r="AJ315" s="4">
        <v>45383</v>
      </c>
      <c r="AK315" s="5">
        <v>45407</v>
      </c>
      <c r="AL315" t="s">
        <v>43</v>
      </c>
      <c r="AM315" t="s">
        <v>116</v>
      </c>
      <c r="AN315">
        <v>-8750</v>
      </c>
      <c r="AP315">
        <v>65.239999999999995</v>
      </c>
      <c r="AQ315" s="6">
        <v>-65.239999999999995</v>
      </c>
    </row>
    <row r="316" spans="1:43" x14ac:dyDescent="0.3">
      <c r="A316" t="s">
        <v>98</v>
      </c>
      <c r="B316" t="s">
        <v>230</v>
      </c>
      <c r="C316" t="s">
        <v>46</v>
      </c>
      <c r="D316" s="3">
        <v>75105</v>
      </c>
      <c r="E316" t="s">
        <v>100</v>
      </c>
      <c r="F316" t="s">
        <v>48</v>
      </c>
      <c r="G316" t="s">
        <v>49</v>
      </c>
      <c r="H316" t="s">
        <v>50</v>
      </c>
      <c r="I316" t="s">
        <v>51</v>
      </c>
      <c r="J316" t="s">
        <v>102</v>
      </c>
      <c r="K316" t="s">
        <v>102</v>
      </c>
      <c r="L316" t="s">
        <v>118</v>
      </c>
      <c r="M316" t="s">
        <v>52</v>
      </c>
      <c r="N316" t="s">
        <v>603</v>
      </c>
      <c r="O316" t="s">
        <v>105</v>
      </c>
      <c r="Q316" s="3"/>
      <c r="U316" s="3"/>
      <c r="W316" t="s">
        <v>43</v>
      </c>
      <c r="X316" t="s">
        <v>43</v>
      </c>
      <c r="Y316" s="3">
        <v>135</v>
      </c>
      <c r="Z316" t="s">
        <v>604</v>
      </c>
      <c r="AA316" t="s">
        <v>605</v>
      </c>
      <c r="AB316" t="s">
        <v>606</v>
      </c>
      <c r="AC316" t="s">
        <v>607</v>
      </c>
      <c r="AD316" t="s">
        <v>110</v>
      </c>
      <c r="AE316" t="s">
        <v>60</v>
      </c>
      <c r="AH316" s="3"/>
      <c r="AI316" s="3">
        <v>2023</v>
      </c>
      <c r="AJ316" s="4">
        <v>45124</v>
      </c>
      <c r="AK316" s="5">
        <v>45126</v>
      </c>
      <c r="AL316" t="s">
        <v>43</v>
      </c>
      <c r="AM316" t="s">
        <v>116</v>
      </c>
      <c r="AN316">
        <v>11255.79</v>
      </c>
      <c r="AO316">
        <v>81.77</v>
      </c>
      <c r="AQ316" s="6">
        <v>81.77</v>
      </c>
    </row>
    <row r="317" spans="1:43" x14ac:dyDescent="0.3">
      <c r="A317" t="s">
        <v>98</v>
      </c>
      <c r="B317" t="s">
        <v>207</v>
      </c>
      <c r="C317" t="s">
        <v>46</v>
      </c>
      <c r="D317" s="3">
        <v>75105</v>
      </c>
      <c r="E317" t="s">
        <v>100</v>
      </c>
      <c r="F317" t="s">
        <v>48</v>
      </c>
      <c r="G317" t="s">
        <v>49</v>
      </c>
      <c r="H317" t="s">
        <v>50</v>
      </c>
      <c r="I317" t="s">
        <v>51</v>
      </c>
      <c r="J317" t="s">
        <v>102</v>
      </c>
      <c r="K317" t="s">
        <v>102</v>
      </c>
      <c r="L317" t="s">
        <v>118</v>
      </c>
      <c r="M317" t="s">
        <v>52</v>
      </c>
      <c r="N317" t="s">
        <v>669</v>
      </c>
      <c r="O317" t="s">
        <v>105</v>
      </c>
      <c r="Q317" s="3"/>
      <c r="U317" s="3"/>
      <c r="W317" t="s">
        <v>43</v>
      </c>
      <c r="X317" t="s">
        <v>43</v>
      </c>
      <c r="Y317" s="3">
        <v>207</v>
      </c>
      <c r="Z317" t="s">
        <v>237</v>
      </c>
      <c r="AA317" t="s">
        <v>670</v>
      </c>
      <c r="AB317" t="s">
        <v>239</v>
      </c>
      <c r="AC317" t="s">
        <v>671</v>
      </c>
      <c r="AD317" t="s">
        <v>110</v>
      </c>
      <c r="AE317" t="s">
        <v>60</v>
      </c>
      <c r="AH317" s="3"/>
      <c r="AI317" s="3">
        <v>2024</v>
      </c>
      <c r="AJ317" s="4">
        <v>45503</v>
      </c>
      <c r="AK317" s="5">
        <v>45505</v>
      </c>
      <c r="AL317" t="s">
        <v>43</v>
      </c>
      <c r="AM317" t="s">
        <v>116</v>
      </c>
      <c r="AN317">
        <v>40982.770000000004</v>
      </c>
      <c r="AO317">
        <v>310.99</v>
      </c>
      <c r="AQ317" s="6">
        <v>310.99</v>
      </c>
    </row>
    <row r="318" spans="1:43" x14ac:dyDescent="0.3">
      <c r="A318" t="s">
        <v>98</v>
      </c>
      <c r="B318" t="s">
        <v>130</v>
      </c>
      <c r="C318" t="s">
        <v>46</v>
      </c>
      <c r="D318" s="3">
        <v>75105</v>
      </c>
      <c r="E318" t="s">
        <v>100</v>
      </c>
      <c r="F318" t="s">
        <v>48</v>
      </c>
      <c r="G318" t="s">
        <v>49</v>
      </c>
      <c r="H318" t="s">
        <v>50</v>
      </c>
      <c r="I318" t="s">
        <v>51</v>
      </c>
      <c r="J318" t="s">
        <v>102</v>
      </c>
      <c r="K318" t="s">
        <v>102</v>
      </c>
      <c r="L318" t="s">
        <v>118</v>
      </c>
      <c r="M318" t="s">
        <v>52</v>
      </c>
      <c r="N318" t="s">
        <v>672</v>
      </c>
      <c r="O318" t="s">
        <v>105</v>
      </c>
      <c r="Q318" s="3"/>
      <c r="U318" s="3"/>
      <c r="W318" t="s">
        <v>43</v>
      </c>
      <c r="X318" t="s">
        <v>43</v>
      </c>
      <c r="Y318" s="3">
        <v>211</v>
      </c>
      <c r="Z318" t="s">
        <v>400</v>
      </c>
      <c r="AA318" t="s">
        <v>673</v>
      </c>
      <c r="AB318" t="s">
        <v>402</v>
      </c>
      <c r="AC318" t="s">
        <v>674</v>
      </c>
      <c r="AD318" t="s">
        <v>110</v>
      </c>
      <c r="AE318" t="s">
        <v>60</v>
      </c>
      <c r="AH318" s="3"/>
      <c r="AI318" s="3">
        <v>2024</v>
      </c>
      <c r="AJ318" s="4">
        <v>45597</v>
      </c>
      <c r="AK318" s="5">
        <v>45630</v>
      </c>
      <c r="AL318" t="s">
        <v>43</v>
      </c>
      <c r="AM318" t="s">
        <v>116</v>
      </c>
      <c r="AN318">
        <v>371000</v>
      </c>
      <c r="AO318">
        <v>2829.25</v>
      </c>
      <c r="AQ318" s="6">
        <v>2829.25</v>
      </c>
    </row>
    <row r="319" spans="1:43" x14ac:dyDescent="0.3">
      <c r="A319" t="s">
        <v>98</v>
      </c>
      <c r="B319" t="s">
        <v>247</v>
      </c>
      <c r="C319" t="s">
        <v>46</v>
      </c>
      <c r="D319" s="3">
        <v>75105</v>
      </c>
      <c r="E319" t="s">
        <v>100</v>
      </c>
      <c r="F319" t="s">
        <v>48</v>
      </c>
      <c r="G319" t="s">
        <v>49</v>
      </c>
      <c r="H319" t="s">
        <v>50</v>
      </c>
      <c r="I319" t="s">
        <v>51</v>
      </c>
      <c r="J319" t="s">
        <v>102</v>
      </c>
      <c r="K319" t="s">
        <v>102</v>
      </c>
      <c r="L319" t="s">
        <v>118</v>
      </c>
      <c r="M319" t="s">
        <v>52</v>
      </c>
      <c r="N319" t="s">
        <v>804</v>
      </c>
      <c r="O319" t="s">
        <v>105</v>
      </c>
      <c r="Q319" s="3"/>
      <c r="U319" s="3"/>
      <c r="W319" t="s">
        <v>43</v>
      </c>
      <c r="X319" t="s">
        <v>43</v>
      </c>
      <c r="Y319" s="3">
        <v>7</v>
      </c>
      <c r="Z319" t="s">
        <v>275</v>
      </c>
      <c r="AA319" t="s">
        <v>805</v>
      </c>
      <c r="AB319" t="s">
        <v>806</v>
      </c>
      <c r="AC319" t="s">
        <v>807</v>
      </c>
      <c r="AD319" t="s">
        <v>110</v>
      </c>
      <c r="AE319" t="s">
        <v>60</v>
      </c>
      <c r="AH319" s="3"/>
      <c r="AI319" s="3">
        <v>2023</v>
      </c>
      <c r="AJ319" s="4">
        <v>45222</v>
      </c>
      <c r="AK319" s="5">
        <v>45246</v>
      </c>
      <c r="AL319" t="s">
        <v>43</v>
      </c>
      <c r="AM319" t="s">
        <v>61</v>
      </c>
      <c r="AN319">
        <v>105</v>
      </c>
      <c r="AO319">
        <v>105</v>
      </c>
      <c r="AQ319" s="6">
        <v>105</v>
      </c>
    </row>
    <row r="320" spans="1:43" x14ac:dyDescent="0.3">
      <c r="A320" t="s">
        <v>98</v>
      </c>
      <c r="B320" t="s">
        <v>85</v>
      </c>
      <c r="C320" t="s">
        <v>46</v>
      </c>
      <c r="D320" s="3">
        <v>75105</v>
      </c>
      <c r="E320" t="s">
        <v>100</v>
      </c>
      <c r="F320" t="s">
        <v>48</v>
      </c>
      <c r="G320" t="s">
        <v>49</v>
      </c>
      <c r="H320" t="s">
        <v>50</v>
      </c>
      <c r="I320" t="s">
        <v>51</v>
      </c>
      <c r="J320" t="s">
        <v>102</v>
      </c>
      <c r="K320" t="s">
        <v>102</v>
      </c>
      <c r="L320" t="s">
        <v>118</v>
      </c>
      <c r="M320" t="s">
        <v>52</v>
      </c>
      <c r="N320" t="s">
        <v>863</v>
      </c>
      <c r="O320" t="s">
        <v>105</v>
      </c>
      <c r="Q320" s="3"/>
      <c r="U320" s="3"/>
      <c r="W320" t="s">
        <v>43</v>
      </c>
      <c r="X320" t="s">
        <v>43</v>
      </c>
      <c r="Y320" s="3">
        <v>24</v>
      </c>
      <c r="Z320" t="s">
        <v>325</v>
      </c>
      <c r="AA320" t="s">
        <v>864</v>
      </c>
      <c r="AB320" t="s">
        <v>852</v>
      </c>
      <c r="AC320" t="s">
        <v>865</v>
      </c>
      <c r="AD320" t="s">
        <v>110</v>
      </c>
      <c r="AE320" t="s">
        <v>60</v>
      </c>
      <c r="AH320" s="3"/>
      <c r="AI320" s="3">
        <v>2023</v>
      </c>
      <c r="AJ320" s="4">
        <v>45264</v>
      </c>
      <c r="AK320" s="5">
        <v>45279</v>
      </c>
      <c r="AL320" t="s">
        <v>43</v>
      </c>
      <c r="AM320" t="s">
        <v>61</v>
      </c>
      <c r="AN320">
        <v>345.1</v>
      </c>
      <c r="AO320">
        <v>345.1</v>
      </c>
      <c r="AQ320" s="6">
        <v>345.1</v>
      </c>
    </row>
    <row r="321" spans="1:43" x14ac:dyDescent="0.3">
      <c r="A321" t="s">
        <v>98</v>
      </c>
      <c r="B321" t="s">
        <v>85</v>
      </c>
      <c r="C321" t="s">
        <v>46</v>
      </c>
      <c r="D321" s="3">
        <v>75105</v>
      </c>
      <c r="E321" t="s">
        <v>100</v>
      </c>
      <c r="F321" t="s">
        <v>48</v>
      </c>
      <c r="G321" t="s">
        <v>49</v>
      </c>
      <c r="H321" t="s">
        <v>50</v>
      </c>
      <c r="I321" t="s">
        <v>51</v>
      </c>
      <c r="J321" t="s">
        <v>102</v>
      </c>
      <c r="K321" t="s">
        <v>102</v>
      </c>
      <c r="L321" t="s">
        <v>118</v>
      </c>
      <c r="M321" t="s">
        <v>52</v>
      </c>
      <c r="N321" t="s">
        <v>956</v>
      </c>
      <c r="O321" t="s">
        <v>105</v>
      </c>
      <c r="Q321" s="3"/>
      <c r="U321" s="3"/>
      <c r="W321" t="s">
        <v>43</v>
      </c>
      <c r="X321" t="s">
        <v>43</v>
      </c>
      <c r="Y321" s="3">
        <v>94</v>
      </c>
      <c r="Z321" t="s">
        <v>957</v>
      </c>
      <c r="AA321" t="s">
        <v>958</v>
      </c>
      <c r="AB321" t="s">
        <v>959</v>
      </c>
      <c r="AC321" t="s">
        <v>960</v>
      </c>
      <c r="AD321" t="s">
        <v>110</v>
      </c>
      <c r="AE321" t="s">
        <v>60</v>
      </c>
      <c r="AH321" s="3"/>
      <c r="AI321" s="3">
        <v>2023</v>
      </c>
      <c r="AJ321" s="4">
        <v>45272</v>
      </c>
      <c r="AK321" s="5">
        <v>45275</v>
      </c>
      <c r="AL321" t="s">
        <v>43</v>
      </c>
      <c r="AM321" t="s">
        <v>61</v>
      </c>
      <c r="AN321">
        <v>315</v>
      </c>
      <c r="AO321">
        <v>315</v>
      </c>
      <c r="AQ321" s="6">
        <v>315</v>
      </c>
    </row>
    <row r="322" spans="1:43" x14ac:dyDescent="0.3">
      <c r="A322" t="s">
        <v>98</v>
      </c>
      <c r="B322" t="s">
        <v>440</v>
      </c>
      <c r="C322" t="s">
        <v>46</v>
      </c>
      <c r="D322" s="3">
        <v>75105</v>
      </c>
      <c r="E322" t="s">
        <v>100</v>
      </c>
      <c r="F322" t="s">
        <v>48</v>
      </c>
      <c r="G322" t="s">
        <v>49</v>
      </c>
      <c r="H322" t="s">
        <v>50</v>
      </c>
      <c r="I322" t="s">
        <v>51</v>
      </c>
      <c r="J322" t="s">
        <v>102</v>
      </c>
      <c r="K322" t="s">
        <v>102</v>
      </c>
      <c r="L322" t="s">
        <v>118</v>
      </c>
      <c r="M322" t="s">
        <v>52</v>
      </c>
      <c r="N322" t="s">
        <v>966</v>
      </c>
      <c r="O322" t="s">
        <v>105</v>
      </c>
      <c r="Q322" s="3"/>
      <c r="U322" s="3"/>
      <c r="W322" t="s">
        <v>43</v>
      </c>
      <c r="X322" t="s">
        <v>43</v>
      </c>
      <c r="Y322" s="3">
        <v>115</v>
      </c>
      <c r="Z322" t="s">
        <v>967</v>
      </c>
      <c r="AA322" t="s">
        <v>968</v>
      </c>
      <c r="AB322" t="s">
        <v>969</v>
      </c>
      <c r="AC322" t="s">
        <v>531</v>
      </c>
      <c r="AD322" t="s">
        <v>110</v>
      </c>
      <c r="AE322" t="s">
        <v>60</v>
      </c>
      <c r="AH322" s="3"/>
      <c r="AI322" s="3">
        <v>2024</v>
      </c>
      <c r="AJ322" s="4">
        <v>45383</v>
      </c>
      <c r="AK322" s="5">
        <v>45413</v>
      </c>
      <c r="AL322" t="s">
        <v>43</v>
      </c>
      <c r="AM322" t="s">
        <v>61</v>
      </c>
      <c r="AN322">
        <v>54.21</v>
      </c>
      <c r="AO322">
        <v>54.21</v>
      </c>
      <c r="AQ322" s="6">
        <v>54.21</v>
      </c>
    </row>
    <row r="323" spans="1:43" x14ac:dyDescent="0.3">
      <c r="A323" t="s">
        <v>98</v>
      </c>
      <c r="B323" t="s">
        <v>124</v>
      </c>
      <c r="C323" t="s">
        <v>46</v>
      </c>
      <c r="D323" s="3">
        <v>75105</v>
      </c>
      <c r="E323" t="s">
        <v>100</v>
      </c>
      <c r="F323" t="s">
        <v>48</v>
      </c>
      <c r="G323" t="s">
        <v>49</v>
      </c>
      <c r="H323" t="s">
        <v>50</v>
      </c>
      <c r="I323" t="s">
        <v>51</v>
      </c>
      <c r="J323" t="s">
        <v>102</v>
      </c>
      <c r="K323" t="s">
        <v>102</v>
      </c>
      <c r="L323" t="s">
        <v>118</v>
      </c>
      <c r="M323" t="s">
        <v>52</v>
      </c>
      <c r="N323" t="s">
        <v>984</v>
      </c>
      <c r="O323" t="s">
        <v>105</v>
      </c>
      <c r="Q323" s="3"/>
      <c r="U323" s="3"/>
      <c r="W323" t="s">
        <v>43</v>
      </c>
      <c r="X323" t="s">
        <v>43</v>
      </c>
      <c r="Y323" s="3">
        <v>134</v>
      </c>
      <c r="Z323" t="s">
        <v>985</v>
      </c>
      <c r="AA323" t="s">
        <v>986</v>
      </c>
      <c r="AB323" t="s">
        <v>987</v>
      </c>
      <c r="AC323" t="s">
        <v>587</v>
      </c>
      <c r="AD323" t="s">
        <v>110</v>
      </c>
      <c r="AE323" t="s">
        <v>60</v>
      </c>
      <c r="AH323" s="3"/>
      <c r="AI323" s="3">
        <v>2024</v>
      </c>
      <c r="AJ323" s="4">
        <v>45596</v>
      </c>
      <c r="AK323" s="5">
        <v>45597</v>
      </c>
      <c r="AL323" t="s">
        <v>43</v>
      </c>
      <c r="AM323" t="s">
        <v>61</v>
      </c>
      <c r="AN323">
        <v>17.88</v>
      </c>
      <c r="AO323">
        <v>17.88</v>
      </c>
      <c r="AQ323" s="6">
        <v>17.88</v>
      </c>
    </row>
    <row r="324" spans="1:43" x14ac:dyDescent="0.3">
      <c r="A324" t="s">
        <v>98</v>
      </c>
      <c r="B324" t="s">
        <v>130</v>
      </c>
      <c r="C324" t="s">
        <v>46</v>
      </c>
      <c r="D324" s="3">
        <v>75105</v>
      </c>
      <c r="E324" t="s">
        <v>100</v>
      </c>
      <c r="F324" t="s">
        <v>48</v>
      </c>
      <c r="G324" t="s">
        <v>49</v>
      </c>
      <c r="H324" t="s">
        <v>50</v>
      </c>
      <c r="I324" t="s">
        <v>51</v>
      </c>
      <c r="J324" t="s">
        <v>102</v>
      </c>
      <c r="K324" t="s">
        <v>102</v>
      </c>
      <c r="L324" t="s">
        <v>118</v>
      </c>
      <c r="M324" t="s">
        <v>52</v>
      </c>
      <c r="N324" t="s">
        <v>1094</v>
      </c>
      <c r="O324" t="s">
        <v>105</v>
      </c>
      <c r="Q324" s="3"/>
      <c r="U324" s="3"/>
      <c r="W324" t="s">
        <v>43</v>
      </c>
      <c r="X324" t="s">
        <v>43</v>
      </c>
      <c r="Y324" s="3">
        <v>288</v>
      </c>
      <c r="Z324" t="s">
        <v>976</v>
      </c>
      <c r="AA324" t="s">
        <v>1095</v>
      </c>
      <c r="AB324" t="s">
        <v>978</v>
      </c>
      <c r="AC324" t="s">
        <v>1096</v>
      </c>
      <c r="AD324" t="s">
        <v>110</v>
      </c>
      <c r="AE324" t="s">
        <v>60</v>
      </c>
      <c r="AH324" s="3"/>
      <c r="AI324" s="3">
        <v>2024</v>
      </c>
      <c r="AJ324" s="4">
        <v>45602</v>
      </c>
      <c r="AK324" s="5">
        <v>45603</v>
      </c>
      <c r="AL324" t="s">
        <v>43</v>
      </c>
      <c r="AM324" t="s">
        <v>61</v>
      </c>
      <c r="AN324">
        <v>53.76</v>
      </c>
      <c r="AO324">
        <v>53.76</v>
      </c>
      <c r="AQ324" s="6">
        <v>53.76</v>
      </c>
    </row>
    <row r="325" spans="1:43" x14ac:dyDescent="0.3">
      <c r="A325" t="s">
        <v>98</v>
      </c>
      <c r="B325" t="s">
        <v>85</v>
      </c>
      <c r="C325" t="s">
        <v>46</v>
      </c>
      <c r="D325" s="3">
        <v>75105</v>
      </c>
      <c r="E325" t="s">
        <v>100</v>
      </c>
      <c r="F325" t="s">
        <v>48</v>
      </c>
      <c r="G325" t="s">
        <v>49</v>
      </c>
      <c r="H325" t="s">
        <v>50</v>
      </c>
      <c r="I325" t="s">
        <v>51</v>
      </c>
      <c r="J325" t="s">
        <v>102</v>
      </c>
      <c r="K325" t="s">
        <v>102</v>
      </c>
      <c r="L325" t="s">
        <v>118</v>
      </c>
      <c r="M325" t="s">
        <v>52</v>
      </c>
      <c r="N325" t="s">
        <v>1101</v>
      </c>
      <c r="O325" t="s">
        <v>105</v>
      </c>
      <c r="Q325" s="3"/>
      <c r="U325" s="3"/>
      <c r="W325" t="s">
        <v>43</v>
      </c>
      <c r="X325" t="s">
        <v>43</v>
      </c>
      <c r="Y325" s="3">
        <v>366</v>
      </c>
      <c r="Z325" t="s">
        <v>1102</v>
      </c>
      <c r="AA325" t="s">
        <v>1103</v>
      </c>
      <c r="AB325" t="s">
        <v>1104</v>
      </c>
      <c r="AC325" t="s">
        <v>865</v>
      </c>
      <c r="AD325" t="s">
        <v>110</v>
      </c>
      <c r="AE325" t="s">
        <v>60</v>
      </c>
      <c r="AH325" s="3"/>
      <c r="AI325" s="3">
        <v>2023</v>
      </c>
      <c r="AJ325" s="4">
        <v>45264</v>
      </c>
      <c r="AK325" s="5">
        <v>45265</v>
      </c>
      <c r="AL325" t="s">
        <v>43</v>
      </c>
      <c r="AM325" t="s">
        <v>61</v>
      </c>
      <c r="AN325">
        <v>250.32</v>
      </c>
      <c r="AO325">
        <v>250.32</v>
      </c>
      <c r="AQ325" s="6">
        <v>250.32</v>
      </c>
    </row>
    <row r="326" spans="1:43" x14ac:dyDescent="0.3">
      <c r="A326" t="s">
        <v>2239</v>
      </c>
      <c r="B326" t="s">
        <v>45</v>
      </c>
      <c r="C326" t="s">
        <v>46</v>
      </c>
      <c r="D326" s="3">
        <v>76105</v>
      </c>
      <c r="E326" t="s">
        <v>3384</v>
      </c>
      <c r="F326" t="s">
        <v>48</v>
      </c>
      <c r="G326" t="s">
        <v>49</v>
      </c>
      <c r="H326" t="s">
        <v>50</v>
      </c>
      <c r="I326" t="s">
        <v>51</v>
      </c>
      <c r="J326" t="s">
        <v>102</v>
      </c>
      <c r="K326" t="s">
        <v>102</v>
      </c>
      <c r="L326" t="s">
        <v>118</v>
      </c>
      <c r="M326" t="s">
        <v>52</v>
      </c>
      <c r="N326" t="s">
        <v>2358</v>
      </c>
      <c r="O326" t="s">
        <v>2241</v>
      </c>
      <c r="P326" t="s">
        <v>2352</v>
      </c>
      <c r="Q326" s="3">
        <v>300000993980895</v>
      </c>
      <c r="R326" t="s">
        <v>2243</v>
      </c>
      <c r="S326">
        <v>3172106</v>
      </c>
      <c r="T326">
        <v>3172106</v>
      </c>
      <c r="U326" s="3">
        <v>1</v>
      </c>
      <c r="V326" t="s">
        <v>2353</v>
      </c>
      <c r="W326" t="s">
        <v>2354</v>
      </c>
      <c r="X326" t="s">
        <v>2355</v>
      </c>
      <c r="Y326" s="3">
        <v>465</v>
      </c>
      <c r="Z326" t="s">
        <v>2359</v>
      </c>
      <c r="AA326" t="s">
        <v>2360</v>
      </c>
      <c r="AB326" t="s">
        <v>2361</v>
      </c>
      <c r="AC326" t="s">
        <v>2362</v>
      </c>
      <c r="AD326" t="s">
        <v>110</v>
      </c>
      <c r="AE326" t="s">
        <v>60</v>
      </c>
      <c r="AF326" t="s">
        <v>2356</v>
      </c>
      <c r="AG326" t="s">
        <v>2357</v>
      </c>
      <c r="AH326" s="3">
        <v>1</v>
      </c>
      <c r="AI326" s="3">
        <v>2023</v>
      </c>
      <c r="AJ326" s="4">
        <v>45107</v>
      </c>
      <c r="AK326" s="5">
        <v>45121</v>
      </c>
      <c r="AL326" t="s">
        <v>43</v>
      </c>
      <c r="AM326" t="s">
        <v>116</v>
      </c>
      <c r="AN326">
        <v>0</v>
      </c>
      <c r="AP326">
        <v>1186.78</v>
      </c>
      <c r="AQ326" s="6">
        <v>-1186.78</v>
      </c>
    </row>
    <row r="327" spans="1:43" x14ac:dyDescent="0.3">
      <c r="A327" t="s">
        <v>2239</v>
      </c>
      <c r="B327" t="s">
        <v>45</v>
      </c>
      <c r="C327" t="s">
        <v>46</v>
      </c>
      <c r="D327" s="3">
        <v>76105</v>
      </c>
      <c r="E327" t="s">
        <v>3384</v>
      </c>
      <c r="F327" t="s">
        <v>48</v>
      </c>
      <c r="G327" t="s">
        <v>49</v>
      </c>
      <c r="H327" t="s">
        <v>50</v>
      </c>
      <c r="I327" t="s">
        <v>51</v>
      </c>
      <c r="J327" t="s">
        <v>102</v>
      </c>
      <c r="K327" t="s">
        <v>102</v>
      </c>
      <c r="L327" t="s">
        <v>118</v>
      </c>
      <c r="M327" t="s">
        <v>52</v>
      </c>
      <c r="N327" t="s">
        <v>2358</v>
      </c>
      <c r="O327" t="s">
        <v>2241</v>
      </c>
      <c r="P327" t="s">
        <v>2352</v>
      </c>
      <c r="Q327" s="3">
        <v>300000993980895</v>
      </c>
      <c r="R327" t="s">
        <v>2243</v>
      </c>
      <c r="S327">
        <v>3172106</v>
      </c>
      <c r="T327">
        <v>3172106</v>
      </c>
      <c r="U327" s="3">
        <v>1</v>
      </c>
      <c r="V327" t="s">
        <v>2353</v>
      </c>
      <c r="W327" t="s">
        <v>2354</v>
      </c>
      <c r="X327" t="s">
        <v>2355</v>
      </c>
      <c r="Y327" s="3">
        <v>1736</v>
      </c>
      <c r="Z327" t="s">
        <v>2364</v>
      </c>
      <c r="AA327" t="s">
        <v>2360</v>
      </c>
      <c r="AB327" t="s">
        <v>2365</v>
      </c>
      <c r="AC327" t="s">
        <v>2366</v>
      </c>
      <c r="AD327" t="s">
        <v>110</v>
      </c>
      <c r="AE327" t="s">
        <v>60</v>
      </c>
      <c r="AF327" t="s">
        <v>2356</v>
      </c>
      <c r="AG327" t="s">
        <v>2357</v>
      </c>
      <c r="AH327" s="3">
        <v>1</v>
      </c>
      <c r="AI327" s="3">
        <v>2023</v>
      </c>
      <c r="AJ327" s="4">
        <v>45093</v>
      </c>
      <c r="AK327" s="5">
        <v>45093</v>
      </c>
      <c r="AL327" t="s">
        <v>43</v>
      </c>
      <c r="AM327" t="s">
        <v>116</v>
      </c>
      <c r="AN327">
        <v>0</v>
      </c>
      <c r="AO327">
        <v>1186.78</v>
      </c>
      <c r="AQ327" s="6">
        <v>1186.78</v>
      </c>
    </row>
    <row r="328" spans="1:43" x14ac:dyDescent="0.3">
      <c r="A328" t="s">
        <v>2239</v>
      </c>
      <c r="B328" t="s">
        <v>230</v>
      </c>
      <c r="C328" t="s">
        <v>46</v>
      </c>
      <c r="D328" s="3">
        <v>76105</v>
      </c>
      <c r="E328" t="s">
        <v>3384</v>
      </c>
      <c r="F328" t="s">
        <v>48</v>
      </c>
      <c r="G328" t="s">
        <v>49</v>
      </c>
      <c r="H328" t="s">
        <v>50</v>
      </c>
      <c r="I328" t="s">
        <v>51</v>
      </c>
      <c r="J328" t="s">
        <v>102</v>
      </c>
      <c r="K328" t="s">
        <v>102</v>
      </c>
      <c r="L328" t="s">
        <v>118</v>
      </c>
      <c r="M328" t="s">
        <v>52</v>
      </c>
      <c r="N328" t="s">
        <v>2367</v>
      </c>
      <c r="O328" t="s">
        <v>2241</v>
      </c>
      <c r="P328" t="s">
        <v>2352</v>
      </c>
      <c r="Q328" s="3">
        <v>300000993980895</v>
      </c>
      <c r="R328" t="s">
        <v>2243</v>
      </c>
      <c r="S328">
        <v>3172106</v>
      </c>
      <c r="T328">
        <v>3172106</v>
      </c>
      <c r="U328" s="3">
        <v>1</v>
      </c>
      <c r="V328" t="s">
        <v>2353</v>
      </c>
      <c r="W328" t="s">
        <v>2354</v>
      </c>
      <c r="X328" t="s">
        <v>2355</v>
      </c>
      <c r="Y328" s="3">
        <v>3511</v>
      </c>
      <c r="Z328" t="s">
        <v>2368</v>
      </c>
      <c r="AA328" t="s">
        <v>2369</v>
      </c>
      <c r="AB328" t="s">
        <v>2370</v>
      </c>
      <c r="AC328" t="s">
        <v>2371</v>
      </c>
      <c r="AD328" t="s">
        <v>110</v>
      </c>
      <c r="AE328" t="s">
        <v>60</v>
      </c>
      <c r="AF328" t="s">
        <v>2356</v>
      </c>
      <c r="AG328" t="s">
        <v>2357</v>
      </c>
      <c r="AH328" s="3">
        <v>1</v>
      </c>
      <c r="AI328" s="3">
        <v>2023</v>
      </c>
      <c r="AJ328" s="4">
        <v>45124</v>
      </c>
      <c r="AK328" s="5">
        <v>45124</v>
      </c>
      <c r="AL328" t="s">
        <v>43</v>
      </c>
      <c r="AM328" t="s">
        <v>116</v>
      </c>
      <c r="AN328">
        <v>0</v>
      </c>
      <c r="AO328">
        <v>1343.03</v>
      </c>
      <c r="AQ328" s="6">
        <v>1343.03</v>
      </c>
    </row>
    <row r="329" spans="1:43" x14ac:dyDescent="0.3">
      <c r="A329" t="s">
        <v>2239</v>
      </c>
      <c r="B329" t="s">
        <v>230</v>
      </c>
      <c r="C329" t="s">
        <v>46</v>
      </c>
      <c r="D329" s="3">
        <v>76125</v>
      </c>
      <c r="E329" t="s">
        <v>3385</v>
      </c>
      <c r="F329" t="s">
        <v>48</v>
      </c>
      <c r="G329" t="s">
        <v>49</v>
      </c>
      <c r="H329" t="s">
        <v>50</v>
      </c>
      <c r="I329" t="s">
        <v>51</v>
      </c>
      <c r="J329" t="s">
        <v>102</v>
      </c>
      <c r="K329" t="s">
        <v>102</v>
      </c>
      <c r="L329" t="s">
        <v>118</v>
      </c>
      <c r="M329" t="s">
        <v>52</v>
      </c>
      <c r="N329" t="s">
        <v>2464</v>
      </c>
      <c r="O329" t="s">
        <v>2241</v>
      </c>
      <c r="P329" t="s">
        <v>2465</v>
      </c>
      <c r="Q329" s="3">
        <v>300001118778522</v>
      </c>
      <c r="R329" t="s">
        <v>2243</v>
      </c>
      <c r="S329">
        <v>160797</v>
      </c>
      <c r="T329">
        <v>160797</v>
      </c>
      <c r="U329" s="3">
        <v>1</v>
      </c>
      <c r="V329" t="s">
        <v>2466</v>
      </c>
      <c r="W329" t="s">
        <v>2354</v>
      </c>
      <c r="X329" t="s">
        <v>2355</v>
      </c>
      <c r="Y329" s="3">
        <v>1992</v>
      </c>
      <c r="Z329" t="s">
        <v>2420</v>
      </c>
      <c r="AA329" t="s">
        <v>2467</v>
      </c>
      <c r="AB329" t="s">
        <v>2422</v>
      </c>
      <c r="AC329" t="s">
        <v>2423</v>
      </c>
      <c r="AD329" t="s">
        <v>110</v>
      </c>
      <c r="AE329" t="s">
        <v>60</v>
      </c>
      <c r="AF329" t="s">
        <v>2247</v>
      </c>
      <c r="AH329" s="3">
        <v>0</v>
      </c>
      <c r="AI329" s="3">
        <v>2023</v>
      </c>
      <c r="AJ329" s="4">
        <v>45134</v>
      </c>
      <c r="AK329" s="5">
        <v>45134</v>
      </c>
      <c r="AL329" t="s">
        <v>43</v>
      </c>
      <c r="AM329" t="s">
        <v>116</v>
      </c>
      <c r="AN329">
        <v>0</v>
      </c>
      <c r="AO329">
        <v>1.61</v>
      </c>
      <c r="AQ329" s="6">
        <v>1.61</v>
      </c>
    </row>
    <row r="330" spans="1:43" x14ac:dyDescent="0.3">
      <c r="A330" t="s">
        <v>2239</v>
      </c>
      <c r="B330" t="s">
        <v>247</v>
      </c>
      <c r="C330" t="s">
        <v>46</v>
      </c>
      <c r="D330" s="3">
        <v>76125</v>
      </c>
      <c r="E330" t="s">
        <v>3385</v>
      </c>
      <c r="F330" t="s">
        <v>48</v>
      </c>
      <c r="G330" t="s">
        <v>49</v>
      </c>
      <c r="H330" t="s">
        <v>50</v>
      </c>
      <c r="I330" t="s">
        <v>51</v>
      </c>
      <c r="J330" t="s">
        <v>102</v>
      </c>
      <c r="K330" t="s">
        <v>102</v>
      </c>
      <c r="L330" t="s">
        <v>118</v>
      </c>
      <c r="M330" t="s">
        <v>52</v>
      </c>
      <c r="N330" t="s">
        <v>2608</v>
      </c>
      <c r="O330" t="s">
        <v>2241</v>
      </c>
      <c r="P330" t="s">
        <v>2609</v>
      </c>
      <c r="Q330" s="3">
        <v>300001302171669</v>
      </c>
      <c r="R330" t="s">
        <v>2243</v>
      </c>
      <c r="S330">
        <v>2623920</v>
      </c>
      <c r="T330">
        <v>2623920</v>
      </c>
      <c r="U330" s="3">
        <v>1</v>
      </c>
      <c r="V330" t="s">
        <v>2610</v>
      </c>
      <c r="W330" t="s">
        <v>2354</v>
      </c>
      <c r="X330" t="s">
        <v>2355</v>
      </c>
      <c r="Y330" s="3">
        <v>2158</v>
      </c>
      <c r="Z330" t="s">
        <v>2604</v>
      </c>
      <c r="AA330" t="s">
        <v>2611</v>
      </c>
      <c r="AB330" t="s">
        <v>2606</v>
      </c>
      <c r="AC330" t="s">
        <v>2607</v>
      </c>
      <c r="AD330" t="s">
        <v>110</v>
      </c>
      <c r="AE330" t="s">
        <v>60</v>
      </c>
      <c r="AF330" t="s">
        <v>2356</v>
      </c>
      <c r="AG330" t="s">
        <v>2357</v>
      </c>
      <c r="AH330" s="3">
        <v>2</v>
      </c>
      <c r="AI330" s="3">
        <v>2023</v>
      </c>
      <c r="AJ330" s="4">
        <v>45216</v>
      </c>
      <c r="AK330" s="5">
        <v>45216</v>
      </c>
      <c r="AL330" t="s">
        <v>43</v>
      </c>
      <c r="AM330" t="s">
        <v>116</v>
      </c>
      <c r="AN330">
        <v>0</v>
      </c>
      <c r="AO330">
        <v>62.5</v>
      </c>
      <c r="AQ330" s="6">
        <v>62.5</v>
      </c>
    </row>
    <row r="331" spans="1:43" x14ac:dyDescent="0.3">
      <c r="A331" t="s">
        <v>2239</v>
      </c>
      <c r="B331" t="s">
        <v>247</v>
      </c>
      <c r="C331" t="s">
        <v>46</v>
      </c>
      <c r="D331" s="3">
        <v>76125</v>
      </c>
      <c r="E331" t="s">
        <v>3385</v>
      </c>
      <c r="F331" t="s">
        <v>48</v>
      </c>
      <c r="G331" t="s">
        <v>49</v>
      </c>
      <c r="H331" t="s">
        <v>50</v>
      </c>
      <c r="I331" t="s">
        <v>51</v>
      </c>
      <c r="J331" t="s">
        <v>102</v>
      </c>
      <c r="K331" t="s">
        <v>102</v>
      </c>
      <c r="L331" t="s">
        <v>118</v>
      </c>
      <c r="M331" t="s">
        <v>52</v>
      </c>
      <c r="N331" t="s">
        <v>2616</v>
      </c>
      <c r="O331" t="s">
        <v>2241</v>
      </c>
      <c r="P331" t="s">
        <v>2617</v>
      </c>
      <c r="Q331" s="3">
        <v>300001312574453</v>
      </c>
      <c r="R331" t="s">
        <v>2243</v>
      </c>
      <c r="S331">
        <v>544600</v>
      </c>
      <c r="T331">
        <v>544600</v>
      </c>
      <c r="U331" s="3">
        <v>1</v>
      </c>
      <c r="V331" t="s">
        <v>2618</v>
      </c>
      <c r="W331" t="s">
        <v>2448</v>
      </c>
      <c r="X331" t="s">
        <v>2449</v>
      </c>
      <c r="Y331" s="3">
        <v>2157</v>
      </c>
      <c r="Z331" t="s">
        <v>2604</v>
      </c>
      <c r="AA331" t="s">
        <v>2619</v>
      </c>
      <c r="AB331" t="s">
        <v>2606</v>
      </c>
      <c r="AC331" t="s">
        <v>2607</v>
      </c>
      <c r="AD331" t="s">
        <v>110</v>
      </c>
      <c r="AE331" t="s">
        <v>60</v>
      </c>
      <c r="AF331" t="s">
        <v>2620</v>
      </c>
      <c r="AG331" t="s">
        <v>2621</v>
      </c>
      <c r="AH331" s="3">
        <v>1</v>
      </c>
      <c r="AI331" s="3">
        <v>2023</v>
      </c>
      <c r="AJ331" s="4">
        <v>45216</v>
      </c>
      <c r="AK331" s="5">
        <v>45216</v>
      </c>
      <c r="AL331" t="s">
        <v>43</v>
      </c>
      <c r="AM331" t="s">
        <v>116</v>
      </c>
      <c r="AN331">
        <v>0</v>
      </c>
      <c r="AO331">
        <v>12.97</v>
      </c>
      <c r="AQ331" s="6">
        <v>12.97</v>
      </c>
    </row>
    <row r="332" spans="1:43" x14ac:dyDescent="0.3">
      <c r="A332" t="s">
        <v>2239</v>
      </c>
      <c r="B332" t="s">
        <v>440</v>
      </c>
      <c r="C332" t="s">
        <v>46</v>
      </c>
      <c r="D332" s="3">
        <v>76125</v>
      </c>
      <c r="E332" t="s">
        <v>3385</v>
      </c>
      <c r="F332" t="s">
        <v>48</v>
      </c>
      <c r="G332" t="s">
        <v>49</v>
      </c>
      <c r="H332" t="s">
        <v>50</v>
      </c>
      <c r="I332" t="s">
        <v>51</v>
      </c>
      <c r="J332" t="s">
        <v>102</v>
      </c>
      <c r="K332" t="s">
        <v>102</v>
      </c>
      <c r="L332" t="s">
        <v>118</v>
      </c>
      <c r="M332" t="s">
        <v>52</v>
      </c>
      <c r="N332" t="s">
        <v>2628</v>
      </c>
      <c r="O332" t="s">
        <v>2241</v>
      </c>
      <c r="P332" t="s">
        <v>2629</v>
      </c>
      <c r="Q332" s="3">
        <v>300001319087452</v>
      </c>
      <c r="R332" t="s">
        <v>2243</v>
      </c>
      <c r="S332">
        <v>125000</v>
      </c>
      <c r="T332">
        <v>125000</v>
      </c>
      <c r="U332" s="3">
        <v>1</v>
      </c>
      <c r="V332" t="s">
        <v>2630</v>
      </c>
      <c r="W332" t="s">
        <v>2631</v>
      </c>
      <c r="X332" t="s">
        <v>2632</v>
      </c>
      <c r="Y332" s="3">
        <v>50</v>
      </c>
      <c r="Z332" t="s">
        <v>2633</v>
      </c>
      <c r="AA332" t="s">
        <v>2634</v>
      </c>
      <c r="AB332" t="s">
        <v>2635</v>
      </c>
      <c r="AC332" t="s">
        <v>2636</v>
      </c>
      <c r="AD332" t="s">
        <v>110</v>
      </c>
      <c r="AE332" t="s">
        <v>60</v>
      </c>
      <c r="AF332" t="s">
        <v>2247</v>
      </c>
      <c r="AH332" s="3">
        <v>0</v>
      </c>
      <c r="AI332" s="3">
        <v>2024</v>
      </c>
      <c r="AJ332" s="4">
        <v>45383</v>
      </c>
      <c r="AK332" s="5">
        <v>45406</v>
      </c>
      <c r="AL332" t="s">
        <v>43</v>
      </c>
      <c r="AM332" t="s">
        <v>116</v>
      </c>
      <c r="AN332">
        <v>0</v>
      </c>
      <c r="AP332">
        <v>2.98</v>
      </c>
      <c r="AQ332" s="6">
        <v>-2.98</v>
      </c>
    </row>
    <row r="333" spans="1:43" x14ac:dyDescent="0.3">
      <c r="A333" t="s">
        <v>2239</v>
      </c>
      <c r="B333" t="s">
        <v>247</v>
      </c>
      <c r="C333" t="s">
        <v>46</v>
      </c>
      <c r="D333" s="3">
        <v>76125</v>
      </c>
      <c r="E333" t="s">
        <v>3385</v>
      </c>
      <c r="F333" t="s">
        <v>48</v>
      </c>
      <c r="G333" t="s">
        <v>49</v>
      </c>
      <c r="H333" t="s">
        <v>50</v>
      </c>
      <c r="I333" t="s">
        <v>51</v>
      </c>
      <c r="J333" t="s">
        <v>102</v>
      </c>
      <c r="K333" t="s">
        <v>102</v>
      </c>
      <c r="L333" t="s">
        <v>118</v>
      </c>
      <c r="M333" t="s">
        <v>52</v>
      </c>
      <c r="N333" t="s">
        <v>2628</v>
      </c>
      <c r="O333" t="s">
        <v>2241</v>
      </c>
      <c r="P333" t="s">
        <v>2629</v>
      </c>
      <c r="Q333" s="3">
        <v>300001319087452</v>
      </c>
      <c r="R333" t="s">
        <v>2243</v>
      </c>
      <c r="S333">
        <v>125000</v>
      </c>
      <c r="T333">
        <v>125000</v>
      </c>
      <c r="U333" s="3">
        <v>1</v>
      </c>
      <c r="V333" t="s">
        <v>2630</v>
      </c>
      <c r="W333" t="s">
        <v>2631</v>
      </c>
      <c r="X333" t="s">
        <v>2632</v>
      </c>
      <c r="Y333" s="3">
        <v>3832</v>
      </c>
      <c r="Z333" t="s">
        <v>2637</v>
      </c>
      <c r="AA333" t="s">
        <v>2634</v>
      </c>
      <c r="AB333" t="s">
        <v>2638</v>
      </c>
      <c r="AC333" t="s">
        <v>2639</v>
      </c>
      <c r="AD333" t="s">
        <v>110</v>
      </c>
      <c r="AE333" t="s">
        <v>60</v>
      </c>
      <c r="AF333" t="s">
        <v>2247</v>
      </c>
      <c r="AH333" s="3">
        <v>0</v>
      </c>
      <c r="AI333" s="3">
        <v>2023</v>
      </c>
      <c r="AJ333" s="4">
        <v>45219</v>
      </c>
      <c r="AK333" s="5">
        <v>45219</v>
      </c>
      <c r="AL333" t="s">
        <v>43</v>
      </c>
      <c r="AM333" t="s">
        <v>116</v>
      </c>
      <c r="AN333">
        <v>0</v>
      </c>
      <c r="AO333">
        <v>2.98</v>
      </c>
      <c r="AQ333" s="6">
        <v>2.98</v>
      </c>
    </row>
    <row r="334" spans="1:43" x14ac:dyDescent="0.3">
      <c r="A334" t="s">
        <v>2239</v>
      </c>
      <c r="B334" t="s">
        <v>117</v>
      </c>
      <c r="C334" t="s">
        <v>46</v>
      </c>
      <c r="D334" s="3">
        <v>76125</v>
      </c>
      <c r="E334" t="s">
        <v>3385</v>
      </c>
      <c r="F334" t="s">
        <v>48</v>
      </c>
      <c r="G334" t="s">
        <v>49</v>
      </c>
      <c r="H334" t="s">
        <v>50</v>
      </c>
      <c r="I334" t="s">
        <v>51</v>
      </c>
      <c r="J334" t="s">
        <v>102</v>
      </c>
      <c r="K334" t="s">
        <v>102</v>
      </c>
      <c r="L334" t="s">
        <v>118</v>
      </c>
      <c r="M334" t="s">
        <v>52</v>
      </c>
      <c r="N334" t="s">
        <v>2642</v>
      </c>
      <c r="O334" t="s">
        <v>2241</v>
      </c>
      <c r="P334" t="s">
        <v>2643</v>
      </c>
      <c r="Q334" s="3">
        <v>300001324701306</v>
      </c>
      <c r="R334" t="s">
        <v>2243</v>
      </c>
      <c r="S334">
        <v>2940</v>
      </c>
      <c r="T334">
        <v>2940</v>
      </c>
      <c r="U334" s="3">
        <v>1</v>
      </c>
      <c r="V334" t="s">
        <v>2644</v>
      </c>
      <c r="W334" t="s">
        <v>2448</v>
      </c>
      <c r="X334" t="s">
        <v>2449</v>
      </c>
      <c r="Y334" s="3">
        <v>361</v>
      </c>
      <c r="Z334" t="s">
        <v>2645</v>
      </c>
      <c r="AA334" t="s">
        <v>2646</v>
      </c>
      <c r="AB334" t="s">
        <v>2647</v>
      </c>
      <c r="AC334" t="s">
        <v>2648</v>
      </c>
      <c r="AD334" t="s">
        <v>110</v>
      </c>
      <c r="AE334" t="s">
        <v>60</v>
      </c>
      <c r="AF334" t="s">
        <v>2247</v>
      </c>
      <c r="AH334" s="3">
        <v>0</v>
      </c>
      <c r="AI334" s="3">
        <v>2023</v>
      </c>
      <c r="AJ334" s="4">
        <v>45231</v>
      </c>
      <c r="AK334" s="5">
        <v>45231</v>
      </c>
      <c r="AL334" t="s">
        <v>43</v>
      </c>
      <c r="AM334" t="s">
        <v>116</v>
      </c>
      <c r="AN334">
        <v>0</v>
      </c>
      <c r="AO334">
        <v>0.15</v>
      </c>
      <c r="AQ334" s="6">
        <v>0.15</v>
      </c>
    </row>
    <row r="335" spans="1:43" x14ac:dyDescent="0.3">
      <c r="A335" t="s">
        <v>2239</v>
      </c>
      <c r="B335" t="s">
        <v>117</v>
      </c>
      <c r="C335" t="s">
        <v>46</v>
      </c>
      <c r="D335" s="3">
        <v>76125</v>
      </c>
      <c r="E335" t="s">
        <v>3385</v>
      </c>
      <c r="F335" t="s">
        <v>48</v>
      </c>
      <c r="G335" t="s">
        <v>49</v>
      </c>
      <c r="H335" t="s">
        <v>50</v>
      </c>
      <c r="I335" t="s">
        <v>51</v>
      </c>
      <c r="J335" t="s">
        <v>102</v>
      </c>
      <c r="K335" t="s">
        <v>102</v>
      </c>
      <c r="L335" t="s">
        <v>118</v>
      </c>
      <c r="M335" t="s">
        <v>52</v>
      </c>
      <c r="N335" t="s">
        <v>2685</v>
      </c>
      <c r="O335" t="s">
        <v>2241</v>
      </c>
      <c r="P335" t="s">
        <v>2686</v>
      </c>
      <c r="Q335" s="3">
        <v>300001374545733</v>
      </c>
      <c r="R335" t="s">
        <v>2243</v>
      </c>
      <c r="S335">
        <v>350000</v>
      </c>
      <c r="T335">
        <v>350000</v>
      </c>
      <c r="U335" s="3">
        <v>1</v>
      </c>
      <c r="V335" t="s">
        <v>2687</v>
      </c>
      <c r="W335" t="s">
        <v>2688</v>
      </c>
      <c r="X335" t="s">
        <v>2689</v>
      </c>
      <c r="Y335" s="3">
        <v>747</v>
      </c>
      <c r="Z335" t="s">
        <v>2690</v>
      </c>
      <c r="AA335" t="s">
        <v>2691</v>
      </c>
      <c r="AB335" t="s">
        <v>2692</v>
      </c>
      <c r="AC335" t="s">
        <v>2693</v>
      </c>
      <c r="AD335" t="s">
        <v>110</v>
      </c>
      <c r="AE335" t="s">
        <v>60</v>
      </c>
      <c r="AF335" t="s">
        <v>2247</v>
      </c>
      <c r="AH335" s="3">
        <v>0</v>
      </c>
      <c r="AI335" s="3">
        <v>2023</v>
      </c>
      <c r="AJ335" s="4">
        <v>45259</v>
      </c>
      <c r="AK335" s="5">
        <v>45259</v>
      </c>
      <c r="AL335" t="s">
        <v>43</v>
      </c>
      <c r="AM335" t="s">
        <v>116</v>
      </c>
      <c r="AN335">
        <v>0</v>
      </c>
      <c r="AO335">
        <v>14.19</v>
      </c>
      <c r="AQ335" s="6">
        <v>14.19</v>
      </c>
    </row>
    <row r="336" spans="1:43" x14ac:dyDescent="0.3">
      <c r="A336" t="s">
        <v>2239</v>
      </c>
      <c r="B336" t="s">
        <v>85</v>
      </c>
      <c r="C336" t="s">
        <v>46</v>
      </c>
      <c r="D336" s="3">
        <v>76125</v>
      </c>
      <c r="E336" t="s">
        <v>3385</v>
      </c>
      <c r="F336" t="s">
        <v>48</v>
      </c>
      <c r="G336" t="s">
        <v>49</v>
      </c>
      <c r="H336" t="s">
        <v>50</v>
      </c>
      <c r="I336" t="s">
        <v>51</v>
      </c>
      <c r="J336" t="s">
        <v>102</v>
      </c>
      <c r="K336" t="s">
        <v>102</v>
      </c>
      <c r="L336" t="s">
        <v>118</v>
      </c>
      <c r="M336" t="s">
        <v>52</v>
      </c>
      <c r="N336" t="s">
        <v>2701</v>
      </c>
      <c r="O336" t="s">
        <v>2241</v>
      </c>
      <c r="P336" t="s">
        <v>2702</v>
      </c>
      <c r="Q336" s="3">
        <v>300001411670191</v>
      </c>
      <c r="R336" t="s">
        <v>2243</v>
      </c>
      <c r="S336">
        <v>1042314</v>
      </c>
      <c r="T336">
        <v>1042314</v>
      </c>
      <c r="U336" s="3">
        <v>1</v>
      </c>
      <c r="V336" t="s">
        <v>2703</v>
      </c>
      <c r="W336" t="s">
        <v>2354</v>
      </c>
      <c r="X336" t="s">
        <v>2355</v>
      </c>
      <c r="Y336" s="3">
        <v>910</v>
      </c>
      <c r="Z336" t="s">
        <v>2704</v>
      </c>
      <c r="AA336" t="s">
        <v>2705</v>
      </c>
      <c r="AB336" t="s">
        <v>2706</v>
      </c>
      <c r="AC336" t="s">
        <v>2707</v>
      </c>
      <c r="AD336" t="s">
        <v>110</v>
      </c>
      <c r="AE336" t="s">
        <v>60</v>
      </c>
      <c r="AF336" t="s">
        <v>2356</v>
      </c>
      <c r="AG336" t="s">
        <v>2357</v>
      </c>
      <c r="AH336" s="3">
        <v>3</v>
      </c>
      <c r="AI336" s="3">
        <v>2023</v>
      </c>
      <c r="AJ336" s="4">
        <v>45282</v>
      </c>
      <c r="AK336" s="5">
        <v>45282</v>
      </c>
      <c r="AL336" t="s">
        <v>43</v>
      </c>
      <c r="AM336" t="s">
        <v>116</v>
      </c>
      <c r="AN336">
        <v>0</v>
      </c>
      <c r="AO336">
        <v>84.38</v>
      </c>
      <c r="AQ336" s="6">
        <v>84.38</v>
      </c>
    </row>
    <row r="337" spans="1:43" x14ac:dyDescent="0.3">
      <c r="A337" t="s">
        <v>2239</v>
      </c>
      <c r="B337" t="s">
        <v>440</v>
      </c>
      <c r="C337" t="s">
        <v>46</v>
      </c>
      <c r="D337" s="3">
        <v>76125</v>
      </c>
      <c r="E337" t="s">
        <v>3385</v>
      </c>
      <c r="F337" t="s">
        <v>48</v>
      </c>
      <c r="G337" t="s">
        <v>49</v>
      </c>
      <c r="H337" t="s">
        <v>50</v>
      </c>
      <c r="I337" t="s">
        <v>51</v>
      </c>
      <c r="J337" t="s">
        <v>102</v>
      </c>
      <c r="K337" t="s">
        <v>102</v>
      </c>
      <c r="L337" t="s">
        <v>118</v>
      </c>
      <c r="M337" t="s">
        <v>52</v>
      </c>
      <c r="N337" t="s">
        <v>2759</v>
      </c>
      <c r="O337" t="s">
        <v>2241</v>
      </c>
      <c r="P337" t="s">
        <v>2760</v>
      </c>
      <c r="Q337" s="3">
        <v>300001686647045</v>
      </c>
      <c r="R337" t="s">
        <v>2243</v>
      </c>
      <c r="S337">
        <v>8200000</v>
      </c>
      <c r="T337">
        <v>8200000</v>
      </c>
      <c r="U337" s="3">
        <v>1</v>
      </c>
      <c r="V337" t="s">
        <v>2761</v>
      </c>
      <c r="W337" t="s">
        <v>2329</v>
      </c>
      <c r="X337" t="s">
        <v>2330</v>
      </c>
      <c r="Y337" s="3">
        <v>519</v>
      </c>
      <c r="Z337" t="s">
        <v>2762</v>
      </c>
      <c r="AA337" t="s">
        <v>2763</v>
      </c>
      <c r="AB337" t="s">
        <v>2764</v>
      </c>
      <c r="AC337" t="s">
        <v>2765</v>
      </c>
      <c r="AD337" t="s">
        <v>110</v>
      </c>
      <c r="AE337" t="s">
        <v>60</v>
      </c>
      <c r="AF337" t="s">
        <v>2247</v>
      </c>
      <c r="AH337" s="3">
        <v>0</v>
      </c>
      <c r="AI337" s="3">
        <v>2024</v>
      </c>
      <c r="AJ337" s="4">
        <v>45401</v>
      </c>
      <c r="AK337" s="5">
        <v>45401</v>
      </c>
      <c r="AL337" t="s">
        <v>43</v>
      </c>
      <c r="AM337" t="s">
        <v>116</v>
      </c>
      <c r="AN337">
        <v>0</v>
      </c>
      <c r="AO337">
        <v>210.33</v>
      </c>
      <c r="AQ337" s="6">
        <v>210.33</v>
      </c>
    </row>
    <row r="338" spans="1:43" x14ac:dyDescent="0.3">
      <c r="A338" t="s">
        <v>2239</v>
      </c>
      <c r="B338" t="s">
        <v>207</v>
      </c>
      <c r="C338" t="s">
        <v>46</v>
      </c>
      <c r="D338" s="3">
        <v>76125</v>
      </c>
      <c r="E338" t="s">
        <v>3385</v>
      </c>
      <c r="F338" t="s">
        <v>48</v>
      </c>
      <c r="G338" t="s">
        <v>49</v>
      </c>
      <c r="H338" t="s">
        <v>50</v>
      </c>
      <c r="I338" t="s">
        <v>51</v>
      </c>
      <c r="J338" t="s">
        <v>102</v>
      </c>
      <c r="K338" t="s">
        <v>102</v>
      </c>
      <c r="L338" t="s">
        <v>118</v>
      </c>
      <c r="M338" t="s">
        <v>52</v>
      </c>
      <c r="N338" t="s">
        <v>2826</v>
      </c>
      <c r="O338" t="s">
        <v>2241</v>
      </c>
      <c r="P338" t="s">
        <v>2827</v>
      </c>
      <c r="Q338" s="3">
        <v>300001859732310</v>
      </c>
      <c r="R338" t="s">
        <v>2243</v>
      </c>
      <c r="S338">
        <v>276000</v>
      </c>
      <c r="T338">
        <v>69000</v>
      </c>
      <c r="U338" s="3">
        <v>1</v>
      </c>
      <c r="V338" t="s">
        <v>2828</v>
      </c>
      <c r="W338" t="s">
        <v>2313</v>
      </c>
      <c r="X338" t="s">
        <v>2314</v>
      </c>
      <c r="Y338" s="3">
        <v>321</v>
      </c>
      <c r="Z338" t="s">
        <v>2829</v>
      </c>
      <c r="AA338" t="s">
        <v>2830</v>
      </c>
      <c r="AB338" t="s">
        <v>2831</v>
      </c>
      <c r="AC338" t="s">
        <v>2832</v>
      </c>
      <c r="AD338" t="s">
        <v>110</v>
      </c>
      <c r="AE338" t="s">
        <v>60</v>
      </c>
      <c r="AF338" t="s">
        <v>2247</v>
      </c>
      <c r="AH338" s="3">
        <v>0</v>
      </c>
      <c r="AI338" s="3">
        <v>2024</v>
      </c>
      <c r="AJ338" s="4">
        <v>45492</v>
      </c>
      <c r="AK338" s="5">
        <v>45492</v>
      </c>
      <c r="AL338" t="s">
        <v>43</v>
      </c>
      <c r="AM338" t="s">
        <v>116</v>
      </c>
      <c r="AN338">
        <v>0</v>
      </c>
      <c r="AO338">
        <v>1.82</v>
      </c>
      <c r="AQ338" s="6">
        <v>1.82</v>
      </c>
    </row>
    <row r="339" spans="1:43" x14ac:dyDescent="0.3">
      <c r="A339" t="s">
        <v>2239</v>
      </c>
      <c r="B339" t="s">
        <v>124</v>
      </c>
      <c r="C339" t="s">
        <v>46</v>
      </c>
      <c r="D339" s="3">
        <v>76125</v>
      </c>
      <c r="E339" t="s">
        <v>3385</v>
      </c>
      <c r="F339" t="s">
        <v>48</v>
      </c>
      <c r="G339" t="s">
        <v>49</v>
      </c>
      <c r="H339" t="s">
        <v>50</v>
      </c>
      <c r="I339" t="s">
        <v>51</v>
      </c>
      <c r="J339" t="s">
        <v>102</v>
      </c>
      <c r="K339" t="s">
        <v>102</v>
      </c>
      <c r="L339" t="s">
        <v>118</v>
      </c>
      <c r="M339" t="s">
        <v>52</v>
      </c>
      <c r="N339" t="s">
        <v>2877</v>
      </c>
      <c r="O339" t="s">
        <v>2241</v>
      </c>
      <c r="P339" t="s">
        <v>2878</v>
      </c>
      <c r="Q339" s="3">
        <v>300001924146591</v>
      </c>
      <c r="R339" t="s">
        <v>2243</v>
      </c>
      <c r="S339">
        <v>585468.21</v>
      </c>
      <c r="T339">
        <v>585468.21</v>
      </c>
      <c r="U339" s="3">
        <v>1</v>
      </c>
      <c r="V339" t="s">
        <v>2879</v>
      </c>
      <c r="W339" t="s">
        <v>2254</v>
      </c>
      <c r="X339" t="s">
        <v>2255</v>
      </c>
      <c r="Y339" s="3">
        <v>554</v>
      </c>
      <c r="Z339" t="s">
        <v>2880</v>
      </c>
      <c r="AA339" t="s">
        <v>2881</v>
      </c>
      <c r="AB339" t="s">
        <v>2882</v>
      </c>
      <c r="AC339" t="s">
        <v>2883</v>
      </c>
      <c r="AD339" t="s">
        <v>110</v>
      </c>
      <c r="AE339" t="s">
        <v>60</v>
      </c>
      <c r="AF339" t="s">
        <v>2247</v>
      </c>
      <c r="AH339" s="3">
        <v>0</v>
      </c>
      <c r="AI339" s="3">
        <v>2024</v>
      </c>
      <c r="AJ339" s="4">
        <v>45590</v>
      </c>
      <c r="AK339" s="5">
        <v>45590</v>
      </c>
      <c r="AL339" t="s">
        <v>43</v>
      </c>
      <c r="AM339" t="s">
        <v>116</v>
      </c>
      <c r="AN339">
        <v>0</v>
      </c>
      <c r="AO339">
        <v>10.48</v>
      </c>
      <c r="AQ339" s="6">
        <v>10.48</v>
      </c>
    </row>
    <row r="340" spans="1:43" x14ac:dyDescent="0.3">
      <c r="A340" t="s">
        <v>2239</v>
      </c>
      <c r="B340" t="s">
        <v>130</v>
      </c>
      <c r="C340" t="s">
        <v>46</v>
      </c>
      <c r="D340" s="3">
        <v>76125</v>
      </c>
      <c r="E340" t="s">
        <v>3385</v>
      </c>
      <c r="F340" t="s">
        <v>48</v>
      </c>
      <c r="G340" t="s">
        <v>49</v>
      </c>
      <c r="H340" t="s">
        <v>50</v>
      </c>
      <c r="I340" t="s">
        <v>51</v>
      </c>
      <c r="J340" t="s">
        <v>102</v>
      </c>
      <c r="K340" t="s">
        <v>102</v>
      </c>
      <c r="L340" t="s">
        <v>118</v>
      </c>
      <c r="M340" t="s">
        <v>52</v>
      </c>
      <c r="N340" t="s">
        <v>2949</v>
      </c>
      <c r="O340" t="s">
        <v>2241</v>
      </c>
      <c r="P340" t="s">
        <v>2950</v>
      </c>
      <c r="Q340" s="3">
        <v>300002139057980</v>
      </c>
      <c r="R340" t="s">
        <v>2243</v>
      </c>
      <c r="S340">
        <v>33613.440000000002</v>
      </c>
      <c r="T340">
        <v>33613.440000000002</v>
      </c>
      <c r="U340" s="3">
        <v>1</v>
      </c>
      <c r="V340" t="s">
        <v>2951</v>
      </c>
      <c r="W340" t="s">
        <v>2495</v>
      </c>
      <c r="X340" t="s">
        <v>2496</v>
      </c>
      <c r="Y340" s="3">
        <v>414</v>
      </c>
      <c r="Z340" t="s">
        <v>2952</v>
      </c>
      <c r="AA340" t="s">
        <v>2953</v>
      </c>
      <c r="AB340" t="s">
        <v>2954</v>
      </c>
      <c r="AC340" t="s">
        <v>2955</v>
      </c>
      <c r="AD340" t="s">
        <v>110</v>
      </c>
      <c r="AE340" t="s">
        <v>60</v>
      </c>
      <c r="AF340" t="s">
        <v>2956</v>
      </c>
      <c r="AG340" t="s">
        <v>2957</v>
      </c>
      <c r="AH340" s="3">
        <v>1</v>
      </c>
      <c r="AI340" s="3">
        <v>2024</v>
      </c>
      <c r="AJ340" s="4">
        <v>45611</v>
      </c>
      <c r="AK340" s="5">
        <v>45611</v>
      </c>
      <c r="AL340" t="s">
        <v>43</v>
      </c>
      <c r="AM340" t="s">
        <v>116</v>
      </c>
      <c r="AN340">
        <v>0</v>
      </c>
      <c r="AO340">
        <v>1.3</v>
      </c>
      <c r="AQ340" s="6">
        <v>1.3</v>
      </c>
    </row>
    <row r="341" spans="1:43" x14ac:dyDescent="0.3">
      <c r="A341" t="s">
        <v>2239</v>
      </c>
      <c r="B341" t="s">
        <v>130</v>
      </c>
      <c r="C341" t="s">
        <v>46</v>
      </c>
      <c r="D341" s="3">
        <v>76125</v>
      </c>
      <c r="E341" t="s">
        <v>3385</v>
      </c>
      <c r="F341" t="s">
        <v>48</v>
      </c>
      <c r="G341" t="s">
        <v>49</v>
      </c>
      <c r="H341" t="s">
        <v>50</v>
      </c>
      <c r="I341" t="s">
        <v>51</v>
      </c>
      <c r="J341" t="s">
        <v>102</v>
      </c>
      <c r="K341" t="s">
        <v>102</v>
      </c>
      <c r="L341" t="s">
        <v>118</v>
      </c>
      <c r="M341" t="s">
        <v>52</v>
      </c>
      <c r="N341" t="s">
        <v>2974</v>
      </c>
      <c r="O341" t="s">
        <v>2241</v>
      </c>
      <c r="P341" t="s">
        <v>2975</v>
      </c>
      <c r="Q341" s="3">
        <v>300002143508758</v>
      </c>
      <c r="R341" t="s">
        <v>2243</v>
      </c>
      <c r="S341">
        <v>29400</v>
      </c>
      <c r="T341">
        <v>29400</v>
      </c>
      <c r="U341" s="3">
        <v>1</v>
      </c>
      <c r="V341" t="s">
        <v>2976</v>
      </c>
      <c r="W341" t="s">
        <v>2977</v>
      </c>
      <c r="X341" t="s">
        <v>2978</v>
      </c>
      <c r="Y341" s="3">
        <v>896</v>
      </c>
      <c r="Z341" t="s">
        <v>2979</v>
      </c>
      <c r="AA341" t="s">
        <v>2980</v>
      </c>
      <c r="AB341" t="s">
        <v>2981</v>
      </c>
      <c r="AC341" t="s">
        <v>2982</v>
      </c>
      <c r="AD341" t="s">
        <v>110</v>
      </c>
      <c r="AE341" t="s">
        <v>60</v>
      </c>
      <c r="AF341" t="s">
        <v>2983</v>
      </c>
      <c r="AG341" t="s">
        <v>2984</v>
      </c>
      <c r="AH341" s="3">
        <v>1</v>
      </c>
      <c r="AI341" s="3">
        <v>2024</v>
      </c>
      <c r="AJ341" s="4">
        <v>45604</v>
      </c>
      <c r="AK341" s="5">
        <v>45604</v>
      </c>
      <c r="AL341" t="s">
        <v>43</v>
      </c>
      <c r="AM341" t="s">
        <v>116</v>
      </c>
      <c r="AN341">
        <v>0</v>
      </c>
      <c r="AO341">
        <v>0.56999999999999995</v>
      </c>
      <c r="AQ341" s="6">
        <v>0.56999999999999995</v>
      </c>
    </row>
    <row r="342" spans="1:43" x14ac:dyDescent="0.3">
      <c r="A342" t="s">
        <v>2239</v>
      </c>
      <c r="B342" t="s">
        <v>130</v>
      </c>
      <c r="C342" t="s">
        <v>46</v>
      </c>
      <c r="D342" s="3">
        <v>76125</v>
      </c>
      <c r="E342" t="s">
        <v>3385</v>
      </c>
      <c r="F342" t="s">
        <v>48</v>
      </c>
      <c r="G342" t="s">
        <v>49</v>
      </c>
      <c r="H342" t="s">
        <v>50</v>
      </c>
      <c r="I342" t="s">
        <v>51</v>
      </c>
      <c r="J342" t="s">
        <v>102</v>
      </c>
      <c r="K342" t="s">
        <v>102</v>
      </c>
      <c r="L342" t="s">
        <v>118</v>
      </c>
      <c r="M342" t="s">
        <v>52</v>
      </c>
      <c r="N342" t="s">
        <v>2985</v>
      </c>
      <c r="O342" t="s">
        <v>2241</v>
      </c>
      <c r="P342" t="s">
        <v>2986</v>
      </c>
      <c r="Q342" s="3">
        <v>300002143508768</v>
      </c>
      <c r="R342" t="s">
        <v>2243</v>
      </c>
      <c r="S342">
        <v>32400</v>
      </c>
      <c r="T342">
        <v>32400</v>
      </c>
      <c r="U342" s="3">
        <v>1</v>
      </c>
      <c r="V342" t="s">
        <v>2987</v>
      </c>
      <c r="W342" t="s">
        <v>2448</v>
      </c>
      <c r="X342" t="s">
        <v>2449</v>
      </c>
      <c r="Y342" s="3">
        <v>897</v>
      </c>
      <c r="Z342" t="s">
        <v>2979</v>
      </c>
      <c r="AA342" t="s">
        <v>2988</v>
      </c>
      <c r="AB342" t="s">
        <v>2981</v>
      </c>
      <c r="AC342" t="s">
        <v>2982</v>
      </c>
      <c r="AD342" t="s">
        <v>110</v>
      </c>
      <c r="AE342" t="s">
        <v>60</v>
      </c>
      <c r="AF342" t="s">
        <v>2983</v>
      </c>
      <c r="AG342" t="s">
        <v>2989</v>
      </c>
      <c r="AH342" s="3">
        <v>1</v>
      </c>
      <c r="AI342" s="3">
        <v>2024</v>
      </c>
      <c r="AJ342" s="4">
        <v>45604</v>
      </c>
      <c r="AK342" s="5">
        <v>45604</v>
      </c>
      <c r="AL342" t="s">
        <v>43</v>
      </c>
      <c r="AM342" t="s">
        <v>116</v>
      </c>
      <c r="AN342">
        <v>0</v>
      </c>
      <c r="AO342">
        <v>0.64</v>
      </c>
      <c r="AQ342" s="6">
        <v>0.64</v>
      </c>
    </row>
    <row r="343" spans="1:43" x14ac:dyDescent="0.3">
      <c r="A343" t="s">
        <v>2239</v>
      </c>
      <c r="B343" t="s">
        <v>71</v>
      </c>
      <c r="C343" t="s">
        <v>46</v>
      </c>
      <c r="D343" s="3">
        <v>76125</v>
      </c>
      <c r="E343" t="s">
        <v>3385</v>
      </c>
      <c r="F343" t="s">
        <v>48</v>
      </c>
      <c r="G343" t="s">
        <v>49</v>
      </c>
      <c r="H343" t="s">
        <v>50</v>
      </c>
      <c r="I343" t="s">
        <v>51</v>
      </c>
      <c r="J343" t="s">
        <v>102</v>
      </c>
      <c r="K343" t="s">
        <v>102</v>
      </c>
      <c r="L343" t="s">
        <v>118</v>
      </c>
      <c r="M343" t="s">
        <v>52</v>
      </c>
      <c r="N343" t="s">
        <v>3003</v>
      </c>
      <c r="O343" t="s">
        <v>2241</v>
      </c>
      <c r="P343" t="s">
        <v>3004</v>
      </c>
      <c r="Q343" s="3">
        <v>300002211661788</v>
      </c>
      <c r="R343" t="s">
        <v>2243</v>
      </c>
      <c r="S343">
        <v>5300000</v>
      </c>
      <c r="T343">
        <v>5300000</v>
      </c>
      <c r="U343" s="3">
        <v>1</v>
      </c>
      <c r="V343" t="s">
        <v>3005</v>
      </c>
      <c r="W343" t="s">
        <v>2329</v>
      </c>
      <c r="X343" t="s">
        <v>2330</v>
      </c>
      <c r="Y343" s="3">
        <v>1435</v>
      </c>
      <c r="Z343" t="s">
        <v>3006</v>
      </c>
      <c r="AA343" t="s">
        <v>3007</v>
      </c>
      <c r="AB343" t="s">
        <v>3008</v>
      </c>
      <c r="AC343" t="s">
        <v>3009</v>
      </c>
      <c r="AD343" t="s">
        <v>110</v>
      </c>
      <c r="AE343" t="s">
        <v>60</v>
      </c>
      <c r="AF343" t="s">
        <v>2247</v>
      </c>
      <c r="AH343" s="3">
        <v>0</v>
      </c>
      <c r="AI343" s="3">
        <v>2024</v>
      </c>
      <c r="AJ343" s="4">
        <v>45638</v>
      </c>
      <c r="AK343" s="5">
        <v>45638</v>
      </c>
      <c r="AL343" t="s">
        <v>43</v>
      </c>
      <c r="AM343" t="s">
        <v>116</v>
      </c>
      <c r="AN343">
        <v>0</v>
      </c>
      <c r="AO343">
        <v>199.97</v>
      </c>
      <c r="AQ343" s="6">
        <v>199.97</v>
      </c>
    </row>
    <row r="344" spans="1:43" x14ac:dyDescent="0.3">
      <c r="A344" t="s">
        <v>4682</v>
      </c>
      <c r="B344" t="s">
        <v>71</v>
      </c>
      <c r="C344" t="s">
        <v>46</v>
      </c>
      <c r="D344" s="3">
        <v>76125</v>
      </c>
      <c r="E344" t="s">
        <v>3385</v>
      </c>
      <c r="F344" t="s">
        <v>48</v>
      </c>
      <c r="G344" t="s">
        <v>49</v>
      </c>
      <c r="H344" t="s">
        <v>50</v>
      </c>
      <c r="I344" t="s">
        <v>51</v>
      </c>
      <c r="J344" t="s">
        <v>102</v>
      </c>
      <c r="K344" t="s">
        <v>102</v>
      </c>
      <c r="L344" t="s">
        <v>118</v>
      </c>
      <c r="M344" t="s">
        <v>52</v>
      </c>
      <c r="N344" t="s">
        <v>3003</v>
      </c>
      <c r="O344" t="s">
        <v>2241</v>
      </c>
      <c r="P344" t="s">
        <v>3004</v>
      </c>
      <c r="Q344" s="3">
        <v>300002211661788</v>
      </c>
      <c r="R344" t="s">
        <v>2243</v>
      </c>
      <c r="S344">
        <v>5300000</v>
      </c>
      <c r="T344">
        <v>5300000</v>
      </c>
      <c r="U344" s="3">
        <v>1</v>
      </c>
      <c r="V344" t="s">
        <v>3005</v>
      </c>
      <c r="W344" t="s">
        <v>2329</v>
      </c>
      <c r="X344" t="s">
        <v>2330</v>
      </c>
      <c r="Y344" s="3">
        <v>307</v>
      </c>
      <c r="Z344" t="s">
        <v>4683</v>
      </c>
      <c r="AA344" t="s">
        <v>3007</v>
      </c>
      <c r="AB344" t="s">
        <v>4684</v>
      </c>
      <c r="AC344" t="s">
        <v>4685</v>
      </c>
      <c r="AD344" t="s">
        <v>4059</v>
      </c>
      <c r="AE344" t="s">
        <v>60</v>
      </c>
      <c r="AF344" t="s">
        <v>2247</v>
      </c>
      <c r="AH344" s="3">
        <v>0</v>
      </c>
      <c r="AI344" s="3">
        <v>2024</v>
      </c>
      <c r="AJ344" s="4">
        <v>45642</v>
      </c>
      <c r="AK344" s="5">
        <v>45666</v>
      </c>
      <c r="AL344" t="s">
        <v>43</v>
      </c>
      <c r="AM344" t="s">
        <v>116</v>
      </c>
      <c r="AN344">
        <v>0</v>
      </c>
      <c r="AO344">
        <v>86.76</v>
      </c>
      <c r="AQ344" s="6">
        <v>86.76</v>
      </c>
    </row>
    <row r="345" spans="1:43" x14ac:dyDescent="0.3">
      <c r="A345" t="s">
        <v>2239</v>
      </c>
      <c r="B345" t="s">
        <v>517</v>
      </c>
      <c r="C345" t="s">
        <v>46</v>
      </c>
      <c r="D345" s="3">
        <v>76135</v>
      </c>
      <c r="E345" t="s">
        <v>80</v>
      </c>
      <c r="F345" t="s">
        <v>48</v>
      </c>
      <c r="G345" t="s">
        <v>49</v>
      </c>
      <c r="H345" t="s">
        <v>50</v>
      </c>
      <c r="I345" t="s">
        <v>51</v>
      </c>
      <c r="J345" t="s">
        <v>102</v>
      </c>
      <c r="K345" t="s">
        <v>102</v>
      </c>
      <c r="L345" t="s">
        <v>118</v>
      </c>
      <c r="M345" t="s">
        <v>52</v>
      </c>
      <c r="N345" t="s">
        <v>2749</v>
      </c>
      <c r="O345" t="s">
        <v>2241</v>
      </c>
      <c r="P345" t="s">
        <v>2750</v>
      </c>
      <c r="Q345" s="3">
        <v>300001603023223</v>
      </c>
      <c r="R345" t="s">
        <v>2243</v>
      </c>
      <c r="S345">
        <v>75600</v>
      </c>
      <c r="T345">
        <v>75600</v>
      </c>
      <c r="U345" s="3">
        <v>1</v>
      </c>
      <c r="V345" t="s">
        <v>2751</v>
      </c>
      <c r="W345" t="s">
        <v>2448</v>
      </c>
      <c r="X345" t="s">
        <v>2449</v>
      </c>
      <c r="Y345" s="3">
        <v>1126</v>
      </c>
      <c r="Z345" t="s">
        <v>2741</v>
      </c>
      <c r="AA345" t="s">
        <v>2752</v>
      </c>
      <c r="AB345" t="s">
        <v>2743</v>
      </c>
      <c r="AC345" t="s">
        <v>2744</v>
      </c>
      <c r="AD345" t="s">
        <v>110</v>
      </c>
      <c r="AE345" t="s">
        <v>60</v>
      </c>
      <c r="AF345" t="s">
        <v>2247</v>
      </c>
      <c r="AH345" s="3">
        <v>0</v>
      </c>
      <c r="AI345" s="3">
        <v>2024</v>
      </c>
      <c r="AJ345" s="4">
        <v>45373</v>
      </c>
      <c r="AK345" s="5">
        <v>45373</v>
      </c>
      <c r="AL345" t="s">
        <v>43</v>
      </c>
      <c r="AM345" t="s">
        <v>116</v>
      </c>
      <c r="AN345">
        <v>0</v>
      </c>
      <c r="AP345">
        <v>3.64</v>
      </c>
      <c r="AQ345" s="6">
        <v>-3.64</v>
      </c>
    </row>
    <row r="346" spans="1:43" x14ac:dyDescent="0.3">
      <c r="A346" t="s">
        <v>2239</v>
      </c>
      <c r="B346" t="s">
        <v>124</v>
      </c>
      <c r="C346" t="s">
        <v>46</v>
      </c>
      <c r="D346" s="3">
        <v>76135</v>
      </c>
      <c r="E346" t="s">
        <v>80</v>
      </c>
      <c r="F346" t="s">
        <v>48</v>
      </c>
      <c r="G346" t="s">
        <v>49</v>
      </c>
      <c r="H346" t="s">
        <v>50</v>
      </c>
      <c r="I346" t="s">
        <v>51</v>
      </c>
      <c r="J346" t="s">
        <v>102</v>
      </c>
      <c r="K346" t="s">
        <v>102</v>
      </c>
      <c r="L346" t="s">
        <v>118</v>
      </c>
      <c r="M346" t="s">
        <v>52</v>
      </c>
      <c r="N346" t="s">
        <v>2891</v>
      </c>
      <c r="O346" t="s">
        <v>2241</v>
      </c>
      <c r="P346" t="s">
        <v>2892</v>
      </c>
      <c r="Q346" s="3">
        <v>300002021231993</v>
      </c>
      <c r="R346" t="s">
        <v>2243</v>
      </c>
      <c r="S346">
        <v>135540</v>
      </c>
      <c r="T346">
        <v>135540</v>
      </c>
      <c r="U346" s="3">
        <v>1</v>
      </c>
      <c r="V346" t="s">
        <v>2893</v>
      </c>
      <c r="W346" t="s">
        <v>2254</v>
      </c>
      <c r="X346" t="s">
        <v>2255</v>
      </c>
      <c r="Y346" s="3">
        <v>390</v>
      </c>
      <c r="Z346" t="s">
        <v>2894</v>
      </c>
      <c r="AA346" t="s">
        <v>2895</v>
      </c>
      <c r="AB346" t="s">
        <v>2896</v>
      </c>
      <c r="AC346" t="s">
        <v>2897</v>
      </c>
      <c r="AD346" t="s">
        <v>110</v>
      </c>
      <c r="AE346" t="s">
        <v>60</v>
      </c>
      <c r="AF346" t="s">
        <v>2247</v>
      </c>
      <c r="AH346" s="3">
        <v>0</v>
      </c>
      <c r="AI346" s="3">
        <v>2024</v>
      </c>
      <c r="AJ346" s="4">
        <v>45567</v>
      </c>
      <c r="AK346" s="5">
        <v>45567</v>
      </c>
      <c r="AL346" t="s">
        <v>43</v>
      </c>
      <c r="AM346" t="s">
        <v>116</v>
      </c>
      <c r="AN346">
        <v>0</v>
      </c>
      <c r="AP346">
        <v>1.33</v>
      </c>
      <c r="AQ346" s="6">
        <v>-1.33</v>
      </c>
    </row>
    <row r="347" spans="1:43" x14ac:dyDescent="0.3">
      <c r="A347" t="s">
        <v>1510</v>
      </c>
      <c r="B347" t="s">
        <v>289</v>
      </c>
      <c r="C347" t="s">
        <v>46</v>
      </c>
      <c r="D347" s="3">
        <v>71475</v>
      </c>
      <c r="E347" t="s">
        <v>1511</v>
      </c>
      <c r="F347" t="s">
        <v>48</v>
      </c>
      <c r="G347" t="s">
        <v>49</v>
      </c>
      <c r="H347" t="s">
        <v>50</v>
      </c>
      <c r="I347" t="s">
        <v>51</v>
      </c>
      <c r="J347" t="s">
        <v>102</v>
      </c>
      <c r="K347" t="s">
        <v>102</v>
      </c>
      <c r="L347" t="s">
        <v>103</v>
      </c>
      <c r="M347" t="s">
        <v>52</v>
      </c>
      <c r="N347" t="s">
        <v>1512</v>
      </c>
      <c r="O347" t="s">
        <v>105</v>
      </c>
      <c r="Q347" s="3"/>
      <c r="U347" s="3"/>
      <c r="W347" t="s">
        <v>43</v>
      </c>
      <c r="X347" t="s">
        <v>43</v>
      </c>
      <c r="Y347" s="3">
        <v>123</v>
      </c>
      <c r="Z347" t="s">
        <v>1513</v>
      </c>
      <c r="AA347" t="s">
        <v>1514</v>
      </c>
      <c r="AB347" t="s">
        <v>1515</v>
      </c>
      <c r="AC347" t="s">
        <v>1516</v>
      </c>
      <c r="AD347" t="s">
        <v>110</v>
      </c>
      <c r="AE347" t="s">
        <v>60</v>
      </c>
      <c r="AH347" s="3"/>
      <c r="AI347" s="3">
        <v>2023</v>
      </c>
      <c r="AJ347" s="4">
        <v>45199</v>
      </c>
      <c r="AK347" s="5">
        <v>45278</v>
      </c>
      <c r="AL347" t="s">
        <v>43</v>
      </c>
      <c r="AM347" t="s">
        <v>61</v>
      </c>
      <c r="AN347">
        <v>99.73</v>
      </c>
      <c r="AO347">
        <v>99.73</v>
      </c>
      <c r="AQ347" s="6">
        <v>99.73</v>
      </c>
    </row>
    <row r="348" spans="1:43" x14ac:dyDescent="0.3">
      <c r="A348" t="s">
        <v>1510</v>
      </c>
      <c r="B348" t="s">
        <v>289</v>
      </c>
      <c r="C348" t="s">
        <v>46</v>
      </c>
      <c r="D348" s="3">
        <v>71475</v>
      </c>
      <c r="E348" t="s">
        <v>1511</v>
      </c>
      <c r="F348" t="s">
        <v>48</v>
      </c>
      <c r="G348" t="s">
        <v>49</v>
      </c>
      <c r="H348" t="s">
        <v>50</v>
      </c>
      <c r="I348" t="s">
        <v>51</v>
      </c>
      <c r="J348" t="s">
        <v>102</v>
      </c>
      <c r="K348" t="s">
        <v>102</v>
      </c>
      <c r="L348" t="s">
        <v>103</v>
      </c>
      <c r="M348" t="s">
        <v>52</v>
      </c>
      <c r="N348" t="s">
        <v>1517</v>
      </c>
      <c r="O348" t="s">
        <v>105</v>
      </c>
      <c r="Q348" s="3"/>
      <c r="U348" s="3"/>
      <c r="W348" t="s">
        <v>43</v>
      </c>
      <c r="X348" t="s">
        <v>43</v>
      </c>
      <c r="Y348" s="3">
        <v>255</v>
      </c>
      <c r="Z348" t="s">
        <v>1518</v>
      </c>
      <c r="AA348" t="s">
        <v>1519</v>
      </c>
      <c r="AB348" t="s">
        <v>1520</v>
      </c>
      <c r="AC348" t="s">
        <v>1516</v>
      </c>
      <c r="AD348" t="s">
        <v>110</v>
      </c>
      <c r="AE348" t="s">
        <v>60</v>
      </c>
      <c r="AH348" s="3"/>
      <c r="AI348" s="3">
        <v>2023</v>
      </c>
      <c r="AJ348" s="4">
        <v>45199</v>
      </c>
      <c r="AK348" s="5">
        <v>45254</v>
      </c>
      <c r="AL348" t="s">
        <v>43</v>
      </c>
      <c r="AM348" t="s">
        <v>61</v>
      </c>
      <c r="AN348">
        <v>99.73</v>
      </c>
      <c r="AO348">
        <v>99.73</v>
      </c>
      <c r="AQ348" s="6">
        <v>99.73</v>
      </c>
    </row>
    <row r="349" spans="1:43" x14ac:dyDescent="0.3">
      <c r="A349" t="s">
        <v>1510</v>
      </c>
      <c r="B349" t="s">
        <v>247</v>
      </c>
      <c r="C349" t="s">
        <v>46</v>
      </c>
      <c r="D349" s="3">
        <v>71475</v>
      </c>
      <c r="E349" t="s">
        <v>1511</v>
      </c>
      <c r="F349" t="s">
        <v>48</v>
      </c>
      <c r="G349" t="s">
        <v>49</v>
      </c>
      <c r="H349" t="s">
        <v>50</v>
      </c>
      <c r="I349" t="s">
        <v>51</v>
      </c>
      <c r="J349" t="s">
        <v>102</v>
      </c>
      <c r="K349" t="s">
        <v>102</v>
      </c>
      <c r="L349" t="s">
        <v>103</v>
      </c>
      <c r="M349" t="s">
        <v>52</v>
      </c>
      <c r="N349" t="s">
        <v>1521</v>
      </c>
      <c r="O349" t="s">
        <v>105</v>
      </c>
      <c r="Q349" s="3"/>
      <c r="U349" s="3"/>
      <c r="W349" t="s">
        <v>43</v>
      </c>
      <c r="X349" t="s">
        <v>43</v>
      </c>
      <c r="Y349" s="3">
        <v>285</v>
      </c>
      <c r="Z349" t="s">
        <v>1513</v>
      </c>
      <c r="AA349" t="s">
        <v>1522</v>
      </c>
      <c r="AB349" t="s">
        <v>1523</v>
      </c>
      <c r="AC349" t="s">
        <v>1524</v>
      </c>
      <c r="AD349" t="s">
        <v>110</v>
      </c>
      <c r="AE349" t="s">
        <v>60</v>
      </c>
      <c r="AH349" s="3"/>
      <c r="AI349" s="3">
        <v>2023</v>
      </c>
      <c r="AJ349" s="4">
        <v>45200</v>
      </c>
      <c r="AK349" s="5">
        <v>45278</v>
      </c>
      <c r="AL349" t="s">
        <v>43</v>
      </c>
      <c r="AM349" t="s">
        <v>61</v>
      </c>
      <c r="AN349">
        <v>3863.03</v>
      </c>
      <c r="AO349">
        <v>3863.03</v>
      </c>
      <c r="AQ349" s="6">
        <v>3863.03</v>
      </c>
    </row>
    <row r="350" spans="1:43" x14ac:dyDescent="0.3">
      <c r="A350" t="s">
        <v>1510</v>
      </c>
      <c r="B350" t="s">
        <v>117</v>
      </c>
      <c r="C350" t="s">
        <v>46</v>
      </c>
      <c r="D350" s="3">
        <v>71475</v>
      </c>
      <c r="E350" t="s">
        <v>1511</v>
      </c>
      <c r="F350" t="s">
        <v>48</v>
      </c>
      <c r="G350" t="s">
        <v>49</v>
      </c>
      <c r="H350" t="s">
        <v>50</v>
      </c>
      <c r="I350" t="s">
        <v>51</v>
      </c>
      <c r="J350" t="s">
        <v>102</v>
      </c>
      <c r="K350" t="s">
        <v>102</v>
      </c>
      <c r="L350" t="s">
        <v>103</v>
      </c>
      <c r="M350" t="s">
        <v>52</v>
      </c>
      <c r="N350" t="s">
        <v>1525</v>
      </c>
      <c r="O350" t="s">
        <v>105</v>
      </c>
      <c r="Q350" s="3"/>
      <c r="U350" s="3"/>
      <c r="W350" t="s">
        <v>43</v>
      </c>
      <c r="X350" t="s">
        <v>43</v>
      </c>
      <c r="Y350" s="3">
        <v>342</v>
      </c>
      <c r="Z350" t="s">
        <v>1526</v>
      </c>
      <c r="AA350" t="s">
        <v>1527</v>
      </c>
      <c r="AB350" t="s">
        <v>1528</v>
      </c>
      <c r="AC350" t="s">
        <v>1529</v>
      </c>
      <c r="AD350" t="s">
        <v>110</v>
      </c>
      <c r="AE350" t="s">
        <v>60</v>
      </c>
      <c r="AH350" s="3"/>
      <c r="AI350" s="3">
        <v>2023</v>
      </c>
      <c r="AJ350" s="4">
        <v>45231</v>
      </c>
      <c r="AK350" s="5">
        <v>45278</v>
      </c>
      <c r="AL350" t="s">
        <v>43</v>
      </c>
      <c r="AM350" t="s">
        <v>61</v>
      </c>
      <c r="AN350">
        <v>916.11</v>
      </c>
      <c r="AO350">
        <v>916.11</v>
      </c>
      <c r="AQ350" s="6">
        <v>916.11</v>
      </c>
    </row>
    <row r="351" spans="1:43" x14ac:dyDescent="0.3">
      <c r="A351" t="s">
        <v>1510</v>
      </c>
      <c r="B351" t="s">
        <v>822</v>
      </c>
      <c r="C351" t="s">
        <v>46</v>
      </c>
      <c r="D351" s="3">
        <v>71475</v>
      </c>
      <c r="E351" t="s">
        <v>1511</v>
      </c>
      <c r="F351" t="s">
        <v>48</v>
      </c>
      <c r="G351" t="s">
        <v>49</v>
      </c>
      <c r="H351" t="s">
        <v>50</v>
      </c>
      <c r="I351" t="s">
        <v>51</v>
      </c>
      <c r="J351" t="s">
        <v>102</v>
      </c>
      <c r="K351" t="s">
        <v>102</v>
      </c>
      <c r="L351" t="s">
        <v>103</v>
      </c>
      <c r="M351" t="s">
        <v>52</v>
      </c>
      <c r="N351" t="s">
        <v>1530</v>
      </c>
      <c r="O351" t="s">
        <v>105</v>
      </c>
      <c r="Q351" s="3"/>
      <c r="U351" s="3"/>
      <c r="W351" t="s">
        <v>43</v>
      </c>
      <c r="X351" t="s">
        <v>43</v>
      </c>
      <c r="Y351" s="3">
        <v>344</v>
      </c>
      <c r="Z351" t="s">
        <v>1531</v>
      </c>
      <c r="AA351" t="s">
        <v>1532</v>
      </c>
      <c r="AB351" t="s">
        <v>1533</v>
      </c>
      <c r="AC351" t="s">
        <v>1534</v>
      </c>
      <c r="AD351" t="s">
        <v>110</v>
      </c>
      <c r="AE351" t="s">
        <v>60</v>
      </c>
      <c r="AH351" s="3"/>
      <c r="AI351" s="3">
        <v>2023</v>
      </c>
      <c r="AJ351" s="4">
        <v>44927</v>
      </c>
      <c r="AK351" s="5">
        <v>45191</v>
      </c>
      <c r="AL351" t="s">
        <v>43</v>
      </c>
      <c r="AM351" t="s">
        <v>61</v>
      </c>
      <c r="AN351">
        <v>3541.57</v>
      </c>
      <c r="AO351">
        <v>3541.57</v>
      </c>
      <c r="AQ351" s="6">
        <v>3541.57</v>
      </c>
    </row>
    <row r="352" spans="1:43" x14ac:dyDescent="0.3">
      <c r="A352" t="s">
        <v>1510</v>
      </c>
      <c r="B352" t="s">
        <v>822</v>
      </c>
      <c r="C352" t="s">
        <v>46</v>
      </c>
      <c r="D352" s="3">
        <v>71475</v>
      </c>
      <c r="E352" t="s">
        <v>1511</v>
      </c>
      <c r="F352" t="s">
        <v>48</v>
      </c>
      <c r="G352" t="s">
        <v>49</v>
      </c>
      <c r="H352" t="s">
        <v>50</v>
      </c>
      <c r="I352" t="s">
        <v>51</v>
      </c>
      <c r="J352" t="s">
        <v>102</v>
      </c>
      <c r="K352" t="s">
        <v>102</v>
      </c>
      <c r="L352" t="s">
        <v>103</v>
      </c>
      <c r="M352" t="s">
        <v>52</v>
      </c>
      <c r="N352" t="s">
        <v>1535</v>
      </c>
      <c r="O352" t="s">
        <v>105</v>
      </c>
      <c r="Q352" s="3"/>
      <c r="U352" s="3"/>
      <c r="W352" t="s">
        <v>43</v>
      </c>
      <c r="X352" t="s">
        <v>43</v>
      </c>
      <c r="Y352" s="3">
        <v>345</v>
      </c>
      <c r="Z352" t="s">
        <v>1531</v>
      </c>
      <c r="AA352" t="s">
        <v>1536</v>
      </c>
      <c r="AB352" t="s">
        <v>1533</v>
      </c>
      <c r="AC352" t="s">
        <v>1534</v>
      </c>
      <c r="AD352" t="s">
        <v>110</v>
      </c>
      <c r="AE352" t="s">
        <v>60</v>
      </c>
      <c r="AH352" s="3"/>
      <c r="AI352" s="3">
        <v>2023</v>
      </c>
      <c r="AJ352" s="4">
        <v>44927</v>
      </c>
      <c r="AK352" s="5">
        <v>45191</v>
      </c>
      <c r="AL352" t="s">
        <v>43</v>
      </c>
      <c r="AM352" t="s">
        <v>61</v>
      </c>
      <c r="AN352">
        <v>5312.4800000000005</v>
      </c>
      <c r="AO352">
        <v>5312.4800000000005</v>
      </c>
      <c r="AQ352" s="6">
        <v>5312.4800000000005</v>
      </c>
    </row>
    <row r="353" spans="1:43" x14ac:dyDescent="0.3">
      <c r="A353" t="s">
        <v>1510</v>
      </c>
      <c r="B353" t="s">
        <v>117</v>
      </c>
      <c r="C353" t="s">
        <v>46</v>
      </c>
      <c r="D353" s="3">
        <v>71475</v>
      </c>
      <c r="E353" t="s">
        <v>1511</v>
      </c>
      <c r="F353" t="s">
        <v>48</v>
      </c>
      <c r="G353" t="s">
        <v>49</v>
      </c>
      <c r="H353" t="s">
        <v>50</v>
      </c>
      <c r="I353" t="s">
        <v>51</v>
      </c>
      <c r="J353" t="s">
        <v>102</v>
      </c>
      <c r="K353" t="s">
        <v>102</v>
      </c>
      <c r="L353" t="s">
        <v>103</v>
      </c>
      <c r="M353" t="s">
        <v>52</v>
      </c>
      <c r="N353" t="s">
        <v>1537</v>
      </c>
      <c r="O353" t="s">
        <v>105</v>
      </c>
      <c r="Q353" s="3"/>
      <c r="U353" s="3"/>
      <c r="W353" t="s">
        <v>43</v>
      </c>
      <c r="X353" t="s">
        <v>43</v>
      </c>
      <c r="Y353" s="3">
        <v>350</v>
      </c>
      <c r="Z353" t="s">
        <v>1538</v>
      </c>
      <c r="AA353" t="s">
        <v>1539</v>
      </c>
      <c r="AB353" t="s">
        <v>1540</v>
      </c>
      <c r="AC353" t="s">
        <v>1529</v>
      </c>
      <c r="AD353" t="s">
        <v>110</v>
      </c>
      <c r="AE353" t="s">
        <v>60</v>
      </c>
      <c r="AH353" s="3"/>
      <c r="AI353" s="3">
        <v>2023</v>
      </c>
      <c r="AJ353" s="4">
        <v>45231</v>
      </c>
      <c r="AK353" s="5">
        <v>45278</v>
      </c>
      <c r="AL353" t="s">
        <v>43</v>
      </c>
      <c r="AM353" t="s">
        <v>61</v>
      </c>
      <c r="AN353">
        <v>3863.03</v>
      </c>
      <c r="AO353">
        <v>3863.03</v>
      </c>
      <c r="AQ353" s="6">
        <v>3863.03</v>
      </c>
    </row>
    <row r="354" spans="1:43" x14ac:dyDescent="0.3">
      <c r="A354" t="s">
        <v>1510</v>
      </c>
      <c r="B354" t="s">
        <v>289</v>
      </c>
      <c r="C354" t="s">
        <v>46</v>
      </c>
      <c r="D354" s="3">
        <v>71475</v>
      </c>
      <c r="E354" t="s">
        <v>1511</v>
      </c>
      <c r="F354" t="s">
        <v>48</v>
      </c>
      <c r="G354" t="s">
        <v>49</v>
      </c>
      <c r="H354" t="s">
        <v>50</v>
      </c>
      <c r="I354" t="s">
        <v>51</v>
      </c>
      <c r="J354" t="s">
        <v>102</v>
      </c>
      <c r="K354" t="s">
        <v>102</v>
      </c>
      <c r="L354" t="s">
        <v>103</v>
      </c>
      <c r="M354" t="s">
        <v>52</v>
      </c>
      <c r="N354" t="s">
        <v>1541</v>
      </c>
      <c r="O354" t="s">
        <v>105</v>
      </c>
      <c r="Q354" s="3"/>
      <c r="U354" s="3"/>
      <c r="W354" t="s">
        <v>43</v>
      </c>
      <c r="X354" t="s">
        <v>43</v>
      </c>
      <c r="Y354" s="3">
        <v>365</v>
      </c>
      <c r="Z354" t="s">
        <v>1513</v>
      </c>
      <c r="AA354" t="s">
        <v>1542</v>
      </c>
      <c r="AB354" t="s">
        <v>1515</v>
      </c>
      <c r="AC354" t="s">
        <v>1543</v>
      </c>
      <c r="AD354" t="s">
        <v>110</v>
      </c>
      <c r="AE354" t="s">
        <v>60</v>
      </c>
      <c r="AH354" s="3"/>
      <c r="AI354" s="3">
        <v>2023</v>
      </c>
      <c r="AJ354" s="4">
        <v>45170</v>
      </c>
      <c r="AK354" s="5">
        <v>45278</v>
      </c>
      <c r="AL354" t="s">
        <v>43</v>
      </c>
      <c r="AM354" t="s">
        <v>61</v>
      </c>
      <c r="AN354">
        <v>983.35</v>
      </c>
      <c r="AO354">
        <v>983.35</v>
      </c>
      <c r="AQ354" s="6">
        <v>983.35</v>
      </c>
    </row>
    <row r="355" spans="1:43" x14ac:dyDescent="0.3">
      <c r="A355" t="s">
        <v>1510</v>
      </c>
      <c r="B355" t="s">
        <v>289</v>
      </c>
      <c r="C355" t="s">
        <v>46</v>
      </c>
      <c r="D355" s="3">
        <v>71475</v>
      </c>
      <c r="E355" t="s">
        <v>1511</v>
      </c>
      <c r="F355" t="s">
        <v>48</v>
      </c>
      <c r="G355" t="s">
        <v>49</v>
      </c>
      <c r="H355" t="s">
        <v>50</v>
      </c>
      <c r="I355" t="s">
        <v>51</v>
      </c>
      <c r="J355" t="s">
        <v>102</v>
      </c>
      <c r="K355" t="s">
        <v>102</v>
      </c>
      <c r="L355" t="s">
        <v>103</v>
      </c>
      <c r="M355" t="s">
        <v>52</v>
      </c>
      <c r="N355" t="s">
        <v>1544</v>
      </c>
      <c r="O355" t="s">
        <v>105</v>
      </c>
      <c r="Q355" s="3"/>
      <c r="U355" s="3"/>
      <c r="W355" t="s">
        <v>43</v>
      </c>
      <c r="X355" t="s">
        <v>43</v>
      </c>
      <c r="Y355" s="3">
        <v>366</v>
      </c>
      <c r="Z355" t="s">
        <v>1513</v>
      </c>
      <c r="AA355" t="s">
        <v>1545</v>
      </c>
      <c r="AB355" t="s">
        <v>1515</v>
      </c>
      <c r="AC355" t="s">
        <v>1543</v>
      </c>
      <c r="AD355" t="s">
        <v>110</v>
      </c>
      <c r="AE355" t="s">
        <v>60</v>
      </c>
      <c r="AH355" s="3"/>
      <c r="AI355" s="3">
        <v>2023</v>
      </c>
      <c r="AJ355" s="4">
        <v>45170</v>
      </c>
      <c r="AK355" s="5">
        <v>45278</v>
      </c>
      <c r="AL355" t="s">
        <v>43</v>
      </c>
      <c r="AM355" t="s">
        <v>61</v>
      </c>
      <c r="AN355">
        <v>3825.67</v>
      </c>
      <c r="AO355">
        <v>3825.67</v>
      </c>
      <c r="AQ355" s="6">
        <v>3825.67</v>
      </c>
    </row>
    <row r="356" spans="1:43" x14ac:dyDescent="0.3">
      <c r="A356" t="s">
        <v>1510</v>
      </c>
      <c r="B356" t="s">
        <v>289</v>
      </c>
      <c r="C356" t="s">
        <v>46</v>
      </c>
      <c r="D356" s="3">
        <v>71475</v>
      </c>
      <c r="E356" t="s">
        <v>1511</v>
      </c>
      <c r="F356" t="s">
        <v>48</v>
      </c>
      <c r="G356" t="s">
        <v>49</v>
      </c>
      <c r="H356" t="s">
        <v>50</v>
      </c>
      <c r="I356" t="s">
        <v>51</v>
      </c>
      <c r="J356" t="s">
        <v>102</v>
      </c>
      <c r="K356" t="s">
        <v>102</v>
      </c>
      <c r="L356" t="s">
        <v>103</v>
      </c>
      <c r="M356" t="s">
        <v>52</v>
      </c>
      <c r="N356" t="s">
        <v>1546</v>
      </c>
      <c r="O356" t="s">
        <v>105</v>
      </c>
      <c r="Q356" s="3"/>
      <c r="U356" s="3"/>
      <c r="W356" t="s">
        <v>43</v>
      </c>
      <c r="X356" t="s">
        <v>43</v>
      </c>
      <c r="Y356" s="3">
        <v>367</v>
      </c>
      <c r="Z356" t="s">
        <v>1513</v>
      </c>
      <c r="AA356" t="s">
        <v>1547</v>
      </c>
      <c r="AB356" t="s">
        <v>1515</v>
      </c>
      <c r="AC356" t="s">
        <v>1543</v>
      </c>
      <c r="AD356" t="s">
        <v>110</v>
      </c>
      <c r="AE356" t="s">
        <v>60</v>
      </c>
      <c r="AH356" s="3"/>
      <c r="AI356" s="3">
        <v>2023</v>
      </c>
      <c r="AJ356" s="4">
        <v>45170</v>
      </c>
      <c r="AK356" s="5">
        <v>45278</v>
      </c>
      <c r="AL356" t="s">
        <v>43</v>
      </c>
      <c r="AM356" t="s">
        <v>61</v>
      </c>
      <c r="AN356">
        <v>6000.25</v>
      </c>
      <c r="AO356">
        <v>6000.25</v>
      </c>
      <c r="AQ356" s="6">
        <v>6000.25</v>
      </c>
    </row>
    <row r="357" spans="1:43" x14ac:dyDescent="0.3">
      <c r="A357" t="s">
        <v>1510</v>
      </c>
      <c r="B357" t="s">
        <v>446</v>
      </c>
      <c r="C357" t="s">
        <v>46</v>
      </c>
      <c r="D357" s="3">
        <v>71475</v>
      </c>
      <c r="E357" t="s">
        <v>1511</v>
      </c>
      <c r="F357" t="s">
        <v>48</v>
      </c>
      <c r="G357" t="s">
        <v>49</v>
      </c>
      <c r="H357" t="s">
        <v>50</v>
      </c>
      <c r="I357" t="s">
        <v>51</v>
      </c>
      <c r="J357" t="s">
        <v>102</v>
      </c>
      <c r="K357" t="s">
        <v>102</v>
      </c>
      <c r="L357" t="s">
        <v>103</v>
      </c>
      <c r="M357" t="s">
        <v>52</v>
      </c>
      <c r="N357" t="s">
        <v>1548</v>
      </c>
      <c r="O357" t="s">
        <v>105</v>
      </c>
      <c r="Q357" s="3"/>
      <c r="U357" s="3"/>
      <c r="W357" t="s">
        <v>43</v>
      </c>
      <c r="X357" t="s">
        <v>43</v>
      </c>
      <c r="Y357" s="3">
        <v>370</v>
      </c>
      <c r="Z357" t="s">
        <v>1513</v>
      </c>
      <c r="AA357" t="s">
        <v>1549</v>
      </c>
      <c r="AB357" t="s">
        <v>1550</v>
      </c>
      <c r="AC357" t="s">
        <v>1551</v>
      </c>
      <c r="AD357" t="s">
        <v>110</v>
      </c>
      <c r="AE357" t="s">
        <v>60</v>
      </c>
      <c r="AH357" s="3"/>
      <c r="AI357" s="3">
        <v>2023</v>
      </c>
      <c r="AJ357" s="4">
        <v>45139</v>
      </c>
      <c r="AK357" s="5">
        <v>45278</v>
      </c>
      <c r="AL357" t="s">
        <v>43</v>
      </c>
      <c r="AM357" t="s">
        <v>61</v>
      </c>
      <c r="AN357">
        <v>897.1</v>
      </c>
      <c r="AO357">
        <v>897.1</v>
      </c>
      <c r="AQ357" s="6">
        <v>897.1</v>
      </c>
    </row>
    <row r="358" spans="1:43" x14ac:dyDescent="0.3">
      <c r="A358" t="s">
        <v>1510</v>
      </c>
      <c r="B358" t="s">
        <v>446</v>
      </c>
      <c r="C358" t="s">
        <v>46</v>
      </c>
      <c r="D358" s="3">
        <v>71475</v>
      </c>
      <c r="E358" t="s">
        <v>1511</v>
      </c>
      <c r="F358" t="s">
        <v>48</v>
      </c>
      <c r="G358" t="s">
        <v>49</v>
      </c>
      <c r="H358" t="s">
        <v>50</v>
      </c>
      <c r="I358" t="s">
        <v>51</v>
      </c>
      <c r="J358" t="s">
        <v>102</v>
      </c>
      <c r="K358" t="s">
        <v>102</v>
      </c>
      <c r="L358" t="s">
        <v>103</v>
      </c>
      <c r="M358" t="s">
        <v>52</v>
      </c>
      <c r="N358" t="s">
        <v>1552</v>
      </c>
      <c r="O358" t="s">
        <v>105</v>
      </c>
      <c r="Q358" s="3"/>
      <c r="U358" s="3"/>
      <c r="W358" t="s">
        <v>43</v>
      </c>
      <c r="X358" t="s">
        <v>43</v>
      </c>
      <c r="Y358" s="3">
        <v>371</v>
      </c>
      <c r="Z358" t="s">
        <v>1513</v>
      </c>
      <c r="AA358" t="s">
        <v>1553</v>
      </c>
      <c r="AB358" t="s">
        <v>1550</v>
      </c>
      <c r="AC358" t="s">
        <v>1551</v>
      </c>
      <c r="AD358" t="s">
        <v>110</v>
      </c>
      <c r="AE358" t="s">
        <v>60</v>
      </c>
      <c r="AH358" s="3"/>
      <c r="AI358" s="3">
        <v>2023</v>
      </c>
      <c r="AJ358" s="4">
        <v>45139</v>
      </c>
      <c r="AK358" s="5">
        <v>45278</v>
      </c>
      <c r="AL358" t="s">
        <v>43</v>
      </c>
      <c r="AM358" t="s">
        <v>61</v>
      </c>
      <c r="AN358">
        <v>3794.94</v>
      </c>
      <c r="AO358">
        <v>3794.94</v>
      </c>
      <c r="AQ358" s="6">
        <v>3794.94</v>
      </c>
    </row>
    <row r="359" spans="1:43" x14ac:dyDescent="0.3">
      <c r="A359" t="s">
        <v>1510</v>
      </c>
      <c r="B359" t="s">
        <v>446</v>
      </c>
      <c r="C359" t="s">
        <v>46</v>
      </c>
      <c r="D359" s="3">
        <v>71475</v>
      </c>
      <c r="E359" t="s">
        <v>1511</v>
      </c>
      <c r="F359" t="s">
        <v>48</v>
      </c>
      <c r="G359" t="s">
        <v>49</v>
      </c>
      <c r="H359" t="s">
        <v>50</v>
      </c>
      <c r="I359" t="s">
        <v>51</v>
      </c>
      <c r="J359" t="s">
        <v>102</v>
      </c>
      <c r="K359" t="s">
        <v>102</v>
      </c>
      <c r="L359" t="s">
        <v>103</v>
      </c>
      <c r="M359" t="s">
        <v>52</v>
      </c>
      <c r="N359" t="s">
        <v>1554</v>
      </c>
      <c r="O359" t="s">
        <v>105</v>
      </c>
      <c r="Q359" s="3"/>
      <c r="U359" s="3"/>
      <c r="W359" t="s">
        <v>43</v>
      </c>
      <c r="X359" t="s">
        <v>43</v>
      </c>
      <c r="Y359" s="3">
        <v>372</v>
      </c>
      <c r="Z359" t="s">
        <v>1513</v>
      </c>
      <c r="AA359" t="s">
        <v>1555</v>
      </c>
      <c r="AB359" t="s">
        <v>1550</v>
      </c>
      <c r="AC359" t="s">
        <v>1551</v>
      </c>
      <c r="AD359" t="s">
        <v>110</v>
      </c>
      <c r="AE359" t="s">
        <v>60</v>
      </c>
      <c r="AH359" s="3"/>
      <c r="AI359" s="3">
        <v>2023</v>
      </c>
      <c r="AJ359" s="4">
        <v>45139</v>
      </c>
      <c r="AK359" s="5">
        <v>45278</v>
      </c>
      <c r="AL359" t="s">
        <v>43</v>
      </c>
      <c r="AM359" t="s">
        <v>61</v>
      </c>
      <c r="AN359">
        <v>5303.32</v>
      </c>
      <c r="AO359">
        <v>5303.32</v>
      </c>
      <c r="AQ359" s="6">
        <v>5303.32</v>
      </c>
    </row>
    <row r="360" spans="1:43" x14ac:dyDescent="0.3">
      <c r="A360" t="s">
        <v>1510</v>
      </c>
      <c r="B360" t="s">
        <v>247</v>
      </c>
      <c r="C360" t="s">
        <v>46</v>
      </c>
      <c r="D360" s="3">
        <v>71475</v>
      </c>
      <c r="E360" t="s">
        <v>1511</v>
      </c>
      <c r="F360" t="s">
        <v>48</v>
      </c>
      <c r="G360" t="s">
        <v>49</v>
      </c>
      <c r="H360" t="s">
        <v>50</v>
      </c>
      <c r="I360" t="s">
        <v>51</v>
      </c>
      <c r="J360" t="s">
        <v>102</v>
      </c>
      <c r="K360" t="s">
        <v>102</v>
      </c>
      <c r="L360" t="s">
        <v>103</v>
      </c>
      <c r="M360" t="s">
        <v>52</v>
      </c>
      <c r="N360" t="s">
        <v>1556</v>
      </c>
      <c r="O360" t="s">
        <v>105</v>
      </c>
      <c r="Q360" s="3"/>
      <c r="U360" s="3"/>
      <c r="W360" t="s">
        <v>43</v>
      </c>
      <c r="X360" t="s">
        <v>43</v>
      </c>
      <c r="Y360" s="3">
        <v>377</v>
      </c>
      <c r="Z360" t="s">
        <v>1538</v>
      </c>
      <c r="AA360" t="s">
        <v>1557</v>
      </c>
      <c r="AB360" t="s">
        <v>1558</v>
      </c>
      <c r="AC360" t="s">
        <v>1524</v>
      </c>
      <c r="AD360" t="s">
        <v>110</v>
      </c>
      <c r="AE360" t="s">
        <v>60</v>
      </c>
      <c r="AH360" s="3"/>
      <c r="AI360" s="3">
        <v>2023</v>
      </c>
      <c r="AJ360" s="4">
        <v>45200</v>
      </c>
      <c r="AK360" s="5">
        <v>45278</v>
      </c>
      <c r="AL360" t="s">
        <v>43</v>
      </c>
      <c r="AM360" t="s">
        <v>61</v>
      </c>
      <c r="AN360">
        <v>916.11</v>
      </c>
      <c r="AO360">
        <v>916.11</v>
      </c>
      <c r="AQ360" s="6">
        <v>916.11</v>
      </c>
    </row>
    <row r="361" spans="1:43" x14ac:dyDescent="0.3">
      <c r="A361" t="s">
        <v>1510</v>
      </c>
      <c r="B361" t="s">
        <v>144</v>
      </c>
      <c r="C361" t="s">
        <v>46</v>
      </c>
      <c r="D361" s="3">
        <v>71475</v>
      </c>
      <c r="E361" t="s">
        <v>1511</v>
      </c>
      <c r="F361" t="s">
        <v>48</v>
      </c>
      <c r="G361" t="s">
        <v>49</v>
      </c>
      <c r="H361" t="s">
        <v>50</v>
      </c>
      <c r="I361" t="s">
        <v>51</v>
      </c>
      <c r="J361" t="s">
        <v>102</v>
      </c>
      <c r="K361" t="s">
        <v>102</v>
      </c>
      <c r="L361" t="s">
        <v>103</v>
      </c>
      <c r="M361" t="s">
        <v>52</v>
      </c>
      <c r="N361" t="s">
        <v>1559</v>
      </c>
      <c r="O361" t="s">
        <v>105</v>
      </c>
      <c r="Q361" s="3"/>
      <c r="U361" s="3"/>
      <c r="W361" t="s">
        <v>43</v>
      </c>
      <c r="X361" t="s">
        <v>43</v>
      </c>
      <c r="Y361" s="3">
        <v>383</v>
      </c>
      <c r="Z361" t="s">
        <v>1531</v>
      </c>
      <c r="AA361" t="s">
        <v>1560</v>
      </c>
      <c r="AB361" t="s">
        <v>1561</v>
      </c>
      <c r="AC361" t="s">
        <v>1562</v>
      </c>
      <c r="AD361" t="s">
        <v>110</v>
      </c>
      <c r="AE361" t="s">
        <v>60</v>
      </c>
      <c r="AH361" s="3"/>
      <c r="AI361" s="3">
        <v>2023</v>
      </c>
      <c r="AJ361" s="4">
        <v>44958</v>
      </c>
      <c r="AK361" s="5">
        <v>45191</v>
      </c>
      <c r="AL361" t="s">
        <v>43</v>
      </c>
      <c r="AM361" t="s">
        <v>61</v>
      </c>
      <c r="AN361">
        <v>5262.3</v>
      </c>
      <c r="AO361">
        <v>5262.3</v>
      </c>
      <c r="AQ361" s="6">
        <v>5262.3</v>
      </c>
    </row>
    <row r="362" spans="1:43" x14ac:dyDescent="0.3">
      <c r="A362" t="s">
        <v>1510</v>
      </c>
      <c r="B362" t="s">
        <v>162</v>
      </c>
      <c r="C362" t="s">
        <v>46</v>
      </c>
      <c r="D362" s="3">
        <v>71475</v>
      </c>
      <c r="E362" t="s">
        <v>1511</v>
      </c>
      <c r="F362" t="s">
        <v>48</v>
      </c>
      <c r="G362" t="s">
        <v>49</v>
      </c>
      <c r="H362" t="s">
        <v>50</v>
      </c>
      <c r="I362" t="s">
        <v>51</v>
      </c>
      <c r="J362" t="s">
        <v>102</v>
      </c>
      <c r="K362" t="s">
        <v>102</v>
      </c>
      <c r="L362" t="s">
        <v>103</v>
      </c>
      <c r="M362" t="s">
        <v>52</v>
      </c>
      <c r="N362" t="s">
        <v>1563</v>
      </c>
      <c r="O362" t="s">
        <v>105</v>
      </c>
      <c r="Q362" s="3"/>
      <c r="U362" s="3"/>
      <c r="W362" t="s">
        <v>43</v>
      </c>
      <c r="X362" t="s">
        <v>43</v>
      </c>
      <c r="Y362" s="3">
        <v>397</v>
      </c>
      <c r="Z362" t="s">
        <v>1564</v>
      </c>
      <c r="AA362" t="s">
        <v>1565</v>
      </c>
      <c r="AB362" t="s">
        <v>1566</v>
      </c>
      <c r="AC362" t="s">
        <v>1567</v>
      </c>
      <c r="AD362" t="s">
        <v>110</v>
      </c>
      <c r="AE362" t="s">
        <v>60</v>
      </c>
      <c r="AH362" s="3"/>
      <c r="AI362" s="3">
        <v>2023</v>
      </c>
      <c r="AJ362" s="4">
        <v>45047</v>
      </c>
      <c r="AK362" s="5">
        <v>45191</v>
      </c>
      <c r="AL362" t="s">
        <v>43</v>
      </c>
      <c r="AM362" t="s">
        <v>61</v>
      </c>
      <c r="AN362">
        <v>5507.64</v>
      </c>
      <c r="AO362">
        <v>5507.64</v>
      </c>
      <c r="AQ362" s="6">
        <v>5507.64</v>
      </c>
    </row>
    <row r="363" spans="1:43" x14ac:dyDescent="0.3">
      <c r="A363" t="s">
        <v>1510</v>
      </c>
      <c r="B363" t="s">
        <v>446</v>
      </c>
      <c r="C363" t="s">
        <v>46</v>
      </c>
      <c r="D363" s="3">
        <v>71475</v>
      </c>
      <c r="E363" t="s">
        <v>1511</v>
      </c>
      <c r="F363" t="s">
        <v>48</v>
      </c>
      <c r="G363" t="s">
        <v>49</v>
      </c>
      <c r="H363" t="s">
        <v>50</v>
      </c>
      <c r="I363" t="s">
        <v>51</v>
      </c>
      <c r="J363" t="s">
        <v>102</v>
      </c>
      <c r="K363" t="s">
        <v>102</v>
      </c>
      <c r="L363" t="s">
        <v>103</v>
      </c>
      <c r="M363" t="s">
        <v>52</v>
      </c>
      <c r="N363" t="s">
        <v>1568</v>
      </c>
      <c r="O363" t="s">
        <v>105</v>
      </c>
      <c r="Q363" s="3"/>
      <c r="U363" s="3"/>
      <c r="W363" t="s">
        <v>43</v>
      </c>
      <c r="X363" t="s">
        <v>43</v>
      </c>
      <c r="Y363" s="3">
        <v>433</v>
      </c>
      <c r="Z363" t="s">
        <v>1531</v>
      </c>
      <c r="AA363" t="s">
        <v>1569</v>
      </c>
      <c r="AB363" t="s">
        <v>1570</v>
      </c>
      <c r="AC363" t="s">
        <v>1551</v>
      </c>
      <c r="AD363" t="s">
        <v>110</v>
      </c>
      <c r="AE363" t="s">
        <v>60</v>
      </c>
      <c r="AH363" s="3"/>
      <c r="AI363" s="3">
        <v>2023</v>
      </c>
      <c r="AJ363" s="4">
        <v>45139</v>
      </c>
      <c r="AK363" s="5">
        <v>45191</v>
      </c>
      <c r="AL363" t="s">
        <v>43</v>
      </c>
      <c r="AM363" t="s">
        <v>61</v>
      </c>
      <c r="AN363">
        <v>897.1</v>
      </c>
      <c r="AO363">
        <v>897.1</v>
      </c>
      <c r="AQ363" s="6">
        <v>897.1</v>
      </c>
    </row>
    <row r="364" spans="1:43" x14ac:dyDescent="0.3">
      <c r="A364" t="s">
        <v>1510</v>
      </c>
      <c r="B364" t="s">
        <v>446</v>
      </c>
      <c r="C364" t="s">
        <v>46</v>
      </c>
      <c r="D364" s="3">
        <v>71475</v>
      </c>
      <c r="E364" t="s">
        <v>1511</v>
      </c>
      <c r="F364" t="s">
        <v>48</v>
      </c>
      <c r="G364" t="s">
        <v>49</v>
      </c>
      <c r="H364" t="s">
        <v>50</v>
      </c>
      <c r="I364" t="s">
        <v>51</v>
      </c>
      <c r="J364" t="s">
        <v>102</v>
      </c>
      <c r="K364" t="s">
        <v>102</v>
      </c>
      <c r="L364" t="s">
        <v>103</v>
      </c>
      <c r="M364" t="s">
        <v>52</v>
      </c>
      <c r="N364" t="s">
        <v>1571</v>
      </c>
      <c r="O364" t="s">
        <v>105</v>
      </c>
      <c r="Q364" s="3"/>
      <c r="U364" s="3"/>
      <c r="W364" t="s">
        <v>43</v>
      </c>
      <c r="X364" t="s">
        <v>43</v>
      </c>
      <c r="Y364" s="3">
        <v>434</v>
      </c>
      <c r="Z364" t="s">
        <v>1531</v>
      </c>
      <c r="AA364" t="s">
        <v>1572</v>
      </c>
      <c r="AB364" t="s">
        <v>1570</v>
      </c>
      <c r="AC364" t="s">
        <v>1551</v>
      </c>
      <c r="AD364" t="s">
        <v>110</v>
      </c>
      <c r="AE364" t="s">
        <v>60</v>
      </c>
      <c r="AH364" s="3"/>
      <c r="AI364" s="3">
        <v>2023</v>
      </c>
      <c r="AJ364" s="4">
        <v>45139</v>
      </c>
      <c r="AK364" s="5">
        <v>45191</v>
      </c>
      <c r="AL364" t="s">
        <v>43</v>
      </c>
      <c r="AM364" t="s">
        <v>61</v>
      </c>
      <c r="AN364">
        <v>3794.94</v>
      </c>
      <c r="AO364">
        <v>3794.94</v>
      </c>
      <c r="AQ364" s="6">
        <v>3794.94</v>
      </c>
    </row>
    <row r="365" spans="1:43" x14ac:dyDescent="0.3">
      <c r="A365" t="s">
        <v>1510</v>
      </c>
      <c r="B365" t="s">
        <v>446</v>
      </c>
      <c r="C365" t="s">
        <v>46</v>
      </c>
      <c r="D365" s="3">
        <v>71475</v>
      </c>
      <c r="E365" t="s">
        <v>1511</v>
      </c>
      <c r="F365" t="s">
        <v>48</v>
      </c>
      <c r="G365" t="s">
        <v>49</v>
      </c>
      <c r="H365" t="s">
        <v>50</v>
      </c>
      <c r="I365" t="s">
        <v>51</v>
      </c>
      <c r="J365" t="s">
        <v>102</v>
      </c>
      <c r="K365" t="s">
        <v>102</v>
      </c>
      <c r="L365" t="s">
        <v>103</v>
      </c>
      <c r="M365" t="s">
        <v>52</v>
      </c>
      <c r="N365" t="s">
        <v>1573</v>
      </c>
      <c r="O365" t="s">
        <v>105</v>
      </c>
      <c r="Q365" s="3"/>
      <c r="U365" s="3"/>
      <c r="W365" t="s">
        <v>43</v>
      </c>
      <c r="X365" t="s">
        <v>43</v>
      </c>
      <c r="Y365" s="3">
        <v>435</v>
      </c>
      <c r="Z365" t="s">
        <v>1531</v>
      </c>
      <c r="AA365" t="s">
        <v>1574</v>
      </c>
      <c r="AB365" t="s">
        <v>1570</v>
      </c>
      <c r="AC365" t="s">
        <v>1551</v>
      </c>
      <c r="AD365" t="s">
        <v>110</v>
      </c>
      <c r="AE365" t="s">
        <v>60</v>
      </c>
      <c r="AH365" s="3"/>
      <c r="AI365" s="3">
        <v>2023</v>
      </c>
      <c r="AJ365" s="4">
        <v>45139</v>
      </c>
      <c r="AK365" s="5">
        <v>45191</v>
      </c>
      <c r="AL365" t="s">
        <v>43</v>
      </c>
      <c r="AM365" t="s">
        <v>61</v>
      </c>
      <c r="AN365">
        <v>5303.32</v>
      </c>
      <c r="AO365">
        <v>5303.32</v>
      </c>
      <c r="AQ365" s="6">
        <v>5303.32</v>
      </c>
    </row>
    <row r="366" spans="1:43" x14ac:dyDescent="0.3">
      <c r="A366" t="s">
        <v>1510</v>
      </c>
      <c r="B366" t="s">
        <v>230</v>
      </c>
      <c r="C366" t="s">
        <v>46</v>
      </c>
      <c r="D366" s="3">
        <v>71475</v>
      </c>
      <c r="E366" t="s">
        <v>1511</v>
      </c>
      <c r="F366" t="s">
        <v>48</v>
      </c>
      <c r="G366" t="s">
        <v>49</v>
      </c>
      <c r="H366" t="s">
        <v>50</v>
      </c>
      <c r="I366" t="s">
        <v>51</v>
      </c>
      <c r="J366" t="s">
        <v>102</v>
      </c>
      <c r="K366" t="s">
        <v>102</v>
      </c>
      <c r="L366" t="s">
        <v>103</v>
      </c>
      <c r="M366" t="s">
        <v>52</v>
      </c>
      <c r="N366" t="s">
        <v>1575</v>
      </c>
      <c r="O366" t="s">
        <v>105</v>
      </c>
      <c r="Q366" s="3"/>
      <c r="U366" s="3"/>
      <c r="W366" t="s">
        <v>43</v>
      </c>
      <c r="X366" t="s">
        <v>43</v>
      </c>
      <c r="Y366" s="3">
        <v>458</v>
      </c>
      <c r="Z366" t="s">
        <v>1531</v>
      </c>
      <c r="AA366" t="s">
        <v>1576</v>
      </c>
      <c r="AB366" t="s">
        <v>1577</v>
      </c>
      <c r="AC366" t="s">
        <v>1578</v>
      </c>
      <c r="AD366" t="s">
        <v>110</v>
      </c>
      <c r="AE366" t="s">
        <v>60</v>
      </c>
      <c r="AH366" s="3"/>
      <c r="AI366" s="3">
        <v>2023</v>
      </c>
      <c r="AJ366" s="4">
        <v>45108</v>
      </c>
      <c r="AK366" s="5">
        <v>45191</v>
      </c>
      <c r="AL366" t="s">
        <v>43</v>
      </c>
      <c r="AM366" t="s">
        <v>61</v>
      </c>
      <c r="AN366">
        <v>3756.34</v>
      </c>
      <c r="AO366">
        <v>3756.34</v>
      </c>
      <c r="AQ366" s="6">
        <v>3756.34</v>
      </c>
    </row>
    <row r="367" spans="1:43" x14ac:dyDescent="0.3">
      <c r="A367" t="s">
        <v>1510</v>
      </c>
      <c r="B367" t="s">
        <v>230</v>
      </c>
      <c r="C367" t="s">
        <v>46</v>
      </c>
      <c r="D367" s="3">
        <v>71475</v>
      </c>
      <c r="E367" t="s">
        <v>1511</v>
      </c>
      <c r="F367" t="s">
        <v>48</v>
      </c>
      <c r="G367" t="s">
        <v>49</v>
      </c>
      <c r="H367" t="s">
        <v>50</v>
      </c>
      <c r="I367" t="s">
        <v>51</v>
      </c>
      <c r="J367" t="s">
        <v>102</v>
      </c>
      <c r="K367" t="s">
        <v>102</v>
      </c>
      <c r="L367" t="s">
        <v>103</v>
      </c>
      <c r="M367" t="s">
        <v>52</v>
      </c>
      <c r="N367" t="s">
        <v>1579</v>
      </c>
      <c r="O367" t="s">
        <v>105</v>
      </c>
      <c r="Q367" s="3"/>
      <c r="U367" s="3"/>
      <c r="W367" t="s">
        <v>43</v>
      </c>
      <c r="X367" t="s">
        <v>43</v>
      </c>
      <c r="Y367" s="3">
        <v>459</v>
      </c>
      <c r="Z367" t="s">
        <v>1580</v>
      </c>
      <c r="AA367" t="s">
        <v>1581</v>
      </c>
      <c r="AB367" t="s">
        <v>1582</v>
      </c>
      <c r="AC367" t="s">
        <v>1578</v>
      </c>
      <c r="AD367" t="s">
        <v>110</v>
      </c>
      <c r="AE367" t="s">
        <v>60</v>
      </c>
      <c r="AH367" s="3"/>
      <c r="AI367" s="3">
        <v>2023</v>
      </c>
      <c r="AJ367" s="4">
        <v>45108</v>
      </c>
      <c r="AK367" s="5">
        <v>45191</v>
      </c>
      <c r="AL367" t="s">
        <v>43</v>
      </c>
      <c r="AM367" t="s">
        <v>61</v>
      </c>
      <c r="AN367">
        <v>729.95</v>
      </c>
      <c r="AO367">
        <v>729.95</v>
      </c>
      <c r="AQ367" s="6">
        <v>729.95</v>
      </c>
    </row>
    <row r="368" spans="1:43" x14ac:dyDescent="0.3">
      <c r="A368" t="s">
        <v>1510</v>
      </c>
      <c r="B368" t="s">
        <v>230</v>
      </c>
      <c r="C368" t="s">
        <v>46</v>
      </c>
      <c r="D368" s="3">
        <v>71475</v>
      </c>
      <c r="E368" t="s">
        <v>1511</v>
      </c>
      <c r="F368" t="s">
        <v>48</v>
      </c>
      <c r="G368" t="s">
        <v>49</v>
      </c>
      <c r="H368" t="s">
        <v>50</v>
      </c>
      <c r="I368" t="s">
        <v>51</v>
      </c>
      <c r="J368" t="s">
        <v>102</v>
      </c>
      <c r="K368" t="s">
        <v>102</v>
      </c>
      <c r="L368" t="s">
        <v>103</v>
      </c>
      <c r="M368" t="s">
        <v>52</v>
      </c>
      <c r="N368" t="s">
        <v>1583</v>
      </c>
      <c r="O368" t="s">
        <v>105</v>
      </c>
      <c r="Q368" s="3"/>
      <c r="U368" s="3"/>
      <c r="W368" t="s">
        <v>43</v>
      </c>
      <c r="X368" t="s">
        <v>43</v>
      </c>
      <c r="Y368" s="3">
        <v>459</v>
      </c>
      <c r="Z368" t="s">
        <v>1531</v>
      </c>
      <c r="AA368" t="s">
        <v>1584</v>
      </c>
      <c r="AB368" t="s">
        <v>1577</v>
      </c>
      <c r="AC368" t="s">
        <v>1578</v>
      </c>
      <c r="AD368" t="s">
        <v>110</v>
      </c>
      <c r="AE368" t="s">
        <v>60</v>
      </c>
      <c r="AH368" s="3"/>
      <c r="AI368" s="3">
        <v>2023</v>
      </c>
      <c r="AJ368" s="4">
        <v>45108</v>
      </c>
      <c r="AK368" s="5">
        <v>45191</v>
      </c>
      <c r="AL368" t="s">
        <v>43</v>
      </c>
      <c r="AM368" t="s">
        <v>61</v>
      </c>
      <c r="AN368">
        <v>5652.1</v>
      </c>
      <c r="AO368">
        <v>5652.1</v>
      </c>
      <c r="AQ368" s="6">
        <v>5652.1</v>
      </c>
    </row>
    <row r="369" spans="1:43" x14ac:dyDescent="0.3">
      <c r="A369" t="s">
        <v>1510</v>
      </c>
      <c r="B369" t="s">
        <v>144</v>
      </c>
      <c r="C369" t="s">
        <v>46</v>
      </c>
      <c r="D369" s="3">
        <v>71475</v>
      </c>
      <c r="E369" t="s">
        <v>1511</v>
      </c>
      <c r="F369" t="s">
        <v>48</v>
      </c>
      <c r="G369" t="s">
        <v>49</v>
      </c>
      <c r="H369" t="s">
        <v>50</v>
      </c>
      <c r="I369" t="s">
        <v>51</v>
      </c>
      <c r="J369" t="s">
        <v>102</v>
      </c>
      <c r="K369" t="s">
        <v>102</v>
      </c>
      <c r="L369" t="s">
        <v>103</v>
      </c>
      <c r="M369" t="s">
        <v>52</v>
      </c>
      <c r="N369" t="s">
        <v>1585</v>
      </c>
      <c r="O369" t="s">
        <v>105</v>
      </c>
      <c r="Q369" s="3"/>
      <c r="U369" s="3"/>
      <c r="W369" t="s">
        <v>43</v>
      </c>
      <c r="X369" t="s">
        <v>43</v>
      </c>
      <c r="Y369" s="3">
        <v>463</v>
      </c>
      <c r="Z369" t="s">
        <v>1564</v>
      </c>
      <c r="AA369" t="s">
        <v>1586</v>
      </c>
      <c r="AB369" t="s">
        <v>1587</v>
      </c>
      <c r="AC369" t="s">
        <v>1562</v>
      </c>
      <c r="AD369" t="s">
        <v>110</v>
      </c>
      <c r="AE369" t="s">
        <v>60</v>
      </c>
      <c r="AH369" s="3"/>
      <c r="AI369" s="3">
        <v>2023</v>
      </c>
      <c r="AJ369" s="4">
        <v>44958</v>
      </c>
      <c r="AK369" s="5">
        <v>45191</v>
      </c>
      <c r="AL369" t="s">
        <v>43</v>
      </c>
      <c r="AM369" t="s">
        <v>61</v>
      </c>
      <c r="AN369">
        <v>858.69</v>
      </c>
      <c r="AO369">
        <v>858.69</v>
      </c>
      <c r="AQ369" s="6">
        <v>858.69</v>
      </c>
    </row>
    <row r="370" spans="1:43" x14ac:dyDescent="0.3">
      <c r="A370" t="s">
        <v>1510</v>
      </c>
      <c r="B370" t="s">
        <v>156</v>
      </c>
      <c r="C370" t="s">
        <v>46</v>
      </c>
      <c r="D370" s="3">
        <v>71475</v>
      </c>
      <c r="E370" t="s">
        <v>1511</v>
      </c>
      <c r="F370" t="s">
        <v>48</v>
      </c>
      <c r="G370" t="s">
        <v>49</v>
      </c>
      <c r="H370" t="s">
        <v>50</v>
      </c>
      <c r="I370" t="s">
        <v>51</v>
      </c>
      <c r="J370" t="s">
        <v>102</v>
      </c>
      <c r="K370" t="s">
        <v>102</v>
      </c>
      <c r="L370" t="s">
        <v>103</v>
      </c>
      <c r="M370" t="s">
        <v>52</v>
      </c>
      <c r="N370" t="s">
        <v>1588</v>
      </c>
      <c r="O370" t="s">
        <v>105</v>
      </c>
      <c r="Q370" s="3"/>
      <c r="U370" s="3"/>
      <c r="W370" t="s">
        <v>43</v>
      </c>
      <c r="X370" t="s">
        <v>43</v>
      </c>
      <c r="Y370" s="3">
        <v>475</v>
      </c>
      <c r="Z370" t="s">
        <v>1564</v>
      </c>
      <c r="AA370" t="s">
        <v>1589</v>
      </c>
      <c r="AB370" t="s">
        <v>1590</v>
      </c>
      <c r="AC370" t="s">
        <v>1591</v>
      </c>
      <c r="AD370" t="s">
        <v>110</v>
      </c>
      <c r="AE370" t="s">
        <v>60</v>
      </c>
      <c r="AH370" s="3"/>
      <c r="AI370" s="3">
        <v>2023</v>
      </c>
      <c r="AJ370" s="4">
        <v>44986</v>
      </c>
      <c r="AK370" s="5">
        <v>45191</v>
      </c>
      <c r="AL370" t="s">
        <v>43</v>
      </c>
      <c r="AM370" t="s">
        <v>61</v>
      </c>
      <c r="AN370">
        <v>825.14</v>
      </c>
      <c r="AO370">
        <v>825.14</v>
      </c>
      <c r="AQ370" s="6">
        <v>825.14</v>
      </c>
    </row>
    <row r="371" spans="1:43" x14ac:dyDescent="0.3">
      <c r="A371" t="s">
        <v>1510</v>
      </c>
      <c r="B371" t="s">
        <v>45</v>
      </c>
      <c r="C371" t="s">
        <v>46</v>
      </c>
      <c r="D371" s="3">
        <v>71475</v>
      </c>
      <c r="E371" t="s">
        <v>1511</v>
      </c>
      <c r="F371" t="s">
        <v>48</v>
      </c>
      <c r="G371" t="s">
        <v>49</v>
      </c>
      <c r="H371" t="s">
        <v>50</v>
      </c>
      <c r="I371" t="s">
        <v>51</v>
      </c>
      <c r="J371" t="s">
        <v>102</v>
      </c>
      <c r="K371" t="s">
        <v>102</v>
      </c>
      <c r="L371" t="s">
        <v>103</v>
      </c>
      <c r="M371" t="s">
        <v>52</v>
      </c>
      <c r="N371" t="s">
        <v>1592</v>
      </c>
      <c r="O371" t="s">
        <v>105</v>
      </c>
      <c r="Q371" s="3"/>
      <c r="U371" s="3"/>
      <c r="W371" t="s">
        <v>43</v>
      </c>
      <c r="X371" t="s">
        <v>43</v>
      </c>
      <c r="Y371" s="3">
        <v>475</v>
      </c>
      <c r="Z371" t="s">
        <v>1564</v>
      </c>
      <c r="AA371" t="s">
        <v>1593</v>
      </c>
      <c r="AB371" t="s">
        <v>1594</v>
      </c>
      <c r="AC371" t="s">
        <v>1595</v>
      </c>
      <c r="AD371" t="s">
        <v>110</v>
      </c>
      <c r="AE371" t="s">
        <v>60</v>
      </c>
      <c r="AH371" s="3"/>
      <c r="AI371" s="3">
        <v>2023</v>
      </c>
      <c r="AJ371" s="4">
        <v>45078</v>
      </c>
      <c r="AK371" s="5">
        <v>45191</v>
      </c>
      <c r="AL371" t="s">
        <v>43</v>
      </c>
      <c r="AM371" t="s">
        <v>61</v>
      </c>
      <c r="AN371">
        <v>910.63</v>
      </c>
      <c r="AO371">
        <v>910.63</v>
      </c>
      <c r="AQ371" s="6">
        <v>910.63</v>
      </c>
    </row>
    <row r="372" spans="1:43" x14ac:dyDescent="0.3">
      <c r="A372" t="s">
        <v>1510</v>
      </c>
      <c r="B372" t="s">
        <v>162</v>
      </c>
      <c r="C372" t="s">
        <v>46</v>
      </c>
      <c r="D372" s="3">
        <v>71475</v>
      </c>
      <c r="E372" t="s">
        <v>1511</v>
      </c>
      <c r="F372" t="s">
        <v>48</v>
      </c>
      <c r="G372" t="s">
        <v>49</v>
      </c>
      <c r="H372" t="s">
        <v>50</v>
      </c>
      <c r="I372" t="s">
        <v>51</v>
      </c>
      <c r="J372" t="s">
        <v>102</v>
      </c>
      <c r="K372" t="s">
        <v>102</v>
      </c>
      <c r="L372" t="s">
        <v>103</v>
      </c>
      <c r="M372" t="s">
        <v>52</v>
      </c>
      <c r="N372" t="s">
        <v>1596</v>
      </c>
      <c r="O372" t="s">
        <v>105</v>
      </c>
      <c r="Q372" s="3"/>
      <c r="U372" s="3"/>
      <c r="W372" t="s">
        <v>43</v>
      </c>
      <c r="X372" t="s">
        <v>43</v>
      </c>
      <c r="Y372" s="3">
        <v>478</v>
      </c>
      <c r="Z372" t="s">
        <v>1531</v>
      </c>
      <c r="AA372" t="s">
        <v>1597</v>
      </c>
      <c r="AB372" t="s">
        <v>1598</v>
      </c>
      <c r="AC372" t="s">
        <v>1567</v>
      </c>
      <c r="AD372" t="s">
        <v>110</v>
      </c>
      <c r="AE372" t="s">
        <v>60</v>
      </c>
      <c r="AH372" s="3"/>
      <c r="AI372" s="3">
        <v>2023</v>
      </c>
      <c r="AJ372" s="4">
        <v>45047</v>
      </c>
      <c r="AK372" s="5">
        <v>45191</v>
      </c>
      <c r="AL372" t="s">
        <v>43</v>
      </c>
      <c r="AM372" t="s">
        <v>61</v>
      </c>
      <c r="AN372">
        <v>872.36</v>
      </c>
      <c r="AO372">
        <v>872.36</v>
      </c>
      <c r="AQ372" s="6">
        <v>872.36</v>
      </c>
    </row>
    <row r="373" spans="1:43" x14ac:dyDescent="0.3">
      <c r="A373" t="s">
        <v>1510</v>
      </c>
      <c r="B373" t="s">
        <v>162</v>
      </c>
      <c r="C373" t="s">
        <v>46</v>
      </c>
      <c r="D373" s="3">
        <v>71475</v>
      </c>
      <c r="E373" t="s">
        <v>1511</v>
      </c>
      <c r="F373" t="s">
        <v>48</v>
      </c>
      <c r="G373" t="s">
        <v>49</v>
      </c>
      <c r="H373" t="s">
        <v>50</v>
      </c>
      <c r="I373" t="s">
        <v>51</v>
      </c>
      <c r="J373" t="s">
        <v>102</v>
      </c>
      <c r="K373" t="s">
        <v>102</v>
      </c>
      <c r="L373" t="s">
        <v>103</v>
      </c>
      <c r="M373" t="s">
        <v>52</v>
      </c>
      <c r="N373" t="s">
        <v>1599</v>
      </c>
      <c r="O373" t="s">
        <v>105</v>
      </c>
      <c r="Q373" s="3"/>
      <c r="U373" s="3"/>
      <c r="W373" t="s">
        <v>43</v>
      </c>
      <c r="X373" t="s">
        <v>43</v>
      </c>
      <c r="Y373" s="3">
        <v>479</v>
      </c>
      <c r="Z373" t="s">
        <v>1531</v>
      </c>
      <c r="AA373" t="s">
        <v>1600</v>
      </c>
      <c r="AB373" t="s">
        <v>1598</v>
      </c>
      <c r="AC373" t="s">
        <v>1567</v>
      </c>
      <c r="AD373" t="s">
        <v>110</v>
      </c>
      <c r="AE373" t="s">
        <v>60</v>
      </c>
      <c r="AH373" s="3"/>
      <c r="AI373" s="3">
        <v>2023</v>
      </c>
      <c r="AJ373" s="4">
        <v>45047</v>
      </c>
      <c r="AK373" s="5">
        <v>45191</v>
      </c>
      <c r="AL373" t="s">
        <v>43</v>
      </c>
      <c r="AM373" t="s">
        <v>61</v>
      </c>
      <c r="AN373">
        <v>3546.44</v>
      </c>
      <c r="AO373">
        <v>3546.44</v>
      </c>
      <c r="AQ373" s="6">
        <v>3546.44</v>
      </c>
    </row>
    <row r="374" spans="1:43" x14ac:dyDescent="0.3">
      <c r="A374" t="s">
        <v>1510</v>
      </c>
      <c r="B374" t="s">
        <v>196</v>
      </c>
      <c r="C374" t="s">
        <v>46</v>
      </c>
      <c r="D374" s="3">
        <v>71475</v>
      </c>
      <c r="E374" t="s">
        <v>1511</v>
      </c>
      <c r="F374" t="s">
        <v>48</v>
      </c>
      <c r="G374" t="s">
        <v>49</v>
      </c>
      <c r="H374" t="s">
        <v>50</v>
      </c>
      <c r="I374" t="s">
        <v>51</v>
      </c>
      <c r="J374" t="s">
        <v>102</v>
      </c>
      <c r="K374" t="s">
        <v>102</v>
      </c>
      <c r="L374" t="s">
        <v>103</v>
      </c>
      <c r="M374" t="s">
        <v>52</v>
      </c>
      <c r="N374" t="s">
        <v>1601</v>
      </c>
      <c r="O374" t="s">
        <v>105</v>
      </c>
      <c r="Q374" s="3"/>
      <c r="U374" s="3"/>
      <c r="W374" t="s">
        <v>43</v>
      </c>
      <c r="X374" t="s">
        <v>43</v>
      </c>
      <c r="Y374" s="3">
        <v>485</v>
      </c>
      <c r="Z374" t="s">
        <v>1531</v>
      </c>
      <c r="AA374" t="s">
        <v>1602</v>
      </c>
      <c r="AB374" t="s">
        <v>1603</v>
      </c>
      <c r="AC374" t="s">
        <v>1604</v>
      </c>
      <c r="AD374" t="s">
        <v>110</v>
      </c>
      <c r="AE374" t="s">
        <v>60</v>
      </c>
      <c r="AH374" s="3"/>
      <c r="AI374" s="3">
        <v>2023</v>
      </c>
      <c r="AJ374" s="4">
        <v>45017</v>
      </c>
      <c r="AK374" s="5">
        <v>45191</v>
      </c>
      <c r="AL374" t="s">
        <v>43</v>
      </c>
      <c r="AM374" t="s">
        <v>61</v>
      </c>
      <c r="AN374">
        <v>3383.4500000000003</v>
      </c>
      <c r="AO374">
        <v>3383.4500000000003</v>
      </c>
      <c r="AQ374" s="6">
        <v>3383.4500000000003</v>
      </c>
    </row>
    <row r="375" spans="1:43" x14ac:dyDescent="0.3">
      <c r="A375" t="s">
        <v>1510</v>
      </c>
      <c r="B375" t="s">
        <v>45</v>
      </c>
      <c r="C375" t="s">
        <v>46</v>
      </c>
      <c r="D375" s="3">
        <v>71475</v>
      </c>
      <c r="E375" t="s">
        <v>1511</v>
      </c>
      <c r="F375" t="s">
        <v>48</v>
      </c>
      <c r="G375" t="s">
        <v>49</v>
      </c>
      <c r="H375" t="s">
        <v>50</v>
      </c>
      <c r="I375" t="s">
        <v>51</v>
      </c>
      <c r="J375" t="s">
        <v>102</v>
      </c>
      <c r="K375" t="s">
        <v>102</v>
      </c>
      <c r="L375" t="s">
        <v>103</v>
      </c>
      <c r="M375" t="s">
        <v>52</v>
      </c>
      <c r="N375" t="s">
        <v>1605</v>
      </c>
      <c r="O375" t="s">
        <v>105</v>
      </c>
      <c r="Q375" s="3"/>
      <c r="U375" s="3"/>
      <c r="W375" t="s">
        <v>43</v>
      </c>
      <c r="X375" t="s">
        <v>43</v>
      </c>
      <c r="Y375" s="3">
        <v>485</v>
      </c>
      <c r="Z375" t="s">
        <v>1531</v>
      </c>
      <c r="AA375" t="s">
        <v>1606</v>
      </c>
      <c r="AB375" t="s">
        <v>1607</v>
      </c>
      <c r="AC375" t="s">
        <v>1595</v>
      </c>
      <c r="AD375" t="s">
        <v>110</v>
      </c>
      <c r="AE375" t="s">
        <v>60</v>
      </c>
      <c r="AH375" s="3"/>
      <c r="AI375" s="3">
        <v>2023</v>
      </c>
      <c r="AJ375" s="4">
        <v>45078</v>
      </c>
      <c r="AK375" s="5">
        <v>45191</v>
      </c>
      <c r="AL375" t="s">
        <v>43</v>
      </c>
      <c r="AM375" t="s">
        <v>61</v>
      </c>
      <c r="AN375">
        <v>3731.92</v>
      </c>
      <c r="AO375">
        <v>3731.92</v>
      </c>
      <c r="AQ375" s="6">
        <v>3731.92</v>
      </c>
    </row>
    <row r="376" spans="1:43" x14ac:dyDescent="0.3">
      <c r="A376" t="s">
        <v>1510</v>
      </c>
      <c r="B376" t="s">
        <v>196</v>
      </c>
      <c r="C376" t="s">
        <v>46</v>
      </c>
      <c r="D376" s="3">
        <v>71475</v>
      </c>
      <c r="E376" t="s">
        <v>1511</v>
      </c>
      <c r="F376" t="s">
        <v>48</v>
      </c>
      <c r="G376" t="s">
        <v>49</v>
      </c>
      <c r="H376" t="s">
        <v>50</v>
      </c>
      <c r="I376" t="s">
        <v>51</v>
      </c>
      <c r="J376" t="s">
        <v>102</v>
      </c>
      <c r="K376" t="s">
        <v>102</v>
      </c>
      <c r="L376" t="s">
        <v>103</v>
      </c>
      <c r="M376" t="s">
        <v>52</v>
      </c>
      <c r="N376" t="s">
        <v>1608</v>
      </c>
      <c r="O376" t="s">
        <v>105</v>
      </c>
      <c r="Q376" s="3"/>
      <c r="U376" s="3"/>
      <c r="W376" t="s">
        <v>43</v>
      </c>
      <c r="X376" t="s">
        <v>43</v>
      </c>
      <c r="Y376" s="3">
        <v>486</v>
      </c>
      <c r="Z376" t="s">
        <v>1531</v>
      </c>
      <c r="AA376" t="s">
        <v>1609</v>
      </c>
      <c r="AB376" t="s">
        <v>1603</v>
      </c>
      <c r="AC376" t="s">
        <v>1604</v>
      </c>
      <c r="AD376" t="s">
        <v>110</v>
      </c>
      <c r="AE376" t="s">
        <v>60</v>
      </c>
      <c r="AH376" s="3"/>
      <c r="AI376" s="3">
        <v>2023</v>
      </c>
      <c r="AJ376" s="4">
        <v>45017</v>
      </c>
      <c r="AK376" s="5">
        <v>45191</v>
      </c>
      <c r="AL376" t="s">
        <v>43</v>
      </c>
      <c r="AM376" t="s">
        <v>61</v>
      </c>
      <c r="AN376">
        <v>5251.24</v>
      </c>
      <c r="AO376">
        <v>5251.24</v>
      </c>
      <c r="AQ376" s="6">
        <v>5251.24</v>
      </c>
    </row>
    <row r="377" spans="1:43" x14ac:dyDescent="0.3">
      <c r="A377" t="s">
        <v>1510</v>
      </c>
      <c r="B377" t="s">
        <v>45</v>
      </c>
      <c r="C377" t="s">
        <v>46</v>
      </c>
      <c r="D377" s="3">
        <v>71475</v>
      </c>
      <c r="E377" t="s">
        <v>1511</v>
      </c>
      <c r="F377" t="s">
        <v>48</v>
      </c>
      <c r="G377" t="s">
        <v>49</v>
      </c>
      <c r="H377" t="s">
        <v>50</v>
      </c>
      <c r="I377" t="s">
        <v>51</v>
      </c>
      <c r="J377" t="s">
        <v>102</v>
      </c>
      <c r="K377" t="s">
        <v>102</v>
      </c>
      <c r="L377" t="s">
        <v>103</v>
      </c>
      <c r="M377" t="s">
        <v>52</v>
      </c>
      <c r="N377" t="s">
        <v>1610</v>
      </c>
      <c r="O377" t="s">
        <v>105</v>
      </c>
      <c r="Q377" s="3"/>
      <c r="U377" s="3"/>
      <c r="W377" t="s">
        <v>43</v>
      </c>
      <c r="X377" t="s">
        <v>43</v>
      </c>
      <c r="Y377" s="3">
        <v>486</v>
      </c>
      <c r="Z377" t="s">
        <v>1531</v>
      </c>
      <c r="AA377" t="s">
        <v>1611</v>
      </c>
      <c r="AB377" t="s">
        <v>1607</v>
      </c>
      <c r="AC377" t="s">
        <v>1595</v>
      </c>
      <c r="AD377" t="s">
        <v>110</v>
      </c>
      <c r="AE377" t="s">
        <v>60</v>
      </c>
      <c r="AH377" s="3"/>
      <c r="AI377" s="3">
        <v>2023</v>
      </c>
      <c r="AJ377" s="4">
        <v>45078</v>
      </c>
      <c r="AK377" s="5">
        <v>45191</v>
      </c>
      <c r="AL377" t="s">
        <v>43</v>
      </c>
      <c r="AM377" t="s">
        <v>61</v>
      </c>
      <c r="AN377">
        <v>5799.38</v>
      </c>
      <c r="AO377">
        <v>5799.38</v>
      </c>
      <c r="AQ377" s="6">
        <v>5799.38</v>
      </c>
    </row>
    <row r="378" spans="1:43" x14ac:dyDescent="0.3">
      <c r="A378" t="s">
        <v>1510</v>
      </c>
      <c r="B378" t="s">
        <v>156</v>
      </c>
      <c r="C378" t="s">
        <v>46</v>
      </c>
      <c r="D378" s="3">
        <v>71475</v>
      </c>
      <c r="E378" t="s">
        <v>1511</v>
      </c>
      <c r="F378" t="s">
        <v>48</v>
      </c>
      <c r="G378" t="s">
        <v>49</v>
      </c>
      <c r="H378" t="s">
        <v>50</v>
      </c>
      <c r="I378" t="s">
        <v>51</v>
      </c>
      <c r="J378" t="s">
        <v>102</v>
      </c>
      <c r="K378" t="s">
        <v>102</v>
      </c>
      <c r="L378" t="s">
        <v>103</v>
      </c>
      <c r="M378" t="s">
        <v>52</v>
      </c>
      <c r="N378" t="s">
        <v>1612</v>
      </c>
      <c r="O378" t="s">
        <v>105</v>
      </c>
      <c r="Q378" s="3"/>
      <c r="U378" s="3"/>
      <c r="W378" t="s">
        <v>43</v>
      </c>
      <c r="X378" t="s">
        <v>43</v>
      </c>
      <c r="Y378" s="3">
        <v>489</v>
      </c>
      <c r="Z378" t="s">
        <v>1531</v>
      </c>
      <c r="AA378" t="s">
        <v>1613</v>
      </c>
      <c r="AB378" t="s">
        <v>1614</v>
      </c>
      <c r="AC378" t="s">
        <v>1591</v>
      </c>
      <c r="AD378" t="s">
        <v>110</v>
      </c>
      <c r="AE378" t="s">
        <v>60</v>
      </c>
      <c r="AH378" s="3"/>
      <c r="AI378" s="3">
        <v>2023</v>
      </c>
      <c r="AJ378" s="4">
        <v>44986</v>
      </c>
      <c r="AK378" s="5">
        <v>45191</v>
      </c>
      <c r="AL378" t="s">
        <v>43</v>
      </c>
      <c r="AM378" t="s">
        <v>61</v>
      </c>
      <c r="AN378">
        <v>3438.61</v>
      </c>
      <c r="AO378">
        <v>3438.61</v>
      </c>
      <c r="AQ378" s="6">
        <v>3438.61</v>
      </c>
    </row>
    <row r="379" spans="1:43" x14ac:dyDescent="0.3">
      <c r="A379" t="s">
        <v>1510</v>
      </c>
      <c r="B379" t="s">
        <v>156</v>
      </c>
      <c r="C379" t="s">
        <v>46</v>
      </c>
      <c r="D379" s="3">
        <v>71475</v>
      </c>
      <c r="E379" t="s">
        <v>1511</v>
      </c>
      <c r="F379" t="s">
        <v>48</v>
      </c>
      <c r="G379" t="s">
        <v>49</v>
      </c>
      <c r="H379" t="s">
        <v>50</v>
      </c>
      <c r="I379" t="s">
        <v>51</v>
      </c>
      <c r="J379" t="s">
        <v>102</v>
      </c>
      <c r="K379" t="s">
        <v>102</v>
      </c>
      <c r="L379" t="s">
        <v>103</v>
      </c>
      <c r="M379" t="s">
        <v>52</v>
      </c>
      <c r="N379" t="s">
        <v>1615</v>
      </c>
      <c r="O379" t="s">
        <v>105</v>
      </c>
      <c r="Q379" s="3"/>
      <c r="U379" s="3"/>
      <c r="W379" t="s">
        <v>43</v>
      </c>
      <c r="X379" t="s">
        <v>43</v>
      </c>
      <c r="Y379" s="3">
        <v>490</v>
      </c>
      <c r="Z379" t="s">
        <v>1531</v>
      </c>
      <c r="AA379" t="s">
        <v>1616</v>
      </c>
      <c r="AB379" t="s">
        <v>1614</v>
      </c>
      <c r="AC379" t="s">
        <v>1591</v>
      </c>
      <c r="AD379" t="s">
        <v>110</v>
      </c>
      <c r="AE379" t="s">
        <v>60</v>
      </c>
      <c r="AH379" s="3"/>
      <c r="AI379" s="3">
        <v>2023</v>
      </c>
      <c r="AJ379" s="4">
        <v>44986</v>
      </c>
      <c r="AK379" s="5">
        <v>45191</v>
      </c>
      <c r="AL379" t="s">
        <v>43</v>
      </c>
      <c r="AM379" t="s">
        <v>61</v>
      </c>
      <c r="AN379">
        <v>5181.95</v>
      </c>
      <c r="AO379">
        <v>5181.95</v>
      </c>
      <c r="AQ379" s="6">
        <v>5181.95</v>
      </c>
    </row>
    <row r="380" spans="1:43" x14ac:dyDescent="0.3">
      <c r="A380" t="s">
        <v>1510</v>
      </c>
      <c r="B380" t="s">
        <v>196</v>
      </c>
      <c r="C380" t="s">
        <v>46</v>
      </c>
      <c r="D380" s="3">
        <v>71475</v>
      </c>
      <c r="E380" t="s">
        <v>1511</v>
      </c>
      <c r="F380" t="s">
        <v>48</v>
      </c>
      <c r="G380" t="s">
        <v>49</v>
      </c>
      <c r="H380" t="s">
        <v>50</v>
      </c>
      <c r="I380" t="s">
        <v>51</v>
      </c>
      <c r="J380" t="s">
        <v>102</v>
      </c>
      <c r="K380" t="s">
        <v>102</v>
      </c>
      <c r="L380" t="s">
        <v>103</v>
      </c>
      <c r="M380" t="s">
        <v>52</v>
      </c>
      <c r="N380" t="s">
        <v>1617</v>
      </c>
      <c r="O380" t="s">
        <v>105</v>
      </c>
      <c r="Q380" s="3"/>
      <c r="U380" s="3"/>
      <c r="W380" t="s">
        <v>43</v>
      </c>
      <c r="X380" t="s">
        <v>43</v>
      </c>
      <c r="Y380" s="3">
        <v>511</v>
      </c>
      <c r="Z380" t="s">
        <v>1580</v>
      </c>
      <c r="AA380" t="s">
        <v>1618</v>
      </c>
      <c r="AB380" t="s">
        <v>1619</v>
      </c>
      <c r="AC380" t="s">
        <v>1604</v>
      </c>
      <c r="AD380" t="s">
        <v>110</v>
      </c>
      <c r="AE380" t="s">
        <v>60</v>
      </c>
      <c r="AH380" s="3"/>
      <c r="AI380" s="3">
        <v>2023</v>
      </c>
      <c r="AJ380" s="4">
        <v>45017</v>
      </c>
      <c r="AK380" s="5">
        <v>45191</v>
      </c>
      <c r="AL380" t="s">
        <v>43</v>
      </c>
      <c r="AM380" t="s">
        <v>61</v>
      </c>
      <c r="AN380">
        <v>838.75</v>
      </c>
      <c r="AO380">
        <v>838.75</v>
      </c>
      <c r="AQ380" s="6">
        <v>838.75</v>
      </c>
    </row>
    <row r="381" spans="1:43" x14ac:dyDescent="0.3">
      <c r="A381" t="s">
        <v>1510</v>
      </c>
      <c r="B381" t="s">
        <v>144</v>
      </c>
      <c r="C381" t="s">
        <v>46</v>
      </c>
      <c r="D381" s="3">
        <v>71475</v>
      </c>
      <c r="E381" t="s">
        <v>1511</v>
      </c>
      <c r="F381" t="s">
        <v>48</v>
      </c>
      <c r="G381" t="s">
        <v>49</v>
      </c>
      <c r="H381" t="s">
        <v>50</v>
      </c>
      <c r="I381" t="s">
        <v>51</v>
      </c>
      <c r="J381" t="s">
        <v>102</v>
      </c>
      <c r="K381" t="s">
        <v>102</v>
      </c>
      <c r="L381" t="s">
        <v>103</v>
      </c>
      <c r="M381" t="s">
        <v>52</v>
      </c>
      <c r="N381" t="s">
        <v>1620</v>
      </c>
      <c r="O381" t="s">
        <v>105</v>
      </c>
      <c r="Q381" s="3"/>
      <c r="U381" s="3"/>
      <c r="W381" t="s">
        <v>43</v>
      </c>
      <c r="X381" t="s">
        <v>43</v>
      </c>
      <c r="Y381" s="3">
        <v>530</v>
      </c>
      <c r="Z381" t="s">
        <v>1580</v>
      </c>
      <c r="AA381" t="s">
        <v>1621</v>
      </c>
      <c r="AB381" t="s">
        <v>1622</v>
      </c>
      <c r="AC381" t="s">
        <v>1562</v>
      </c>
      <c r="AD381" t="s">
        <v>110</v>
      </c>
      <c r="AE381" t="s">
        <v>60</v>
      </c>
      <c r="AH381" s="3"/>
      <c r="AI381" s="3">
        <v>2023</v>
      </c>
      <c r="AJ381" s="4">
        <v>44958</v>
      </c>
      <c r="AK381" s="5">
        <v>45191</v>
      </c>
      <c r="AL381" t="s">
        <v>43</v>
      </c>
      <c r="AM381" t="s">
        <v>61</v>
      </c>
      <c r="AN381">
        <v>3473.9</v>
      </c>
      <c r="AO381">
        <v>3473.9</v>
      </c>
      <c r="AQ381" s="6">
        <v>3473.9</v>
      </c>
    </row>
    <row r="382" spans="1:43" x14ac:dyDescent="0.3">
      <c r="A382" t="s">
        <v>1510</v>
      </c>
      <c r="B382" t="s">
        <v>822</v>
      </c>
      <c r="C382" t="s">
        <v>46</v>
      </c>
      <c r="D382" s="3">
        <v>71475</v>
      </c>
      <c r="E382" t="s">
        <v>1511</v>
      </c>
      <c r="F382" t="s">
        <v>48</v>
      </c>
      <c r="G382" t="s">
        <v>49</v>
      </c>
      <c r="H382" t="s">
        <v>50</v>
      </c>
      <c r="I382" t="s">
        <v>51</v>
      </c>
      <c r="J382" t="s">
        <v>102</v>
      </c>
      <c r="K382" t="s">
        <v>102</v>
      </c>
      <c r="L382" t="s">
        <v>103</v>
      </c>
      <c r="M382" t="s">
        <v>52</v>
      </c>
      <c r="N382" t="s">
        <v>1623</v>
      </c>
      <c r="O382" t="s">
        <v>105</v>
      </c>
      <c r="Q382" s="3"/>
      <c r="U382" s="3"/>
      <c r="W382" t="s">
        <v>43</v>
      </c>
      <c r="X382" t="s">
        <v>43</v>
      </c>
      <c r="Y382" s="3">
        <v>562</v>
      </c>
      <c r="Z382" t="s">
        <v>1564</v>
      </c>
      <c r="AA382" t="s">
        <v>1624</v>
      </c>
      <c r="AB382" t="s">
        <v>1625</v>
      </c>
      <c r="AC382" t="s">
        <v>1534</v>
      </c>
      <c r="AD382" t="s">
        <v>110</v>
      </c>
      <c r="AE382" t="s">
        <v>60</v>
      </c>
      <c r="AH382" s="3"/>
      <c r="AI382" s="3">
        <v>2023</v>
      </c>
      <c r="AJ382" s="4">
        <v>44927</v>
      </c>
      <c r="AK382" s="5">
        <v>45191</v>
      </c>
      <c r="AL382" t="s">
        <v>43</v>
      </c>
      <c r="AM382" t="s">
        <v>61</v>
      </c>
      <c r="AN382">
        <v>807.89</v>
      </c>
      <c r="AO382">
        <v>807.89</v>
      </c>
      <c r="AQ382" s="6">
        <v>807.89</v>
      </c>
    </row>
    <row r="383" spans="1:43" x14ac:dyDescent="0.3">
      <c r="A383" t="s">
        <v>1510</v>
      </c>
      <c r="B383" t="s">
        <v>822</v>
      </c>
      <c r="C383" t="s">
        <v>46</v>
      </c>
      <c r="D383" s="3">
        <v>71475</v>
      </c>
      <c r="E383" t="s">
        <v>1511</v>
      </c>
      <c r="F383" t="s">
        <v>48</v>
      </c>
      <c r="G383" t="s">
        <v>49</v>
      </c>
      <c r="H383" t="s">
        <v>50</v>
      </c>
      <c r="I383" t="s">
        <v>51</v>
      </c>
      <c r="J383" t="s">
        <v>102</v>
      </c>
      <c r="K383" t="s">
        <v>102</v>
      </c>
      <c r="L383" t="s">
        <v>103</v>
      </c>
      <c r="M383" t="s">
        <v>52</v>
      </c>
      <c r="N383" t="s">
        <v>1626</v>
      </c>
      <c r="O383" t="s">
        <v>105</v>
      </c>
      <c r="Q383" s="3"/>
      <c r="U383" s="3"/>
      <c r="W383" t="s">
        <v>43</v>
      </c>
      <c r="X383" t="s">
        <v>43</v>
      </c>
      <c r="Y383" s="3">
        <v>1379</v>
      </c>
      <c r="Z383" t="s">
        <v>1627</v>
      </c>
      <c r="AA383" t="s">
        <v>1628</v>
      </c>
      <c r="AB383" t="s">
        <v>1629</v>
      </c>
      <c r="AC383" t="s">
        <v>1534</v>
      </c>
      <c r="AD383" t="s">
        <v>110</v>
      </c>
      <c r="AE383" t="s">
        <v>60</v>
      </c>
      <c r="AH383" s="3"/>
      <c r="AI383" s="3">
        <v>2023</v>
      </c>
      <c r="AJ383" s="4">
        <v>44927</v>
      </c>
      <c r="AK383" s="5">
        <v>45092</v>
      </c>
      <c r="AL383" t="s">
        <v>43</v>
      </c>
      <c r="AM383" t="s">
        <v>61</v>
      </c>
      <c r="AN383">
        <v>5312.4800000000005</v>
      </c>
      <c r="AO383">
        <v>5312.4800000000005</v>
      </c>
      <c r="AQ383" s="6">
        <v>5312.4800000000005</v>
      </c>
    </row>
    <row r="384" spans="1:43" x14ac:dyDescent="0.3">
      <c r="A384" t="s">
        <v>1510</v>
      </c>
      <c r="B384" t="s">
        <v>230</v>
      </c>
      <c r="C384" t="s">
        <v>46</v>
      </c>
      <c r="D384" s="3">
        <v>71475</v>
      </c>
      <c r="E384" t="s">
        <v>1511</v>
      </c>
      <c r="F384" t="s">
        <v>48</v>
      </c>
      <c r="G384" t="s">
        <v>49</v>
      </c>
      <c r="H384" t="s">
        <v>50</v>
      </c>
      <c r="I384" t="s">
        <v>51</v>
      </c>
      <c r="J384" t="s">
        <v>102</v>
      </c>
      <c r="K384" t="s">
        <v>102</v>
      </c>
      <c r="L384" t="s">
        <v>103</v>
      </c>
      <c r="M384" t="s">
        <v>52</v>
      </c>
      <c r="N384" t="s">
        <v>1630</v>
      </c>
      <c r="O384" t="s">
        <v>105</v>
      </c>
      <c r="Q384" s="3"/>
      <c r="U384" s="3"/>
      <c r="W384" t="s">
        <v>43</v>
      </c>
      <c r="X384" t="s">
        <v>43</v>
      </c>
      <c r="Y384" s="3">
        <v>1418</v>
      </c>
      <c r="Z384" t="s">
        <v>1631</v>
      </c>
      <c r="AA384" t="s">
        <v>1632</v>
      </c>
      <c r="AB384" t="s">
        <v>1633</v>
      </c>
      <c r="AC384" t="s">
        <v>1578</v>
      </c>
      <c r="AD384" t="s">
        <v>110</v>
      </c>
      <c r="AE384" t="s">
        <v>60</v>
      </c>
      <c r="AH384" s="3"/>
      <c r="AI384" s="3">
        <v>2023</v>
      </c>
      <c r="AJ384" s="4">
        <v>45108</v>
      </c>
      <c r="AK384" s="5">
        <v>45177</v>
      </c>
      <c r="AL384" t="s">
        <v>43</v>
      </c>
      <c r="AM384" t="s">
        <v>61</v>
      </c>
      <c r="AN384">
        <v>729.95</v>
      </c>
      <c r="AO384">
        <v>729.95</v>
      </c>
      <c r="AQ384" s="6">
        <v>729.95</v>
      </c>
    </row>
    <row r="385" spans="1:43" x14ac:dyDescent="0.3">
      <c r="A385" t="s">
        <v>1510</v>
      </c>
      <c r="B385" t="s">
        <v>446</v>
      </c>
      <c r="C385" t="s">
        <v>46</v>
      </c>
      <c r="D385" s="3">
        <v>71475</v>
      </c>
      <c r="E385" t="s">
        <v>1511</v>
      </c>
      <c r="F385" t="s">
        <v>48</v>
      </c>
      <c r="G385" t="s">
        <v>49</v>
      </c>
      <c r="H385" t="s">
        <v>50</v>
      </c>
      <c r="I385" t="s">
        <v>51</v>
      </c>
      <c r="J385" t="s">
        <v>102</v>
      </c>
      <c r="K385" t="s">
        <v>102</v>
      </c>
      <c r="L385" t="s">
        <v>103</v>
      </c>
      <c r="M385" t="s">
        <v>52</v>
      </c>
      <c r="N385" t="s">
        <v>1634</v>
      </c>
      <c r="O385" t="s">
        <v>105</v>
      </c>
      <c r="Q385" s="3"/>
      <c r="U385" s="3"/>
      <c r="W385" t="s">
        <v>43</v>
      </c>
      <c r="X385" t="s">
        <v>43</v>
      </c>
      <c r="Y385" s="3">
        <v>1501</v>
      </c>
      <c r="Z385" t="s">
        <v>1635</v>
      </c>
      <c r="AA385" t="s">
        <v>1636</v>
      </c>
      <c r="AB385" t="s">
        <v>1637</v>
      </c>
      <c r="AC385" t="s">
        <v>1551</v>
      </c>
      <c r="AD385" t="s">
        <v>110</v>
      </c>
      <c r="AE385" t="s">
        <v>60</v>
      </c>
      <c r="AH385" s="3"/>
      <c r="AI385" s="3">
        <v>2023</v>
      </c>
      <c r="AJ385" s="4">
        <v>45139</v>
      </c>
      <c r="AK385" s="5">
        <v>45177</v>
      </c>
      <c r="AL385" t="s">
        <v>43</v>
      </c>
      <c r="AM385" t="s">
        <v>61</v>
      </c>
      <c r="AN385">
        <v>897.1</v>
      </c>
      <c r="AO385">
        <v>897.1</v>
      </c>
      <c r="AQ385" s="6">
        <v>897.1</v>
      </c>
    </row>
    <row r="386" spans="1:43" x14ac:dyDescent="0.3">
      <c r="A386" t="s">
        <v>1510</v>
      </c>
      <c r="B386" t="s">
        <v>446</v>
      </c>
      <c r="C386" t="s">
        <v>46</v>
      </c>
      <c r="D386" s="3">
        <v>71475</v>
      </c>
      <c r="E386" t="s">
        <v>1511</v>
      </c>
      <c r="F386" t="s">
        <v>48</v>
      </c>
      <c r="G386" t="s">
        <v>49</v>
      </c>
      <c r="H386" t="s">
        <v>50</v>
      </c>
      <c r="I386" t="s">
        <v>51</v>
      </c>
      <c r="J386" t="s">
        <v>102</v>
      </c>
      <c r="K386" t="s">
        <v>102</v>
      </c>
      <c r="L386" t="s">
        <v>103</v>
      </c>
      <c r="M386" t="s">
        <v>52</v>
      </c>
      <c r="N386" t="s">
        <v>1638</v>
      </c>
      <c r="O386" t="s">
        <v>105</v>
      </c>
      <c r="Q386" s="3"/>
      <c r="U386" s="3"/>
      <c r="W386" t="s">
        <v>43</v>
      </c>
      <c r="X386" t="s">
        <v>43</v>
      </c>
      <c r="Y386" s="3">
        <v>1502</v>
      </c>
      <c r="Z386" t="s">
        <v>1635</v>
      </c>
      <c r="AA386" t="s">
        <v>1639</v>
      </c>
      <c r="AB386" t="s">
        <v>1637</v>
      </c>
      <c r="AC386" t="s">
        <v>1551</v>
      </c>
      <c r="AD386" t="s">
        <v>110</v>
      </c>
      <c r="AE386" t="s">
        <v>60</v>
      </c>
      <c r="AH386" s="3"/>
      <c r="AI386" s="3">
        <v>2023</v>
      </c>
      <c r="AJ386" s="4">
        <v>45139</v>
      </c>
      <c r="AK386" s="5">
        <v>45177</v>
      </c>
      <c r="AL386" t="s">
        <v>43</v>
      </c>
      <c r="AM386" t="s">
        <v>61</v>
      </c>
      <c r="AN386">
        <v>3794.94</v>
      </c>
      <c r="AO386">
        <v>3794.94</v>
      </c>
      <c r="AQ386" s="6">
        <v>3794.94</v>
      </c>
    </row>
    <row r="387" spans="1:43" x14ac:dyDescent="0.3">
      <c r="A387" t="s">
        <v>1510</v>
      </c>
      <c r="B387" t="s">
        <v>446</v>
      </c>
      <c r="C387" t="s">
        <v>46</v>
      </c>
      <c r="D387" s="3">
        <v>71475</v>
      </c>
      <c r="E387" t="s">
        <v>1511</v>
      </c>
      <c r="F387" t="s">
        <v>48</v>
      </c>
      <c r="G387" t="s">
        <v>49</v>
      </c>
      <c r="H387" t="s">
        <v>50</v>
      </c>
      <c r="I387" t="s">
        <v>51</v>
      </c>
      <c r="J387" t="s">
        <v>102</v>
      </c>
      <c r="K387" t="s">
        <v>102</v>
      </c>
      <c r="L387" t="s">
        <v>103</v>
      </c>
      <c r="M387" t="s">
        <v>52</v>
      </c>
      <c r="N387" t="s">
        <v>1640</v>
      </c>
      <c r="O387" t="s">
        <v>105</v>
      </c>
      <c r="Q387" s="3"/>
      <c r="U387" s="3"/>
      <c r="W387" t="s">
        <v>43</v>
      </c>
      <c r="X387" t="s">
        <v>43</v>
      </c>
      <c r="Y387" s="3">
        <v>1503</v>
      </c>
      <c r="Z387" t="s">
        <v>1635</v>
      </c>
      <c r="AA387" t="s">
        <v>1641</v>
      </c>
      <c r="AB387" t="s">
        <v>1637</v>
      </c>
      <c r="AC387" t="s">
        <v>1551</v>
      </c>
      <c r="AD387" t="s">
        <v>110</v>
      </c>
      <c r="AE387" t="s">
        <v>60</v>
      </c>
      <c r="AH387" s="3"/>
      <c r="AI387" s="3">
        <v>2023</v>
      </c>
      <c r="AJ387" s="4">
        <v>45139</v>
      </c>
      <c r="AK387" s="5">
        <v>45177</v>
      </c>
      <c r="AL387" t="s">
        <v>43</v>
      </c>
      <c r="AM387" t="s">
        <v>61</v>
      </c>
      <c r="AN387">
        <v>5303.32</v>
      </c>
      <c r="AO387">
        <v>5303.32</v>
      </c>
      <c r="AQ387" s="6">
        <v>5303.32</v>
      </c>
    </row>
    <row r="388" spans="1:43" x14ac:dyDescent="0.3">
      <c r="A388" t="s">
        <v>1510</v>
      </c>
      <c r="B388" t="s">
        <v>230</v>
      </c>
      <c r="C388" t="s">
        <v>46</v>
      </c>
      <c r="D388" s="3">
        <v>71475</v>
      </c>
      <c r="E388" t="s">
        <v>1511</v>
      </c>
      <c r="F388" t="s">
        <v>48</v>
      </c>
      <c r="G388" t="s">
        <v>49</v>
      </c>
      <c r="H388" t="s">
        <v>50</v>
      </c>
      <c r="I388" t="s">
        <v>51</v>
      </c>
      <c r="J388" t="s">
        <v>102</v>
      </c>
      <c r="K388" t="s">
        <v>102</v>
      </c>
      <c r="L388" t="s">
        <v>103</v>
      </c>
      <c r="M388" t="s">
        <v>52</v>
      </c>
      <c r="N388" t="s">
        <v>1642</v>
      </c>
      <c r="O388" t="s">
        <v>105</v>
      </c>
      <c r="Q388" s="3"/>
      <c r="U388" s="3"/>
      <c r="W388" t="s">
        <v>43</v>
      </c>
      <c r="X388" t="s">
        <v>43</v>
      </c>
      <c r="Y388" s="3">
        <v>1685</v>
      </c>
      <c r="Z388" t="s">
        <v>1643</v>
      </c>
      <c r="AA388" t="s">
        <v>1644</v>
      </c>
      <c r="AB388" t="s">
        <v>1645</v>
      </c>
      <c r="AC388" t="s">
        <v>1578</v>
      </c>
      <c r="AD388" t="s">
        <v>110</v>
      </c>
      <c r="AE388" t="s">
        <v>60</v>
      </c>
      <c r="AH388" s="3"/>
      <c r="AI388" s="3">
        <v>2023</v>
      </c>
      <c r="AJ388" s="4">
        <v>45108</v>
      </c>
      <c r="AK388" s="5">
        <v>45177</v>
      </c>
      <c r="AL388" t="s">
        <v>43</v>
      </c>
      <c r="AM388" t="s">
        <v>61</v>
      </c>
      <c r="AN388">
        <v>3756.34</v>
      </c>
      <c r="AO388">
        <v>3756.34</v>
      </c>
      <c r="AQ388" s="6">
        <v>3756.34</v>
      </c>
    </row>
    <row r="389" spans="1:43" x14ac:dyDescent="0.3">
      <c r="A389" t="s">
        <v>1510</v>
      </c>
      <c r="B389" t="s">
        <v>230</v>
      </c>
      <c r="C389" t="s">
        <v>46</v>
      </c>
      <c r="D389" s="3">
        <v>71475</v>
      </c>
      <c r="E389" t="s">
        <v>1511</v>
      </c>
      <c r="F389" t="s">
        <v>48</v>
      </c>
      <c r="G389" t="s">
        <v>49</v>
      </c>
      <c r="H389" t="s">
        <v>50</v>
      </c>
      <c r="I389" t="s">
        <v>51</v>
      </c>
      <c r="J389" t="s">
        <v>102</v>
      </c>
      <c r="K389" t="s">
        <v>102</v>
      </c>
      <c r="L389" t="s">
        <v>103</v>
      </c>
      <c r="M389" t="s">
        <v>52</v>
      </c>
      <c r="N389" t="s">
        <v>1646</v>
      </c>
      <c r="O389" t="s">
        <v>105</v>
      </c>
      <c r="Q389" s="3"/>
      <c r="U389" s="3"/>
      <c r="W389" t="s">
        <v>43</v>
      </c>
      <c r="X389" t="s">
        <v>43</v>
      </c>
      <c r="Y389" s="3">
        <v>1686</v>
      </c>
      <c r="Z389" t="s">
        <v>1643</v>
      </c>
      <c r="AA389" t="s">
        <v>1647</v>
      </c>
      <c r="AB389" t="s">
        <v>1645</v>
      </c>
      <c r="AC389" t="s">
        <v>1578</v>
      </c>
      <c r="AD389" t="s">
        <v>110</v>
      </c>
      <c r="AE389" t="s">
        <v>60</v>
      </c>
      <c r="AH389" s="3"/>
      <c r="AI389" s="3">
        <v>2023</v>
      </c>
      <c r="AJ389" s="4">
        <v>45108</v>
      </c>
      <c r="AK389" s="5">
        <v>45177</v>
      </c>
      <c r="AL389" t="s">
        <v>43</v>
      </c>
      <c r="AM389" t="s">
        <v>61</v>
      </c>
      <c r="AN389">
        <v>5652.1</v>
      </c>
      <c r="AO389">
        <v>5652.1</v>
      </c>
      <c r="AQ389" s="6">
        <v>5652.1</v>
      </c>
    </row>
    <row r="390" spans="1:43" x14ac:dyDescent="0.3">
      <c r="A390" t="s">
        <v>1510</v>
      </c>
      <c r="B390" t="s">
        <v>45</v>
      </c>
      <c r="C390" t="s">
        <v>46</v>
      </c>
      <c r="D390" s="3">
        <v>71475</v>
      </c>
      <c r="E390" t="s">
        <v>1511</v>
      </c>
      <c r="F390" t="s">
        <v>48</v>
      </c>
      <c r="G390" t="s">
        <v>49</v>
      </c>
      <c r="H390" t="s">
        <v>50</v>
      </c>
      <c r="I390" t="s">
        <v>51</v>
      </c>
      <c r="J390" t="s">
        <v>102</v>
      </c>
      <c r="K390" t="s">
        <v>102</v>
      </c>
      <c r="L390" t="s">
        <v>103</v>
      </c>
      <c r="M390" t="s">
        <v>52</v>
      </c>
      <c r="N390" t="s">
        <v>1648</v>
      </c>
      <c r="O390" t="s">
        <v>105</v>
      </c>
      <c r="Q390" s="3"/>
      <c r="U390" s="3"/>
      <c r="W390" t="s">
        <v>43</v>
      </c>
      <c r="X390" t="s">
        <v>43</v>
      </c>
      <c r="Y390" s="3">
        <v>1987</v>
      </c>
      <c r="Z390" t="s">
        <v>1649</v>
      </c>
      <c r="AA390" t="s">
        <v>1650</v>
      </c>
      <c r="AB390" t="s">
        <v>1651</v>
      </c>
      <c r="AC390" t="s">
        <v>1595</v>
      </c>
      <c r="AD390" t="s">
        <v>110</v>
      </c>
      <c r="AE390" t="s">
        <v>60</v>
      </c>
      <c r="AH390" s="3"/>
      <c r="AI390" s="3">
        <v>2023</v>
      </c>
      <c r="AJ390" s="4">
        <v>45078</v>
      </c>
      <c r="AK390" s="5">
        <v>45170</v>
      </c>
      <c r="AL390" t="s">
        <v>43</v>
      </c>
      <c r="AM390" t="s">
        <v>61</v>
      </c>
      <c r="AN390">
        <v>910.63</v>
      </c>
      <c r="AO390">
        <v>910.63</v>
      </c>
      <c r="AQ390" s="6">
        <v>910.63</v>
      </c>
    </row>
    <row r="391" spans="1:43" x14ac:dyDescent="0.3">
      <c r="A391" t="s">
        <v>1510</v>
      </c>
      <c r="B391" t="s">
        <v>45</v>
      </c>
      <c r="C391" t="s">
        <v>46</v>
      </c>
      <c r="D391" s="3">
        <v>71475</v>
      </c>
      <c r="E391" t="s">
        <v>1511</v>
      </c>
      <c r="F391" t="s">
        <v>48</v>
      </c>
      <c r="G391" t="s">
        <v>49</v>
      </c>
      <c r="H391" t="s">
        <v>50</v>
      </c>
      <c r="I391" t="s">
        <v>51</v>
      </c>
      <c r="J391" t="s">
        <v>102</v>
      </c>
      <c r="K391" t="s">
        <v>102</v>
      </c>
      <c r="L391" t="s">
        <v>103</v>
      </c>
      <c r="M391" t="s">
        <v>52</v>
      </c>
      <c r="N391" t="s">
        <v>1652</v>
      </c>
      <c r="O391" t="s">
        <v>105</v>
      </c>
      <c r="Q391" s="3"/>
      <c r="U391" s="3"/>
      <c r="W391" t="s">
        <v>43</v>
      </c>
      <c r="X391" t="s">
        <v>43</v>
      </c>
      <c r="Y391" s="3">
        <v>1988</v>
      </c>
      <c r="Z391" t="s">
        <v>1649</v>
      </c>
      <c r="AA391" t="s">
        <v>1653</v>
      </c>
      <c r="AB391" t="s">
        <v>1651</v>
      </c>
      <c r="AC391" t="s">
        <v>1595</v>
      </c>
      <c r="AD391" t="s">
        <v>110</v>
      </c>
      <c r="AE391" t="s">
        <v>60</v>
      </c>
      <c r="AH391" s="3"/>
      <c r="AI391" s="3">
        <v>2023</v>
      </c>
      <c r="AJ391" s="4">
        <v>45078</v>
      </c>
      <c r="AK391" s="5">
        <v>45170</v>
      </c>
      <c r="AL391" t="s">
        <v>43</v>
      </c>
      <c r="AM391" t="s">
        <v>61</v>
      </c>
      <c r="AN391">
        <v>3731.92</v>
      </c>
      <c r="AO391">
        <v>3731.92</v>
      </c>
      <c r="AQ391" s="6">
        <v>3731.92</v>
      </c>
    </row>
    <row r="392" spans="1:43" x14ac:dyDescent="0.3">
      <c r="A392" t="s">
        <v>1510</v>
      </c>
      <c r="B392" t="s">
        <v>45</v>
      </c>
      <c r="C392" t="s">
        <v>46</v>
      </c>
      <c r="D392" s="3">
        <v>71475</v>
      </c>
      <c r="E392" t="s">
        <v>1511</v>
      </c>
      <c r="F392" t="s">
        <v>48</v>
      </c>
      <c r="G392" t="s">
        <v>49</v>
      </c>
      <c r="H392" t="s">
        <v>50</v>
      </c>
      <c r="I392" t="s">
        <v>51</v>
      </c>
      <c r="J392" t="s">
        <v>102</v>
      </c>
      <c r="K392" t="s">
        <v>102</v>
      </c>
      <c r="L392" t="s">
        <v>103</v>
      </c>
      <c r="M392" t="s">
        <v>52</v>
      </c>
      <c r="N392" t="s">
        <v>1654</v>
      </c>
      <c r="O392" t="s">
        <v>105</v>
      </c>
      <c r="Q392" s="3"/>
      <c r="U392" s="3"/>
      <c r="W392" t="s">
        <v>43</v>
      </c>
      <c r="X392" t="s">
        <v>43</v>
      </c>
      <c r="Y392" s="3">
        <v>1989</v>
      </c>
      <c r="Z392" t="s">
        <v>1649</v>
      </c>
      <c r="AA392" t="s">
        <v>1655</v>
      </c>
      <c r="AB392" t="s">
        <v>1651</v>
      </c>
      <c r="AC392" t="s">
        <v>1595</v>
      </c>
      <c r="AD392" t="s">
        <v>110</v>
      </c>
      <c r="AE392" t="s">
        <v>60</v>
      </c>
      <c r="AH392" s="3"/>
      <c r="AI392" s="3">
        <v>2023</v>
      </c>
      <c r="AJ392" s="4">
        <v>45078</v>
      </c>
      <c r="AK392" s="5">
        <v>45170</v>
      </c>
      <c r="AL392" t="s">
        <v>43</v>
      </c>
      <c r="AM392" t="s">
        <v>61</v>
      </c>
      <c r="AN392">
        <v>5799.38</v>
      </c>
      <c r="AO392">
        <v>5799.38</v>
      </c>
      <c r="AQ392" s="6">
        <v>5799.38</v>
      </c>
    </row>
    <row r="393" spans="1:43" x14ac:dyDescent="0.3">
      <c r="A393" t="s">
        <v>1510</v>
      </c>
      <c r="B393" t="s">
        <v>230</v>
      </c>
      <c r="C393" t="s">
        <v>46</v>
      </c>
      <c r="D393" s="3">
        <v>71475</v>
      </c>
      <c r="E393" t="s">
        <v>1511</v>
      </c>
      <c r="F393" t="s">
        <v>48</v>
      </c>
      <c r="G393" t="s">
        <v>49</v>
      </c>
      <c r="H393" t="s">
        <v>50</v>
      </c>
      <c r="I393" t="s">
        <v>51</v>
      </c>
      <c r="J393" t="s">
        <v>102</v>
      </c>
      <c r="K393" t="s">
        <v>102</v>
      </c>
      <c r="L393" t="s">
        <v>103</v>
      </c>
      <c r="M393" t="s">
        <v>52</v>
      </c>
      <c r="N393" t="s">
        <v>1656</v>
      </c>
      <c r="O393" t="s">
        <v>105</v>
      </c>
      <c r="Q393" s="3"/>
      <c r="U393" s="3"/>
      <c r="W393" t="s">
        <v>43</v>
      </c>
      <c r="X393" t="s">
        <v>43</v>
      </c>
      <c r="Y393" s="3">
        <v>2249</v>
      </c>
      <c r="Z393" t="s">
        <v>1513</v>
      </c>
      <c r="AA393" t="s">
        <v>1657</v>
      </c>
      <c r="AB393" t="s">
        <v>1658</v>
      </c>
      <c r="AC393" t="s">
        <v>1578</v>
      </c>
      <c r="AD393" t="s">
        <v>110</v>
      </c>
      <c r="AE393" t="s">
        <v>60</v>
      </c>
      <c r="AH393" s="3"/>
      <c r="AI393" s="3">
        <v>2023</v>
      </c>
      <c r="AJ393" s="4">
        <v>45108</v>
      </c>
      <c r="AK393" s="5">
        <v>45278</v>
      </c>
      <c r="AL393" t="s">
        <v>43</v>
      </c>
      <c r="AM393" t="s">
        <v>61</v>
      </c>
      <c r="AN393">
        <v>729.95</v>
      </c>
      <c r="AO393">
        <v>729.95</v>
      </c>
      <c r="AQ393" s="6">
        <v>729.95</v>
      </c>
    </row>
    <row r="394" spans="1:43" x14ac:dyDescent="0.3">
      <c r="A394" t="s">
        <v>1510</v>
      </c>
      <c r="B394" t="s">
        <v>230</v>
      </c>
      <c r="C394" t="s">
        <v>46</v>
      </c>
      <c r="D394" s="3">
        <v>71475</v>
      </c>
      <c r="E394" t="s">
        <v>1511</v>
      </c>
      <c r="F394" t="s">
        <v>48</v>
      </c>
      <c r="G394" t="s">
        <v>49</v>
      </c>
      <c r="H394" t="s">
        <v>50</v>
      </c>
      <c r="I394" t="s">
        <v>51</v>
      </c>
      <c r="J394" t="s">
        <v>102</v>
      </c>
      <c r="K394" t="s">
        <v>102</v>
      </c>
      <c r="L394" t="s">
        <v>103</v>
      </c>
      <c r="M394" t="s">
        <v>52</v>
      </c>
      <c r="N394" t="s">
        <v>1659</v>
      </c>
      <c r="O394" t="s">
        <v>105</v>
      </c>
      <c r="Q394" s="3"/>
      <c r="U394" s="3"/>
      <c r="W394" t="s">
        <v>43</v>
      </c>
      <c r="X394" t="s">
        <v>43</v>
      </c>
      <c r="Y394" s="3">
        <v>2250</v>
      </c>
      <c r="Z394" t="s">
        <v>1513</v>
      </c>
      <c r="AA394" t="s">
        <v>1660</v>
      </c>
      <c r="AB394" t="s">
        <v>1658</v>
      </c>
      <c r="AC394" t="s">
        <v>1578</v>
      </c>
      <c r="AD394" t="s">
        <v>110</v>
      </c>
      <c r="AE394" t="s">
        <v>60</v>
      </c>
      <c r="AH394" s="3"/>
      <c r="AI394" s="3">
        <v>2023</v>
      </c>
      <c r="AJ394" s="4">
        <v>45108</v>
      </c>
      <c r="AK394" s="5">
        <v>45278</v>
      </c>
      <c r="AL394" t="s">
        <v>43</v>
      </c>
      <c r="AM394" t="s">
        <v>61</v>
      </c>
      <c r="AN394">
        <v>807.89</v>
      </c>
      <c r="AO394">
        <v>807.89</v>
      </c>
      <c r="AQ394" s="6">
        <v>807.89</v>
      </c>
    </row>
    <row r="395" spans="1:43" x14ac:dyDescent="0.3">
      <c r="A395" t="s">
        <v>1510</v>
      </c>
      <c r="B395" t="s">
        <v>230</v>
      </c>
      <c r="C395" t="s">
        <v>46</v>
      </c>
      <c r="D395" s="3">
        <v>71475</v>
      </c>
      <c r="E395" t="s">
        <v>1511</v>
      </c>
      <c r="F395" t="s">
        <v>48</v>
      </c>
      <c r="G395" t="s">
        <v>49</v>
      </c>
      <c r="H395" t="s">
        <v>50</v>
      </c>
      <c r="I395" t="s">
        <v>51</v>
      </c>
      <c r="J395" t="s">
        <v>102</v>
      </c>
      <c r="K395" t="s">
        <v>102</v>
      </c>
      <c r="L395" t="s">
        <v>103</v>
      </c>
      <c r="M395" t="s">
        <v>52</v>
      </c>
      <c r="N395" t="s">
        <v>1661</v>
      </c>
      <c r="O395" t="s">
        <v>105</v>
      </c>
      <c r="Q395" s="3"/>
      <c r="U395" s="3"/>
      <c r="W395" t="s">
        <v>43</v>
      </c>
      <c r="X395" t="s">
        <v>43</v>
      </c>
      <c r="Y395" s="3">
        <v>2251</v>
      </c>
      <c r="Z395" t="s">
        <v>1513</v>
      </c>
      <c r="AA395" t="s">
        <v>1662</v>
      </c>
      <c r="AB395" t="s">
        <v>1658</v>
      </c>
      <c r="AC395" t="s">
        <v>1578</v>
      </c>
      <c r="AD395" t="s">
        <v>110</v>
      </c>
      <c r="AE395" t="s">
        <v>60</v>
      </c>
      <c r="AH395" s="3"/>
      <c r="AI395" s="3">
        <v>2023</v>
      </c>
      <c r="AJ395" s="4">
        <v>45108</v>
      </c>
      <c r="AK395" s="5">
        <v>45278</v>
      </c>
      <c r="AL395" t="s">
        <v>43</v>
      </c>
      <c r="AM395" t="s">
        <v>61</v>
      </c>
      <c r="AN395">
        <v>838.75</v>
      </c>
      <c r="AO395">
        <v>838.75</v>
      </c>
      <c r="AQ395" s="6">
        <v>838.75</v>
      </c>
    </row>
    <row r="396" spans="1:43" x14ac:dyDescent="0.3">
      <c r="A396" t="s">
        <v>1510</v>
      </c>
      <c r="B396" t="s">
        <v>230</v>
      </c>
      <c r="C396" t="s">
        <v>46</v>
      </c>
      <c r="D396" s="3">
        <v>71475</v>
      </c>
      <c r="E396" t="s">
        <v>1511</v>
      </c>
      <c r="F396" t="s">
        <v>48</v>
      </c>
      <c r="G396" t="s">
        <v>49</v>
      </c>
      <c r="H396" t="s">
        <v>50</v>
      </c>
      <c r="I396" t="s">
        <v>51</v>
      </c>
      <c r="J396" t="s">
        <v>102</v>
      </c>
      <c r="K396" t="s">
        <v>102</v>
      </c>
      <c r="L396" t="s">
        <v>103</v>
      </c>
      <c r="M396" t="s">
        <v>52</v>
      </c>
      <c r="N396" t="s">
        <v>1663</v>
      </c>
      <c r="O396" t="s">
        <v>105</v>
      </c>
      <c r="Q396" s="3"/>
      <c r="U396" s="3"/>
      <c r="W396" t="s">
        <v>43</v>
      </c>
      <c r="X396" t="s">
        <v>43</v>
      </c>
      <c r="Y396" s="3">
        <v>2252</v>
      </c>
      <c r="Z396" t="s">
        <v>1513</v>
      </c>
      <c r="AA396" t="s">
        <v>1664</v>
      </c>
      <c r="AB396" t="s">
        <v>1658</v>
      </c>
      <c r="AC396" t="s">
        <v>1578</v>
      </c>
      <c r="AD396" t="s">
        <v>110</v>
      </c>
      <c r="AE396" t="s">
        <v>60</v>
      </c>
      <c r="AH396" s="3"/>
      <c r="AI396" s="3">
        <v>2023</v>
      </c>
      <c r="AJ396" s="4">
        <v>45108</v>
      </c>
      <c r="AK396" s="5">
        <v>45278</v>
      </c>
      <c r="AL396" t="s">
        <v>43</v>
      </c>
      <c r="AM396" t="s">
        <v>61</v>
      </c>
      <c r="AN396">
        <v>858.69</v>
      </c>
      <c r="AO396">
        <v>858.69</v>
      </c>
      <c r="AQ396" s="6">
        <v>858.69</v>
      </c>
    </row>
    <row r="397" spans="1:43" x14ac:dyDescent="0.3">
      <c r="A397" t="s">
        <v>1510</v>
      </c>
      <c r="B397" t="s">
        <v>230</v>
      </c>
      <c r="C397" t="s">
        <v>46</v>
      </c>
      <c r="D397" s="3">
        <v>71475</v>
      </c>
      <c r="E397" t="s">
        <v>1511</v>
      </c>
      <c r="F397" t="s">
        <v>48</v>
      </c>
      <c r="G397" t="s">
        <v>49</v>
      </c>
      <c r="H397" t="s">
        <v>50</v>
      </c>
      <c r="I397" t="s">
        <v>51</v>
      </c>
      <c r="J397" t="s">
        <v>102</v>
      </c>
      <c r="K397" t="s">
        <v>102</v>
      </c>
      <c r="L397" t="s">
        <v>103</v>
      </c>
      <c r="M397" t="s">
        <v>52</v>
      </c>
      <c r="N397" t="s">
        <v>1665</v>
      </c>
      <c r="O397" t="s">
        <v>105</v>
      </c>
      <c r="Q397" s="3"/>
      <c r="U397" s="3"/>
      <c r="W397" t="s">
        <v>43</v>
      </c>
      <c r="X397" t="s">
        <v>43</v>
      </c>
      <c r="Y397" s="3">
        <v>2253</v>
      </c>
      <c r="Z397" t="s">
        <v>1513</v>
      </c>
      <c r="AA397" t="s">
        <v>1666</v>
      </c>
      <c r="AB397" t="s">
        <v>1658</v>
      </c>
      <c r="AC397" t="s">
        <v>1578</v>
      </c>
      <c r="AD397" t="s">
        <v>110</v>
      </c>
      <c r="AE397" t="s">
        <v>60</v>
      </c>
      <c r="AH397" s="3"/>
      <c r="AI397" s="3">
        <v>2023</v>
      </c>
      <c r="AJ397" s="4">
        <v>45108</v>
      </c>
      <c r="AK397" s="5">
        <v>45278</v>
      </c>
      <c r="AL397" t="s">
        <v>43</v>
      </c>
      <c r="AM397" t="s">
        <v>61</v>
      </c>
      <c r="AN397">
        <v>3473.9</v>
      </c>
      <c r="AO397">
        <v>3473.9</v>
      </c>
      <c r="AQ397" s="6">
        <v>3473.9</v>
      </c>
    </row>
    <row r="398" spans="1:43" x14ac:dyDescent="0.3">
      <c r="A398" t="s">
        <v>1510</v>
      </c>
      <c r="B398" t="s">
        <v>230</v>
      </c>
      <c r="C398" t="s">
        <v>46</v>
      </c>
      <c r="D398" s="3">
        <v>71475</v>
      </c>
      <c r="E398" t="s">
        <v>1511</v>
      </c>
      <c r="F398" t="s">
        <v>48</v>
      </c>
      <c r="G398" t="s">
        <v>49</v>
      </c>
      <c r="H398" t="s">
        <v>50</v>
      </c>
      <c r="I398" t="s">
        <v>51</v>
      </c>
      <c r="J398" t="s">
        <v>102</v>
      </c>
      <c r="K398" t="s">
        <v>102</v>
      </c>
      <c r="L398" t="s">
        <v>103</v>
      </c>
      <c r="M398" t="s">
        <v>52</v>
      </c>
      <c r="N398" t="s">
        <v>1667</v>
      </c>
      <c r="O398" t="s">
        <v>105</v>
      </c>
      <c r="Q398" s="3"/>
      <c r="U398" s="3"/>
      <c r="W398" t="s">
        <v>43</v>
      </c>
      <c r="X398" t="s">
        <v>43</v>
      </c>
      <c r="Y398" s="3">
        <v>2254</v>
      </c>
      <c r="Z398" t="s">
        <v>1513</v>
      </c>
      <c r="AA398" t="s">
        <v>1668</v>
      </c>
      <c r="AB398" t="s">
        <v>1658</v>
      </c>
      <c r="AC398" t="s">
        <v>1578</v>
      </c>
      <c r="AD398" t="s">
        <v>110</v>
      </c>
      <c r="AE398" t="s">
        <v>60</v>
      </c>
      <c r="AH398" s="3"/>
      <c r="AI398" s="3">
        <v>2023</v>
      </c>
      <c r="AJ398" s="4">
        <v>45108</v>
      </c>
      <c r="AK398" s="5">
        <v>45278</v>
      </c>
      <c r="AL398" t="s">
        <v>43</v>
      </c>
      <c r="AM398" t="s">
        <v>61</v>
      </c>
      <c r="AN398">
        <v>3541.57</v>
      </c>
      <c r="AO398">
        <v>3541.57</v>
      </c>
      <c r="AQ398" s="6">
        <v>3541.57</v>
      </c>
    </row>
    <row r="399" spans="1:43" x14ac:dyDescent="0.3">
      <c r="A399" t="s">
        <v>1510</v>
      </c>
      <c r="B399" t="s">
        <v>230</v>
      </c>
      <c r="C399" t="s">
        <v>46</v>
      </c>
      <c r="D399" s="3">
        <v>71475</v>
      </c>
      <c r="E399" t="s">
        <v>1511</v>
      </c>
      <c r="F399" t="s">
        <v>48</v>
      </c>
      <c r="G399" t="s">
        <v>49</v>
      </c>
      <c r="H399" t="s">
        <v>50</v>
      </c>
      <c r="I399" t="s">
        <v>51</v>
      </c>
      <c r="J399" t="s">
        <v>102</v>
      </c>
      <c r="K399" t="s">
        <v>102</v>
      </c>
      <c r="L399" t="s">
        <v>103</v>
      </c>
      <c r="M399" t="s">
        <v>52</v>
      </c>
      <c r="N399" t="s">
        <v>1669</v>
      </c>
      <c r="O399" t="s">
        <v>105</v>
      </c>
      <c r="Q399" s="3"/>
      <c r="U399" s="3"/>
      <c r="W399" t="s">
        <v>43</v>
      </c>
      <c r="X399" t="s">
        <v>43</v>
      </c>
      <c r="Y399" s="3">
        <v>2255</v>
      </c>
      <c r="Z399" t="s">
        <v>1513</v>
      </c>
      <c r="AA399" t="s">
        <v>1670</v>
      </c>
      <c r="AB399" t="s">
        <v>1658</v>
      </c>
      <c r="AC399" t="s">
        <v>1578</v>
      </c>
      <c r="AD399" t="s">
        <v>110</v>
      </c>
      <c r="AE399" t="s">
        <v>60</v>
      </c>
      <c r="AH399" s="3"/>
      <c r="AI399" s="3">
        <v>2023</v>
      </c>
      <c r="AJ399" s="4">
        <v>45108</v>
      </c>
      <c r="AK399" s="5">
        <v>45278</v>
      </c>
      <c r="AL399" t="s">
        <v>43</v>
      </c>
      <c r="AM399" t="s">
        <v>61</v>
      </c>
      <c r="AN399">
        <v>3731.92</v>
      </c>
      <c r="AO399">
        <v>3731.92</v>
      </c>
      <c r="AQ399" s="6">
        <v>3731.92</v>
      </c>
    </row>
    <row r="400" spans="1:43" x14ac:dyDescent="0.3">
      <c r="A400" t="s">
        <v>1510</v>
      </c>
      <c r="B400" t="s">
        <v>230</v>
      </c>
      <c r="C400" t="s">
        <v>46</v>
      </c>
      <c r="D400" s="3">
        <v>71475</v>
      </c>
      <c r="E400" t="s">
        <v>1511</v>
      </c>
      <c r="F400" t="s">
        <v>48</v>
      </c>
      <c r="G400" t="s">
        <v>49</v>
      </c>
      <c r="H400" t="s">
        <v>50</v>
      </c>
      <c r="I400" t="s">
        <v>51</v>
      </c>
      <c r="J400" t="s">
        <v>102</v>
      </c>
      <c r="K400" t="s">
        <v>102</v>
      </c>
      <c r="L400" t="s">
        <v>103</v>
      </c>
      <c r="M400" t="s">
        <v>52</v>
      </c>
      <c r="N400" t="s">
        <v>1671</v>
      </c>
      <c r="O400" t="s">
        <v>105</v>
      </c>
      <c r="Q400" s="3"/>
      <c r="U400" s="3"/>
      <c r="W400" t="s">
        <v>43</v>
      </c>
      <c r="X400" t="s">
        <v>43</v>
      </c>
      <c r="Y400" s="3">
        <v>2256</v>
      </c>
      <c r="Z400" t="s">
        <v>1513</v>
      </c>
      <c r="AA400" t="s">
        <v>1672</v>
      </c>
      <c r="AB400" t="s">
        <v>1658</v>
      </c>
      <c r="AC400" t="s">
        <v>1578</v>
      </c>
      <c r="AD400" t="s">
        <v>110</v>
      </c>
      <c r="AE400" t="s">
        <v>60</v>
      </c>
      <c r="AH400" s="3"/>
      <c r="AI400" s="3">
        <v>2023</v>
      </c>
      <c r="AJ400" s="4">
        <v>45108</v>
      </c>
      <c r="AK400" s="5">
        <v>45278</v>
      </c>
      <c r="AL400" t="s">
        <v>43</v>
      </c>
      <c r="AM400" t="s">
        <v>61</v>
      </c>
      <c r="AN400">
        <v>5181.95</v>
      </c>
      <c r="AO400">
        <v>5181.95</v>
      </c>
      <c r="AQ400" s="6">
        <v>5181.95</v>
      </c>
    </row>
    <row r="401" spans="1:43" x14ac:dyDescent="0.3">
      <c r="A401" t="s">
        <v>1510</v>
      </c>
      <c r="B401" t="s">
        <v>230</v>
      </c>
      <c r="C401" t="s">
        <v>46</v>
      </c>
      <c r="D401" s="3">
        <v>71475</v>
      </c>
      <c r="E401" t="s">
        <v>1511</v>
      </c>
      <c r="F401" t="s">
        <v>48</v>
      </c>
      <c r="G401" t="s">
        <v>49</v>
      </c>
      <c r="H401" t="s">
        <v>50</v>
      </c>
      <c r="I401" t="s">
        <v>51</v>
      </c>
      <c r="J401" t="s">
        <v>102</v>
      </c>
      <c r="K401" t="s">
        <v>102</v>
      </c>
      <c r="L401" t="s">
        <v>103</v>
      </c>
      <c r="M401" t="s">
        <v>52</v>
      </c>
      <c r="N401" t="s">
        <v>1673</v>
      </c>
      <c r="O401" t="s">
        <v>105</v>
      </c>
      <c r="Q401" s="3"/>
      <c r="U401" s="3"/>
      <c r="W401" t="s">
        <v>43</v>
      </c>
      <c r="X401" t="s">
        <v>43</v>
      </c>
      <c r="Y401" s="3">
        <v>2256</v>
      </c>
      <c r="Z401" t="s">
        <v>1538</v>
      </c>
      <c r="AA401" t="s">
        <v>1674</v>
      </c>
      <c r="AB401" t="s">
        <v>1675</v>
      </c>
      <c r="AC401" t="s">
        <v>1578</v>
      </c>
      <c r="AD401" t="s">
        <v>110</v>
      </c>
      <c r="AE401" t="s">
        <v>60</v>
      </c>
      <c r="AH401" s="3"/>
      <c r="AI401" s="3">
        <v>2023</v>
      </c>
      <c r="AJ401" s="4">
        <v>45108</v>
      </c>
      <c r="AK401" s="5">
        <v>45278</v>
      </c>
      <c r="AL401" t="s">
        <v>43</v>
      </c>
      <c r="AM401" t="s">
        <v>61</v>
      </c>
      <c r="AN401">
        <v>825.14</v>
      </c>
      <c r="AO401">
        <v>825.14</v>
      </c>
      <c r="AQ401" s="6">
        <v>825.14</v>
      </c>
    </row>
    <row r="402" spans="1:43" x14ac:dyDescent="0.3">
      <c r="A402" t="s">
        <v>1510</v>
      </c>
      <c r="B402" t="s">
        <v>230</v>
      </c>
      <c r="C402" t="s">
        <v>46</v>
      </c>
      <c r="D402" s="3">
        <v>71475</v>
      </c>
      <c r="E402" t="s">
        <v>1511</v>
      </c>
      <c r="F402" t="s">
        <v>48</v>
      </c>
      <c r="G402" t="s">
        <v>49</v>
      </c>
      <c r="H402" t="s">
        <v>50</v>
      </c>
      <c r="I402" t="s">
        <v>51</v>
      </c>
      <c r="J402" t="s">
        <v>102</v>
      </c>
      <c r="K402" t="s">
        <v>102</v>
      </c>
      <c r="L402" t="s">
        <v>103</v>
      </c>
      <c r="M402" t="s">
        <v>52</v>
      </c>
      <c r="N402" t="s">
        <v>1676</v>
      </c>
      <c r="O402" t="s">
        <v>105</v>
      </c>
      <c r="Q402" s="3"/>
      <c r="U402" s="3"/>
      <c r="W402" t="s">
        <v>43</v>
      </c>
      <c r="X402" t="s">
        <v>43</v>
      </c>
      <c r="Y402" s="3">
        <v>2257</v>
      </c>
      <c r="Z402" t="s">
        <v>1513</v>
      </c>
      <c r="AA402" t="s">
        <v>1677</v>
      </c>
      <c r="AB402" t="s">
        <v>1658</v>
      </c>
      <c r="AC402" t="s">
        <v>1578</v>
      </c>
      <c r="AD402" t="s">
        <v>110</v>
      </c>
      <c r="AE402" t="s">
        <v>60</v>
      </c>
      <c r="AH402" s="3"/>
      <c r="AI402" s="3">
        <v>2023</v>
      </c>
      <c r="AJ402" s="4">
        <v>45108</v>
      </c>
      <c r="AK402" s="5">
        <v>45278</v>
      </c>
      <c r="AL402" t="s">
        <v>43</v>
      </c>
      <c r="AM402" t="s">
        <v>61</v>
      </c>
      <c r="AN402">
        <v>5262.3</v>
      </c>
      <c r="AO402">
        <v>5262.3</v>
      </c>
      <c r="AQ402" s="6">
        <v>5262.3</v>
      </c>
    </row>
    <row r="403" spans="1:43" x14ac:dyDescent="0.3">
      <c r="A403" t="s">
        <v>1510</v>
      </c>
      <c r="B403" t="s">
        <v>230</v>
      </c>
      <c r="C403" t="s">
        <v>46</v>
      </c>
      <c r="D403" s="3">
        <v>71475</v>
      </c>
      <c r="E403" t="s">
        <v>1511</v>
      </c>
      <c r="F403" t="s">
        <v>48</v>
      </c>
      <c r="G403" t="s">
        <v>49</v>
      </c>
      <c r="H403" t="s">
        <v>50</v>
      </c>
      <c r="I403" t="s">
        <v>51</v>
      </c>
      <c r="J403" t="s">
        <v>102</v>
      </c>
      <c r="K403" t="s">
        <v>102</v>
      </c>
      <c r="L403" t="s">
        <v>103</v>
      </c>
      <c r="M403" t="s">
        <v>52</v>
      </c>
      <c r="N403" t="s">
        <v>1678</v>
      </c>
      <c r="O403" t="s">
        <v>105</v>
      </c>
      <c r="Q403" s="3"/>
      <c r="U403" s="3"/>
      <c r="W403" t="s">
        <v>43</v>
      </c>
      <c r="X403" t="s">
        <v>43</v>
      </c>
      <c r="Y403" s="3">
        <v>2257</v>
      </c>
      <c r="Z403" t="s">
        <v>1538</v>
      </c>
      <c r="AA403" t="s">
        <v>1679</v>
      </c>
      <c r="AB403" t="s">
        <v>1675</v>
      </c>
      <c r="AC403" t="s">
        <v>1578</v>
      </c>
      <c r="AD403" t="s">
        <v>110</v>
      </c>
      <c r="AE403" t="s">
        <v>60</v>
      </c>
      <c r="AH403" s="3"/>
      <c r="AI403" s="3">
        <v>2023</v>
      </c>
      <c r="AJ403" s="4">
        <v>45108</v>
      </c>
      <c r="AK403" s="5">
        <v>45278</v>
      </c>
      <c r="AL403" t="s">
        <v>43</v>
      </c>
      <c r="AM403" t="s">
        <v>61</v>
      </c>
      <c r="AN403">
        <v>910.63</v>
      </c>
      <c r="AO403">
        <v>910.63</v>
      </c>
      <c r="AQ403" s="6">
        <v>910.63</v>
      </c>
    </row>
    <row r="404" spans="1:43" x14ac:dyDescent="0.3">
      <c r="A404" t="s">
        <v>1510</v>
      </c>
      <c r="B404" t="s">
        <v>230</v>
      </c>
      <c r="C404" t="s">
        <v>46</v>
      </c>
      <c r="D404" s="3">
        <v>71475</v>
      </c>
      <c r="E404" t="s">
        <v>1511</v>
      </c>
      <c r="F404" t="s">
        <v>48</v>
      </c>
      <c r="G404" t="s">
        <v>49</v>
      </c>
      <c r="H404" t="s">
        <v>50</v>
      </c>
      <c r="I404" t="s">
        <v>51</v>
      </c>
      <c r="J404" t="s">
        <v>102</v>
      </c>
      <c r="K404" t="s">
        <v>102</v>
      </c>
      <c r="L404" t="s">
        <v>103</v>
      </c>
      <c r="M404" t="s">
        <v>52</v>
      </c>
      <c r="N404" t="s">
        <v>1680</v>
      </c>
      <c r="O404" t="s">
        <v>105</v>
      </c>
      <c r="Q404" s="3"/>
      <c r="U404" s="3"/>
      <c r="W404" t="s">
        <v>43</v>
      </c>
      <c r="X404" t="s">
        <v>43</v>
      </c>
      <c r="Y404" s="3">
        <v>2258</v>
      </c>
      <c r="Z404" t="s">
        <v>1513</v>
      </c>
      <c r="AA404" t="s">
        <v>1681</v>
      </c>
      <c r="AB404" t="s">
        <v>1658</v>
      </c>
      <c r="AC404" t="s">
        <v>1578</v>
      </c>
      <c r="AD404" t="s">
        <v>110</v>
      </c>
      <c r="AE404" t="s">
        <v>60</v>
      </c>
      <c r="AH404" s="3"/>
      <c r="AI404" s="3">
        <v>2023</v>
      </c>
      <c r="AJ404" s="4">
        <v>45108</v>
      </c>
      <c r="AK404" s="5">
        <v>45278</v>
      </c>
      <c r="AL404" t="s">
        <v>43</v>
      </c>
      <c r="AM404" t="s">
        <v>61</v>
      </c>
      <c r="AN404">
        <v>5312.4800000000005</v>
      </c>
      <c r="AO404">
        <v>5312.4800000000005</v>
      </c>
      <c r="AQ404" s="6">
        <v>5312.4800000000005</v>
      </c>
    </row>
    <row r="405" spans="1:43" x14ac:dyDescent="0.3">
      <c r="A405" t="s">
        <v>1510</v>
      </c>
      <c r="B405" t="s">
        <v>230</v>
      </c>
      <c r="C405" t="s">
        <v>46</v>
      </c>
      <c r="D405" s="3">
        <v>71475</v>
      </c>
      <c r="E405" t="s">
        <v>1511</v>
      </c>
      <c r="F405" t="s">
        <v>48</v>
      </c>
      <c r="G405" t="s">
        <v>49</v>
      </c>
      <c r="H405" t="s">
        <v>50</v>
      </c>
      <c r="I405" t="s">
        <v>51</v>
      </c>
      <c r="J405" t="s">
        <v>102</v>
      </c>
      <c r="K405" t="s">
        <v>102</v>
      </c>
      <c r="L405" t="s">
        <v>103</v>
      </c>
      <c r="M405" t="s">
        <v>52</v>
      </c>
      <c r="N405" t="s">
        <v>1682</v>
      </c>
      <c r="O405" t="s">
        <v>105</v>
      </c>
      <c r="Q405" s="3"/>
      <c r="U405" s="3"/>
      <c r="W405" t="s">
        <v>43</v>
      </c>
      <c r="X405" t="s">
        <v>43</v>
      </c>
      <c r="Y405" s="3">
        <v>2258</v>
      </c>
      <c r="Z405" t="s">
        <v>1538</v>
      </c>
      <c r="AA405" t="s">
        <v>1683</v>
      </c>
      <c r="AB405" t="s">
        <v>1675</v>
      </c>
      <c r="AC405" t="s">
        <v>1578</v>
      </c>
      <c r="AD405" t="s">
        <v>110</v>
      </c>
      <c r="AE405" t="s">
        <v>60</v>
      </c>
      <c r="AH405" s="3"/>
      <c r="AI405" s="3">
        <v>2023</v>
      </c>
      <c r="AJ405" s="4">
        <v>45108</v>
      </c>
      <c r="AK405" s="5">
        <v>45278</v>
      </c>
      <c r="AL405" t="s">
        <v>43</v>
      </c>
      <c r="AM405" t="s">
        <v>61</v>
      </c>
      <c r="AN405">
        <v>3383.4500000000003</v>
      </c>
      <c r="AO405">
        <v>3383.4500000000003</v>
      </c>
      <c r="AQ405" s="6">
        <v>3383.4500000000003</v>
      </c>
    </row>
    <row r="406" spans="1:43" x14ac:dyDescent="0.3">
      <c r="A406" t="s">
        <v>1510</v>
      </c>
      <c r="B406" t="s">
        <v>230</v>
      </c>
      <c r="C406" t="s">
        <v>46</v>
      </c>
      <c r="D406" s="3">
        <v>71475</v>
      </c>
      <c r="E406" t="s">
        <v>1511</v>
      </c>
      <c r="F406" t="s">
        <v>48</v>
      </c>
      <c r="G406" t="s">
        <v>49</v>
      </c>
      <c r="H406" t="s">
        <v>50</v>
      </c>
      <c r="I406" t="s">
        <v>51</v>
      </c>
      <c r="J406" t="s">
        <v>102</v>
      </c>
      <c r="K406" t="s">
        <v>102</v>
      </c>
      <c r="L406" t="s">
        <v>103</v>
      </c>
      <c r="M406" t="s">
        <v>52</v>
      </c>
      <c r="N406" t="s">
        <v>1684</v>
      </c>
      <c r="O406" t="s">
        <v>105</v>
      </c>
      <c r="Q406" s="3"/>
      <c r="U406" s="3"/>
      <c r="W406" t="s">
        <v>43</v>
      </c>
      <c r="X406" t="s">
        <v>43</v>
      </c>
      <c r="Y406" s="3">
        <v>2259</v>
      </c>
      <c r="Z406" t="s">
        <v>1513</v>
      </c>
      <c r="AA406" t="s">
        <v>1685</v>
      </c>
      <c r="AB406" t="s">
        <v>1658</v>
      </c>
      <c r="AC406" t="s">
        <v>1578</v>
      </c>
      <c r="AD406" t="s">
        <v>110</v>
      </c>
      <c r="AE406" t="s">
        <v>60</v>
      </c>
      <c r="AH406" s="3"/>
      <c r="AI406" s="3">
        <v>2023</v>
      </c>
      <c r="AJ406" s="4">
        <v>45108</v>
      </c>
      <c r="AK406" s="5">
        <v>45278</v>
      </c>
      <c r="AL406" t="s">
        <v>43</v>
      </c>
      <c r="AM406" t="s">
        <v>61</v>
      </c>
      <c r="AN406">
        <v>5507.64</v>
      </c>
      <c r="AO406">
        <v>5507.64</v>
      </c>
      <c r="AQ406" s="6">
        <v>5507.64</v>
      </c>
    </row>
    <row r="407" spans="1:43" x14ac:dyDescent="0.3">
      <c r="A407" t="s">
        <v>1510</v>
      </c>
      <c r="B407" t="s">
        <v>230</v>
      </c>
      <c r="C407" t="s">
        <v>46</v>
      </c>
      <c r="D407" s="3">
        <v>71475</v>
      </c>
      <c r="E407" t="s">
        <v>1511</v>
      </c>
      <c r="F407" t="s">
        <v>48</v>
      </c>
      <c r="G407" t="s">
        <v>49</v>
      </c>
      <c r="H407" t="s">
        <v>50</v>
      </c>
      <c r="I407" t="s">
        <v>51</v>
      </c>
      <c r="J407" t="s">
        <v>102</v>
      </c>
      <c r="K407" t="s">
        <v>102</v>
      </c>
      <c r="L407" t="s">
        <v>103</v>
      </c>
      <c r="M407" t="s">
        <v>52</v>
      </c>
      <c r="N407" t="s">
        <v>1686</v>
      </c>
      <c r="O407" t="s">
        <v>105</v>
      </c>
      <c r="Q407" s="3"/>
      <c r="U407" s="3"/>
      <c r="W407" t="s">
        <v>43</v>
      </c>
      <c r="X407" t="s">
        <v>43</v>
      </c>
      <c r="Y407" s="3">
        <v>2259</v>
      </c>
      <c r="Z407" t="s">
        <v>1538</v>
      </c>
      <c r="AA407" t="s">
        <v>1687</v>
      </c>
      <c r="AB407" t="s">
        <v>1675</v>
      </c>
      <c r="AC407" t="s">
        <v>1578</v>
      </c>
      <c r="AD407" t="s">
        <v>110</v>
      </c>
      <c r="AE407" t="s">
        <v>60</v>
      </c>
      <c r="AH407" s="3"/>
      <c r="AI407" s="3">
        <v>2023</v>
      </c>
      <c r="AJ407" s="4">
        <v>45108</v>
      </c>
      <c r="AK407" s="5">
        <v>45278</v>
      </c>
      <c r="AL407" t="s">
        <v>43</v>
      </c>
      <c r="AM407" t="s">
        <v>61</v>
      </c>
      <c r="AN407">
        <v>3438.61</v>
      </c>
      <c r="AO407">
        <v>3438.61</v>
      </c>
      <c r="AQ407" s="6">
        <v>3438.61</v>
      </c>
    </row>
    <row r="408" spans="1:43" x14ac:dyDescent="0.3">
      <c r="A408" t="s">
        <v>1510</v>
      </c>
      <c r="B408" t="s">
        <v>230</v>
      </c>
      <c r="C408" t="s">
        <v>46</v>
      </c>
      <c r="D408" s="3">
        <v>71475</v>
      </c>
      <c r="E408" t="s">
        <v>1511</v>
      </c>
      <c r="F408" t="s">
        <v>48</v>
      </c>
      <c r="G408" t="s">
        <v>49</v>
      </c>
      <c r="H408" t="s">
        <v>50</v>
      </c>
      <c r="I408" t="s">
        <v>51</v>
      </c>
      <c r="J408" t="s">
        <v>102</v>
      </c>
      <c r="K408" t="s">
        <v>102</v>
      </c>
      <c r="L408" t="s">
        <v>103</v>
      </c>
      <c r="M408" t="s">
        <v>52</v>
      </c>
      <c r="N408" t="s">
        <v>1688</v>
      </c>
      <c r="O408" t="s">
        <v>105</v>
      </c>
      <c r="Q408" s="3"/>
      <c r="U408" s="3"/>
      <c r="W408" t="s">
        <v>43</v>
      </c>
      <c r="X408" t="s">
        <v>43</v>
      </c>
      <c r="Y408" s="3">
        <v>2260</v>
      </c>
      <c r="Z408" t="s">
        <v>1538</v>
      </c>
      <c r="AA408" t="s">
        <v>1689</v>
      </c>
      <c r="AB408" t="s">
        <v>1675</v>
      </c>
      <c r="AC408" t="s">
        <v>1578</v>
      </c>
      <c r="AD408" t="s">
        <v>110</v>
      </c>
      <c r="AE408" t="s">
        <v>60</v>
      </c>
      <c r="AH408" s="3"/>
      <c r="AI408" s="3">
        <v>2023</v>
      </c>
      <c r="AJ408" s="4">
        <v>45108</v>
      </c>
      <c r="AK408" s="5">
        <v>45278</v>
      </c>
      <c r="AL408" t="s">
        <v>43</v>
      </c>
      <c r="AM408" t="s">
        <v>61</v>
      </c>
      <c r="AN408">
        <v>5251.24</v>
      </c>
      <c r="AO408">
        <v>5251.24</v>
      </c>
      <c r="AQ408" s="6">
        <v>5251.24</v>
      </c>
    </row>
    <row r="409" spans="1:43" x14ac:dyDescent="0.3">
      <c r="A409" t="s">
        <v>1510</v>
      </c>
      <c r="B409" t="s">
        <v>230</v>
      </c>
      <c r="C409" t="s">
        <v>46</v>
      </c>
      <c r="D409" s="3">
        <v>71475</v>
      </c>
      <c r="E409" t="s">
        <v>1511</v>
      </c>
      <c r="F409" t="s">
        <v>48</v>
      </c>
      <c r="G409" t="s">
        <v>49</v>
      </c>
      <c r="H409" t="s">
        <v>50</v>
      </c>
      <c r="I409" t="s">
        <v>51</v>
      </c>
      <c r="J409" t="s">
        <v>102</v>
      </c>
      <c r="K409" t="s">
        <v>102</v>
      </c>
      <c r="L409" t="s">
        <v>103</v>
      </c>
      <c r="M409" t="s">
        <v>52</v>
      </c>
      <c r="N409" t="s">
        <v>1690</v>
      </c>
      <c r="O409" t="s">
        <v>105</v>
      </c>
      <c r="Q409" s="3"/>
      <c r="U409" s="3"/>
      <c r="W409" t="s">
        <v>43</v>
      </c>
      <c r="X409" t="s">
        <v>43</v>
      </c>
      <c r="Y409" s="3">
        <v>2261</v>
      </c>
      <c r="Z409" t="s">
        <v>1538</v>
      </c>
      <c r="AA409" t="s">
        <v>1691</v>
      </c>
      <c r="AB409" t="s">
        <v>1675</v>
      </c>
      <c r="AC409" t="s">
        <v>1578</v>
      </c>
      <c r="AD409" t="s">
        <v>110</v>
      </c>
      <c r="AE409" t="s">
        <v>60</v>
      </c>
      <c r="AH409" s="3"/>
      <c r="AI409" s="3">
        <v>2023</v>
      </c>
      <c r="AJ409" s="4">
        <v>45108</v>
      </c>
      <c r="AK409" s="5">
        <v>45278</v>
      </c>
      <c r="AL409" t="s">
        <v>43</v>
      </c>
      <c r="AM409" t="s">
        <v>61</v>
      </c>
      <c r="AN409">
        <v>5652.1</v>
      </c>
      <c r="AO409">
        <v>5652.1</v>
      </c>
      <c r="AQ409" s="6">
        <v>5652.1</v>
      </c>
    </row>
    <row r="410" spans="1:43" x14ac:dyDescent="0.3">
      <c r="A410" t="s">
        <v>1510</v>
      </c>
      <c r="B410" t="s">
        <v>230</v>
      </c>
      <c r="C410" t="s">
        <v>46</v>
      </c>
      <c r="D410" s="3">
        <v>71475</v>
      </c>
      <c r="E410" t="s">
        <v>1511</v>
      </c>
      <c r="F410" t="s">
        <v>48</v>
      </c>
      <c r="G410" t="s">
        <v>49</v>
      </c>
      <c r="H410" t="s">
        <v>50</v>
      </c>
      <c r="I410" t="s">
        <v>51</v>
      </c>
      <c r="J410" t="s">
        <v>102</v>
      </c>
      <c r="K410" t="s">
        <v>102</v>
      </c>
      <c r="L410" t="s">
        <v>103</v>
      </c>
      <c r="M410" t="s">
        <v>52</v>
      </c>
      <c r="N410" t="s">
        <v>1692</v>
      </c>
      <c r="O410" t="s">
        <v>105</v>
      </c>
      <c r="Q410" s="3"/>
      <c r="U410" s="3"/>
      <c r="W410" t="s">
        <v>43</v>
      </c>
      <c r="X410" t="s">
        <v>43</v>
      </c>
      <c r="Y410" s="3">
        <v>2262</v>
      </c>
      <c r="Z410" t="s">
        <v>1538</v>
      </c>
      <c r="AA410" t="s">
        <v>1693</v>
      </c>
      <c r="AB410" t="s">
        <v>1675</v>
      </c>
      <c r="AC410" t="s">
        <v>1578</v>
      </c>
      <c r="AD410" t="s">
        <v>110</v>
      </c>
      <c r="AE410" t="s">
        <v>60</v>
      </c>
      <c r="AH410" s="3"/>
      <c r="AI410" s="3">
        <v>2023</v>
      </c>
      <c r="AJ410" s="4">
        <v>45108</v>
      </c>
      <c r="AK410" s="5">
        <v>45278</v>
      </c>
      <c r="AL410" t="s">
        <v>43</v>
      </c>
      <c r="AM410" t="s">
        <v>61</v>
      </c>
      <c r="AN410">
        <v>5799.38</v>
      </c>
      <c r="AO410">
        <v>5799.38</v>
      </c>
      <c r="AQ410" s="6">
        <v>5799.38</v>
      </c>
    </row>
    <row r="411" spans="1:43" x14ac:dyDescent="0.3">
      <c r="A411" t="s">
        <v>1510</v>
      </c>
      <c r="B411" t="s">
        <v>230</v>
      </c>
      <c r="C411" t="s">
        <v>46</v>
      </c>
      <c r="D411" s="3">
        <v>71475</v>
      </c>
      <c r="E411" t="s">
        <v>1511</v>
      </c>
      <c r="F411" t="s">
        <v>48</v>
      </c>
      <c r="G411" t="s">
        <v>49</v>
      </c>
      <c r="H411" t="s">
        <v>50</v>
      </c>
      <c r="I411" t="s">
        <v>51</v>
      </c>
      <c r="J411" t="s">
        <v>102</v>
      </c>
      <c r="K411" t="s">
        <v>102</v>
      </c>
      <c r="L411" t="s">
        <v>103</v>
      </c>
      <c r="M411" t="s">
        <v>52</v>
      </c>
      <c r="N411" t="s">
        <v>1694</v>
      </c>
      <c r="O411" t="s">
        <v>105</v>
      </c>
      <c r="Q411" s="3"/>
      <c r="U411" s="3"/>
      <c r="W411" t="s">
        <v>43</v>
      </c>
      <c r="X411" t="s">
        <v>43</v>
      </c>
      <c r="Y411" s="3">
        <v>2409</v>
      </c>
      <c r="Z411" t="s">
        <v>1526</v>
      </c>
      <c r="AA411" t="s">
        <v>1695</v>
      </c>
      <c r="AB411" t="s">
        <v>1696</v>
      </c>
      <c r="AC411" t="s">
        <v>1578</v>
      </c>
      <c r="AD411" t="s">
        <v>110</v>
      </c>
      <c r="AE411" t="s">
        <v>60</v>
      </c>
      <c r="AH411" s="3"/>
      <c r="AI411" s="3">
        <v>2023</v>
      </c>
      <c r="AJ411" s="4">
        <v>45108</v>
      </c>
      <c r="AK411" s="5">
        <v>45278</v>
      </c>
      <c r="AL411" t="s">
        <v>43</v>
      </c>
      <c r="AM411" t="s">
        <v>61</v>
      </c>
      <c r="AN411">
        <v>872.36</v>
      </c>
      <c r="AO411">
        <v>872.36</v>
      </c>
      <c r="AQ411" s="6">
        <v>872.36</v>
      </c>
    </row>
    <row r="412" spans="1:43" x14ac:dyDescent="0.3">
      <c r="A412" t="s">
        <v>1510</v>
      </c>
      <c r="B412" t="s">
        <v>230</v>
      </c>
      <c r="C412" t="s">
        <v>46</v>
      </c>
      <c r="D412" s="3">
        <v>71475</v>
      </c>
      <c r="E412" t="s">
        <v>1511</v>
      </c>
      <c r="F412" t="s">
        <v>48</v>
      </c>
      <c r="G412" t="s">
        <v>49</v>
      </c>
      <c r="H412" t="s">
        <v>50</v>
      </c>
      <c r="I412" t="s">
        <v>51</v>
      </c>
      <c r="J412" t="s">
        <v>102</v>
      </c>
      <c r="K412" t="s">
        <v>102</v>
      </c>
      <c r="L412" t="s">
        <v>103</v>
      </c>
      <c r="M412" t="s">
        <v>52</v>
      </c>
      <c r="N412" t="s">
        <v>1697</v>
      </c>
      <c r="O412" t="s">
        <v>105</v>
      </c>
      <c r="Q412" s="3"/>
      <c r="U412" s="3"/>
      <c r="W412" t="s">
        <v>43</v>
      </c>
      <c r="X412" t="s">
        <v>43</v>
      </c>
      <c r="Y412" s="3">
        <v>2410</v>
      </c>
      <c r="Z412" t="s">
        <v>1526</v>
      </c>
      <c r="AA412" t="s">
        <v>1698</v>
      </c>
      <c r="AB412" t="s">
        <v>1696</v>
      </c>
      <c r="AC412" t="s">
        <v>1578</v>
      </c>
      <c r="AD412" t="s">
        <v>110</v>
      </c>
      <c r="AE412" t="s">
        <v>60</v>
      </c>
      <c r="AH412" s="3"/>
      <c r="AI412" s="3">
        <v>2023</v>
      </c>
      <c r="AJ412" s="4">
        <v>45108</v>
      </c>
      <c r="AK412" s="5">
        <v>45278</v>
      </c>
      <c r="AL412" t="s">
        <v>43</v>
      </c>
      <c r="AM412" t="s">
        <v>61</v>
      </c>
      <c r="AN412">
        <v>3546.44</v>
      </c>
      <c r="AO412">
        <v>3546.44</v>
      </c>
      <c r="AQ412" s="6">
        <v>3546.44</v>
      </c>
    </row>
    <row r="413" spans="1:43" x14ac:dyDescent="0.3">
      <c r="A413" t="s">
        <v>1510</v>
      </c>
      <c r="B413" t="s">
        <v>230</v>
      </c>
      <c r="C413" t="s">
        <v>46</v>
      </c>
      <c r="D413" s="3">
        <v>71475</v>
      </c>
      <c r="E413" t="s">
        <v>1511</v>
      </c>
      <c r="F413" t="s">
        <v>48</v>
      </c>
      <c r="G413" t="s">
        <v>49</v>
      </c>
      <c r="H413" t="s">
        <v>50</v>
      </c>
      <c r="I413" t="s">
        <v>51</v>
      </c>
      <c r="J413" t="s">
        <v>102</v>
      </c>
      <c r="K413" t="s">
        <v>102</v>
      </c>
      <c r="L413" t="s">
        <v>103</v>
      </c>
      <c r="M413" t="s">
        <v>52</v>
      </c>
      <c r="N413" t="s">
        <v>1699</v>
      </c>
      <c r="O413" t="s">
        <v>105</v>
      </c>
      <c r="Q413" s="3"/>
      <c r="U413" s="3"/>
      <c r="W413" t="s">
        <v>43</v>
      </c>
      <c r="X413" t="s">
        <v>43</v>
      </c>
      <c r="Y413" s="3">
        <v>2411</v>
      </c>
      <c r="Z413" t="s">
        <v>1526</v>
      </c>
      <c r="AA413" t="s">
        <v>1700</v>
      </c>
      <c r="AB413" t="s">
        <v>1696</v>
      </c>
      <c r="AC413" t="s">
        <v>1578</v>
      </c>
      <c r="AD413" t="s">
        <v>110</v>
      </c>
      <c r="AE413" t="s">
        <v>60</v>
      </c>
      <c r="AH413" s="3"/>
      <c r="AI413" s="3">
        <v>2023</v>
      </c>
      <c r="AJ413" s="4">
        <v>45108</v>
      </c>
      <c r="AK413" s="5">
        <v>45278</v>
      </c>
      <c r="AL413" t="s">
        <v>43</v>
      </c>
      <c r="AM413" t="s">
        <v>61</v>
      </c>
      <c r="AN413">
        <v>3756.34</v>
      </c>
      <c r="AO413">
        <v>3756.34</v>
      </c>
      <c r="AQ413" s="6">
        <v>3756.34</v>
      </c>
    </row>
    <row r="414" spans="1:43" x14ac:dyDescent="0.3">
      <c r="A414" t="s">
        <v>1510</v>
      </c>
      <c r="B414" t="s">
        <v>85</v>
      </c>
      <c r="C414" t="s">
        <v>46</v>
      </c>
      <c r="D414" s="3">
        <v>71475</v>
      </c>
      <c r="E414" t="s">
        <v>1511</v>
      </c>
      <c r="F414" t="s">
        <v>48</v>
      </c>
      <c r="G414" t="s">
        <v>49</v>
      </c>
      <c r="H414" t="s">
        <v>50</v>
      </c>
      <c r="I414" t="s">
        <v>51</v>
      </c>
      <c r="J414" t="s">
        <v>102</v>
      </c>
      <c r="K414" t="s">
        <v>102</v>
      </c>
      <c r="L414" t="s">
        <v>103</v>
      </c>
      <c r="M414" t="s">
        <v>52</v>
      </c>
      <c r="N414" t="s">
        <v>1701</v>
      </c>
      <c r="O414" t="s">
        <v>105</v>
      </c>
      <c r="Q414" s="3"/>
      <c r="U414" s="3"/>
      <c r="W414" t="s">
        <v>43</v>
      </c>
      <c r="X414" t="s">
        <v>43</v>
      </c>
      <c r="Y414" s="3">
        <v>3100</v>
      </c>
      <c r="Z414" t="s">
        <v>1702</v>
      </c>
      <c r="AA414" t="s">
        <v>1703</v>
      </c>
      <c r="AB414" t="s">
        <v>1704</v>
      </c>
      <c r="AC414" t="s">
        <v>1705</v>
      </c>
      <c r="AD414" t="s">
        <v>110</v>
      </c>
      <c r="AE414" t="s">
        <v>60</v>
      </c>
      <c r="AH414" s="3"/>
      <c r="AI414" s="3">
        <v>2023</v>
      </c>
      <c r="AJ414" s="4">
        <v>45261</v>
      </c>
      <c r="AK414" s="5">
        <v>45289</v>
      </c>
      <c r="AL414" t="s">
        <v>43</v>
      </c>
      <c r="AM414" t="s">
        <v>61</v>
      </c>
      <c r="AN414">
        <v>3870.52</v>
      </c>
      <c r="AO414">
        <v>3870.52</v>
      </c>
      <c r="AQ414" s="6">
        <v>3870.52</v>
      </c>
    </row>
    <row r="415" spans="1:43" x14ac:dyDescent="0.3">
      <c r="A415" t="s">
        <v>1510</v>
      </c>
      <c r="B415" t="s">
        <v>85</v>
      </c>
      <c r="C415" t="s">
        <v>46</v>
      </c>
      <c r="D415" s="3">
        <v>71475</v>
      </c>
      <c r="E415" t="s">
        <v>1511</v>
      </c>
      <c r="F415" t="s">
        <v>48</v>
      </c>
      <c r="G415" t="s">
        <v>49</v>
      </c>
      <c r="H415" t="s">
        <v>50</v>
      </c>
      <c r="I415" t="s">
        <v>51</v>
      </c>
      <c r="J415" t="s">
        <v>102</v>
      </c>
      <c r="K415" t="s">
        <v>102</v>
      </c>
      <c r="L415" t="s">
        <v>103</v>
      </c>
      <c r="M415" t="s">
        <v>52</v>
      </c>
      <c r="N415" t="s">
        <v>1706</v>
      </c>
      <c r="O415" t="s">
        <v>105</v>
      </c>
      <c r="Q415" s="3"/>
      <c r="U415" s="3"/>
      <c r="W415" t="s">
        <v>43</v>
      </c>
      <c r="X415" t="s">
        <v>43</v>
      </c>
      <c r="Y415" s="3">
        <v>3104</v>
      </c>
      <c r="Z415" t="s">
        <v>1707</v>
      </c>
      <c r="AA415" t="s">
        <v>1708</v>
      </c>
      <c r="AB415" t="s">
        <v>1709</v>
      </c>
      <c r="AC415" t="s">
        <v>1705</v>
      </c>
      <c r="AD415" t="s">
        <v>110</v>
      </c>
      <c r="AE415" t="s">
        <v>60</v>
      </c>
      <c r="AH415" s="3"/>
      <c r="AI415" s="3">
        <v>2023</v>
      </c>
      <c r="AJ415" s="4">
        <v>45261</v>
      </c>
      <c r="AK415" s="5">
        <v>45289</v>
      </c>
      <c r="AL415" t="s">
        <v>43</v>
      </c>
      <c r="AM415" t="s">
        <v>61</v>
      </c>
      <c r="AN415">
        <v>923.6</v>
      </c>
      <c r="AO415">
        <v>923.6</v>
      </c>
      <c r="AQ415" s="6">
        <v>923.6</v>
      </c>
    </row>
    <row r="416" spans="1:43" x14ac:dyDescent="0.3">
      <c r="A416" t="s">
        <v>1510</v>
      </c>
      <c r="B416" t="s">
        <v>196</v>
      </c>
      <c r="C416" t="s">
        <v>46</v>
      </c>
      <c r="D416" s="3">
        <v>71475</v>
      </c>
      <c r="E416" t="s">
        <v>1511</v>
      </c>
      <c r="F416" t="s">
        <v>48</v>
      </c>
      <c r="G416" t="s">
        <v>49</v>
      </c>
      <c r="H416" t="s">
        <v>50</v>
      </c>
      <c r="I416" t="s">
        <v>51</v>
      </c>
      <c r="J416" t="s">
        <v>102</v>
      </c>
      <c r="K416" t="s">
        <v>102</v>
      </c>
      <c r="L416" t="s">
        <v>103</v>
      </c>
      <c r="M416" t="s">
        <v>52</v>
      </c>
      <c r="N416" t="s">
        <v>1710</v>
      </c>
      <c r="O416" t="s">
        <v>105</v>
      </c>
      <c r="Q416" s="3"/>
      <c r="U416" s="3"/>
      <c r="W416" t="s">
        <v>43</v>
      </c>
      <c r="X416" t="s">
        <v>43</v>
      </c>
      <c r="Y416" s="3">
        <v>3221</v>
      </c>
      <c r="Z416" t="s">
        <v>1711</v>
      </c>
      <c r="AA416" t="s">
        <v>1712</v>
      </c>
      <c r="AB416" t="s">
        <v>1713</v>
      </c>
      <c r="AC416" t="s">
        <v>1604</v>
      </c>
      <c r="AD416" t="s">
        <v>110</v>
      </c>
      <c r="AE416" t="s">
        <v>60</v>
      </c>
      <c r="AH416" s="3"/>
      <c r="AI416" s="3">
        <v>2023</v>
      </c>
      <c r="AJ416" s="4">
        <v>45017</v>
      </c>
      <c r="AK416" s="5">
        <v>45172</v>
      </c>
      <c r="AL416" t="s">
        <v>43</v>
      </c>
      <c r="AM416" t="s">
        <v>61</v>
      </c>
      <c r="AN416">
        <v>838.75</v>
      </c>
      <c r="AO416">
        <v>838.75</v>
      </c>
      <c r="AQ416" s="6">
        <v>838.75</v>
      </c>
    </row>
    <row r="417" spans="1:43" x14ac:dyDescent="0.3">
      <c r="A417" t="s">
        <v>1510</v>
      </c>
      <c r="B417" t="s">
        <v>196</v>
      </c>
      <c r="C417" t="s">
        <v>46</v>
      </c>
      <c r="D417" s="3">
        <v>71475</v>
      </c>
      <c r="E417" t="s">
        <v>1511</v>
      </c>
      <c r="F417" t="s">
        <v>48</v>
      </c>
      <c r="G417" t="s">
        <v>49</v>
      </c>
      <c r="H417" t="s">
        <v>50</v>
      </c>
      <c r="I417" t="s">
        <v>51</v>
      </c>
      <c r="J417" t="s">
        <v>102</v>
      </c>
      <c r="K417" t="s">
        <v>102</v>
      </c>
      <c r="L417" t="s">
        <v>103</v>
      </c>
      <c r="M417" t="s">
        <v>52</v>
      </c>
      <c r="N417" t="s">
        <v>1714</v>
      </c>
      <c r="O417" t="s">
        <v>105</v>
      </c>
      <c r="Q417" s="3"/>
      <c r="U417" s="3"/>
      <c r="W417" t="s">
        <v>43</v>
      </c>
      <c r="X417" t="s">
        <v>43</v>
      </c>
      <c r="Y417" s="3">
        <v>3222</v>
      </c>
      <c r="Z417" t="s">
        <v>1711</v>
      </c>
      <c r="AA417" t="s">
        <v>1715</v>
      </c>
      <c r="AB417" t="s">
        <v>1713</v>
      </c>
      <c r="AC417" t="s">
        <v>1604</v>
      </c>
      <c r="AD417" t="s">
        <v>110</v>
      </c>
      <c r="AE417" t="s">
        <v>60</v>
      </c>
      <c r="AH417" s="3"/>
      <c r="AI417" s="3">
        <v>2023</v>
      </c>
      <c r="AJ417" s="4">
        <v>45017</v>
      </c>
      <c r="AK417" s="5">
        <v>45172</v>
      </c>
      <c r="AL417" t="s">
        <v>43</v>
      </c>
      <c r="AM417" t="s">
        <v>61</v>
      </c>
      <c r="AN417">
        <v>3383.4500000000003</v>
      </c>
      <c r="AO417">
        <v>3383.4500000000003</v>
      </c>
      <c r="AQ417" s="6">
        <v>3383.4500000000003</v>
      </c>
    </row>
    <row r="418" spans="1:43" x14ac:dyDescent="0.3">
      <c r="A418" t="s">
        <v>1510</v>
      </c>
      <c r="B418" t="s">
        <v>196</v>
      </c>
      <c r="C418" t="s">
        <v>46</v>
      </c>
      <c r="D418" s="3">
        <v>71475</v>
      </c>
      <c r="E418" t="s">
        <v>1511</v>
      </c>
      <c r="F418" t="s">
        <v>48</v>
      </c>
      <c r="G418" t="s">
        <v>49</v>
      </c>
      <c r="H418" t="s">
        <v>50</v>
      </c>
      <c r="I418" t="s">
        <v>51</v>
      </c>
      <c r="J418" t="s">
        <v>102</v>
      </c>
      <c r="K418" t="s">
        <v>102</v>
      </c>
      <c r="L418" t="s">
        <v>103</v>
      </c>
      <c r="M418" t="s">
        <v>52</v>
      </c>
      <c r="N418" t="s">
        <v>1716</v>
      </c>
      <c r="O418" t="s">
        <v>105</v>
      </c>
      <c r="Q418" s="3"/>
      <c r="U418" s="3"/>
      <c r="W418" t="s">
        <v>43</v>
      </c>
      <c r="X418" t="s">
        <v>43</v>
      </c>
      <c r="Y418" s="3">
        <v>3223</v>
      </c>
      <c r="Z418" t="s">
        <v>1711</v>
      </c>
      <c r="AA418" t="s">
        <v>1717</v>
      </c>
      <c r="AB418" t="s">
        <v>1713</v>
      </c>
      <c r="AC418" t="s">
        <v>1604</v>
      </c>
      <c r="AD418" t="s">
        <v>110</v>
      </c>
      <c r="AE418" t="s">
        <v>60</v>
      </c>
      <c r="AH418" s="3"/>
      <c r="AI418" s="3">
        <v>2023</v>
      </c>
      <c r="AJ418" s="4">
        <v>45017</v>
      </c>
      <c r="AK418" s="5">
        <v>45172</v>
      </c>
      <c r="AL418" t="s">
        <v>43</v>
      </c>
      <c r="AM418" t="s">
        <v>61</v>
      </c>
      <c r="AN418">
        <v>5251.24</v>
      </c>
      <c r="AO418">
        <v>5251.24</v>
      </c>
      <c r="AQ418" s="6">
        <v>5251.24</v>
      </c>
    </row>
    <row r="419" spans="1:43" x14ac:dyDescent="0.3">
      <c r="A419" t="s">
        <v>1510</v>
      </c>
      <c r="B419" t="s">
        <v>162</v>
      </c>
      <c r="C419" t="s">
        <v>46</v>
      </c>
      <c r="D419" s="3">
        <v>71475</v>
      </c>
      <c r="E419" t="s">
        <v>1511</v>
      </c>
      <c r="F419" t="s">
        <v>48</v>
      </c>
      <c r="G419" t="s">
        <v>49</v>
      </c>
      <c r="H419" t="s">
        <v>50</v>
      </c>
      <c r="I419" t="s">
        <v>51</v>
      </c>
      <c r="J419" t="s">
        <v>102</v>
      </c>
      <c r="K419" t="s">
        <v>102</v>
      </c>
      <c r="L419" t="s">
        <v>103</v>
      </c>
      <c r="M419" t="s">
        <v>52</v>
      </c>
      <c r="N419" t="s">
        <v>1718</v>
      </c>
      <c r="O419" t="s">
        <v>105</v>
      </c>
      <c r="Q419" s="3"/>
      <c r="U419" s="3"/>
      <c r="W419" t="s">
        <v>43</v>
      </c>
      <c r="X419" t="s">
        <v>43</v>
      </c>
      <c r="Y419" s="3">
        <v>3319</v>
      </c>
      <c r="Z419" t="s">
        <v>1719</v>
      </c>
      <c r="AA419" t="s">
        <v>1720</v>
      </c>
      <c r="AB419" t="s">
        <v>1721</v>
      </c>
      <c r="AC419" t="s">
        <v>1567</v>
      </c>
      <c r="AD419" t="s">
        <v>110</v>
      </c>
      <c r="AE419" t="s">
        <v>60</v>
      </c>
      <c r="AH419" s="3"/>
      <c r="AI419" s="3">
        <v>2023</v>
      </c>
      <c r="AJ419" s="4">
        <v>45047</v>
      </c>
      <c r="AK419" s="5">
        <v>45173</v>
      </c>
      <c r="AL419" t="s">
        <v>43</v>
      </c>
      <c r="AM419" t="s">
        <v>61</v>
      </c>
      <c r="AN419">
        <v>872.36</v>
      </c>
      <c r="AO419">
        <v>872.36</v>
      </c>
      <c r="AQ419" s="6">
        <v>872.36</v>
      </c>
    </row>
    <row r="420" spans="1:43" x14ac:dyDescent="0.3">
      <c r="A420" t="s">
        <v>1510</v>
      </c>
      <c r="B420" t="s">
        <v>162</v>
      </c>
      <c r="C420" t="s">
        <v>46</v>
      </c>
      <c r="D420" s="3">
        <v>71475</v>
      </c>
      <c r="E420" t="s">
        <v>1511</v>
      </c>
      <c r="F420" t="s">
        <v>48</v>
      </c>
      <c r="G420" t="s">
        <v>49</v>
      </c>
      <c r="H420" t="s">
        <v>50</v>
      </c>
      <c r="I420" t="s">
        <v>51</v>
      </c>
      <c r="J420" t="s">
        <v>102</v>
      </c>
      <c r="K420" t="s">
        <v>102</v>
      </c>
      <c r="L420" t="s">
        <v>103</v>
      </c>
      <c r="M420" t="s">
        <v>52</v>
      </c>
      <c r="N420" t="s">
        <v>1722</v>
      </c>
      <c r="O420" t="s">
        <v>105</v>
      </c>
      <c r="Q420" s="3"/>
      <c r="U420" s="3"/>
      <c r="W420" t="s">
        <v>43</v>
      </c>
      <c r="X420" t="s">
        <v>43</v>
      </c>
      <c r="Y420" s="3">
        <v>3320</v>
      </c>
      <c r="Z420" t="s">
        <v>1719</v>
      </c>
      <c r="AA420" t="s">
        <v>1723</v>
      </c>
      <c r="AB420" t="s">
        <v>1721</v>
      </c>
      <c r="AC420" t="s">
        <v>1567</v>
      </c>
      <c r="AD420" t="s">
        <v>110</v>
      </c>
      <c r="AE420" t="s">
        <v>60</v>
      </c>
      <c r="AH420" s="3"/>
      <c r="AI420" s="3">
        <v>2023</v>
      </c>
      <c r="AJ420" s="4">
        <v>45047</v>
      </c>
      <c r="AK420" s="5">
        <v>45173</v>
      </c>
      <c r="AL420" t="s">
        <v>43</v>
      </c>
      <c r="AM420" t="s">
        <v>61</v>
      </c>
      <c r="AN420">
        <v>3546.44</v>
      </c>
      <c r="AO420">
        <v>3546.44</v>
      </c>
      <c r="AQ420" s="6">
        <v>3546.44</v>
      </c>
    </row>
    <row r="421" spans="1:43" x14ac:dyDescent="0.3">
      <c r="A421" t="s">
        <v>1510</v>
      </c>
      <c r="B421" t="s">
        <v>71</v>
      </c>
      <c r="C421" t="s">
        <v>46</v>
      </c>
      <c r="D421" s="3">
        <v>71475</v>
      </c>
      <c r="E421" t="s">
        <v>1511</v>
      </c>
      <c r="F421" t="s">
        <v>48</v>
      </c>
      <c r="G421" t="s">
        <v>49</v>
      </c>
      <c r="H421" t="s">
        <v>50</v>
      </c>
      <c r="I421" t="s">
        <v>51</v>
      </c>
      <c r="J421" t="s">
        <v>102</v>
      </c>
      <c r="K421" t="s">
        <v>102</v>
      </c>
      <c r="L421" t="s">
        <v>103</v>
      </c>
      <c r="M421" t="s">
        <v>52</v>
      </c>
      <c r="N421" t="s">
        <v>1724</v>
      </c>
      <c r="O421" t="s">
        <v>105</v>
      </c>
      <c r="Q421" s="3"/>
      <c r="U421" s="3"/>
      <c r="W421" t="s">
        <v>43</v>
      </c>
      <c r="X421" t="s">
        <v>43</v>
      </c>
      <c r="Y421" s="3">
        <v>3320</v>
      </c>
      <c r="Z421" t="s">
        <v>1725</v>
      </c>
      <c r="AA421" t="s">
        <v>1726</v>
      </c>
      <c r="AB421" t="s">
        <v>1727</v>
      </c>
      <c r="AC421" t="s">
        <v>1728</v>
      </c>
      <c r="AD421" t="s">
        <v>110</v>
      </c>
      <c r="AE421" t="s">
        <v>60</v>
      </c>
      <c r="AH421" s="3"/>
      <c r="AI421" s="3">
        <v>2024</v>
      </c>
      <c r="AJ421" s="4">
        <v>45627</v>
      </c>
      <c r="AK421" s="5">
        <v>45665</v>
      </c>
      <c r="AL421" t="s">
        <v>43</v>
      </c>
      <c r="AM421" t="s">
        <v>61</v>
      </c>
      <c r="AN421">
        <v>1296.57</v>
      </c>
      <c r="AO421">
        <v>1296.57</v>
      </c>
      <c r="AQ421" s="6">
        <v>1296.57</v>
      </c>
    </row>
    <row r="422" spans="1:43" x14ac:dyDescent="0.3">
      <c r="A422" t="s">
        <v>1510</v>
      </c>
      <c r="B422" t="s">
        <v>162</v>
      </c>
      <c r="C422" t="s">
        <v>46</v>
      </c>
      <c r="D422" s="3">
        <v>71475</v>
      </c>
      <c r="E422" t="s">
        <v>1511</v>
      </c>
      <c r="F422" t="s">
        <v>48</v>
      </c>
      <c r="G422" t="s">
        <v>49</v>
      </c>
      <c r="H422" t="s">
        <v>50</v>
      </c>
      <c r="I422" t="s">
        <v>51</v>
      </c>
      <c r="J422" t="s">
        <v>102</v>
      </c>
      <c r="K422" t="s">
        <v>102</v>
      </c>
      <c r="L422" t="s">
        <v>103</v>
      </c>
      <c r="M422" t="s">
        <v>52</v>
      </c>
      <c r="N422" t="s">
        <v>1729</v>
      </c>
      <c r="O422" t="s">
        <v>105</v>
      </c>
      <c r="Q422" s="3"/>
      <c r="U422" s="3"/>
      <c r="W422" t="s">
        <v>43</v>
      </c>
      <c r="X422" t="s">
        <v>43</v>
      </c>
      <c r="Y422" s="3">
        <v>3321</v>
      </c>
      <c r="Z422" t="s">
        <v>1719</v>
      </c>
      <c r="AA422" t="s">
        <v>1730</v>
      </c>
      <c r="AB422" t="s">
        <v>1721</v>
      </c>
      <c r="AC422" t="s">
        <v>1567</v>
      </c>
      <c r="AD422" t="s">
        <v>110</v>
      </c>
      <c r="AE422" t="s">
        <v>60</v>
      </c>
      <c r="AH422" s="3"/>
      <c r="AI422" s="3">
        <v>2023</v>
      </c>
      <c r="AJ422" s="4">
        <v>45047</v>
      </c>
      <c r="AK422" s="5">
        <v>45173</v>
      </c>
      <c r="AL422" t="s">
        <v>43</v>
      </c>
      <c r="AM422" t="s">
        <v>61</v>
      </c>
      <c r="AN422">
        <v>5507.64</v>
      </c>
      <c r="AO422">
        <v>5507.64</v>
      </c>
      <c r="AQ422" s="6">
        <v>5507.64</v>
      </c>
    </row>
    <row r="423" spans="1:43" x14ac:dyDescent="0.3">
      <c r="A423" t="s">
        <v>1510</v>
      </c>
      <c r="B423" t="s">
        <v>71</v>
      </c>
      <c r="C423" t="s">
        <v>46</v>
      </c>
      <c r="D423" s="3">
        <v>71475</v>
      </c>
      <c r="E423" t="s">
        <v>1511</v>
      </c>
      <c r="F423" t="s">
        <v>48</v>
      </c>
      <c r="G423" t="s">
        <v>49</v>
      </c>
      <c r="H423" t="s">
        <v>50</v>
      </c>
      <c r="I423" t="s">
        <v>51</v>
      </c>
      <c r="J423" t="s">
        <v>102</v>
      </c>
      <c r="K423" t="s">
        <v>102</v>
      </c>
      <c r="L423" t="s">
        <v>103</v>
      </c>
      <c r="M423" t="s">
        <v>52</v>
      </c>
      <c r="N423" t="s">
        <v>1731</v>
      </c>
      <c r="O423" t="s">
        <v>105</v>
      </c>
      <c r="Q423" s="3"/>
      <c r="U423" s="3"/>
      <c r="W423" t="s">
        <v>43</v>
      </c>
      <c r="X423" t="s">
        <v>43</v>
      </c>
      <c r="Y423" s="3">
        <v>3321</v>
      </c>
      <c r="Z423" t="s">
        <v>1725</v>
      </c>
      <c r="AA423" t="s">
        <v>1732</v>
      </c>
      <c r="AB423" t="s">
        <v>1727</v>
      </c>
      <c r="AC423" t="s">
        <v>1728</v>
      </c>
      <c r="AD423" t="s">
        <v>110</v>
      </c>
      <c r="AE423" t="s">
        <v>60</v>
      </c>
      <c r="AH423" s="3"/>
      <c r="AI423" s="3">
        <v>2024</v>
      </c>
      <c r="AJ423" s="4">
        <v>45627</v>
      </c>
      <c r="AK423" s="5">
        <v>45665</v>
      </c>
      <c r="AL423" t="s">
        <v>43</v>
      </c>
      <c r="AM423" t="s">
        <v>61</v>
      </c>
      <c r="AN423">
        <v>2706.08</v>
      </c>
      <c r="AO423">
        <v>2706.08</v>
      </c>
      <c r="AQ423" s="6">
        <v>2706.08</v>
      </c>
    </row>
    <row r="424" spans="1:43" x14ac:dyDescent="0.3">
      <c r="A424" t="s">
        <v>1510</v>
      </c>
      <c r="B424" t="s">
        <v>71</v>
      </c>
      <c r="C424" t="s">
        <v>46</v>
      </c>
      <c r="D424" s="3">
        <v>71475</v>
      </c>
      <c r="E424" t="s">
        <v>1511</v>
      </c>
      <c r="F424" t="s">
        <v>48</v>
      </c>
      <c r="G424" t="s">
        <v>49</v>
      </c>
      <c r="H424" t="s">
        <v>50</v>
      </c>
      <c r="I424" t="s">
        <v>51</v>
      </c>
      <c r="J424" t="s">
        <v>102</v>
      </c>
      <c r="K424" t="s">
        <v>102</v>
      </c>
      <c r="L424" t="s">
        <v>103</v>
      </c>
      <c r="M424" t="s">
        <v>52</v>
      </c>
      <c r="N424" t="s">
        <v>1733</v>
      </c>
      <c r="O424" t="s">
        <v>105</v>
      </c>
      <c r="Q424" s="3"/>
      <c r="U424" s="3"/>
      <c r="W424" t="s">
        <v>43</v>
      </c>
      <c r="X424" t="s">
        <v>43</v>
      </c>
      <c r="Y424" s="3">
        <v>3322</v>
      </c>
      <c r="Z424" t="s">
        <v>1725</v>
      </c>
      <c r="AA424" t="s">
        <v>1734</v>
      </c>
      <c r="AB424" t="s">
        <v>1727</v>
      </c>
      <c r="AC424" t="s">
        <v>1728</v>
      </c>
      <c r="AD424" t="s">
        <v>110</v>
      </c>
      <c r="AE424" t="s">
        <v>60</v>
      </c>
      <c r="AH424" s="3"/>
      <c r="AI424" s="3">
        <v>2024</v>
      </c>
      <c r="AJ424" s="4">
        <v>45627</v>
      </c>
      <c r="AK424" s="5">
        <v>45665</v>
      </c>
      <c r="AL424" t="s">
        <v>43</v>
      </c>
      <c r="AM424" t="s">
        <v>61</v>
      </c>
      <c r="AN424">
        <v>7193.77</v>
      </c>
      <c r="AO424">
        <v>7193.77</v>
      </c>
      <c r="AQ424" s="6">
        <v>7193.77</v>
      </c>
    </row>
    <row r="425" spans="1:43" x14ac:dyDescent="0.3">
      <c r="A425" t="s">
        <v>1510</v>
      </c>
      <c r="B425" t="s">
        <v>289</v>
      </c>
      <c r="C425" t="s">
        <v>46</v>
      </c>
      <c r="D425" s="3">
        <v>71475</v>
      </c>
      <c r="E425" t="s">
        <v>1511</v>
      </c>
      <c r="F425" t="s">
        <v>48</v>
      </c>
      <c r="G425" t="s">
        <v>49</v>
      </c>
      <c r="H425" t="s">
        <v>50</v>
      </c>
      <c r="I425" t="s">
        <v>51</v>
      </c>
      <c r="J425" t="s">
        <v>102</v>
      </c>
      <c r="K425" t="s">
        <v>102</v>
      </c>
      <c r="L425" t="s">
        <v>103</v>
      </c>
      <c r="M425" t="s">
        <v>52</v>
      </c>
      <c r="N425" t="s">
        <v>1735</v>
      </c>
      <c r="O425" t="s">
        <v>105</v>
      </c>
      <c r="Q425" s="3"/>
      <c r="U425" s="3"/>
      <c r="W425" t="s">
        <v>43</v>
      </c>
      <c r="X425" t="s">
        <v>43</v>
      </c>
      <c r="Y425" s="3">
        <v>3337</v>
      </c>
      <c r="Z425" t="s">
        <v>1736</v>
      </c>
      <c r="AA425" t="s">
        <v>1737</v>
      </c>
      <c r="AB425" t="s">
        <v>1738</v>
      </c>
      <c r="AC425" t="s">
        <v>1543</v>
      </c>
      <c r="AD425" t="s">
        <v>110</v>
      </c>
      <c r="AE425" t="s">
        <v>60</v>
      </c>
      <c r="AH425" s="3"/>
      <c r="AI425" s="3">
        <v>2023</v>
      </c>
      <c r="AJ425" s="4">
        <v>45170</v>
      </c>
      <c r="AK425" s="5">
        <v>45202</v>
      </c>
      <c r="AL425" t="s">
        <v>43</v>
      </c>
      <c r="AM425" t="s">
        <v>61</v>
      </c>
      <c r="AN425">
        <v>983.35</v>
      </c>
      <c r="AO425">
        <v>983.35</v>
      </c>
      <c r="AQ425" s="6">
        <v>983.35</v>
      </c>
    </row>
    <row r="426" spans="1:43" x14ac:dyDescent="0.3">
      <c r="A426" t="s">
        <v>1510</v>
      </c>
      <c r="B426" t="s">
        <v>289</v>
      </c>
      <c r="C426" t="s">
        <v>46</v>
      </c>
      <c r="D426" s="3">
        <v>71475</v>
      </c>
      <c r="E426" t="s">
        <v>1511</v>
      </c>
      <c r="F426" t="s">
        <v>48</v>
      </c>
      <c r="G426" t="s">
        <v>49</v>
      </c>
      <c r="H426" t="s">
        <v>50</v>
      </c>
      <c r="I426" t="s">
        <v>51</v>
      </c>
      <c r="J426" t="s">
        <v>102</v>
      </c>
      <c r="K426" t="s">
        <v>102</v>
      </c>
      <c r="L426" t="s">
        <v>103</v>
      </c>
      <c r="M426" t="s">
        <v>52</v>
      </c>
      <c r="N426" t="s">
        <v>1739</v>
      </c>
      <c r="O426" t="s">
        <v>105</v>
      </c>
      <c r="Q426" s="3"/>
      <c r="U426" s="3"/>
      <c r="W426" t="s">
        <v>43</v>
      </c>
      <c r="X426" t="s">
        <v>43</v>
      </c>
      <c r="Y426" s="3">
        <v>3338</v>
      </c>
      <c r="Z426" t="s">
        <v>1736</v>
      </c>
      <c r="AA426" t="s">
        <v>1740</v>
      </c>
      <c r="AB426" t="s">
        <v>1738</v>
      </c>
      <c r="AC426" t="s">
        <v>1543</v>
      </c>
      <c r="AD426" t="s">
        <v>110</v>
      </c>
      <c r="AE426" t="s">
        <v>60</v>
      </c>
      <c r="AH426" s="3"/>
      <c r="AI426" s="3">
        <v>2023</v>
      </c>
      <c r="AJ426" s="4">
        <v>45170</v>
      </c>
      <c r="AK426" s="5">
        <v>45202</v>
      </c>
      <c r="AL426" t="s">
        <v>43</v>
      </c>
      <c r="AM426" t="s">
        <v>61</v>
      </c>
      <c r="AN426">
        <v>3825.67</v>
      </c>
      <c r="AO426">
        <v>3825.67</v>
      </c>
      <c r="AQ426" s="6">
        <v>3825.67</v>
      </c>
    </row>
    <row r="427" spans="1:43" x14ac:dyDescent="0.3">
      <c r="A427" t="s">
        <v>1510</v>
      </c>
      <c r="B427" t="s">
        <v>247</v>
      </c>
      <c r="C427" t="s">
        <v>46</v>
      </c>
      <c r="D427" s="3">
        <v>71475</v>
      </c>
      <c r="E427" t="s">
        <v>1511</v>
      </c>
      <c r="F427" t="s">
        <v>48</v>
      </c>
      <c r="G427" t="s">
        <v>49</v>
      </c>
      <c r="H427" t="s">
        <v>50</v>
      </c>
      <c r="I427" t="s">
        <v>51</v>
      </c>
      <c r="J427" t="s">
        <v>102</v>
      </c>
      <c r="K427" t="s">
        <v>102</v>
      </c>
      <c r="L427" t="s">
        <v>103</v>
      </c>
      <c r="M427" t="s">
        <v>52</v>
      </c>
      <c r="N427" t="s">
        <v>1741</v>
      </c>
      <c r="O427" t="s">
        <v>105</v>
      </c>
      <c r="Q427" s="3"/>
      <c r="U427" s="3"/>
      <c r="W427" t="s">
        <v>43</v>
      </c>
      <c r="X427" t="s">
        <v>43</v>
      </c>
      <c r="Y427" s="3">
        <v>3364</v>
      </c>
      <c r="Z427" t="s">
        <v>1742</v>
      </c>
      <c r="AA427" t="s">
        <v>1743</v>
      </c>
      <c r="AB427" t="s">
        <v>1744</v>
      </c>
      <c r="AC427" t="s">
        <v>1524</v>
      </c>
      <c r="AD427" t="s">
        <v>110</v>
      </c>
      <c r="AE427" t="s">
        <v>60</v>
      </c>
      <c r="AH427" s="3"/>
      <c r="AI427" s="3">
        <v>2023</v>
      </c>
      <c r="AJ427" s="4">
        <v>45200</v>
      </c>
      <c r="AK427" s="5">
        <v>45235</v>
      </c>
      <c r="AL427" t="s">
        <v>43</v>
      </c>
      <c r="AM427" t="s">
        <v>61</v>
      </c>
      <c r="AN427">
        <v>916.11</v>
      </c>
      <c r="AO427">
        <v>916.11</v>
      </c>
      <c r="AQ427" s="6">
        <v>916.11</v>
      </c>
    </row>
    <row r="428" spans="1:43" x14ac:dyDescent="0.3">
      <c r="A428" t="s">
        <v>1510</v>
      </c>
      <c r="B428" t="s">
        <v>247</v>
      </c>
      <c r="C428" t="s">
        <v>46</v>
      </c>
      <c r="D428" s="3">
        <v>71475</v>
      </c>
      <c r="E428" t="s">
        <v>1511</v>
      </c>
      <c r="F428" t="s">
        <v>48</v>
      </c>
      <c r="G428" t="s">
        <v>49</v>
      </c>
      <c r="H428" t="s">
        <v>50</v>
      </c>
      <c r="I428" t="s">
        <v>51</v>
      </c>
      <c r="J428" t="s">
        <v>102</v>
      </c>
      <c r="K428" t="s">
        <v>102</v>
      </c>
      <c r="L428" t="s">
        <v>103</v>
      </c>
      <c r="M428" t="s">
        <v>52</v>
      </c>
      <c r="N428" t="s">
        <v>1745</v>
      </c>
      <c r="O428" t="s">
        <v>105</v>
      </c>
      <c r="Q428" s="3"/>
      <c r="U428" s="3"/>
      <c r="W428" t="s">
        <v>43</v>
      </c>
      <c r="X428" t="s">
        <v>43</v>
      </c>
      <c r="Y428" s="3">
        <v>3365</v>
      </c>
      <c r="Z428" t="s">
        <v>1742</v>
      </c>
      <c r="AA428" t="s">
        <v>1746</v>
      </c>
      <c r="AB428" t="s">
        <v>1744</v>
      </c>
      <c r="AC428" t="s">
        <v>1524</v>
      </c>
      <c r="AD428" t="s">
        <v>110</v>
      </c>
      <c r="AE428" t="s">
        <v>60</v>
      </c>
      <c r="AH428" s="3"/>
      <c r="AI428" s="3">
        <v>2023</v>
      </c>
      <c r="AJ428" s="4">
        <v>45200</v>
      </c>
      <c r="AK428" s="5">
        <v>45235</v>
      </c>
      <c r="AL428" t="s">
        <v>43</v>
      </c>
      <c r="AM428" t="s">
        <v>61</v>
      </c>
      <c r="AN428">
        <v>3863.03</v>
      </c>
      <c r="AO428">
        <v>3863.03</v>
      </c>
      <c r="AQ428" s="6">
        <v>3863.03</v>
      </c>
    </row>
    <row r="429" spans="1:43" x14ac:dyDescent="0.3">
      <c r="A429" t="s">
        <v>1510</v>
      </c>
      <c r="B429" t="s">
        <v>156</v>
      </c>
      <c r="C429" t="s">
        <v>46</v>
      </c>
      <c r="D429" s="3">
        <v>71475</v>
      </c>
      <c r="E429" t="s">
        <v>1511</v>
      </c>
      <c r="F429" t="s">
        <v>48</v>
      </c>
      <c r="G429" t="s">
        <v>49</v>
      </c>
      <c r="H429" t="s">
        <v>50</v>
      </c>
      <c r="I429" t="s">
        <v>51</v>
      </c>
      <c r="J429" t="s">
        <v>102</v>
      </c>
      <c r="K429" t="s">
        <v>102</v>
      </c>
      <c r="L429" t="s">
        <v>103</v>
      </c>
      <c r="M429" t="s">
        <v>52</v>
      </c>
      <c r="N429" t="s">
        <v>1747</v>
      </c>
      <c r="O429" t="s">
        <v>105</v>
      </c>
      <c r="Q429" s="3"/>
      <c r="U429" s="3"/>
      <c r="W429" t="s">
        <v>43</v>
      </c>
      <c r="X429" t="s">
        <v>43</v>
      </c>
      <c r="Y429" s="3">
        <v>3367</v>
      </c>
      <c r="Z429" t="s">
        <v>1748</v>
      </c>
      <c r="AA429" t="s">
        <v>1749</v>
      </c>
      <c r="AB429" t="s">
        <v>1750</v>
      </c>
      <c r="AC429" t="s">
        <v>1591</v>
      </c>
      <c r="AD429" t="s">
        <v>110</v>
      </c>
      <c r="AE429" t="s">
        <v>60</v>
      </c>
      <c r="AH429" s="3"/>
      <c r="AI429" s="3">
        <v>2023</v>
      </c>
      <c r="AJ429" s="4">
        <v>44986</v>
      </c>
      <c r="AK429" s="5">
        <v>45169</v>
      </c>
      <c r="AL429" t="s">
        <v>43</v>
      </c>
      <c r="AM429" t="s">
        <v>61</v>
      </c>
      <c r="AN429">
        <v>3438.61</v>
      </c>
      <c r="AO429">
        <v>3438.61</v>
      </c>
      <c r="AQ429" s="6">
        <v>3438.61</v>
      </c>
    </row>
    <row r="430" spans="1:43" x14ac:dyDescent="0.3">
      <c r="A430" t="s">
        <v>1510</v>
      </c>
      <c r="B430" t="s">
        <v>150</v>
      </c>
      <c r="C430" t="s">
        <v>46</v>
      </c>
      <c r="D430" s="3">
        <v>71475</v>
      </c>
      <c r="E430" t="s">
        <v>1511</v>
      </c>
      <c r="F430" t="s">
        <v>48</v>
      </c>
      <c r="G430" t="s">
        <v>49</v>
      </c>
      <c r="H430" t="s">
        <v>50</v>
      </c>
      <c r="I430" t="s">
        <v>51</v>
      </c>
      <c r="J430" t="s">
        <v>102</v>
      </c>
      <c r="K430" t="s">
        <v>102</v>
      </c>
      <c r="L430" t="s">
        <v>103</v>
      </c>
      <c r="M430" t="s">
        <v>52</v>
      </c>
      <c r="N430" t="s">
        <v>1751</v>
      </c>
      <c r="O430" t="s">
        <v>105</v>
      </c>
      <c r="Q430" s="3"/>
      <c r="U430" s="3"/>
      <c r="W430" t="s">
        <v>43</v>
      </c>
      <c r="X430" t="s">
        <v>43</v>
      </c>
      <c r="Y430" s="3">
        <v>3376</v>
      </c>
      <c r="Z430" t="s">
        <v>1752</v>
      </c>
      <c r="AA430" t="s">
        <v>1753</v>
      </c>
      <c r="AB430" t="s">
        <v>1754</v>
      </c>
      <c r="AC430" t="s">
        <v>1755</v>
      </c>
      <c r="AD430" t="s">
        <v>110</v>
      </c>
      <c r="AE430" t="s">
        <v>60</v>
      </c>
      <c r="AH430" s="3"/>
      <c r="AI430" s="3">
        <v>2024</v>
      </c>
      <c r="AJ430" s="4">
        <v>45323</v>
      </c>
      <c r="AK430" s="5">
        <v>45379</v>
      </c>
      <c r="AL430" t="s">
        <v>43</v>
      </c>
      <c r="AM430" t="s">
        <v>61</v>
      </c>
      <c r="AN430">
        <v>1132.5899999999999</v>
      </c>
      <c r="AO430">
        <v>1132.5899999999999</v>
      </c>
      <c r="AQ430" s="6">
        <v>1132.5899999999999</v>
      </c>
    </row>
    <row r="431" spans="1:43" x14ac:dyDescent="0.3">
      <c r="A431" t="s">
        <v>1510</v>
      </c>
      <c r="B431" t="s">
        <v>150</v>
      </c>
      <c r="C431" t="s">
        <v>46</v>
      </c>
      <c r="D431" s="3">
        <v>71475</v>
      </c>
      <c r="E431" t="s">
        <v>1511</v>
      </c>
      <c r="F431" t="s">
        <v>48</v>
      </c>
      <c r="G431" t="s">
        <v>49</v>
      </c>
      <c r="H431" t="s">
        <v>50</v>
      </c>
      <c r="I431" t="s">
        <v>51</v>
      </c>
      <c r="J431" t="s">
        <v>102</v>
      </c>
      <c r="K431" t="s">
        <v>102</v>
      </c>
      <c r="L431" t="s">
        <v>103</v>
      </c>
      <c r="M431" t="s">
        <v>52</v>
      </c>
      <c r="N431" t="s">
        <v>1756</v>
      </c>
      <c r="O431" t="s">
        <v>105</v>
      </c>
      <c r="Q431" s="3"/>
      <c r="U431" s="3"/>
      <c r="W431" t="s">
        <v>43</v>
      </c>
      <c r="X431" t="s">
        <v>43</v>
      </c>
      <c r="Y431" s="3">
        <v>3377</v>
      </c>
      <c r="Z431" t="s">
        <v>1752</v>
      </c>
      <c r="AA431" t="s">
        <v>1757</v>
      </c>
      <c r="AB431" t="s">
        <v>1754</v>
      </c>
      <c r="AC431" t="s">
        <v>1755</v>
      </c>
      <c r="AD431" t="s">
        <v>110</v>
      </c>
      <c r="AE431" t="s">
        <v>60</v>
      </c>
      <c r="AH431" s="3"/>
      <c r="AI431" s="3">
        <v>2024</v>
      </c>
      <c r="AJ431" s="4">
        <v>45323</v>
      </c>
      <c r="AK431" s="5">
        <v>45379</v>
      </c>
      <c r="AL431" t="s">
        <v>43</v>
      </c>
      <c r="AM431" t="s">
        <v>61</v>
      </c>
      <c r="AN431">
        <v>3997.42</v>
      </c>
      <c r="AO431">
        <v>3997.42</v>
      </c>
      <c r="AQ431" s="6">
        <v>3997.42</v>
      </c>
    </row>
    <row r="432" spans="1:43" x14ac:dyDescent="0.3">
      <c r="A432" t="s">
        <v>1510</v>
      </c>
      <c r="B432" t="s">
        <v>551</v>
      </c>
      <c r="C432" t="s">
        <v>46</v>
      </c>
      <c r="D432" s="3">
        <v>71475</v>
      </c>
      <c r="E432" t="s">
        <v>1511</v>
      </c>
      <c r="F432" t="s">
        <v>48</v>
      </c>
      <c r="G432" t="s">
        <v>49</v>
      </c>
      <c r="H432" t="s">
        <v>50</v>
      </c>
      <c r="I432" t="s">
        <v>51</v>
      </c>
      <c r="J432" t="s">
        <v>102</v>
      </c>
      <c r="K432" t="s">
        <v>102</v>
      </c>
      <c r="L432" t="s">
        <v>103</v>
      </c>
      <c r="M432" t="s">
        <v>52</v>
      </c>
      <c r="N432" t="s">
        <v>1758</v>
      </c>
      <c r="O432" t="s">
        <v>105</v>
      </c>
      <c r="Q432" s="3"/>
      <c r="U432" s="3"/>
      <c r="W432" t="s">
        <v>43</v>
      </c>
      <c r="X432" t="s">
        <v>43</v>
      </c>
      <c r="Y432" s="3">
        <v>3426</v>
      </c>
      <c r="Z432" t="s">
        <v>1759</v>
      </c>
      <c r="AA432" t="s">
        <v>1760</v>
      </c>
      <c r="AB432" t="s">
        <v>1761</v>
      </c>
      <c r="AC432" t="s">
        <v>1762</v>
      </c>
      <c r="AD432" t="s">
        <v>110</v>
      </c>
      <c r="AE432" t="s">
        <v>60</v>
      </c>
      <c r="AH432" s="3"/>
      <c r="AI432" s="3">
        <v>2024</v>
      </c>
      <c r="AJ432" s="4">
        <v>45292</v>
      </c>
      <c r="AK432" s="5">
        <v>45378</v>
      </c>
      <c r="AL432" t="s">
        <v>43</v>
      </c>
      <c r="AM432" t="s">
        <v>61</v>
      </c>
      <c r="AN432">
        <v>1118.97</v>
      </c>
      <c r="AO432">
        <v>1118.97</v>
      </c>
      <c r="AQ432" s="6">
        <v>1118.97</v>
      </c>
    </row>
    <row r="433" spans="1:43" x14ac:dyDescent="0.3">
      <c r="A433" t="s">
        <v>1510</v>
      </c>
      <c r="B433" t="s">
        <v>156</v>
      </c>
      <c r="C433" t="s">
        <v>46</v>
      </c>
      <c r="D433" s="3">
        <v>71475</v>
      </c>
      <c r="E433" t="s">
        <v>1511</v>
      </c>
      <c r="F433" t="s">
        <v>48</v>
      </c>
      <c r="G433" t="s">
        <v>49</v>
      </c>
      <c r="H433" t="s">
        <v>50</v>
      </c>
      <c r="I433" t="s">
        <v>51</v>
      </c>
      <c r="J433" t="s">
        <v>102</v>
      </c>
      <c r="K433" t="s">
        <v>102</v>
      </c>
      <c r="L433" t="s">
        <v>103</v>
      </c>
      <c r="M433" t="s">
        <v>52</v>
      </c>
      <c r="N433" t="s">
        <v>1763</v>
      </c>
      <c r="O433" t="s">
        <v>105</v>
      </c>
      <c r="Q433" s="3"/>
      <c r="U433" s="3"/>
      <c r="W433" t="s">
        <v>43</v>
      </c>
      <c r="X433" t="s">
        <v>43</v>
      </c>
      <c r="Y433" s="3">
        <v>3466</v>
      </c>
      <c r="Z433" t="s">
        <v>1764</v>
      </c>
      <c r="AA433" t="s">
        <v>1765</v>
      </c>
      <c r="AB433" t="s">
        <v>1766</v>
      </c>
      <c r="AC433" t="s">
        <v>1591</v>
      </c>
      <c r="AD433" t="s">
        <v>110</v>
      </c>
      <c r="AE433" t="s">
        <v>60</v>
      </c>
      <c r="AH433" s="3"/>
      <c r="AI433" s="3">
        <v>2023</v>
      </c>
      <c r="AJ433" s="4">
        <v>44986</v>
      </c>
      <c r="AK433" s="5">
        <v>45169</v>
      </c>
      <c r="AL433" t="s">
        <v>43</v>
      </c>
      <c r="AM433" t="s">
        <v>61</v>
      </c>
      <c r="AN433">
        <v>825.14</v>
      </c>
      <c r="AO433">
        <v>825.14</v>
      </c>
      <c r="AQ433" s="6">
        <v>825.14</v>
      </c>
    </row>
    <row r="434" spans="1:43" x14ac:dyDescent="0.3">
      <c r="A434" t="s">
        <v>1510</v>
      </c>
      <c r="B434" t="s">
        <v>156</v>
      </c>
      <c r="C434" t="s">
        <v>46</v>
      </c>
      <c r="D434" s="3">
        <v>71475</v>
      </c>
      <c r="E434" t="s">
        <v>1511</v>
      </c>
      <c r="F434" t="s">
        <v>48</v>
      </c>
      <c r="G434" t="s">
        <v>49</v>
      </c>
      <c r="H434" t="s">
        <v>50</v>
      </c>
      <c r="I434" t="s">
        <v>51</v>
      </c>
      <c r="J434" t="s">
        <v>102</v>
      </c>
      <c r="K434" t="s">
        <v>102</v>
      </c>
      <c r="L434" t="s">
        <v>103</v>
      </c>
      <c r="M434" t="s">
        <v>52</v>
      </c>
      <c r="N434" t="s">
        <v>1767</v>
      </c>
      <c r="O434" t="s">
        <v>105</v>
      </c>
      <c r="Q434" s="3"/>
      <c r="U434" s="3"/>
      <c r="W434" t="s">
        <v>43</v>
      </c>
      <c r="X434" t="s">
        <v>43</v>
      </c>
      <c r="Y434" s="3">
        <v>3467</v>
      </c>
      <c r="Z434" t="s">
        <v>1764</v>
      </c>
      <c r="AA434" t="s">
        <v>1768</v>
      </c>
      <c r="AB434" t="s">
        <v>1766</v>
      </c>
      <c r="AC434" t="s">
        <v>1591</v>
      </c>
      <c r="AD434" t="s">
        <v>110</v>
      </c>
      <c r="AE434" t="s">
        <v>60</v>
      </c>
      <c r="AH434" s="3"/>
      <c r="AI434" s="3">
        <v>2023</v>
      </c>
      <c r="AJ434" s="4">
        <v>44986</v>
      </c>
      <c r="AK434" s="5">
        <v>45169</v>
      </c>
      <c r="AL434" t="s">
        <v>43</v>
      </c>
      <c r="AM434" t="s">
        <v>61</v>
      </c>
      <c r="AN434">
        <v>5181.95</v>
      </c>
      <c r="AO434">
        <v>5181.95</v>
      </c>
      <c r="AQ434" s="6">
        <v>5181.95</v>
      </c>
    </row>
    <row r="435" spans="1:43" x14ac:dyDescent="0.3">
      <c r="A435" t="s">
        <v>1510</v>
      </c>
      <c r="B435" t="s">
        <v>551</v>
      </c>
      <c r="C435" t="s">
        <v>46</v>
      </c>
      <c r="D435" s="3">
        <v>71475</v>
      </c>
      <c r="E435" t="s">
        <v>1511</v>
      </c>
      <c r="F435" t="s">
        <v>48</v>
      </c>
      <c r="G435" t="s">
        <v>49</v>
      </c>
      <c r="H435" t="s">
        <v>50</v>
      </c>
      <c r="I435" t="s">
        <v>51</v>
      </c>
      <c r="J435" t="s">
        <v>102</v>
      </c>
      <c r="K435" t="s">
        <v>102</v>
      </c>
      <c r="L435" t="s">
        <v>103</v>
      </c>
      <c r="M435" t="s">
        <v>52</v>
      </c>
      <c r="N435" t="s">
        <v>1769</v>
      </c>
      <c r="O435" t="s">
        <v>105</v>
      </c>
      <c r="Q435" s="3"/>
      <c r="U435" s="3"/>
      <c r="W435" t="s">
        <v>43</v>
      </c>
      <c r="X435" t="s">
        <v>43</v>
      </c>
      <c r="Y435" s="3">
        <v>3469</v>
      </c>
      <c r="Z435" t="s">
        <v>1770</v>
      </c>
      <c r="AA435" t="s">
        <v>1771</v>
      </c>
      <c r="AB435" t="s">
        <v>1772</v>
      </c>
      <c r="AC435" t="s">
        <v>1762</v>
      </c>
      <c r="AD435" t="s">
        <v>110</v>
      </c>
      <c r="AE435" t="s">
        <v>60</v>
      </c>
      <c r="AH435" s="3"/>
      <c r="AI435" s="3">
        <v>2024</v>
      </c>
      <c r="AJ435" s="4">
        <v>45292</v>
      </c>
      <c r="AK435" s="5">
        <v>45378</v>
      </c>
      <c r="AL435" t="s">
        <v>43</v>
      </c>
      <c r="AM435" t="s">
        <v>61</v>
      </c>
      <c r="AN435">
        <v>3997.2000000000003</v>
      </c>
      <c r="AO435">
        <v>3997.2000000000003</v>
      </c>
      <c r="AQ435" s="6">
        <v>3997.2000000000003</v>
      </c>
    </row>
    <row r="436" spans="1:43" x14ac:dyDescent="0.3">
      <c r="A436" t="s">
        <v>1510</v>
      </c>
      <c r="B436" t="s">
        <v>915</v>
      </c>
      <c r="C436" t="s">
        <v>46</v>
      </c>
      <c r="D436" s="3">
        <v>71475</v>
      </c>
      <c r="E436" t="s">
        <v>1511</v>
      </c>
      <c r="F436" t="s">
        <v>48</v>
      </c>
      <c r="G436" t="s">
        <v>49</v>
      </c>
      <c r="H436" t="s">
        <v>50</v>
      </c>
      <c r="I436" t="s">
        <v>51</v>
      </c>
      <c r="J436" t="s">
        <v>102</v>
      </c>
      <c r="K436" t="s">
        <v>102</v>
      </c>
      <c r="L436" t="s">
        <v>103</v>
      </c>
      <c r="M436" t="s">
        <v>52</v>
      </c>
      <c r="N436" t="s">
        <v>1773</v>
      </c>
      <c r="O436" t="s">
        <v>105</v>
      </c>
      <c r="Q436" s="3"/>
      <c r="U436" s="3"/>
      <c r="W436" t="s">
        <v>43</v>
      </c>
      <c r="X436" t="s">
        <v>43</v>
      </c>
      <c r="Y436" s="3">
        <v>3514</v>
      </c>
      <c r="Z436" t="s">
        <v>1774</v>
      </c>
      <c r="AA436" t="s">
        <v>1775</v>
      </c>
      <c r="AB436" t="s">
        <v>1776</v>
      </c>
      <c r="AC436" t="s">
        <v>1777</v>
      </c>
      <c r="AD436" t="s">
        <v>110</v>
      </c>
      <c r="AE436" t="s">
        <v>60</v>
      </c>
      <c r="AH436" s="3"/>
      <c r="AI436" s="3">
        <v>2024</v>
      </c>
      <c r="AJ436" s="4">
        <v>45413</v>
      </c>
      <c r="AK436" s="5">
        <v>45449</v>
      </c>
      <c r="AL436" t="s">
        <v>43</v>
      </c>
      <c r="AM436" t="s">
        <v>61</v>
      </c>
      <c r="AN436">
        <v>1291.0899999999999</v>
      </c>
      <c r="AO436">
        <v>1291.0899999999999</v>
      </c>
      <c r="AQ436" s="6">
        <v>1291.0899999999999</v>
      </c>
    </row>
    <row r="437" spans="1:43" x14ac:dyDescent="0.3">
      <c r="A437" t="s">
        <v>1510</v>
      </c>
      <c r="B437" t="s">
        <v>915</v>
      </c>
      <c r="C437" t="s">
        <v>46</v>
      </c>
      <c r="D437" s="3">
        <v>71475</v>
      </c>
      <c r="E437" t="s">
        <v>1511</v>
      </c>
      <c r="F437" t="s">
        <v>48</v>
      </c>
      <c r="G437" t="s">
        <v>49</v>
      </c>
      <c r="H437" t="s">
        <v>50</v>
      </c>
      <c r="I437" t="s">
        <v>51</v>
      </c>
      <c r="J437" t="s">
        <v>102</v>
      </c>
      <c r="K437" t="s">
        <v>102</v>
      </c>
      <c r="L437" t="s">
        <v>103</v>
      </c>
      <c r="M437" t="s">
        <v>52</v>
      </c>
      <c r="N437" t="s">
        <v>1778</v>
      </c>
      <c r="O437" t="s">
        <v>105</v>
      </c>
      <c r="Q437" s="3"/>
      <c r="U437" s="3"/>
      <c r="W437" t="s">
        <v>43</v>
      </c>
      <c r="X437" t="s">
        <v>43</v>
      </c>
      <c r="Y437" s="3">
        <v>3515</v>
      </c>
      <c r="Z437" t="s">
        <v>1774</v>
      </c>
      <c r="AA437" t="s">
        <v>1779</v>
      </c>
      <c r="AB437" t="s">
        <v>1776</v>
      </c>
      <c r="AC437" t="s">
        <v>1777</v>
      </c>
      <c r="AD437" t="s">
        <v>110</v>
      </c>
      <c r="AE437" t="s">
        <v>60</v>
      </c>
      <c r="AH437" s="3"/>
      <c r="AI437" s="3">
        <v>2024</v>
      </c>
      <c r="AJ437" s="4">
        <v>45413</v>
      </c>
      <c r="AK437" s="5">
        <v>45449</v>
      </c>
      <c r="AL437" t="s">
        <v>43</v>
      </c>
      <c r="AM437" t="s">
        <v>61</v>
      </c>
      <c r="AN437">
        <v>3995.01</v>
      </c>
      <c r="AO437">
        <v>3995.01</v>
      </c>
      <c r="AQ437" s="6">
        <v>3995.01</v>
      </c>
    </row>
    <row r="438" spans="1:43" x14ac:dyDescent="0.3">
      <c r="A438" t="s">
        <v>1510</v>
      </c>
      <c r="B438" t="s">
        <v>207</v>
      </c>
      <c r="C438" t="s">
        <v>46</v>
      </c>
      <c r="D438" s="3">
        <v>71475</v>
      </c>
      <c r="E438" t="s">
        <v>1511</v>
      </c>
      <c r="F438" t="s">
        <v>48</v>
      </c>
      <c r="G438" t="s">
        <v>49</v>
      </c>
      <c r="H438" t="s">
        <v>50</v>
      </c>
      <c r="I438" t="s">
        <v>51</v>
      </c>
      <c r="J438" t="s">
        <v>102</v>
      </c>
      <c r="K438" t="s">
        <v>102</v>
      </c>
      <c r="L438" t="s">
        <v>103</v>
      </c>
      <c r="M438" t="s">
        <v>52</v>
      </c>
      <c r="N438" t="s">
        <v>1780</v>
      </c>
      <c r="O438" t="s">
        <v>105</v>
      </c>
      <c r="Q438" s="3"/>
      <c r="U438" s="3"/>
      <c r="W438" t="s">
        <v>43</v>
      </c>
      <c r="X438" t="s">
        <v>43</v>
      </c>
      <c r="Y438" s="3">
        <v>3520</v>
      </c>
      <c r="Z438" t="s">
        <v>1781</v>
      </c>
      <c r="AA438" t="s">
        <v>1782</v>
      </c>
      <c r="AB438" t="s">
        <v>1783</v>
      </c>
      <c r="AC438" t="s">
        <v>1784</v>
      </c>
      <c r="AD438" t="s">
        <v>110</v>
      </c>
      <c r="AE438" t="s">
        <v>60</v>
      </c>
      <c r="AH438" s="3"/>
      <c r="AI438" s="3">
        <v>2024</v>
      </c>
      <c r="AJ438" s="4">
        <v>45474</v>
      </c>
      <c r="AK438" s="5">
        <v>45514</v>
      </c>
      <c r="AL438" t="s">
        <v>43</v>
      </c>
      <c r="AM438" t="s">
        <v>61</v>
      </c>
      <c r="AN438">
        <v>1292.8900000000001</v>
      </c>
      <c r="AO438">
        <v>1292.8900000000001</v>
      </c>
      <c r="AQ438" s="6">
        <v>1292.8900000000001</v>
      </c>
    </row>
    <row r="439" spans="1:43" x14ac:dyDescent="0.3">
      <c r="A439" t="s">
        <v>1510</v>
      </c>
      <c r="B439" t="s">
        <v>207</v>
      </c>
      <c r="C439" t="s">
        <v>46</v>
      </c>
      <c r="D439" s="3">
        <v>71475</v>
      </c>
      <c r="E439" t="s">
        <v>1511</v>
      </c>
      <c r="F439" t="s">
        <v>48</v>
      </c>
      <c r="G439" t="s">
        <v>49</v>
      </c>
      <c r="H439" t="s">
        <v>50</v>
      </c>
      <c r="I439" t="s">
        <v>51</v>
      </c>
      <c r="J439" t="s">
        <v>102</v>
      </c>
      <c r="K439" t="s">
        <v>102</v>
      </c>
      <c r="L439" t="s">
        <v>103</v>
      </c>
      <c r="M439" t="s">
        <v>52</v>
      </c>
      <c r="N439" t="s">
        <v>1785</v>
      </c>
      <c r="O439" t="s">
        <v>105</v>
      </c>
      <c r="Q439" s="3"/>
      <c r="U439" s="3"/>
      <c r="W439" t="s">
        <v>43</v>
      </c>
      <c r="X439" t="s">
        <v>43</v>
      </c>
      <c r="Y439" s="3">
        <v>3521</v>
      </c>
      <c r="Z439" t="s">
        <v>1781</v>
      </c>
      <c r="AA439" t="s">
        <v>1786</v>
      </c>
      <c r="AB439" t="s">
        <v>1783</v>
      </c>
      <c r="AC439" t="s">
        <v>1784</v>
      </c>
      <c r="AD439" t="s">
        <v>110</v>
      </c>
      <c r="AE439" t="s">
        <v>60</v>
      </c>
      <c r="AH439" s="3"/>
      <c r="AI439" s="3">
        <v>2024</v>
      </c>
      <c r="AJ439" s="4">
        <v>45474</v>
      </c>
      <c r="AK439" s="5">
        <v>45514</v>
      </c>
      <c r="AL439" t="s">
        <v>43</v>
      </c>
      <c r="AM439" t="s">
        <v>61</v>
      </c>
      <c r="AN439">
        <v>2702.4</v>
      </c>
      <c r="AO439">
        <v>2702.4</v>
      </c>
      <c r="AQ439" s="6">
        <v>2702.4</v>
      </c>
    </row>
    <row r="440" spans="1:43" x14ac:dyDescent="0.3">
      <c r="A440" t="s">
        <v>1510</v>
      </c>
      <c r="B440" t="s">
        <v>517</v>
      </c>
      <c r="C440" t="s">
        <v>46</v>
      </c>
      <c r="D440" s="3">
        <v>71475</v>
      </c>
      <c r="E440" t="s">
        <v>1511</v>
      </c>
      <c r="F440" t="s">
        <v>48</v>
      </c>
      <c r="G440" t="s">
        <v>49</v>
      </c>
      <c r="H440" t="s">
        <v>50</v>
      </c>
      <c r="I440" t="s">
        <v>51</v>
      </c>
      <c r="J440" t="s">
        <v>102</v>
      </c>
      <c r="K440" t="s">
        <v>102</v>
      </c>
      <c r="L440" t="s">
        <v>103</v>
      </c>
      <c r="M440" t="s">
        <v>52</v>
      </c>
      <c r="N440" t="s">
        <v>1787</v>
      </c>
      <c r="O440" t="s">
        <v>105</v>
      </c>
      <c r="Q440" s="3"/>
      <c r="U440" s="3"/>
      <c r="W440" t="s">
        <v>43</v>
      </c>
      <c r="X440" t="s">
        <v>43</v>
      </c>
      <c r="Y440" s="3">
        <v>3522</v>
      </c>
      <c r="Z440" t="s">
        <v>1788</v>
      </c>
      <c r="AA440" t="s">
        <v>1789</v>
      </c>
      <c r="AB440" t="s">
        <v>1790</v>
      </c>
      <c r="AC440" t="s">
        <v>1791</v>
      </c>
      <c r="AD440" t="s">
        <v>110</v>
      </c>
      <c r="AE440" t="s">
        <v>60</v>
      </c>
      <c r="AH440" s="3"/>
      <c r="AI440" s="3">
        <v>2024</v>
      </c>
      <c r="AJ440" s="4">
        <v>45352</v>
      </c>
      <c r="AK440" s="5">
        <v>45380</v>
      </c>
      <c r="AL440" t="s">
        <v>43</v>
      </c>
      <c r="AM440" t="s">
        <v>61</v>
      </c>
      <c r="AN440">
        <v>1129.8900000000001</v>
      </c>
      <c r="AO440">
        <v>1129.8900000000001</v>
      </c>
      <c r="AQ440" s="6">
        <v>1129.8900000000001</v>
      </c>
    </row>
    <row r="441" spans="1:43" x14ac:dyDescent="0.3">
      <c r="A441" t="s">
        <v>1510</v>
      </c>
      <c r="B441" t="s">
        <v>207</v>
      </c>
      <c r="C441" t="s">
        <v>46</v>
      </c>
      <c r="D441" s="3">
        <v>71475</v>
      </c>
      <c r="E441" t="s">
        <v>1511</v>
      </c>
      <c r="F441" t="s">
        <v>48</v>
      </c>
      <c r="G441" t="s">
        <v>49</v>
      </c>
      <c r="H441" t="s">
        <v>50</v>
      </c>
      <c r="I441" t="s">
        <v>51</v>
      </c>
      <c r="J441" t="s">
        <v>102</v>
      </c>
      <c r="K441" t="s">
        <v>102</v>
      </c>
      <c r="L441" t="s">
        <v>103</v>
      </c>
      <c r="M441" t="s">
        <v>52</v>
      </c>
      <c r="N441" t="s">
        <v>1792</v>
      </c>
      <c r="O441" t="s">
        <v>105</v>
      </c>
      <c r="Q441" s="3"/>
      <c r="U441" s="3"/>
      <c r="W441" t="s">
        <v>43</v>
      </c>
      <c r="X441" t="s">
        <v>43</v>
      </c>
      <c r="Y441" s="3">
        <v>3522</v>
      </c>
      <c r="Z441" t="s">
        <v>1781</v>
      </c>
      <c r="AA441" t="s">
        <v>1793</v>
      </c>
      <c r="AB441" t="s">
        <v>1783</v>
      </c>
      <c r="AC441" t="s">
        <v>1784</v>
      </c>
      <c r="AD441" t="s">
        <v>110</v>
      </c>
      <c r="AE441" t="s">
        <v>60</v>
      </c>
      <c r="AH441" s="3"/>
      <c r="AI441" s="3">
        <v>2024</v>
      </c>
      <c r="AJ441" s="4">
        <v>45474</v>
      </c>
      <c r="AK441" s="5">
        <v>45514</v>
      </c>
      <c r="AL441" t="s">
        <v>43</v>
      </c>
      <c r="AM441" t="s">
        <v>61</v>
      </c>
      <c r="AN441">
        <v>3996.81</v>
      </c>
      <c r="AO441">
        <v>3996.81</v>
      </c>
      <c r="AQ441" s="6">
        <v>3996.81</v>
      </c>
    </row>
    <row r="442" spans="1:43" x14ac:dyDescent="0.3">
      <c r="A442" t="s">
        <v>1510</v>
      </c>
      <c r="B442" t="s">
        <v>517</v>
      </c>
      <c r="C442" t="s">
        <v>46</v>
      </c>
      <c r="D442" s="3">
        <v>71475</v>
      </c>
      <c r="E442" t="s">
        <v>1511</v>
      </c>
      <c r="F442" t="s">
        <v>48</v>
      </c>
      <c r="G442" t="s">
        <v>49</v>
      </c>
      <c r="H442" t="s">
        <v>50</v>
      </c>
      <c r="I442" t="s">
        <v>51</v>
      </c>
      <c r="J442" t="s">
        <v>102</v>
      </c>
      <c r="K442" t="s">
        <v>102</v>
      </c>
      <c r="L442" t="s">
        <v>103</v>
      </c>
      <c r="M442" t="s">
        <v>52</v>
      </c>
      <c r="N442" t="s">
        <v>1794</v>
      </c>
      <c r="O442" t="s">
        <v>105</v>
      </c>
      <c r="Q442" s="3"/>
      <c r="U442" s="3"/>
      <c r="W442" t="s">
        <v>43</v>
      </c>
      <c r="X442" t="s">
        <v>43</v>
      </c>
      <c r="Y442" s="3">
        <v>3523</v>
      </c>
      <c r="Z442" t="s">
        <v>1788</v>
      </c>
      <c r="AA442" t="s">
        <v>1795</v>
      </c>
      <c r="AB442" t="s">
        <v>1790</v>
      </c>
      <c r="AC442" t="s">
        <v>1791</v>
      </c>
      <c r="AD442" t="s">
        <v>110</v>
      </c>
      <c r="AE442" t="s">
        <v>60</v>
      </c>
      <c r="AH442" s="3"/>
      <c r="AI442" s="3">
        <v>2024</v>
      </c>
      <c r="AJ442" s="4">
        <v>45352</v>
      </c>
      <c r="AK442" s="5">
        <v>45380</v>
      </c>
      <c r="AL442" t="s">
        <v>43</v>
      </c>
      <c r="AM442" t="s">
        <v>61</v>
      </c>
      <c r="AN442">
        <v>3994.7200000000003</v>
      </c>
      <c r="AO442">
        <v>3994.7200000000003</v>
      </c>
      <c r="AQ442" s="6">
        <v>3994.7200000000003</v>
      </c>
    </row>
    <row r="443" spans="1:43" x14ac:dyDescent="0.3">
      <c r="A443" t="s">
        <v>1510</v>
      </c>
      <c r="B443" t="s">
        <v>207</v>
      </c>
      <c r="C443" t="s">
        <v>46</v>
      </c>
      <c r="D443" s="3">
        <v>71475</v>
      </c>
      <c r="E443" t="s">
        <v>1511</v>
      </c>
      <c r="F443" t="s">
        <v>48</v>
      </c>
      <c r="G443" t="s">
        <v>49</v>
      </c>
      <c r="H443" t="s">
        <v>50</v>
      </c>
      <c r="I443" t="s">
        <v>51</v>
      </c>
      <c r="J443" t="s">
        <v>102</v>
      </c>
      <c r="K443" t="s">
        <v>102</v>
      </c>
      <c r="L443" t="s">
        <v>103</v>
      </c>
      <c r="M443" t="s">
        <v>52</v>
      </c>
      <c r="N443" t="s">
        <v>1796</v>
      </c>
      <c r="O443" t="s">
        <v>105</v>
      </c>
      <c r="Q443" s="3"/>
      <c r="U443" s="3"/>
      <c r="W443" t="s">
        <v>43</v>
      </c>
      <c r="X443" t="s">
        <v>43</v>
      </c>
      <c r="Y443" s="3">
        <v>3523</v>
      </c>
      <c r="Z443" t="s">
        <v>1781</v>
      </c>
      <c r="AA443" t="s">
        <v>1797</v>
      </c>
      <c r="AB443" t="s">
        <v>1783</v>
      </c>
      <c r="AC443" t="s">
        <v>1784</v>
      </c>
      <c r="AD443" t="s">
        <v>110</v>
      </c>
      <c r="AE443" t="s">
        <v>60</v>
      </c>
      <c r="AH443" s="3"/>
      <c r="AI443" s="3">
        <v>2024</v>
      </c>
      <c r="AJ443" s="4">
        <v>45474</v>
      </c>
      <c r="AK443" s="5">
        <v>45514</v>
      </c>
      <c r="AL443" t="s">
        <v>43</v>
      </c>
      <c r="AM443" t="s">
        <v>61</v>
      </c>
      <c r="AN443">
        <v>7190.09</v>
      </c>
      <c r="AO443">
        <v>7190.09</v>
      </c>
      <c r="AQ443" s="6">
        <v>7190.09</v>
      </c>
    </row>
    <row r="444" spans="1:43" x14ac:dyDescent="0.3">
      <c r="A444" t="s">
        <v>1510</v>
      </c>
      <c r="B444" t="s">
        <v>440</v>
      </c>
      <c r="C444" t="s">
        <v>46</v>
      </c>
      <c r="D444" s="3">
        <v>71475</v>
      </c>
      <c r="E444" t="s">
        <v>1511</v>
      </c>
      <c r="F444" t="s">
        <v>48</v>
      </c>
      <c r="G444" t="s">
        <v>49</v>
      </c>
      <c r="H444" t="s">
        <v>50</v>
      </c>
      <c r="I444" t="s">
        <v>51</v>
      </c>
      <c r="J444" t="s">
        <v>102</v>
      </c>
      <c r="K444" t="s">
        <v>102</v>
      </c>
      <c r="L444" t="s">
        <v>103</v>
      </c>
      <c r="M444" t="s">
        <v>52</v>
      </c>
      <c r="N444" t="s">
        <v>1798</v>
      </c>
      <c r="O444" t="s">
        <v>105</v>
      </c>
      <c r="Q444" s="3"/>
      <c r="U444" s="3"/>
      <c r="W444" t="s">
        <v>43</v>
      </c>
      <c r="X444" t="s">
        <v>43</v>
      </c>
      <c r="Y444" s="3">
        <v>3536</v>
      </c>
      <c r="Z444" t="s">
        <v>1799</v>
      </c>
      <c r="AA444" t="s">
        <v>1800</v>
      </c>
      <c r="AB444" t="s">
        <v>1801</v>
      </c>
      <c r="AC444" t="s">
        <v>1802</v>
      </c>
      <c r="AD444" t="s">
        <v>110</v>
      </c>
      <c r="AE444" t="s">
        <v>60</v>
      </c>
      <c r="AH444" s="3"/>
      <c r="AI444" s="3">
        <v>2024</v>
      </c>
      <c r="AJ444" s="4">
        <v>45383</v>
      </c>
      <c r="AK444" s="5">
        <v>45439</v>
      </c>
      <c r="AL444" t="s">
        <v>43</v>
      </c>
      <c r="AM444" t="s">
        <v>61</v>
      </c>
      <c r="AN444">
        <v>3995.4300000000003</v>
      </c>
      <c r="AO444">
        <v>3995.4300000000003</v>
      </c>
      <c r="AQ444" s="6">
        <v>3995.4300000000003</v>
      </c>
    </row>
    <row r="445" spans="1:43" x14ac:dyDescent="0.3">
      <c r="A445" t="s">
        <v>1510</v>
      </c>
      <c r="B445" t="s">
        <v>733</v>
      </c>
      <c r="C445" t="s">
        <v>46</v>
      </c>
      <c r="D445" s="3">
        <v>71475</v>
      </c>
      <c r="E445" t="s">
        <v>1511</v>
      </c>
      <c r="F445" t="s">
        <v>48</v>
      </c>
      <c r="G445" t="s">
        <v>49</v>
      </c>
      <c r="H445" t="s">
        <v>50</v>
      </c>
      <c r="I445" t="s">
        <v>51</v>
      </c>
      <c r="J445" t="s">
        <v>102</v>
      </c>
      <c r="K445" t="s">
        <v>102</v>
      </c>
      <c r="L445" t="s">
        <v>103</v>
      </c>
      <c r="M445" t="s">
        <v>52</v>
      </c>
      <c r="N445" t="s">
        <v>1803</v>
      </c>
      <c r="O445" t="s">
        <v>105</v>
      </c>
      <c r="Q445" s="3"/>
      <c r="U445" s="3"/>
      <c r="W445" t="s">
        <v>43</v>
      </c>
      <c r="X445" t="s">
        <v>43</v>
      </c>
      <c r="Y445" s="3">
        <v>3537</v>
      </c>
      <c r="Z445" t="s">
        <v>1804</v>
      </c>
      <c r="AA445" t="s">
        <v>1805</v>
      </c>
      <c r="AB445" t="s">
        <v>1806</v>
      </c>
      <c r="AC445" t="s">
        <v>1807</v>
      </c>
      <c r="AD445" t="s">
        <v>110</v>
      </c>
      <c r="AE445" t="s">
        <v>60</v>
      </c>
      <c r="AH445" s="3"/>
      <c r="AI445" s="3">
        <v>2024</v>
      </c>
      <c r="AJ445" s="4">
        <v>45505</v>
      </c>
      <c r="AK445" s="5">
        <v>45546</v>
      </c>
      <c r="AL445" t="s">
        <v>43</v>
      </c>
      <c r="AM445" t="s">
        <v>61</v>
      </c>
      <c r="AN445">
        <v>1293.93</v>
      </c>
      <c r="AO445">
        <v>1293.93</v>
      </c>
      <c r="AQ445" s="6">
        <v>1293.93</v>
      </c>
    </row>
    <row r="446" spans="1:43" x14ac:dyDescent="0.3">
      <c r="A446" t="s">
        <v>1510</v>
      </c>
      <c r="B446" t="s">
        <v>733</v>
      </c>
      <c r="C446" t="s">
        <v>46</v>
      </c>
      <c r="D446" s="3">
        <v>71475</v>
      </c>
      <c r="E446" t="s">
        <v>1511</v>
      </c>
      <c r="F446" t="s">
        <v>48</v>
      </c>
      <c r="G446" t="s">
        <v>49</v>
      </c>
      <c r="H446" t="s">
        <v>50</v>
      </c>
      <c r="I446" t="s">
        <v>51</v>
      </c>
      <c r="J446" t="s">
        <v>102</v>
      </c>
      <c r="K446" t="s">
        <v>102</v>
      </c>
      <c r="L446" t="s">
        <v>103</v>
      </c>
      <c r="M446" t="s">
        <v>52</v>
      </c>
      <c r="N446" t="s">
        <v>1808</v>
      </c>
      <c r="O446" t="s">
        <v>105</v>
      </c>
      <c r="Q446" s="3"/>
      <c r="U446" s="3"/>
      <c r="W446" t="s">
        <v>43</v>
      </c>
      <c r="X446" t="s">
        <v>43</v>
      </c>
      <c r="Y446" s="3">
        <v>3538</v>
      </c>
      <c r="Z446" t="s">
        <v>1804</v>
      </c>
      <c r="AA446" t="s">
        <v>1809</v>
      </c>
      <c r="AB446" t="s">
        <v>1806</v>
      </c>
      <c r="AC446" t="s">
        <v>1807</v>
      </c>
      <c r="AD446" t="s">
        <v>110</v>
      </c>
      <c r="AE446" t="s">
        <v>60</v>
      </c>
      <c r="AH446" s="3"/>
      <c r="AI446" s="3">
        <v>2024</v>
      </c>
      <c r="AJ446" s="4">
        <v>45505</v>
      </c>
      <c r="AK446" s="5">
        <v>45546</v>
      </c>
      <c r="AL446" t="s">
        <v>43</v>
      </c>
      <c r="AM446" t="s">
        <v>61</v>
      </c>
      <c r="AN446">
        <v>2703.44</v>
      </c>
      <c r="AO446">
        <v>2703.44</v>
      </c>
      <c r="AQ446" s="6">
        <v>2703.44</v>
      </c>
    </row>
    <row r="447" spans="1:43" x14ac:dyDescent="0.3">
      <c r="A447" t="s">
        <v>1510</v>
      </c>
      <c r="B447" t="s">
        <v>733</v>
      </c>
      <c r="C447" t="s">
        <v>46</v>
      </c>
      <c r="D447" s="3">
        <v>71475</v>
      </c>
      <c r="E447" t="s">
        <v>1511</v>
      </c>
      <c r="F447" t="s">
        <v>48</v>
      </c>
      <c r="G447" t="s">
        <v>49</v>
      </c>
      <c r="H447" t="s">
        <v>50</v>
      </c>
      <c r="I447" t="s">
        <v>51</v>
      </c>
      <c r="J447" t="s">
        <v>102</v>
      </c>
      <c r="K447" t="s">
        <v>102</v>
      </c>
      <c r="L447" t="s">
        <v>103</v>
      </c>
      <c r="M447" t="s">
        <v>52</v>
      </c>
      <c r="N447" t="s">
        <v>1810</v>
      </c>
      <c r="O447" t="s">
        <v>105</v>
      </c>
      <c r="Q447" s="3"/>
      <c r="U447" s="3"/>
      <c r="W447" t="s">
        <v>43</v>
      </c>
      <c r="X447" t="s">
        <v>43</v>
      </c>
      <c r="Y447" s="3">
        <v>3539</v>
      </c>
      <c r="Z447" t="s">
        <v>1804</v>
      </c>
      <c r="AA447" t="s">
        <v>1811</v>
      </c>
      <c r="AB447" t="s">
        <v>1806</v>
      </c>
      <c r="AC447" t="s">
        <v>1807</v>
      </c>
      <c r="AD447" t="s">
        <v>110</v>
      </c>
      <c r="AE447" t="s">
        <v>60</v>
      </c>
      <c r="AH447" s="3"/>
      <c r="AI447" s="3">
        <v>2024</v>
      </c>
      <c r="AJ447" s="4">
        <v>45505</v>
      </c>
      <c r="AK447" s="5">
        <v>45546</v>
      </c>
      <c r="AL447" t="s">
        <v>43</v>
      </c>
      <c r="AM447" t="s">
        <v>61</v>
      </c>
      <c r="AN447">
        <v>7191.13</v>
      </c>
      <c r="AO447">
        <v>7191.13</v>
      </c>
      <c r="AQ447" s="6">
        <v>7191.13</v>
      </c>
    </row>
    <row r="448" spans="1:43" x14ac:dyDescent="0.3">
      <c r="A448" t="s">
        <v>1510</v>
      </c>
      <c r="B448" t="s">
        <v>144</v>
      </c>
      <c r="C448" t="s">
        <v>46</v>
      </c>
      <c r="D448" s="3">
        <v>71475</v>
      </c>
      <c r="E448" t="s">
        <v>1511</v>
      </c>
      <c r="F448" t="s">
        <v>48</v>
      </c>
      <c r="G448" t="s">
        <v>49</v>
      </c>
      <c r="H448" t="s">
        <v>50</v>
      </c>
      <c r="I448" t="s">
        <v>51</v>
      </c>
      <c r="J448" t="s">
        <v>102</v>
      </c>
      <c r="K448" t="s">
        <v>102</v>
      </c>
      <c r="L448" t="s">
        <v>103</v>
      </c>
      <c r="M448" t="s">
        <v>52</v>
      </c>
      <c r="N448" t="s">
        <v>1812</v>
      </c>
      <c r="O448" t="s">
        <v>105</v>
      </c>
      <c r="Q448" s="3"/>
      <c r="U448" s="3"/>
      <c r="W448" t="s">
        <v>43</v>
      </c>
      <c r="X448" t="s">
        <v>43</v>
      </c>
      <c r="Y448" s="3">
        <v>3541</v>
      </c>
      <c r="Z448" t="s">
        <v>1813</v>
      </c>
      <c r="AA448" t="s">
        <v>1814</v>
      </c>
      <c r="AB448" t="s">
        <v>1815</v>
      </c>
      <c r="AC448" t="s">
        <v>1562</v>
      </c>
      <c r="AD448" t="s">
        <v>110</v>
      </c>
      <c r="AE448" t="s">
        <v>60</v>
      </c>
      <c r="AH448" s="3"/>
      <c r="AI448" s="3">
        <v>2023</v>
      </c>
      <c r="AJ448" s="4">
        <v>44958</v>
      </c>
      <c r="AK448" s="5">
        <v>45117</v>
      </c>
      <c r="AL448" t="s">
        <v>43</v>
      </c>
      <c r="AM448" t="s">
        <v>61</v>
      </c>
      <c r="AN448">
        <v>3473.9</v>
      </c>
      <c r="AO448">
        <v>3473.9</v>
      </c>
      <c r="AQ448" s="6">
        <v>3473.9</v>
      </c>
    </row>
    <row r="449" spans="1:43" x14ac:dyDescent="0.3">
      <c r="A449" t="s">
        <v>1510</v>
      </c>
      <c r="B449" t="s">
        <v>144</v>
      </c>
      <c r="C449" t="s">
        <v>46</v>
      </c>
      <c r="D449" s="3">
        <v>71475</v>
      </c>
      <c r="E449" t="s">
        <v>1511</v>
      </c>
      <c r="F449" t="s">
        <v>48</v>
      </c>
      <c r="G449" t="s">
        <v>49</v>
      </c>
      <c r="H449" t="s">
        <v>50</v>
      </c>
      <c r="I449" t="s">
        <v>51</v>
      </c>
      <c r="J449" t="s">
        <v>102</v>
      </c>
      <c r="K449" t="s">
        <v>102</v>
      </c>
      <c r="L449" t="s">
        <v>103</v>
      </c>
      <c r="M449" t="s">
        <v>52</v>
      </c>
      <c r="N449" t="s">
        <v>1816</v>
      </c>
      <c r="O449" t="s">
        <v>105</v>
      </c>
      <c r="Q449" s="3"/>
      <c r="U449" s="3"/>
      <c r="W449" t="s">
        <v>43</v>
      </c>
      <c r="X449" t="s">
        <v>43</v>
      </c>
      <c r="Y449" s="3">
        <v>3542</v>
      </c>
      <c r="Z449" t="s">
        <v>1813</v>
      </c>
      <c r="AA449" t="s">
        <v>1817</v>
      </c>
      <c r="AB449" t="s">
        <v>1815</v>
      </c>
      <c r="AC449" t="s">
        <v>1562</v>
      </c>
      <c r="AD449" t="s">
        <v>110</v>
      </c>
      <c r="AE449" t="s">
        <v>60</v>
      </c>
      <c r="AH449" s="3"/>
      <c r="AI449" s="3">
        <v>2023</v>
      </c>
      <c r="AJ449" s="4">
        <v>44958</v>
      </c>
      <c r="AK449" s="5">
        <v>45117</v>
      </c>
      <c r="AL449" t="s">
        <v>43</v>
      </c>
      <c r="AM449" t="s">
        <v>61</v>
      </c>
      <c r="AN449">
        <v>5262.3</v>
      </c>
      <c r="AO449">
        <v>5262.3</v>
      </c>
      <c r="AQ449" s="6">
        <v>5262.3</v>
      </c>
    </row>
    <row r="450" spans="1:43" x14ac:dyDescent="0.3">
      <c r="A450" t="s">
        <v>1510</v>
      </c>
      <c r="B450" t="s">
        <v>822</v>
      </c>
      <c r="C450" t="s">
        <v>46</v>
      </c>
      <c r="D450" s="3">
        <v>71475</v>
      </c>
      <c r="E450" t="s">
        <v>1511</v>
      </c>
      <c r="F450" t="s">
        <v>48</v>
      </c>
      <c r="G450" t="s">
        <v>49</v>
      </c>
      <c r="H450" t="s">
        <v>50</v>
      </c>
      <c r="I450" t="s">
        <v>51</v>
      </c>
      <c r="J450" t="s">
        <v>102</v>
      </c>
      <c r="K450" t="s">
        <v>102</v>
      </c>
      <c r="L450" t="s">
        <v>103</v>
      </c>
      <c r="M450" t="s">
        <v>52</v>
      </c>
      <c r="N450" t="s">
        <v>1818</v>
      </c>
      <c r="O450" t="s">
        <v>105</v>
      </c>
      <c r="Q450" s="3"/>
      <c r="U450" s="3"/>
      <c r="W450" t="s">
        <v>43</v>
      </c>
      <c r="X450" t="s">
        <v>43</v>
      </c>
      <c r="Y450" s="3">
        <v>3568</v>
      </c>
      <c r="Z450" t="s">
        <v>1819</v>
      </c>
      <c r="AA450" t="s">
        <v>1820</v>
      </c>
      <c r="AB450" t="s">
        <v>1821</v>
      </c>
      <c r="AC450" t="s">
        <v>1534</v>
      </c>
      <c r="AD450" t="s">
        <v>110</v>
      </c>
      <c r="AE450" t="s">
        <v>60</v>
      </c>
      <c r="AH450" s="3"/>
      <c r="AI450" s="3">
        <v>2023</v>
      </c>
      <c r="AJ450" s="4">
        <v>44927</v>
      </c>
      <c r="AK450" s="5">
        <v>45029</v>
      </c>
      <c r="AL450" t="s">
        <v>43</v>
      </c>
      <c r="AM450" t="s">
        <v>61</v>
      </c>
      <c r="AN450">
        <v>807.89</v>
      </c>
      <c r="AO450">
        <v>807.89</v>
      </c>
      <c r="AQ450" s="6">
        <v>807.89</v>
      </c>
    </row>
    <row r="451" spans="1:43" x14ac:dyDescent="0.3">
      <c r="A451" t="s">
        <v>1510</v>
      </c>
      <c r="B451" t="s">
        <v>822</v>
      </c>
      <c r="C451" t="s">
        <v>46</v>
      </c>
      <c r="D451" s="3">
        <v>71475</v>
      </c>
      <c r="E451" t="s">
        <v>1511</v>
      </c>
      <c r="F451" t="s">
        <v>48</v>
      </c>
      <c r="G451" t="s">
        <v>49</v>
      </c>
      <c r="H451" t="s">
        <v>50</v>
      </c>
      <c r="I451" t="s">
        <v>51</v>
      </c>
      <c r="J451" t="s">
        <v>102</v>
      </c>
      <c r="K451" t="s">
        <v>102</v>
      </c>
      <c r="L451" t="s">
        <v>103</v>
      </c>
      <c r="M451" t="s">
        <v>52</v>
      </c>
      <c r="N451" t="s">
        <v>1822</v>
      </c>
      <c r="O451" t="s">
        <v>105</v>
      </c>
      <c r="Q451" s="3"/>
      <c r="U451" s="3"/>
      <c r="W451" t="s">
        <v>43</v>
      </c>
      <c r="X451" t="s">
        <v>43</v>
      </c>
      <c r="Y451" s="3">
        <v>3569</v>
      </c>
      <c r="Z451" t="s">
        <v>1819</v>
      </c>
      <c r="AA451" t="s">
        <v>1823</v>
      </c>
      <c r="AB451" t="s">
        <v>1821</v>
      </c>
      <c r="AC451" t="s">
        <v>1534</v>
      </c>
      <c r="AD451" t="s">
        <v>110</v>
      </c>
      <c r="AE451" t="s">
        <v>60</v>
      </c>
      <c r="AH451" s="3"/>
      <c r="AI451" s="3">
        <v>2023</v>
      </c>
      <c r="AJ451" s="4">
        <v>44927</v>
      </c>
      <c r="AK451" s="5">
        <v>45029</v>
      </c>
      <c r="AL451" t="s">
        <v>43</v>
      </c>
      <c r="AM451" t="s">
        <v>61</v>
      </c>
      <c r="AN451">
        <v>3541.57</v>
      </c>
      <c r="AO451">
        <v>3541.57</v>
      </c>
      <c r="AQ451" s="6">
        <v>3541.57</v>
      </c>
    </row>
    <row r="452" spans="1:43" x14ac:dyDescent="0.3">
      <c r="A452" t="s">
        <v>1510</v>
      </c>
      <c r="B452" t="s">
        <v>190</v>
      </c>
      <c r="C452" t="s">
        <v>46</v>
      </c>
      <c r="D452" s="3">
        <v>71475</v>
      </c>
      <c r="E452" t="s">
        <v>1511</v>
      </c>
      <c r="F452" t="s">
        <v>48</v>
      </c>
      <c r="G452" t="s">
        <v>49</v>
      </c>
      <c r="H452" t="s">
        <v>50</v>
      </c>
      <c r="I452" t="s">
        <v>51</v>
      </c>
      <c r="J452" t="s">
        <v>102</v>
      </c>
      <c r="K452" t="s">
        <v>102</v>
      </c>
      <c r="L452" t="s">
        <v>103</v>
      </c>
      <c r="M452" t="s">
        <v>52</v>
      </c>
      <c r="N452" t="s">
        <v>1824</v>
      </c>
      <c r="O452" t="s">
        <v>105</v>
      </c>
      <c r="Q452" s="3"/>
      <c r="U452" s="3"/>
      <c r="W452" t="s">
        <v>43</v>
      </c>
      <c r="X452" t="s">
        <v>43</v>
      </c>
      <c r="Y452" s="3">
        <v>3576</v>
      </c>
      <c r="Z452" t="s">
        <v>1825</v>
      </c>
      <c r="AA452" t="s">
        <v>1826</v>
      </c>
      <c r="AB452" t="s">
        <v>1827</v>
      </c>
      <c r="AC452" t="s">
        <v>1828</v>
      </c>
      <c r="AD452" t="s">
        <v>110</v>
      </c>
      <c r="AE452" t="s">
        <v>60</v>
      </c>
      <c r="AH452" s="3"/>
      <c r="AI452" s="3">
        <v>2025</v>
      </c>
      <c r="AJ452" s="4">
        <v>45658</v>
      </c>
      <c r="AK452" s="5">
        <v>45703</v>
      </c>
      <c r="AL452" t="s">
        <v>43</v>
      </c>
      <c r="AM452" t="s">
        <v>61</v>
      </c>
      <c r="AN452">
        <v>1320.32</v>
      </c>
      <c r="AO452">
        <v>1320.32</v>
      </c>
      <c r="AQ452" s="6">
        <v>1320.32</v>
      </c>
    </row>
    <row r="453" spans="1:43" x14ac:dyDescent="0.3">
      <c r="A453" t="s">
        <v>1510</v>
      </c>
      <c r="B453" t="s">
        <v>190</v>
      </c>
      <c r="C453" t="s">
        <v>46</v>
      </c>
      <c r="D453" s="3">
        <v>71475</v>
      </c>
      <c r="E453" t="s">
        <v>1511</v>
      </c>
      <c r="F453" t="s">
        <v>48</v>
      </c>
      <c r="G453" t="s">
        <v>49</v>
      </c>
      <c r="H453" t="s">
        <v>50</v>
      </c>
      <c r="I453" t="s">
        <v>51</v>
      </c>
      <c r="J453" t="s">
        <v>102</v>
      </c>
      <c r="K453" t="s">
        <v>102</v>
      </c>
      <c r="L453" t="s">
        <v>103</v>
      </c>
      <c r="M453" t="s">
        <v>52</v>
      </c>
      <c r="N453" t="s">
        <v>1829</v>
      </c>
      <c r="O453" t="s">
        <v>105</v>
      </c>
      <c r="Q453" s="3"/>
      <c r="U453" s="3"/>
      <c r="W453" t="s">
        <v>43</v>
      </c>
      <c r="X453" t="s">
        <v>43</v>
      </c>
      <c r="Y453" s="3">
        <v>3577</v>
      </c>
      <c r="Z453" t="s">
        <v>1825</v>
      </c>
      <c r="AA453" t="s">
        <v>1830</v>
      </c>
      <c r="AB453" t="s">
        <v>1827</v>
      </c>
      <c r="AC453" t="s">
        <v>1828</v>
      </c>
      <c r="AD453" t="s">
        <v>110</v>
      </c>
      <c r="AE453" t="s">
        <v>60</v>
      </c>
      <c r="AH453" s="3"/>
      <c r="AI453" s="3">
        <v>2025</v>
      </c>
      <c r="AJ453" s="4">
        <v>45658</v>
      </c>
      <c r="AK453" s="5">
        <v>45703</v>
      </c>
      <c r="AL453" t="s">
        <v>43</v>
      </c>
      <c r="AM453" t="s">
        <v>61</v>
      </c>
      <c r="AN453">
        <v>2715.31</v>
      </c>
      <c r="AO453">
        <v>2715.31</v>
      </c>
      <c r="AQ453" s="6">
        <v>2715.31</v>
      </c>
    </row>
    <row r="454" spans="1:43" x14ac:dyDescent="0.3">
      <c r="A454" t="s">
        <v>1510</v>
      </c>
      <c r="B454" t="s">
        <v>190</v>
      </c>
      <c r="C454" t="s">
        <v>46</v>
      </c>
      <c r="D454" s="3">
        <v>71475</v>
      </c>
      <c r="E454" t="s">
        <v>1511</v>
      </c>
      <c r="F454" t="s">
        <v>48</v>
      </c>
      <c r="G454" t="s">
        <v>49</v>
      </c>
      <c r="H454" t="s">
        <v>50</v>
      </c>
      <c r="I454" t="s">
        <v>51</v>
      </c>
      <c r="J454" t="s">
        <v>102</v>
      </c>
      <c r="K454" t="s">
        <v>102</v>
      </c>
      <c r="L454" t="s">
        <v>103</v>
      </c>
      <c r="M454" t="s">
        <v>52</v>
      </c>
      <c r="N454" t="s">
        <v>1831</v>
      </c>
      <c r="O454" t="s">
        <v>105</v>
      </c>
      <c r="Q454" s="3"/>
      <c r="U454" s="3"/>
      <c r="W454" t="s">
        <v>43</v>
      </c>
      <c r="X454" t="s">
        <v>43</v>
      </c>
      <c r="Y454" s="3">
        <v>3578</v>
      </c>
      <c r="Z454" t="s">
        <v>1825</v>
      </c>
      <c r="AA454" t="s">
        <v>1832</v>
      </c>
      <c r="AB454" t="s">
        <v>1827</v>
      </c>
      <c r="AC454" t="s">
        <v>1828</v>
      </c>
      <c r="AD454" t="s">
        <v>110</v>
      </c>
      <c r="AE454" t="s">
        <v>60</v>
      </c>
      <c r="AH454" s="3"/>
      <c r="AI454" s="3">
        <v>2025</v>
      </c>
      <c r="AJ454" s="4">
        <v>45658</v>
      </c>
      <c r="AK454" s="5">
        <v>45703</v>
      </c>
      <c r="AL454" t="s">
        <v>43</v>
      </c>
      <c r="AM454" t="s">
        <v>61</v>
      </c>
      <c r="AN454">
        <v>7156.76</v>
      </c>
      <c r="AO454">
        <v>7156.76</v>
      </c>
      <c r="AQ454" s="6">
        <v>7156.76</v>
      </c>
    </row>
    <row r="455" spans="1:43" x14ac:dyDescent="0.3">
      <c r="A455" t="s">
        <v>1510</v>
      </c>
      <c r="B455" t="s">
        <v>137</v>
      </c>
      <c r="C455" t="s">
        <v>46</v>
      </c>
      <c r="D455" s="3">
        <v>71475</v>
      </c>
      <c r="E455" t="s">
        <v>1511</v>
      </c>
      <c r="F455" t="s">
        <v>48</v>
      </c>
      <c r="G455" t="s">
        <v>49</v>
      </c>
      <c r="H455" t="s">
        <v>50</v>
      </c>
      <c r="I455" t="s">
        <v>51</v>
      </c>
      <c r="J455" t="s">
        <v>102</v>
      </c>
      <c r="K455" t="s">
        <v>102</v>
      </c>
      <c r="L455" t="s">
        <v>103</v>
      </c>
      <c r="M455" t="s">
        <v>52</v>
      </c>
      <c r="N455" t="s">
        <v>1833</v>
      </c>
      <c r="O455" t="s">
        <v>105</v>
      </c>
      <c r="Q455" s="3"/>
      <c r="U455" s="3"/>
      <c r="W455" t="s">
        <v>43</v>
      </c>
      <c r="X455" t="s">
        <v>43</v>
      </c>
      <c r="Y455" s="3">
        <v>3600</v>
      </c>
      <c r="Z455" t="s">
        <v>1834</v>
      </c>
      <c r="AA455" t="s">
        <v>1835</v>
      </c>
      <c r="AB455" t="s">
        <v>1836</v>
      </c>
      <c r="AC455" t="s">
        <v>1837</v>
      </c>
      <c r="AD455" t="s">
        <v>110</v>
      </c>
      <c r="AE455" t="s">
        <v>60</v>
      </c>
      <c r="AH455" s="3"/>
      <c r="AI455" s="3">
        <v>2025</v>
      </c>
      <c r="AJ455" s="4">
        <v>45689</v>
      </c>
      <c r="AK455" s="5">
        <v>45732</v>
      </c>
      <c r="AL455" t="s">
        <v>43</v>
      </c>
      <c r="AM455" t="s">
        <v>61</v>
      </c>
      <c r="AN455">
        <v>1365.89</v>
      </c>
      <c r="AO455">
        <v>1365.89</v>
      </c>
      <c r="AQ455" s="6">
        <v>1365.89</v>
      </c>
    </row>
    <row r="456" spans="1:43" x14ac:dyDescent="0.3">
      <c r="A456" t="s">
        <v>1510</v>
      </c>
      <c r="B456" t="s">
        <v>137</v>
      </c>
      <c r="C456" t="s">
        <v>46</v>
      </c>
      <c r="D456" s="3">
        <v>71475</v>
      </c>
      <c r="E456" t="s">
        <v>1511</v>
      </c>
      <c r="F456" t="s">
        <v>48</v>
      </c>
      <c r="G456" t="s">
        <v>49</v>
      </c>
      <c r="H456" t="s">
        <v>50</v>
      </c>
      <c r="I456" t="s">
        <v>51</v>
      </c>
      <c r="J456" t="s">
        <v>102</v>
      </c>
      <c r="K456" t="s">
        <v>102</v>
      </c>
      <c r="L456" t="s">
        <v>103</v>
      </c>
      <c r="M456" t="s">
        <v>52</v>
      </c>
      <c r="N456" t="s">
        <v>1838</v>
      </c>
      <c r="O456" t="s">
        <v>105</v>
      </c>
      <c r="Q456" s="3"/>
      <c r="U456" s="3"/>
      <c r="W456" t="s">
        <v>43</v>
      </c>
      <c r="X456" t="s">
        <v>43</v>
      </c>
      <c r="Y456" s="3">
        <v>3601</v>
      </c>
      <c r="Z456" t="s">
        <v>1834</v>
      </c>
      <c r="AA456" t="s">
        <v>1839</v>
      </c>
      <c r="AB456" t="s">
        <v>1836</v>
      </c>
      <c r="AC456" t="s">
        <v>1837</v>
      </c>
      <c r="AD456" t="s">
        <v>110</v>
      </c>
      <c r="AE456" t="s">
        <v>60</v>
      </c>
      <c r="AH456" s="3"/>
      <c r="AI456" s="3">
        <v>2025</v>
      </c>
      <c r="AJ456" s="4">
        <v>45689</v>
      </c>
      <c r="AK456" s="5">
        <v>45732</v>
      </c>
      <c r="AL456" t="s">
        <v>43</v>
      </c>
      <c r="AM456" t="s">
        <v>61</v>
      </c>
      <c r="AN456">
        <v>2802.75</v>
      </c>
      <c r="AO456">
        <v>2802.75</v>
      </c>
      <c r="AQ456" s="6">
        <v>2802.75</v>
      </c>
    </row>
    <row r="457" spans="1:43" x14ac:dyDescent="0.3">
      <c r="A457" t="s">
        <v>1510</v>
      </c>
      <c r="B457" t="s">
        <v>137</v>
      </c>
      <c r="C457" t="s">
        <v>46</v>
      </c>
      <c r="D457" s="3">
        <v>71475</v>
      </c>
      <c r="E457" t="s">
        <v>1511</v>
      </c>
      <c r="F457" t="s">
        <v>48</v>
      </c>
      <c r="G457" t="s">
        <v>49</v>
      </c>
      <c r="H457" t="s">
        <v>50</v>
      </c>
      <c r="I457" t="s">
        <v>51</v>
      </c>
      <c r="J457" t="s">
        <v>102</v>
      </c>
      <c r="K457" t="s">
        <v>102</v>
      </c>
      <c r="L457" t="s">
        <v>103</v>
      </c>
      <c r="M457" t="s">
        <v>52</v>
      </c>
      <c r="N457" t="s">
        <v>1840</v>
      </c>
      <c r="O457" t="s">
        <v>105</v>
      </c>
      <c r="Q457" s="3"/>
      <c r="U457" s="3"/>
      <c r="W457" t="s">
        <v>43</v>
      </c>
      <c r="X457" t="s">
        <v>43</v>
      </c>
      <c r="Y457" s="3">
        <v>3602</v>
      </c>
      <c r="Z457" t="s">
        <v>1834</v>
      </c>
      <c r="AA457" t="s">
        <v>1841</v>
      </c>
      <c r="AB457" t="s">
        <v>1836</v>
      </c>
      <c r="AC457" t="s">
        <v>1837</v>
      </c>
      <c r="AD457" t="s">
        <v>110</v>
      </c>
      <c r="AE457" t="s">
        <v>60</v>
      </c>
      <c r="AH457" s="3"/>
      <c r="AI457" s="3">
        <v>2025</v>
      </c>
      <c r="AJ457" s="4">
        <v>45689</v>
      </c>
      <c r="AK457" s="5">
        <v>45732</v>
      </c>
      <c r="AL457" t="s">
        <v>43</v>
      </c>
      <c r="AM457" t="s">
        <v>61</v>
      </c>
      <c r="AN457">
        <v>7183.92</v>
      </c>
      <c r="AO457">
        <v>7183.92</v>
      </c>
      <c r="AQ457" s="6">
        <v>7183.92</v>
      </c>
    </row>
    <row r="458" spans="1:43" x14ac:dyDescent="0.3">
      <c r="A458" t="s">
        <v>1510</v>
      </c>
      <c r="B458" t="s">
        <v>440</v>
      </c>
      <c r="C458" t="s">
        <v>46</v>
      </c>
      <c r="D458" s="3">
        <v>71475</v>
      </c>
      <c r="E458" t="s">
        <v>1511</v>
      </c>
      <c r="F458" t="s">
        <v>48</v>
      </c>
      <c r="G458" t="s">
        <v>49</v>
      </c>
      <c r="H458" t="s">
        <v>50</v>
      </c>
      <c r="I458" t="s">
        <v>51</v>
      </c>
      <c r="J458" t="s">
        <v>102</v>
      </c>
      <c r="K458" t="s">
        <v>102</v>
      </c>
      <c r="L458" t="s">
        <v>103</v>
      </c>
      <c r="M458" t="s">
        <v>52</v>
      </c>
      <c r="N458" t="s">
        <v>1842</v>
      </c>
      <c r="O458" t="s">
        <v>105</v>
      </c>
      <c r="Q458" s="3"/>
      <c r="U458" s="3"/>
      <c r="W458" t="s">
        <v>43</v>
      </c>
      <c r="X458" t="s">
        <v>43</v>
      </c>
      <c r="Y458" s="3">
        <v>3623</v>
      </c>
      <c r="Z458" t="s">
        <v>1843</v>
      </c>
      <c r="AA458" t="s">
        <v>1844</v>
      </c>
      <c r="AB458" t="s">
        <v>1845</v>
      </c>
      <c r="AC458" t="s">
        <v>1802</v>
      </c>
      <c r="AD458" t="s">
        <v>110</v>
      </c>
      <c r="AE458" t="s">
        <v>60</v>
      </c>
      <c r="AH458" s="3"/>
      <c r="AI458" s="3">
        <v>2024</v>
      </c>
      <c r="AJ458" s="4">
        <v>45383</v>
      </c>
      <c r="AK458" s="5">
        <v>45439</v>
      </c>
      <c r="AL458" t="s">
        <v>43</v>
      </c>
      <c r="AM458" t="s">
        <v>61</v>
      </c>
      <c r="AN458">
        <v>1130.6000000000001</v>
      </c>
      <c r="AO458">
        <v>1130.6000000000001</v>
      </c>
      <c r="AQ458" s="6">
        <v>1130.6000000000001</v>
      </c>
    </row>
    <row r="459" spans="1:43" x14ac:dyDescent="0.3">
      <c r="A459" t="s">
        <v>1510</v>
      </c>
      <c r="B459" t="s">
        <v>224</v>
      </c>
      <c r="C459" t="s">
        <v>46</v>
      </c>
      <c r="D459" s="3">
        <v>71475</v>
      </c>
      <c r="E459" t="s">
        <v>1511</v>
      </c>
      <c r="F459" t="s">
        <v>48</v>
      </c>
      <c r="G459" t="s">
        <v>49</v>
      </c>
      <c r="H459" t="s">
        <v>50</v>
      </c>
      <c r="I459" t="s">
        <v>51</v>
      </c>
      <c r="J459" t="s">
        <v>102</v>
      </c>
      <c r="K459" t="s">
        <v>102</v>
      </c>
      <c r="L459" t="s">
        <v>103</v>
      </c>
      <c r="M459" t="s">
        <v>52</v>
      </c>
      <c r="N459" t="s">
        <v>1846</v>
      </c>
      <c r="O459" t="s">
        <v>105</v>
      </c>
      <c r="Q459" s="3"/>
      <c r="U459" s="3"/>
      <c r="W459" t="s">
        <v>43</v>
      </c>
      <c r="X459" t="s">
        <v>43</v>
      </c>
      <c r="Y459" s="3">
        <v>3624</v>
      </c>
      <c r="Z459" t="s">
        <v>1847</v>
      </c>
      <c r="AA459" t="s">
        <v>1848</v>
      </c>
      <c r="AB459" t="s">
        <v>1849</v>
      </c>
      <c r="AC459" t="s">
        <v>1850</v>
      </c>
      <c r="AD459" t="s">
        <v>110</v>
      </c>
      <c r="AE459" t="s">
        <v>60</v>
      </c>
      <c r="AH459" s="3"/>
      <c r="AI459" s="3">
        <v>2024</v>
      </c>
      <c r="AJ459" s="4">
        <v>45444</v>
      </c>
      <c r="AK459" s="5">
        <v>45480</v>
      </c>
      <c r="AL459" t="s">
        <v>43</v>
      </c>
      <c r="AM459" t="s">
        <v>61</v>
      </c>
      <c r="AN459">
        <v>1290.77</v>
      </c>
      <c r="AO459">
        <v>1290.77</v>
      </c>
      <c r="AQ459" s="6">
        <v>1290.77</v>
      </c>
    </row>
    <row r="460" spans="1:43" x14ac:dyDescent="0.3">
      <c r="A460" t="s">
        <v>1510</v>
      </c>
      <c r="B460" t="s">
        <v>224</v>
      </c>
      <c r="C460" t="s">
        <v>46</v>
      </c>
      <c r="D460" s="3">
        <v>71475</v>
      </c>
      <c r="E460" t="s">
        <v>1511</v>
      </c>
      <c r="F460" t="s">
        <v>48</v>
      </c>
      <c r="G460" t="s">
        <v>49</v>
      </c>
      <c r="H460" t="s">
        <v>50</v>
      </c>
      <c r="I460" t="s">
        <v>51</v>
      </c>
      <c r="J460" t="s">
        <v>102</v>
      </c>
      <c r="K460" t="s">
        <v>102</v>
      </c>
      <c r="L460" t="s">
        <v>103</v>
      </c>
      <c r="M460" t="s">
        <v>52</v>
      </c>
      <c r="N460" t="s">
        <v>1851</v>
      </c>
      <c r="O460" t="s">
        <v>105</v>
      </c>
      <c r="Q460" s="3"/>
      <c r="U460" s="3"/>
      <c r="W460" t="s">
        <v>43</v>
      </c>
      <c r="X460" t="s">
        <v>43</v>
      </c>
      <c r="Y460" s="3">
        <v>3625</v>
      </c>
      <c r="Z460" t="s">
        <v>1847</v>
      </c>
      <c r="AA460" t="s">
        <v>1852</v>
      </c>
      <c r="AB460" t="s">
        <v>1849</v>
      </c>
      <c r="AC460" t="s">
        <v>1850</v>
      </c>
      <c r="AD460" t="s">
        <v>110</v>
      </c>
      <c r="AE460" t="s">
        <v>60</v>
      </c>
      <c r="AH460" s="3"/>
      <c r="AI460" s="3">
        <v>2024</v>
      </c>
      <c r="AJ460" s="4">
        <v>45444</v>
      </c>
      <c r="AK460" s="5">
        <v>45480</v>
      </c>
      <c r="AL460" t="s">
        <v>43</v>
      </c>
      <c r="AM460" t="s">
        <v>61</v>
      </c>
      <c r="AN460">
        <v>3994.69</v>
      </c>
      <c r="AO460">
        <v>3994.69</v>
      </c>
      <c r="AQ460" s="6">
        <v>3994.69</v>
      </c>
    </row>
    <row r="461" spans="1:43" x14ac:dyDescent="0.3">
      <c r="A461" t="s">
        <v>1510</v>
      </c>
      <c r="B461" t="s">
        <v>289</v>
      </c>
      <c r="C461" t="s">
        <v>46</v>
      </c>
      <c r="D461" s="3">
        <v>71475</v>
      </c>
      <c r="E461" t="s">
        <v>1511</v>
      </c>
      <c r="F461" t="s">
        <v>48</v>
      </c>
      <c r="G461" t="s">
        <v>49</v>
      </c>
      <c r="H461" t="s">
        <v>50</v>
      </c>
      <c r="I461" t="s">
        <v>51</v>
      </c>
      <c r="J461" t="s">
        <v>102</v>
      </c>
      <c r="K461" t="s">
        <v>102</v>
      </c>
      <c r="L461" t="s">
        <v>103</v>
      </c>
      <c r="M461" t="s">
        <v>52</v>
      </c>
      <c r="N461" t="s">
        <v>1853</v>
      </c>
      <c r="O461" t="s">
        <v>105</v>
      </c>
      <c r="Q461" s="3"/>
      <c r="U461" s="3"/>
      <c r="W461" t="s">
        <v>43</v>
      </c>
      <c r="X461" t="s">
        <v>43</v>
      </c>
      <c r="Y461" s="3">
        <v>3627</v>
      </c>
      <c r="Z461" t="s">
        <v>1854</v>
      </c>
      <c r="AA461" t="s">
        <v>1855</v>
      </c>
      <c r="AB461" t="s">
        <v>1856</v>
      </c>
      <c r="AC461" t="s">
        <v>1543</v>
      </c>
      <c r="AD461" t="s">
        <v>110</v>
      </c>
      <c r="AE461" t="s">
        <v>60</v>
      </c>
      <c r="AH461" s="3"/>
      <c r="AI461" s="3">
        <v>2023</v>
      </c>
      <c r="AJ461" s="4">
        <v>45170</v>
      </c>
      <c r="AK461" s="5">
        <v>45202</v>
      </c>
      <c r="AL461" t="s">
        <v>43</v>
      </c>
      <c r="AM461" t="s">
        <v>61</v>
      </c>
      <c r="AN461">
        <v>6000.25</v>
      </c>
      <c r="AO461">
        <v>6000.25</v>
      </c>
      <c r="AQ461" s="6">
        <v>6000.25</v>
      </c>
    </row>
    <row r="462" spans="1:43" x14ac:dyDescent="0.3">
      <c r="A462" t="s">
        <v>1510</v>
      </c>
      <c r="B462" t="s">
        <v>179</v>
      </c>
      <c r="C462" t="s">
        <v>46</v>
      </c>
      <c r="D462" s="3">
        <v>71475</v>
      </c>
      <c r="E462" t="s">
        <v>1511</v>
      </c>
      <c r="F462" t="s">
        <v>48</v>
      </c>
      <c r="G462" t="s">
        <v>49</v>
      </c>
      <c r="H462" t="s">
        <v>50</v>
      </c>
      <c r="I462" t="s">
        <v>51</v>
      </c>
      <c r="J462" t="s">
        <v>102</v>
      </c>
      <c r="K462" t="s">
        <v>102</v>
      </c>
      <c r="L462" t="s">
        <v>103</v>
      </c>
      <c r="M462" t="s">
        <v>52</v>
      </c>
      <c r="N462" t="s">
        <v>1857</v>
      </c>
      <c r="O462" t="s">
        <v>105</v>
      </c>
      <c r="Q462" s="3"/>
      <c r="U462" s="3"/>
      <c r="W462" t="s">
        <v>43</v>
      </c>
      <c r="X462" t="s">
        <v>43</v>
      </c>
      <c r="Y462" s="3">
        <v>3661</v>
      </c>
      <c r="Z462" t="s">
        <v>1858</v>
      </c>
      <c r="AA462" t="s">
        <v>1859</v>
      </c>
      <c r="AB462" t="s">
        <v>1860</v>
      </c>
      <c r="AC462" t="s">
        <v>1861</v>
      </c>
      <c r="AD462" t="s">
        <v>110</v>
      </c>
      <c r="AE462" t="s">
        <v>60</v>
      </c>
      <c r="AH462" s="3"/>
      <c r="AI462" s="3">
        <v>2024</v>
      </c>
      <c r="AJ462" s="4">
        <v>45536</v>
      </c>
      <c r="AK462" s="5">
        <v>45575</v>
      </c>
      <c r="AL462" t="s">
        <v>43</v>
      </c>
      <c r="AM462" t="s">
        <v>61</v>
      </c>
      <c r="AN462">
        <v>1293.54</v>
      </c>
      <c r="AO462">
        <v>1293.54</v>
      </c>
      <c r="AQ462" s="6">
        <v>1293.54</v>
      </c>
    </row>
    <row r="463" spans="1:43" x14ac:dyDescent="0.3">
      <c r="A463" t="s">
        <v>1510</v>
      </c>
      <c r="B463" t="s">
        <v>179</v>
      </c>
      <c r="C463" t="s">
        <v>46</v>
      </c>
      <c r="D463" s="3">
        <v>71475</v>
      </c>
      <c r="E463" t="s">
        <v>1511</v>
      </c>
      <c r="F463" t="s">
        <v>48</v>
      </c>
      <c r="G463" t="s">
        <v>49</v>
      </c>
      <c r="H463" t="s">
        <v>50</v>
      </c>
      <c r="I463" t="s">
        <v>51</v>
      </c>
      <c r="J463" t="s">
        <v>102</v>
      </c>
      <c r="K463" t="s">
        <v>102</v>
      </c>
      <c r="L463" t="s">
        <v>103</v>
      </c>
      <c r="M463" t="s">
        <v>52</v>
      </c>
      <c r="N463" t="s">
        <v>1862</v>
      </c>
      <c r="O463" t="s">
        <v>105</v>
      </c>
      <c r="Q463" s="3"/>
      <c r="U463" s="3"/>
      <c r="W463" t="s">
        <v>43</v>
      </c>
      <c r="X463" t="s">
        <v>43</v>
      </c>
      <c r="Y463" s="3">
        <v>3662</v>
      </c>
      <c r="Z463" t="s">
        <v>1858</v>
      </c>
      <c r="AA463" t="s">
        <v>1863</v>
      </c>
      <c r="AB463" t="s">
        <v>1860</v>
      </c>
      <c r="AC463" t="s">
        <v>1861</v>
      </c>
      <c r="AD463" t="s">
        <v>110</v>
      </c>
      <c r="AE463" t="s">
        <v>60</v>
      </c>
      <c r="AH463" s="3"/>
      <c r="AI463" s="3">
        <v>2024</v>
      </c>
      <c r="AJ463" s="4">
        <v>45536</v>
      </c>
      <c r="AK463" s="5">
        <v>45575</v>
      </c>
      <c r="AL463" t="s">
        <v>43</v>
      </c>
      <c r="AM463" t="s">
        <v>61</v>
      </c>
      <c r="AN463">
        <v>2703.05</v>
      </c>
      <c r="AO463">
        <v>2703.05</v>
      </c>
      <c r="AQ463" s="6">
        <v>2703.05</v>
      </c>
    </row>
    <row r="464" spans="1:43" x14ac:dyDescent="0.3">
      <c r="A464" t="s">
        <v>1510</v>
      </c>
      <c r="B464" t="s">
        <v>179</v>
      </c>
      <c r="C464" t="s">
        <v>46</v>
      </c>
      <c r="D464" s="3">
        <v>71475</v>
      </c>
      <c r="E464" t="s">
        <v>1511</v>
      </c>
      <c r="F464" t="s">
        <v>48</v>
      </c>
      <c r="G464" t="s">
        <v>49</v>
      </c>
      <c r="H464" t="s">
        <v>50</v>
      </c>
      <c r="I464" t="s">
        <v>51</v>
      </c>
      <c r="J464" t="s">
        <v>102</v>
      </c>
      <c r="K464" t="s">
        <v>102</v>
      </c>
      <c r="L464" t="s">
        <v>103</v>
      </c>
      <c r="M464" t="s">
        <v>52</v>
      </c>
      <c r="N464" t="s">
        <v>1864</v>
      </c>
      <c r="O464" t="s">
        <v>105</v>
      </c>
      <c r="Q464" s="3"/>
      <c r="U464" s="3"/>
      <c r="W464" t="s">
        <v>43</v>
      </c>
      <c r="X464" t="s">
        <v>43</v>
      </c>
      <c r="Y464" s="3">
        <v>3663</v>
      </c>
      <c r="Z464" t="s">
        <v>1858</v>
      </c>
      <c r="AA464" t="s">
        <v>1865</v>
      </c>
      <c r="AB464" t="s">
        <v>1860</v>
      </c>
      <c r="AC464" t="s">
        <v>1861</v>
      </c>
      <c r="AD464" t="s">
        <v>110</v>
      </c>
      <c r="AE464" t="s">
        <v>60</v>
      </c>
      <c r="AH464" s="3"/>
      <c r="AI464" s="3">
        <v>2024</v>
      </c>
      <c r="AJ464" s="4">
        <v>45536</v>
      </c>
      <c r="AK464" s="5">
        <v>45575</v>
      </c>
      <c r="AL464" t="s">
        <v>43</v>
      </c>
      <c r="AM464" t="s">
        <v>61</v>
      </c>
      <c r="AN464">
        <v>7190.74</v>
      </c>
      <c r="AO464">
        <v>7190.74</v>
      </c>
      <c r="AQ464" s="6">
        <v>7190.74</v>
      </c>
    </row>
    <row r="465" spans="1:43" x14ac:dyDescent="0.3">
      <c r="A465" t="s">
        <v>1510</v>
      </c>
      <c r="B465" t="s">
        <v>144</v>
      </c>
      <c r="C465" t="s">
        <v>46</v>
      </c>
      <c r="D465" s="3">
        <v>71475</v>
      </c>
      <c r="E465" t="s">
        <v>1511</v>
      </c>
      <c r="F465" t="s">
        <v>48</v>
      </c>
      <c r="G465" t="s">
        <v>49</v>
      </c>
      <c r="H465" t="s">
        <v>50</v>
      </c>
      <c r="I465" t="s">
        <v>51</v>
      </c>
      <c r="J465" t="s">
        <v>102</v>
      </c>
      <c r="K465" t="s">
        <v>102</v>
      </c>
      <c r="L465" t="s">
        <v>103</v>
      </c>
      <c r="M465" t="s">
        <v>52</v>
      </c>
      <c r="N465" t="s">
        <v>1866</v>
      </c>
      <c r="O465" t="s">
        <v>105</v>
      </c>
      <c r="Q465" s="3"/>
      <c r="U465" s="3"/>
      <c r="W465" t="s">
        <v>43</v>
      </c>
      <c r="X465" t="s">
        <v>43</v>
      </c>
      <c r="Y465" s="3">
        <v>3676</v>
      </c>
      <c r="Z465" t="s">
        <v>1867</v>
      </c>
      <c r="AA465" t="s">
        <v>1868</v>
      </c>
      <c r="AB465" t="s">
        <v>1869</v>
      </c>
      <c r="AC465" t="s">
        <v>1562</v>
      </c>
      <c r="AD465" t="s">
        <v>110</v>
      </c>
      <c r="AE465" t="s">
        <v>60</v>
      </c>
      <c r="AH465" s="3"/>
      <c r="AI465" s="3">
        <v>2023</v>
      </c>
      <c r="AJ465" s="4">
        <v>44958</v>
      </c>
      <c r="AK465" s="5">
        <v>45117</v>
      </c>
      <c r="AL465" t="s">
        <v>43</v>
      </c>
      <c r="AM465" t="s">
        <v>61</v>
      </c>
      <c r="AN465">
        <v>858.69</v>
      </c>
      <c r="AO465">
        <v>858.69</v>
      </c>
      <c r="AQ465" s="6">
        <v>858.69</v>
      </c>
    </row>
    <row r="466" spans="1:43" x14ac:dyDescent="0.3">
      <c r="A466" t="s">
        <v>1510</v>
      </c>
      <c r="B466" t="s">
        <v>130</v>
      </c>
      <c r="C466" t="s">
        <v>46</v>
      </c>
      <c r="D466" s="3">
        <v>71475</v>
      </c>
      <c r="E466" t="s">
        <v>1511</v>
      </c>
      <c r="F466" t="s">
        <v>48</v>
      </c>
      <c r="G466" t="s">
        <v>49</v>
      </c>
      <c r="H466" t="s">
        <v>50</v>
      </c>
      <c r="I466" t="s">
        <v>51</v>
      </c>
      <c r="J466" t="s">
        <v>102</v>
      </c>
      <c r="K466" t="s">
        <v>102</v>
      </c>
      <c r="L466" t="s">
        <v>103</v>
      </c>
      <c r="M466" t="s">
        <v>52</v>
      </c>
      <c r="N466" t="s">
        <v>1870</v>
      </c>
      <c r="O466" t="s">
        <v>105</v>
      </c>
      <c r="Q466" s="3"/>
      <c r="U466" s="3"/>
      <c r="W466" t="s">
        <v>43</v>
      </c>
      <c r="X466" t="s">
        <v>43</v>
      </c>
      <c r="Y466" s="3">
        <v>3706</v>
      </c>
      <c r="Z466" t="s">
        <v>1871</v>
      </c>
      <c r="AA466" t="s">
        <v>1872</v>
      </c>
      <c r="AB466" t="s">
        <v>1873</v>
      </c>
      <c r="AC466" t="s">
        <v>1874</v>
      </c>
      <c r="AD466" t="s">
        <v>110</v>
      </c>
      <c r="AE466" t="s">
        <v>60</v>
      </c>
      <c r="AH466" s="3"/>
      <c r="AI466" s="3">
        <v>2024</v>
      </c>
      <c r="AJ466" s="4">
        <v>45597</v>
      </c>
      <c r="AK466" s="5">
        <v>45637</v>
      </c>
      <c r="AL466" t="s">
        <v>43</v>
      </c>
      <c r="AM466" t="s">
        <v>61</v>
      </c>
      <c r="AN466">
        <v>1295.1600000000001</v>
      </c>
      <c r="AO466">
        <v>1295.1600000000001</v>
      </c>
      <c r="AQ466" s="6">
        <v>1295.1600000000001</v>
      </c>
    </row>
    <row r="467" spans="1:43" x14ac:dyDescent="0.3">
      <c r="A467" t="s">
        <v>1510</v>
      </c>
      <c r="B467" t="s">
        <v>130</v>
      </c>
      <c r="C467" t="s">
        <v>46</v>
      </c>
      <c r="D467" s="3">
        <v>71475</v>
      </c>
      <c r="E467" t="s">
        <v>1511</v>
      </c>
      <c r="F467" t="s">
        <v>48</v>
      </c>
      <c r="G467" t="s">
        <v>49</v>
      </c>
      <c r="H467" t="s">
        <v>50</v>
      </c>
      <c r="I467" t="s">
        <v>51</v>
      </c>
      <c r="J467" t="s">
        <v>102</v>
      </c>
      <c r="K467" t="s">
        <v>102</v>
      </c>
      <c r="L467" t="s">
        <v>103</v>
      </c>
      <c r="M467" t="s">
        <v>52</v>
      </c>
      <c r="N467" t="s">
        <v>1875</v>
      </c>
      <c r="O467" t="s">
        <v>105</v>
      </c>
      <c r="Q467" s="3"/>
      <c r="U467" s="3"/>
      <c r="W467" t="s">
        <v>43</v>
      </c>
      <c r="X467" t="s">
        <v>43</v>
      </c>
      <c r="Y467" s="3">
        <v>3707</v>
      </c>
      <c r="Z467" t="s">
        <v>1871</v>
      </c>
      <c r="AA467" t="s">
        <v>1876</v>
      </c>
      <c r="AB467" t="s">
        <v>1873</v>
      </c>
      <c r="AC467" t="s">
        <v>1874</v>
      </c>
      <c r="AD467" t="s">
        <v>110</v>
      </c>
      <c r="AE467" t="s">
        <v>60</v>
      </c>
      <c r="AH467" s="3"/>
      <c r="AI467" s="3">
        <v>2024</v>
      </c>
      <c r="AJ467" s="4">
        <v>45597</v>
      </c>
      <c r="AK467" s="5">
        <v>45637</v>
      </c>
      <c r="AL467" t="s">
        <v>43</v>
      </c>
      <c r="AM467" t="s">
        <v>61</v>
      </c>
      <c r="AN467">
        <v>2704.67</v>
      </c>
      <c r="AO467">
        <v>2704.67</v>
      </c>
      <c r="AQ467" s="6">
        <v>2704.67</v>
      </c>
    </row>
    <row r="468" spans="1:43" x14ac:dyDescent="0.3">
      <c r="A468" t="s">
        <v>1510</v>
      </c>
      <c r="B468" t="s">
        <v>130</v>
      </c>
      <c r="C468" t="s">
        <v>46</v>
      </c>
      <c r="D468" s="3">
        <v>71475</v>
      </c>
      <c r="E468" t="s">
        <v>1511</v>
      </c>
      <c r="F468" t="s">
        <v>48</v>
      </c>
      <c r="G468" t="s">
        <v>49</v>
      </c>
      <c r="H468" t="s">
        <v>50</v>
      </c>
      <c r="I468" t="s">
        <v>51</v>
      </c>
      <c r="J468" t="s">
        <v>102</v>
      </c>
      <c r="K468" t="s">
        <v>102</v>
      </c>
      <c r="L468" t="s">
        <v>103</v>
      </c>
      <c r="M468" t="s">
        <v>52</v>
      </c>
      <c r="N468" t="s">
        <v>1877</v>
      </c>
      <c r="O468" t="s">
        <v>105</v>
      </c>
      <c r="Q468" s="3"/>
      <c r="U468" s="3"/>
      <c r="W468" t="s">
        <v>43</v>
      </c>
      <c r="X468" t="s">
        <v>43</v>
      </c>
      <c r="Y468" s="3">
        <v>3708</v>
      </c>
      <c r="Z468" t="s">
        <v>1871</v>
      </c>
      <c r="AA468" t="s">
        <v>1878</v>
      </c>
      <c r="AB468" t="s">
        <v>1873</v>
      </c>
      <c r="AC468" t="s">
        <v>1874</v>
      </c>
      <c r="AD468" t="s">
        <v>110</v>
      </c>
      <c r="AE468" t="s">
        <v>60</v>
      </c>
      <c r="AH468" s="3"/>
      <c r="AI468" s="3">
        <v>2024</v>
      </c>
      <c r="AJ468" s="4">
        <v>45597</v>
      </c>
      <c r="AK468" s="5">
        <v>45637</v>
      </c>
      <c r="AL468" t="s">
        <v>43</v>
      </c>
      <c r="AM468" t="s">
        <v>61</v>
      </c>
      <c r="AN468">
        <v>7192.3600000000006</v>
      </c>
      <c r="AO468">
        <v>7192.3600000000006</v>
      </c>
      <c r="AQ468" s="6">
        <v>7192.3600000000006</v>
      </c>
    </row>
    <row r="469" spans="1:43" x14ac:dyDescent="0.3">
      <c r="A469" t="s">
        <v>1510</v>
      </c>
      <c r="B469" t="s">
        <v>117</v>
      </c>
      <c r="C469" t="s">
        <v>46</v>
      </c>
      <c r="D469" s="3">
        <v>71475</v>
      </c>
      <c r="E469" t="s">
        <v>1511</v>
      </c>
      <c r="F469" t="s">
        <v>48</v>
      </c>
      <c r="G469" t="s">
        <v>49</v>
      </c>
      <c r="H469" t="s">
        <v>50</v>
      </c>
      <c r="I469" t="s">
        <v>51</v>
      </c>
      <c r="J469" t="s">
        <v>102</v>
      </c>
      <c r="K469" t="s">
        <v>102</v>
      </c>
      <c r="L469" t="s">
        <v>103</v>
      </c>
      <c r="M469" t="s">
        <v>52</v>
      </c>
      <c r="N469" t="s">
        <v>1879</v>
      </c>
      <c r="O469" t="s">
        <v>105</v>
      </c>
      <c r="Q469" s="3"/>
      <c r="U469" s="3"/>
      <c r="W469" t="s">
        <v>43</v>
      </c>
      <c r="X469" t="s">
        <v>43</v>
      </c>
      <c r="Y469" s="3">
        <v>3751</v>
      </c>
      <c r="Z469" t="s">
        <v>1880</v>
      </c>
      <c r="AA469" t="s">
        <v>1881</v>
      </c>
      <c r="AB469" t="s">
        <v>1882</v>
      </c>
      <c r="AC469" t="s">
        <v>1529</v>
      </c>
      <c r="AD469" t="s">
        <v>110</v>
      </c>
      <c r="AE469" t="s">
        <v>60</v>
      </c>
      <c r="AH469" s="3"/>
      <c r="AI469" s="3">
        <v>2023</v>
      </c>
      <c r="AJ469" s="4">
        <v>45231</v>
      </c>
      <c r="AK469" s="5">
        <v>45268</v>
      </c>
      <c r="AL469" t="s">
        <v>43</v>
      </c>
      <c r="AM469" t="s">
        <v>61</v>
      </c>
      <c r="AN469">
        <v>916.11</v>
      </c>
      <c r="AO469">
        <v>916.11</v>
      </c>
      <c r="AQ469" s="6">
        <v>916.11</v>
      </c>
    </row>
    <row r="470" spans="1:43" x14ac:dyDescent="0.3">
      <c r="A470" t="s">
        <v>1510</v>
      </c>
      <c r="B470" t="s">
        <v>117</v>
      </c>
      <c r="C470" t="s">
        <v>46</v>
      </c>
      <c r="D470" s="3">
        <v>71475</v>
      </c>
      <c r="E470" t="s">
        <v>1511</v>
      </c>
      <c r="F470" t="s">
        <v>48</v>
      </c>
      <c r="G470" t="s">
        <v>49</v>
      </c>
      <c r="H470" t="s">
        <v>50</v>
      </c>
      <c r="I470" t="s">
        <v>51</v>
      </c>
      <c r="J470" t="s">
        <v>102</v>
      </c>
      <c r="K470" t="s">
        <v>102</v>
      </c>
      <c r="L470" t="s">
        <v>103</v>
      </c>
      <c r="M470" t="s">
        <v>52</v>
      </c>
      <c r="N470" t="s">
        <v>1883</v>
      </c>
      <c r="O470" t="s">
        <v>105</v>
      </c>
      <c r="Q470" s="3"/>
      <c r="U470" s="3"/>
      <c r="W470" t="s">
        <v>43</v>
      </c>
      <c r="X470" t="s">
        <v>43</v>
      </c>
      <c r="Y470" s="3">
        <v>3752</v>
      </c>
      <c r="Z470" t="s">
        <v>1880</v>
      </c>
      <c r="AA470" t="s">
        <v>1884</v>
      </c>
      <c r="AB470" t="s">
        <v>1882</v>
      </c>
      <c r="AC470" t="s">
        <v>1529</v>
      </c>
      <c r="AD470" t="s">
        <v>110</v>
      </c>
      <c r="AE470" t="s">
        <v>60</v>
      </c>
      <c r="AH470" s="3"/>
      <c r="AI470" s="3">
        <v>2023</v>
      </c>
      <c r="AJ470" s="4">
        <v>45231</v>
      </c>
      <c r="AK470" s="5">
        <v>45268</v>
      </c>
      <c r="AL470" t="s">
        <v>43</v>
      </c>
      <c r="AM470" t="s">
        <v>61</v>
      </c>
      <c r="AN470">
        <v>3863.03</v>
      </c>
      <c r="AO470">
        <v>3863.03</v>
      </c>
      <c r="AQ470" s="6">
        <v>3863.03</v>
      </c>
    </row>
    <row r="471" spans="1:43" x14ac:dyDescent="0.3">
      <c r="A471" t="s">
        <v>1510</v>
      </c>
      <c r="B471" t="s">
        <v>124</v>
      </c>
      <c r="C471" t="s">
        <v>46</v>
      </c>
      <c r="D471" s="3">
        <v>71475</v>
      </c>
      <c r="E471" t="s">
        <v>1511</v>
      </c>
      <c r="F471" t="s">
        <v>48</v>
      </c>
      <c r="G471" t="s">
        <v>49</v>
      </c>
      <c r="H471" t="s">
        <v>50</v>
      </c>
      <c r="I471" t="s">
        <v>51</v>
      </c>
      <c r="J471" t="s">
        <v>102</v>
      </c>
      <c r="K471" t="s">
        <v>102</v>
      </c>
      <c r="L471" t="s">
        <v>103</v>
      </c>
      <c r="M471" t="s">
        <v>52</v>
      </c>
      <c r="N471" t="s">
        <v>1885</v>
      </c>
      <c r="O471" t="s">
        <v>105</v>
      </c>
      <c r="Q471" s="3"/>
      <c r="U471" s="3"/>
      <c r="W471" t="s">
        <v>43</v>
      </c>
      <c r="X471" t="s">
        <v>43</v>
      </c>
      <c r="Y471" s="3">
        <v>3759</v>
      </c>
      <c r="Z471" t="s">
        <v>1886</v>
      </c>
      <c r="AA471" t="s">
        <v>1887</v>
      </c>
      <c r="AB471" t="s">
        <v>1888</v>
      </c>
      <c r="AC471" t="s">
        <v>1889</v>
      </c>
      <c r="AD471" t="s">
        <v>110</v>
      </c>
      <c r="AE471" t="s">
        <v>60</v>
      </c>
      <c r="AH471" s="3"/>
      <c r="AI471" s="3">
        <v>2024</v>
      </c>
      <c r="AJ471" s="4">
        <v>45566</v>
      </c>
      <c r="AK471" s="5">
        <v>45607</v>
      </c>
      <c r="AL471" t="s">
        <v>43</v>
      </c>
      <c r="AM471" t="s">
        <v>61</v>
      </c>
      <c r="AN471">
        <v>1293.8900000000001</v>
      </c>
      <c r="AO471">
        <v>1293.8900000000001</v>
      </c>
      <c r="AQ471" s="6">
        <v>1293.8900000000001</v>
      </c>
    </row>
    <row r="472" spans="1:43" x14ac:dyDescent="0.3">
      <c r="A472" t="s">
        <v>1510</v>
      </c>
      <c r="B472" t="s">
        <v>124</v>
      </c>
      <c r="C472" t="s">
        <v>46</v>
      </c>
      <c r="D472" s="3">
        <v>71475</v>
      </c>
      <c r="E472" t="s">
        <v>1511</v>
      </c>
      <c r="F472" t="s">
        <v>48</v>
      </c>
      <c r="G472" t="s">
        <v>49</v>
      </c>
      <c r="H472" t="s">
        <v>50</v>
      </c>
      <c r="I472" t="s">
        <v>51</v>
      </c>
      <c r="J472" t="s">
        <v>102</v>
      </c>
      <c r="K472" t="s">
        <v>102</v>
      </c>
      <c r="L472" t="s">
        <v>103</v>
      </c>
      <c r="M472" t="s">
        <v>52</v>
      </c>
      <c r="N472" t="s">
        <v>1890</v>
      </c>
      <c r="O472" t="s">
        <v>105</v>
      </c>
      <c r="Q472" s="3"/>
      <c r="U472" s="3"/>
      <c r="W472" t="s">
        <v>43</v>
      </c>
      <c r="X472" t="s">
        <v>43</v>
      </c>
      <c r="Y472" s="3">
        <v>3760</v>
      </c>
      <c r="Z472" t="s">
        <v>1886</v>
      </c>
      <c r="AA472" t="s">
        <v>1891</v>
      </c>
      <c r="AB472" t="s">
        <v>1888</v>
      </c>
      <c r="AC472" t="s">
        <v>1889</v>
      </c>
      <c r="AD472" t="s">
        <v>110</v>
      </c>
      <c r="AE472" t="s">
        <v>60</v>
      </c>
      <c r="AH472" s="3"/>
      <c r="AI472" s="3">
        <v>2024</v>
      </c>
      <c r="AJ472" s="4">
        <v>45566</v>
      </c>
      <c r="AK472" s="5">
        <v>45607</v>
      </c>
      <c r="AL472" t="s">
        <v>43</v>
      </c>
      <c r="AM472" t="s">
        <v>61</v>
      </c>
      <c r="AN472">
        <v>2703.4</v>
      </c>
      <c r="AO472">
        <v>2703.4</v>
      </c>
      <c r="AQ472" s="6">
        <v>2703.4</v>
      </c>
    </row>
    <row r="473" spans="1:43" x14ac:dyDescent="0.3">
      <c r="A473" t="s">
        <v>1510</v>
      </c>
      <c r="B473" t="s">
        <v>124</v>
      </c>
      <c r="C473" t="s">
        <v>46</v>
      </c>
      <c r="D473" s="3">
        <v>71475</v>
      </c>
      <c r="E473" t="s">
        <v>1511</v>
      </c>
      <c r="F473" t="s">
        <v>48</v>
      </c>
      <c r="G473" t="s">
        <v>49</v>
      </c>
      <c r="H473" t="s">
        <v>50</v>
      </c>
      <c r="I473" t="s">
        <v>51</v>
      </c>
      <c r="J473" t="s">
        <v>102</v>
      </c>
      <c r="K473" t="s">
        <v>102</v>
      </c>
      <c r="L473" t="s">
        <v>103</v>
      </c>
      <c r="M473" t="s">
        <v>52</v>
      </c>
      <c r="N473" t="s">
        <v>1892</v>
      </c>
      <c r="O473" t="s">
        <v>105</v>
      </c>
      <c r="Q473" s="3"/>
      <c r="U473" s="3"/>
      <c r="W473" t="s">
        <v>43</v>
      </c>
      <c r="X473" t="s">
        <v>43</v>
      </c>
      <c r="Y473" s="3">
        <v>3761</v>
      </c>
      <c r="Z473" t="s">
        <v>1886</v>
      </c>
      <c r="AA473" t="s">
        <v>1893</v>
      </c>
      <c r="AB473" t="s">
        <v>1888</v>
      </c>
      <c r="AC473" t="s">
        <v>1889</v>
      </c>
      <c r="AD473" t="s">
        <v>110</v>
      </c>
      <c r="AE473" t="s">
        <v>60</v>
      </c>
      <c r="AH473" s="3"/>
      <c r="AI473" s="3">
        <v>2024</v>
      </c>
      <c r="AJ473" s="4">
        <v>45566</v>
      </c>
      <c r="AK473" s="5">
        <v>45607</v>
      </c>
      <c r="AL473" t="s">
        <v>43</v>
      </c>
      <c r="AM473" t="s">
        <v>61</v>
      </c>
      <c r="AN473">
        <v>7045.28</v>
      </c>
      <c r="AO473">
        <v>7045.28</v>
      </c>
      <c r="AQ473" s="6">
        <v>7045.28</v>
      </c>
    </row>
    <row r="474" spans="1:43" x14ac:dyDescent="0.3">
      <c r="A474" t="s">
        <v>1894</v>
      </c>
      <c r="B474" t="s">
        <v>289</v>
      </c>
      <c r="C474" t="s">
        <v>46</v>
      </c>
      <c r="D474" s="3">
        <v>71475</v>
      </c>
      <c r="E474" t="s">
        <v>1511</v>
      </c>
      <c r="F474" t="s">
        <v>48</v>
      </c>
      <c r="G474" t="s">
        <v>49</v>
      </c>
      <c r="H474" t="s">
        <v>50</v>
      </c>
      <c r="I474" t="s">
        <v>51</v>
      </c>
      <c r="J474" t="s">
        <v>102</v>
      </c>
      <c r="K474" t="s">
        <v>102</v>
      </c>
      <c r="L474" t="s">
        <v>103</v>
      </c>
      <c r="M474" t="s">
        <v>52</v>
      </c>
      <c r="N474" t="s">
        <v>1895</v>
      </c>
      <c r="O474" t="s">
        <v>105</v>
      </c>
      <c r="Q474" s="3"/>
      <c r="U474" s="3"/>
      <c r="W474" t="s">
        <v>43</v>
      </c>
      <c r="X474" t="s">
        <v>43</v>
      </c>
      <c r="Y474" s="3">
        <v>119</v>
      </c>
      <c r="Z474" t="s">
        <v>1896</v>
      </c>
      <c r="AA474" t="s">
        <v>1367</v>
      </c>
      <c r="AB474" t="s">
        <v>1897</v>
      </c>
      <c r="AC474" t="s">
        <v>1516</v>
      </c>
      <c r="AD474" t="s">
        <v>110</v>
      </c>
      <c r="AE474" t="s">
        <v>60</v>
      </c>
      <c r="AH474" s="3"/>
      <c r="AI474" s="3">
        <v>2023</v>
      </c>
      <c r="AJ474" s="4">
        <v>45199</v>
      </c>
      <c r="AK474" s="5">
        <v>45278</v>
      </c>
      <c r="AL474" t="s">
        <v>43</v>
      </c>
      <c r="AM474" t="s">
        <v>61</v>
      </c>
      <c r="AN474">
        <v>-99.73</v>
      </c>
      <c r="AP474">
        <v>99.73</v>
      </c>
      <c r="AQ474" s="6">
        <v>-99.73</v>
      </c>
    </row>
    <row r="475" spans="1:43" x14ac:dyDescent="0.3">
      <c r="A475" t="s">
        <v>1894</v>
      </c>
      <c r="B475" t="s">
        <v>247</v>
      </c>
      <c r="C475" t="s">
        <v>46</v>
      </c>
      <c r="D475" s="3">
        <v>71475</v>
      </c>
      <c r="E475" t="s">
        <v>1511</v>
      </c>
      <c r="F475" t="s">
        <v>48</v>
      </c>
      <c r="G475" t="s">
        <v>49</v>
      </c>
      <c r="H475" t="s">
        <v>50</v>
      </c>
      <c r="I475" t="s">
        <v>51</v>
      </c>
      <c r="J475" t="s">
        <v>102</v>
      </c>
      <c r="K475" t="s">
        <v>102</v>
      </c>
      <c r="L475" t="s">
        <v>103</v>
      </c>
      <c r="M475" t="s">
        <v>52</v>
      </c>
      <c r="N475" t="s">
        <v>1898</v>
      </c>
      <c r="O475" t="s">
        <v>105</v>
      </c>
      <c r="Q475" s="3"/>
      <c r="U475" s="3"/>
      <c r="W475" t="s">
        <v>43</v>
      </c>
      <c r="X475" t="s">
        <v>43</v>
      </c>
      <c r="Y475" s="3">
        <v>264</v>
      </c>
      <c r="Z475" t="s">
        <v>1896</v>
      </c>
      <c r="AA475" t="s">
        <v>1367</v>
      </c>
      <c r="AB475" t="s">
        <v>1899</v>
      </c>
      <c r="AC475" t="s">
        <v>1524</v>
      </c>
      <c r="AD475" t="s">
        <v>110</v>
      </c>
      <c r="AE475" t="s">
        <v>60</v>
      </c>
      <c r="AH475" s="3"/>
      <c r="AI475" s="3">
        <v>2023</v>
      </c>
      <c r="AJ475" s="4">
        <v>45200</v>
      </c>
      <c r="AK475" s="5">
        <v>45278</v>
      </c>
      <c r="AL475" t="s">
        <v>43</v>
      </c>
      <c r="AM475" t="s">
        <v>61</v>
      </c>
      <c r="AN475">
        <v>-3863.03</v>
      </c>
      <c r="AP475">
        <v>3863.03</v>
      </c>
      <c r="AQ475" s="6">
        <v>-3863.03</v>
      </c>
    </row>
    <row r="476" spans="1:43" x14ac:dyDescent="0.3">
      <c r="A476" t="s">
        <v>1894</v>
      </c>
      <c r="B476" t="s">
        <v>446</v>
      </c>
      <c r="C476" t="s">
        <v>46</v>
      </c>
      <c r="D476" s="3">
        <v>71475</v>
      </c>
      <c r="E476" t="s">
        <v>1511</v>
      </c>
      <c r="F476" t="s">
        <v>48</v>
      </c>
      <c r="G476" t="s">
        <v>49</v>
      </c>
      <c r="H476" t="s">
        <v>50</v>
      </c>
      <c r="I476" t="s">
        <v>51</v>
      </c>
      <c r="J476" t="s">
        <v>102</v>
      </c>
      <c r="K476" t="s">
        <v>102</v>
      </c>
      <c r="L476" t="s">
        <v>103</v>
      </c>
      <c r="M476" t="s">
        <v>52</v>
      </c>
      <c r="N476" t="s">
        <v>1900</v>
      </c>
      <c r="O476" t="s">
        <v>105</v>
      </c>
      <c r="Q476" s="3"/>
      <c r="U476" s="3"/>
      <c r="W476" t="s">
        <v>43</v>
      </c>
      <c r="X476" t="s">
        <v>43</v>
      </c>
      <c r="Y476" s="3">
        <v>322</v>
      </c>
      <c r="Z476" t="s">
        <v>1901</v>
      </c>
      <c r="AA476" t="s">
        <v>1367</v>
      </c>
      <c r="AB476" t="s">
        <v>1902</v>
      </c>
      <c r="AC476" t="s">
        <v>1551</v>
      </c>
      <c r="AD476" t="s">
        <v>110</v>
      </c>
      <c r="AE476" t="s">
        <v>60</v>
      </c>
      <c r="AH476" s="3"/>
      <c r="AI476" s="3">
        <v>2023</v>
      </c>
      <c r="AJ476" s="4">
        <v>45139</v>
      </c>
      <c r="AK476" s="5">
        <v>45278</v>
      </c>
      <c r="AL476" t="s">
        <v>43</v>
      </c>
      <c r="AM476" t="s">
        <v>61</v>
      </c>
      <c r="AN476">
        <v>-5303.32</v>
      </c>
      <c r="AP476">
        <v>5303.32</v>
      </c>
      <c r="AQ476" s="6">
        <v>-5303.32</v>
      </c>
    </row>
    <row r="477" spans="1:43" x14ac:dyDescent="0.3">
      <c r="A477" t="s">
        <v>1894</v>
      </c>
      <c r="B477" t="s">
        <v>117</v>
      </c>
      <c r="C477" t="s">
        <v>46</v>
      </c>
      <c r="D477" s="3">
        <v>71475</v>
      </c>
      <c r="E477" t="s">
        <v>1511</v>
      </c>
      <c r="F477" t="s">
        <v>48</v>
      </c>
      <c r="G477" t="s">
        <v>49</v>
      </c>
      <c r="H477" t="s">
        <v>50</v>
      </c>
      <c r="I477" t="s">
        <v>51</v>
      </c>
      <c r="J477" t="s">
        <v>102</v>
      </c>
      <c r="K477" t="s">
        <v>102</v>
      </c>
      <c r="L477" t="s">
        <v>103</v>
      </c>
      <c r="M477" t="s">
        <v>52</v>
      </c>
      <c r="N477" t="s">
        <v>1903</v>
      </c>
      <c r="O477" t="s">
        <v>105</v>
      </c>
      <c r="Q477" s="3"/>
      <c r="U477" s="3"/>
      <c r="W477" t="s">
        <v>43</v>
      </c>
      <c r="X477" t="s">
        <v>43</v>
      </c>
      <c r="Y477" s="3">
        <v>333</v>
      </c>
      <c r="Z477" t="s">
        <v>1901</v>
      </c>
      <c r="AA477" t="s">
        <v>1367</v>
      </c>
      <c r="AB477" t="s">
        <v>1904</v>
      </c>
      <c r="AC477" t="s">
        <v>1529</v>
      </c>
      <c r="AD477" t="s">
        <v>110</v>
      </c>
      <c r="AE477" t="s">
        <v>60</v>
      </c>
      <c r="AH477" s="3"/>
      <c r="AI477" s="3">
        <v>2023</v>
      </c>
      <c r="AJ477" s="4">
        <v>45231</v>
      </c>
      <c r="AK477" s="5">
        <v>45278</v>
      </c>
      <c r="AL477" t="s">
        <v>43</v>
      </c>
      <c r="AM477" t="s">
        <v>61</v>
      </c>
      <c r="AN477">
        <v>-3863.03</v>
      </c>
      <c r="AP477">
        <v>3863.03</v>
      </c>
      <c r="AQ477" s="6">
        <v>-3863.03</v>
      </c>
    </row>
    <row r="478" spans="1:43" x14ac:dyDescent="0.3">
      <c r="A478" t="s">
        <v>1894</v>
      </c>
      <c r="B478" t="s">
        <v>446</v>
      </c>
      <c r="C478" t="s">
        <v>46</v>
      </c>
      <c r="D478" s="3">
        <v>71475</v>
      </c>
      <c r="E478" t="s">
        <v>1511</v>
      </c>
      <c r="F478" t="s">
        <v>48</v>
      </c>
      <c r="G478" t="s">
        <v>49</v>
      </c>
      <c r="H478" t="s">
        <v>50</v>
      </c>
      <c r="I478" t="s">
        <v>51</v>
      </c>
      <c r="J478" t="s">
        <v>102</v>
      </c>
      <c r="K478" t="s">
        <v>102</v>
      </c>
      <c r="L478" t="s">
        <v>103</v>
      </c>
      <c r="M478" t="s">
        <v>52</v>
      </c>
      <c r="N478" t="s">
        <v>1905</v>
      </c>
      <c r="O478" t="s">
        <v>105</v>
      </c>
      <c r="Q478" s="3"/>
      <c r="U478" s="3"/>
      <c r="W478" t="s">
        <v>43</v>
      </c>
      <c r="X478" t="s">
        <v>43</v>
      </c>
      <c r="Y478" s="3">
        <v>358</v>
      </c>
      <c r="Z478" t="s">
        <v>1896</v>
      </c>
      <c r="AA478" t="s">
        <v>1367</v>
      </c>
      <c r="AB478" t="s">
        <v>1906</v>
      </c>
      <c r="AC478" t="s">
        <v>1551</v>
      </c>
      <c r="AD478" t="s">
        <v>110</v>
      </c>
      <c r="AE478" t="s">
        <v>60</v>
      </c>
      <c r="AH478" s="3"/>
      <c r="AI478" s="3">
        <v>2023</v>
      </c>
      <c r="AJ478" s="4">
        <v>45139</v>
      </c>
      <c r="AK478" s="5">
        <v>45278</v>
      </c>
      <c r="AL478" t="s">
        <v>43</v>
      </c>
      <c r="AM478" t="s">
        <v>61</v>
      </c>
      <c r="AN478">
        <v>-897.1</v>
      </c>
      <c r="AP478">
        <v>897.1</v>
      </c>
      <c r="AQ478" s="6">
        <v>-897.1</v>
      </c>
    </row>
    <row r="479" spans="1:43" x14ac:dyDescent="0.3">
      <c r="A479" t="s">
        <v>1894</v>
      </c>
      <c r="B479" t="s">
        <v>446</v>
      </c>
      <c r="C479" t="s">
        <v>46</v>
      </c>
      <c r="D479" s="3">
        <v>71475</v>
      </c>
      <c r="E479" t="s">
        <v>1511</v>
      </c>
      <c r="F479" t="s">
        <v>48</v>
      </c>
      <c r="G479" t="s">
        <v>49</v>
      </c>
      <c r="H479" t="s">
        <v>50</v>
      </c>
      <c r="I479" t="s">
        <v>51</v>
      </c>
      <c r="J479" t="s">
        <v>102</v>
      </c>
      <c r="K479" t="s">
        <v>102</v>
      </c>
      <c r="L479" t="s">
        <v>103</v>
      </c>
      <c r="M479" t="s">
        <v>52</v>
      </c>
      <c r="N479" t="s">
        <v>1907</v>
      </c>
      <c r="O479" t="s">
        <v>105</v>
      </c>
      <c r="Q479" s="3"/>
      <c r="U479" s="3"/>
      <c r="W479" t="s">
        <v>43</v>
      </c>
      <c r="X479" t="s">
        <v>43</v>
      </c>
      <c r="Y479" s="3">
        <v>359</v>
      </c>
      <c r="Z479" t="s">
        <v>1896</v>
      </c>
      <c r="AA479" t="s">
        <v>1367</v>
      </c>
      <c r="AB479" t="s">
        <v>1906</v>
      </c>
      <c r="AC479" t="s">
        <v>1551</v>
      </c>
      <c r="AD479" t="s">
        <v>110</v>
      </c>
      <c r="AE479" t="s">
        <v>60</v>
      </c>
      <c r="AH479" s="3"/>
      <c r="AI479" s="3">
        <v>2023</v>
      </c>
      <c r="AJ479" s="4">
        <v>45139</v>
      </c>
      <c r="AK479" s="5">
        <v>45278</v>
      </c>
      <c r="AL479" t="s">
        <v>43</v>
      </c>
      <c r="AM479" t="s">
        <v>61</v>
      </c>
      <c r="AN479">
        <v>-3794.94</v>
      </c>
      <c r="AP479">
        <v>3794.94</v>
      </c>
      <c r="AQ479" s="6">
        <v>-3794.94</v>
      </c>
    </row>
    <row r="480" spans="1:43" x14ac:dyDescent="0.3">
      <c r="A480" t="s">
        <v>1894</v>
      </c>
      <c r="B480" t="s">
        <v>247</v>
      </c>
      <c r="C480" t="s">
        <v>46</v>
      </c>
      <c r="D480" s="3">
        <v>71475</v>
      </c>
      <c r="E480" t="s">
        <v>1511</v>
      </c>
      <c r="F480" t="s">
        <v>48</v>
      </c>
      <c r="G480" t="s">
        <v>49</v>
      </c>
      <c r="H480" t="s">
        <v>50</v>
      </c>
      <c r="I480" t="s">
        <v>51</v>
      </c>
      <c r="J480" t="s">
        <v>102</v>
      </c>
      <c r="K480" t="s">
        <v>102</v>
      </c>
      <c r="L480" t="s">
        <v>103</v>
      </c>
      <c r="M480" t="s">
        <v>52</v>
      </c>
      <c r="N480" t="s">
        <v>1908</v>
      </c>
      <c r="O480" t="s">
        <v>105</v>
      </c>
      <c r="Q480" s="3"/>
      <c r="U480" s="3"/>
      <c r="W480" t="s">
        <v>43</v>
      </c>
      <c r="X480" t="s">
        <v>43</v>
      </c>
      <c r="Y480" s="3">
        <v>362</v>
      </c>
      <c r="Z480" t="s">
        <v>1901</v>
      </c>
      <c r="AA480" t="s">
        <v>1367</v>
      </c>
      <c r="AB480" t="s">
        <v>1909</v>
      </c>
      <c r="AC480" t="s">
        <v>1524</v>
      </c>
      <c r="AD480" t="s">
        <v>110</v>
      </c>
      <c r="AE480" t="s">
        <v>60</v>
      </c>
      <c r="AH480" s="3"/>
      <c r="AI480" s="3">
        <v>2023</v>
      </c>
      <c r="AJ480" s="4">
        <v>45200</v>
      </c>
      <c r="AK480" s="5">
        <v>45278</v>
      </c>
      <c r="AL480" t="s">
        <v>43</v>
      </c>
      <c r="AM480" t="s">
        <v>61</v>
      </c>
      <c r="AN480">
        <v>-916.11</v>
      </c>
      <c r="AP480">
        <v>916.11</v>
      </c>
      <c r="AQ480" s="6">
        <v>-916.11</v>
      </c>
    </row>
    <row r="481" spans="1:43" x14ac:dyDescent="0.3">
      <c r="A481" t="s">
        <v>1894</v>
      </c>
      <c r="B481" t="s">
        <v>822</v>
      </c>
      <c r="C481" t="s">
        <v>46</v>
      </c>
      <c r="D481" s="3">
        <v>71475</v>
      </c>
      <c r="E481" t="s">
        <v>1511</v>
      </c>
      <c r="F481" t="s">
        <v>48</v>
      </c>
      <c r="G481" t="s">
        <v>49</v>
      </c>
      <c r="H481" t="s">
        <v>50</v>
      </c>
      <c r="I481" t="s">
        <v>51</v>
      </c>
      <c r="J481" t="s">
        <v>102</v>
      </c>
      <c r="K481" t="s">
        <v>102</v>
      </c>
      <c r="L481" t="s">
        <v>103</v>
      </c>
      <c r="M481" t="s">
        <v>52</v>
      </c>
      <c r="N481" t="s">
        <v>1910</v>
      </c>
      <c r="O481" t="s">
        <v>105</v>
      </c>
      <c r="Q481" s="3"/>
      <c r="U481" s="3"/>
      <c r="W481" t="s">
        <v>43</v>
      </c>
      <c r="X481" t="s">
        <v>43</v>
      </c>
      <c r="Y481" s="3">
        <v>366</v>
      </c>
      <c r="Z481" t="s">
        <v>1911</v>
      </c>
      <c r="AA481" t="s">
        <v>1367</v>
      </c>
      <c r="AB481" t="s">
        <v>1912</v>
      </c>
      <c r="AC481" t="s">
        <v>1534</v>
      </c>
      <c r="AD481" t="s">
        <v>110</v>
      </c>
      <c r="AE481" t="s">
        <v>60</v>
      </c>
      <c r="AH481" s="3"/>
      <c r="AI481" s="3">
        <v>2023</v>
      </c>
      <c r="AJ481" s="4">
        <v>44927</v>
      </c>
      <c r="AK481" s="5">
        <v>45191</v>
      </c>
      <c r="AL481" t="s">
        <v>43</v>
      </c>
      <c r="AM481" t="s">
        <v>61</v>
      </c>
      <c r="AN481">
        <v>-3541.57</v>
      </c>
      <c r="AP481">
        <v>3541.57</v>
      </c>
      <c r="AQ481" s="6">
        <v>-3541.57</v>
      </c>
    </row>
    <row r="482" spans="1:43" x14ac:dyDescent="0.3">
      <c r="A482" t="s">
        <v>1894</v>
      </c>
      <c r="B482" t="s">
        <v>822</v>
      </c>
      <c r="C482" t="s">
        <v>46</v>
      </c>
      <c r="D482" s="3">
        <v>71475</v>
      </c>
      <c r="E482" t="s">
        <v>1511</v>
      </c>
      <c r="F482" t="s">
        <v>48</v>
      </c>
      <c r="G482" t="s">
        <v>49</v>
      </c>
      <c r="H482" t="s">
        <v>50</v>
      </c>
      <c r="I482" t="s">
        <v>51</v>
      </c>
      <c r="J482" t="s">
        <v>102</v>
      </c>
      <c r="K482" t="s">
        <v>102</v>
      </c>
      <c r="L482" t="s">
        <v>103</v>
      </c>
      <c r="M482" t="s">
        <v>52</v>
      </c>
      <c r="N482" t="s">
        <v>1913</v>
      </c>
      <c r="O482" t="s">
        <v>105</v>
      </c>
      <c r="Q482" s="3"/>
      <c r="U482" s="3"/>
      <c r="W482" t="s">
        <v>43</v>
      </c>
      <c r="X482" t="s">
        <v>43</v>
      </c>
      <c r="Y482" s="3">
        <v>367</v>
      </c>
      <c r="Z482" t="s">
        <v>1911</v>
      </c>
      <c r="AA482" t="s">
        <v>1367</v>
      </c>
      <c r="AB482" t="s">
        <v>1912</v>
      </c>
      <c r="AC482" t="s">
        <v>1534</v>
      </c>
      <c r="AD482" t="s">
        <v>110</v>
      </c>
      <c r="AE482" t="s">
        <v>60</v>
      </c>
      <c r="AH482" s="3"/>
      <c r="AI482" s="3">
        <v>2023</v>
      </c>
      <c r="AJ482" s="4">
        <v>44927</v>
      </c>
      <c r="AK482" s="5">
        <v>45191</v>
      </c>
      <c r="AL482" t="s">
        <v>43</v>
      </c>
      <c r="AM482" t="s">
        <v>61</v>
      </c>
      <c r="AN482">
        <v>-5312.4800000000005</v>
      </c>
      <c r="AP482">
        <v>5312.4800000000005</v>
      </c>
      <c r="AQ482" s="6">
        <v>-5312.4800000000005</v>
      </c>
    </row>
    <row r="483" spans="1:43" x14ac:dyDescent="0.3">
      <c r="A483" t="s">
        <v>1894</v>
      </c>
      <c r="B483" t="s">
        <v>289</v>
      </c>
      <c r="C483" t="s">
        <v>46</v>
      </c>
      <c r="D483" s="3">
        <v>71475</v>
      </c>
      <c r="E483" t="s">
        <v>1511</v>
      </c>
      <c r="F483" t="s">
        <v>48</v>
      </c>
      <c r="G483" t="s">
        <v>49</v>
      </c>
      <c r="H483" t="s">
        <v>50</v>
      </c>
      <c r="I483" t="s">
        <v>51</v>
      </c>
      <c r="J483" t="s">
        <v>102</v>
      </c>
      <c r="K483" t="s">
        <v>102</v>
      </c>
      <c r="L483" t="s">
        <v>103</v>
      </c>
      <c r="M483" t="s">
        <v>52</v>
      </c>
      <c r="N483" t="s">
        <v>1914</v>
      </c>
      <c r="O483" t="s">
        <v>105</v>
      </c>
      <c r="Q483" s="3"/>
      <c r="U483" s="3"/>
      <c r="W483" t="s">
        <v>43</v>
      </c>
      <c r="X483" t="s">
        <v>43</v>
      </c>
      <c r="Y483" s="3">
        <v>379</v>
      </c>
      <c r="Z483" t="s">
        <v>1896</v>
      </c>
      <c r="AA483" t="s">
        <v>1367</v>
      </c>
      <c r="AB483" t="s">
        <v>1897</v>
      </c>
      <c r="AC483" t="s">
        <v>1543</v>
      </c>
      <c r="AD483" t="s">
        <v>110</v>
      </c>
      <c r="AE483" t="s">
        <v>60</v>
      </c>
      <c r="AH483" s="3"/>
      <c r="AI483" s="3">
        <v>2023</v>
      </c>
      <c r="AJ483" s="4">
        <v>45170</v>
      </c>
      <c r="AK483" s="5">
        <v>45278</v>
      </c>
      <c r="AL483" t="s">
        <v>43</v>
      </c>
      <c r="AM483" t="s">
        <v>61</v>
      </c>
      <c r="AN483">
        <v>-983.35</v>
      </c>
      <c r="AP483">
        <v>983.35</v>
      </c>
      <c r="AQ483" s="6">
        <v>-983.35</v>
      </c>
    </row>
    <row r="484" spans="1:43" x14ac:dyDescent="0.3">
      <c r="A484" t="s">
        <v>1894</v>
      </c>
      <c r="B484" t="s">
        <v>289</v>
      </c>
      <c r="C484" t="s">
        <v>46</v>
      </c>
      <c r="D484" s="3">
        <v>71475</v>
      </c>
      <c r="E484" t="s">
        <v>1511</v>
      </c>
      <c r="F484" t="s">
        <v>48</v>
      </c>
      <c r="G484" t="s">
        <v>49</v>
      </c>
      <c r="H484" t="s">
        <v>50</v>
      </c>
      <c r="I484" t="s">
        <v>51</v>
      </c>
      <c r="J484" t="s">
        <v>102</v>
      </c>
      <c r="K484" t="s">
        <v>102</v>
      </c>
      <c r="L484" t="s">
        <v>103</v>
      </c>
      <c r="M484" t="s">
        <v>52</v>
      </c>
      <c r="N484" t="s">
        <v>1915</v>
      </c>
      <c r="O484" t="s">
        <v>105</v>
      </c>
      <c r="Q484" s="3"/>
      <c r="U484" s="3"/>
      <c r="W484" t="s">
        <v>43</v>
      </c>
      <c r="X484" t="s">
        <v>43</v>
      </c>
      <c r="Y484" s="3">
        <v>380</v>
      </c>
      <c r="Z484" t="s">
        <v>1896</v>
      </c>
      <c r="AA484" t="s">
        <v>1367</v>
      </c>
      <c r="AB484" t="s">
        <v>1897</v>
      </c>
      <c r="AC484" t="s">
        <v>1543</v>
      </c>
      <c r="AD484" t="s">
        <v>110</v>
      </c>
      <c r="AE484" t="s">
        <v>60</v>
      </c>
      <c r="AH484" s="3"/>
      <c r="AI484" s="3">
        <v>2023</v>
      </c>
      <c r="AJ484" s="4">
        <v>45170</v>
      </c>
      <c r="AK484" s="5">
        <v>45278</v>
      </c>
      <c r="AL484" t="s">
        <v>43</v>
      </c>
      <c r="AM484" t="s">
        <v>61</v>
      </c>
      <c r="AN484">
        <v>-3825.67</v>
      </c>
      <c r="AP484">
        <v>3825.67</v>
      </c>
      <c r="AQ484" s="6">
        <v>-3825.67</v>
      </c>
    </row>
    <row r="485" spans="1:43" x14ac:dyDescent="0.3">
      <c r="A485" t="s">
        <v>1894</v>
      </c>
      <c r="B485" t="s">
        <v>289</v>
      </c>
      <c r="C485" t="s">
        <v>46</v>
      </c>
      <c r="D485" s="3">
        <v>71475</v>
      </c>
      <c r="E485" t="s">
        <v>1511</v>
      </c>
      <c r="F485" t="s">
        <v>48</v>
      </c>
      <c r="G485" t="s">
        <v>49</v>
      </c>
      <c r="H485" t="s">
        <v>50</v>
      </c>
      <c r="I485" t="s">
        <v>51</v>
      </c>
      <c r="J485" t="s">
        <v>102</v>
      </c>
      <c r="K485" t="s">
        <v>102</v>
      </c>
      <c r="L485" t="s">
        <v>103</v>
      </c>
      <c r="M485" t="s">
        <v>52</v>
      </c>
      <c r="N485" t="s">
        <v>1916</v>
      </c>
      <c r="O485" t="s">
        <v>105</v>
      </c>
      <c r="Q485" s="3"/>
      <c r="U485" s="3"/>
      <c r="W485" t="s">
        <v>43</v>
      </c>
      <c r="X485" t="s">
        <v>43</v>
      </c>
      <c r="Y485" s="3">
        <v>381</v>
      </c>
      <c r="Z485" t="s">
        <v>1896</v>
      </c>
      <c r="AA485" t="s">
        <v>1367</v>
      </c>
      <c r="AB485" t="s">
        <v>1897</v>
      </c>
      <c r="AC485" t="s">
        <v>1543</v>
      </c>
      <c r="AD485" t="s">
        <v>110</v>
      </c>
      <c r="AE485" t="s">
        <v>60</v>
      </c>
      <c r="AH485" s="3"/>
      <c r="AI485" s="3">
        <v>2023</v>
      </c>
      <c r="AJ485" s="4">
        <v>45170</v>
      </c>
      <c r="AK485" s="5">
        <v>45278</v>
      </c>
      <c r="AL485" t="s">
        <v>43</v>
      </c>
      <c r="AM485" t="s">
        <v>61</v>
      </c>
      <c r="AN485">
        <v>-6000.25</v>
      </c>
      <c r="AP485">
        <v>6000.25</v>
      </c>
      <c r="AQ485" s="6">
        <v>-6000.25</v>
      </c>
    </row>
    <row r="486" spans="1:43" x14ac:dyDescent="0.3">
      <c r="A486" t="s">
        <v>1894</v>
      </c>
      <c r="B486" t="s">
        <v>144</v>
      </c>
      <c r="C486" t="s">
        <v>46</v>
      </c>
      <c r="D486" s="3">
        <v>71475</v>
      </c>
      <c r="E486" t="s">
        <v>1511</v>
      </c>
      <c r="F486" t="s">
        <v>48</v>
      </c>
      <c r="G486" t="s">
        <v>49</v>
      </c>
      <c r="H486" t="s">
        <v>50</v>
      </c>
      <c r="I486" t="s">
        <v>51</v>
      </c>
      <c r="J486" t="s">
        <v>102</v>
      </c>
      <c r="K486" t="s">
        <v>102</v>
      </c>
      <c r="L486" t="s">
        <v>103</v>
      </c>
      <c r="M486" t="s">
        <v>52</v>
      </c>
      <c r="N486" t="s">
        <v>1917</v>
      </c>
      <c r="O486" t="s">
        <v>105</v>
      </c>
      <c r="Q486" s="3"/>
      <c r="U486" s="3"/>
      <c r="W486" t="s">
        <v>43</v>
      </c>
      <c r="X486" t="s">
        <v>43</v>
      </c>
      <c r="Y486" s="3">
        <v>398</v>
      </c>
      <c r="Z486" t="s">
        <v>1918</v>
      </c>
      <c r="AA486" t="s">
        <v>1367</v>
      </c>
      <c r="AB486" t="s">
        <v>1919</v>
      </c>
      <c r="AC486" t="s">
        <v>1562</v>
      </c>
      <c r="AD486" t="s">
        <v>110</v>
      </c>
      <c r="AE486" t="s">
        <v>60</v>
      </c>
      <c r="AH486" s="3"/>
      <c r="AI486" s="3">
        <v>2023</v>
      </c>
      <c r="AJ486" s="4">
        <v>44958</v>
      </c>
      <c r="AK486" s="5">
        <v>45191</v>
      </c>
      <c r="AL486" t="s">
        <v>43</v>
      </c>
      <c r="AM486" t="s">
        <v>61</v>
      </c>
      <c r="AN486">
        <v>-3473.9</v>
      </c>
      <c r="AP486">
        <v>3473.9</v>
      </c>
      <c r="AQ486" s="6">
        <v>-3473.9</v>
      </c>
    </row>
    <row r="487" spans="1:43" x14ac:dyDescent="0.3">
      <c r="A487" t="s">
        <v>1894</v>
      </c>
      <c r="B487" t="s">
        <v>162</v>
      </c>
      <c r="C487" t="s">
        <v>46</v>
      </c>
      <c r="D487" s="3">
        <v>71475</v>
      </c>
      <c r="E487" t="s">
        <v>1511</v>
      </c>
      <c r="F487" t="s">
        <v>48</v>
      </c>
      <c r="G487" t="s">
        <v>49</v>
      </c>
      <c r="H487" t="s">
        <v>50</v>
      </c>
      <c r="I487" t="s">
        <v>51</v>
      </c>
      <c r="J487" t="s">
        <v>102</v>
      </c>
      <c r="K487" t="s">
        <v>102</v>
      </c>
      <c r="L487" t="s">
        <v>103</v>
      </c>
      <c r="M487" t="s">
        <v>52</v>
      </c>
      <c r="N487" t="s">
        <v>1920</v>
      </c>
      <c r="O487" t="s">
        <v>105</v>
      </c>
      <c r="Q487" s="3"/>
      <c r="U487" s="3"/>
      <c r="W487" t="s">
        <v>43</v>
      </c>
      <c r="X487" t="s">
        <v>43</v>
      </c>
      <c r="Y487" s="3">
        <v>407</v>
      </c>
      <c r="Z487" t="s">
        <v>1911</v>
      </c>
      <c r="AA487" t="s">
        <v>1367</v>
      </c>
      <c r="AB487" t="s">
        <v>1921</v>
      </c>
      <c r="AC487" t="s">
        <v>1567</v>
      </c>
      <c r="AD487" t="s">
        <v>110</v>
      </c>
      <c r="AE487" t="s">
        <v>60</v>
      </c>
      <c r="AH487" s="3"/>
      <c r="AI487" s="3">
        <v>2023</v>
      </c>
      <c r="AJ487" s="4">
        <v>45047</v>
      </c>
      <c r="AK487" s="5">
        <v>45191</v>
      </c>
      <c r="AL487" t="s">
        <v>43</v>
      </c>
      <c r="AM487" t="s">
        <v>61</v>
      </c>
      <c r="AN487">
        <v>-872.36</v>
      </c>
      <c r="AP487">
        <v>872.36</v>
      </c>
      <c r="AQ487" s="6">
        <v>-872.36</v>
      </c>
    </row>
    <row r="488" spans="1:43" x14ac:dyDescent="0.3">
      <c r="A488" t="s">
        <v>1894</v>
      </c>
      <c r="B488" t="s">
        <v>162</v>
      </c>
      <c r="C488" t="s">
        <v>46</v>
      </c>
      <c r="D488" s="3">
        <v>71475</v>
      </c>
      <c r="E488" t="s">
        <v>1511</v>
      </c>
      <c r="F488" t="s">
        <v>48</v>
      </c>
      <c r="G488" t="s">
        <v>49</v>
      </c>
      <c r="H488" t="s">
        <v>50</v>
      </c>
      <c r="I488" t="s">
        <v>51</v>
      </c>
      <c r="J488" t="s">
        <v>102</v>
      </c>
      <c r="K488" t="s">
        <v>102</v>
      </c>
      <c r="L488" t="s">
        <v>103</v>
      </c>
      <c r="M488" t="s">
        <v>52</v>
      </c>
      <c r="N488" t="s">
        <v>1922</v>
      </c>
      <c r="O488" t="s">
        <v>105</v>
      </c>
      <c r="Q488" s="3"/>
      <c r="U488" s="3"/>
      <c r="W488" t="s">
        <v>43</v>
      </c>
      <c r="X488" t="s">
        <v>43</v>
      </c>
      <c r="Y488" s="3">
        <v>408</v>
      </c>
      <c r="Z488" t="s">
        <v>1911</v>
      </c>
      <c r="AA488" t="s">
        <v>1367</v>
      </c>
      <c r="AB488" t="s">
        <v>1921</v>
      </c>
      <c r="AC488" t="s">
        <v>1567</v>
      </c>
      <c r="AD488" t="s">
        <v>110</v>
      </c>
      <c r="AE488" t="s">
        <v>60</v>
      </c>
      <c r="AH488" s="3"/>
      <c r="AI488" s="3">
        <v>2023</v>
      </c>
      <c r="AJ488" s="4">
        <v>45047</v>
      </c>
      <c r="AK488" s="5">
        <v>45191</v>
      </c>
      <c r="AL488" t="s">
        <v>43</v>
      </c>
      <c r="AM488" t="s">
        <v>61</v>
      </c>
      <c r="AN488">
        <v>-3546.44</v>
      </c>
      <c r="AP488">
        <v>3546.44</v>
      </c>
      <c r="AQ488" s="6">
        <v>-3546.44</v>
      </c>
    </row>
    <row r="489" spans="1:43" x14ac:dyDescent="0.3">
      <c r="A489" t="s">
        <v>1894</v>
      </c>
      <c r="B489" t="s">
        <v>144</v>
      </c>
      <c r="C489" t="s">
        <v>46</v>
      </c>
      <c r="D489" s="3">
        <v>71475</v>
      </c>
      <c r="E489" t="s">
        <v>1511</v>
      </c>
      <c r="F489" t="s">
        <v>48</v>
      </c>
      <c r="G489" t="s">
        <v>49</v>
      </c>
      <c r="H489" t="s">
        <v>50</v>
      </c>
      <c r="I489" t="s">
        <v>51</v>
      </c>
      <c r="J489" t="s">
        <v>102</v>
      </c>
      <c r="K489" t="s">
        <v>102</v>
      </c>
      <c r="L489" t="s">
        <v>103</v>
      </c>
      <c r="M489" t="s">
        <v>52</v>
      </c>
      <c r="N489" t="s">
        <v>1923</v>
      </c>
      <c r="O489" t="s">
        <v>105</v>
      </c>
      <c r="Q489" s="3"/>
      <c r="U489" s="3"/>
      <c r="W489" t="s">
        <v>43</v>
      </c>
      <c r="X489" t="s">
        <v>43</v>
      </c>
      <c r="Y489" s="3">
        <v>412</v>
      </c>
      <c r="Z489" t="s">
        <v>1911</v>
      </c>
      <c r="AA489" t="s">
        <v>1367</v>
      </c>
      <c r="AB489" t="s">
        <v>1924</v>
      </c>
      <c r="AC489" t="s">
        <v>1562</v>
      </c>
      <c r="AD489" t="s">
        <v>110</v>
      </c>
      <c r="AE489" t="s">
        <v>60</v>
      </c>
      <c r="AH489" s="3"/>
      <c r="AI489" s="3">
        <v>2023</v>
      </c>
      <c r="AJ489" s="4">
        <v>44958</v>
      </c>
      <c r="AK489" s="5">
        <v>45191</v>
      </c>
      <c r="AL489" t="s">
        <v>43</v>
      </c>
      <c r="AM489" t="s">
        <v>61</v>
      </c>
      <c r="AN489">
        <v>-5262.3</v>
      </c>
      <c r="AP489">
        <v>5262.3</v>
      </c>
      <c r="AQ489" s="6">
        <v>-5262.3</v>
      </c>
    </row>
    <row r="490" spans="1:43" x14ac:dyDescent="0.3">
      <c r="A490" t="s">
        <v>1894</v>
      </c>
      <c r="B490" t="s">
        <v>156</v>
      </c>
      <c r="C490" t="s">
        <v>46</v>
      </c>
      <c r="D490" s="3">
        <v>71475</v>
      </c>
      <c r="E490" t="s">
        <v>1511</v>
      </c>
      <c r="F490" t="s">
        <v>48</v>
      </c>
      <c r="G490" t="s">
        <v>49</v>
      </c>
      <c r="H490" t="s">
        <v>50</v>
      </c>
      <c r="I490" t="s">
        <v>51</v>
      </c>
      <c r="J490" t="s">
        <v>102</v>
      </c>
      <c r="K490" t="s">
        <v>102</v>
      </c>
      <c r="L490" t="s">
        <v>103</v>
      </c>
      <c r="M490" t="s">
        <v>52</v>
      </c>
      <c r="N490" t="s">
        <v>1925</v>
      </c>
      <c r="O490" t="s">
        <v>105</v>
      </c>
      <c r="Q490" s="3"/>
      <c r="U490" s="3"/>
      <c r="W490" t="s">
        <v>43</v>
      </c>
      <c r="X490" t="s">
        <v>43</v>
      </c>
      <c r="Y490" s="3">
        <v>435</v>
      </c>
      <c r="Z490" t="s">
        <v>1911</v>
      </c>
      <c r="AA490" t="s">
        <v>1367</v>
      </c>
      <c r="AB490" t="s">
        <v>1926</v>
      </c>
      <c r="AC490" t="s">
        <v>1591</v>
      </c>
      <c r="AD490" t="s">
        <v>110</v>
      </c>
      <c r="AE490" t="s">
        <v>60</v>
      </c>
      <c r="AH490" s="3"/>
      <c r="AI490" s="3">
        <v>2023</v>
      </c>
      <c r="AJ490" s="4">
        <v>44986</v>
      </c>
      <c r="AK490" s="5">
        <v>45191</v>
      </c>
      <c r="AL490" t="s">
        <v>43</v>
      </c>
      <c r="AM490" t="s">
        <v>61</v>
      </c>
      <c r="AN490">
        <v>-825.14</v>
      </c>
      <c r="AP490">
        <v>825.14</v>
      </c>
      <c r="AQ490" s="6">
        <v>-825.14</v>
      </c>
    </row>
    <row r="491" spans="1:43" x14ac:dyDescent="0.3">
      <c r="A491" t="s">
        <v>1894</v>
      </c>
      <c r="B491" t="s">
        <v>156</v>
      </c>
      <c r="C491" t="s">
        <v>46</v>
      </c>
      <c r="D491" s="3">
        <v>71475</v>
      </c>
      <c r="E491" t="s">
        <v>1511</v>
      </c>
      <c r="F491" t="s">
        <v>48</v>
      </c>
      <c r="G491" t="s">
        <v>49</v>
      </c>
      <c r="H491" t="s">
        <v>50</v>
      </c>
      <c r="I491" t="s">
        <v>51</v>
      </c>
      <c r="J491" t="s">
        <v>102</v>
      </c>
      <c r="K491" t="s">
        <v>102</v>
      </c>
      <c r="L491" t="s">
        <v>103</v>
      </c>
      <c r="M491" t="s">
        <v>52</v>
      </c>
      <c r="N491" t="s">
        <v>1927</v>
      </c>
      <c r="O491" t="s">
        <v>105</v>
      </c>
      <c r="Q491" s="3"/>
      <c r="U491" s="3"/>
      <c r="W491" t="s">
        <v>43</v>
      </c>
      <c r="X491" t="s">
        <v>43</v>
      </c>
      <c r="Y491" s="3">
        <v>436</v>
      </c>
      <c r="Z491" t="s">
        <v>1911</v>
      </c>
      <c r="AA491" t="s">
        <v>1367</v>
      </c>
      <c r="AB491" t="s">
        <v>1926</v>
      </c>
      <c r="AC491" t="s">
        <v>1591</v>
      </c>
      <c r="AD491" t="s">
        <v>110</v>
      </c>
      <c r="AE491" t="s">
        <v>60</v>
      </c>
      <c r="AH491" s="3"/>
      <c r="AI491" s="3">
        <v>2023</v>
      </c>
      <c r="AJ491" s="4">
        <v>44986</v>
      </c>
      <c r="AK491" s="5">
        <v>45191</v>
      </c>
      <c r="AL491" t="s">
        <v>43</v>
      </c>
      <c r="AM491" t="s">
        <v>61</v>
      </c>
      <c r="AN491">
        <v>-5181.95</v>
      </c>
      <c r="AP491">
        <v>5181.95</v>
      </c>
      <c r="AQ491" s="6">
        <v>-5181.95</v>
      </c>
    </row>
    <row r="492" spans="1:43" x14ac:dyDescent="0.3">
      <c r="A492" t="s">
        <v>1894</v>
      </c>
      <c r="B492" t="s">
        <v>117</v>
      </c>
      <c r="C492" t="s">
        <v>46</v>
      </c>
      <c r="D492" s="3">
        <v>71475</v>
      </c>
      <c r="E492" t="s">
        <v>1511</v>
      </c>
      <c r="F492" t="s">
        <v>48</v>
      </c>
      <c r="G492" t="s">
        <v>49</v>
      </c>
      <c r="H492" t="s">
        <v>50</v>
      </c>
      <c r="I492" t="s">
        <v>51</v>
      </c>
      <c r="J492" t="s">
        <v>102</v>
      </c>
      <c r="K492" t="s">
        <v>102</v>
      </c>
      <c r="L492" t="s">
        <v>103</v>
      </c>
      <c r="M492" t="s">
        <v>52</v>
      </c>
      <c r="N492" t="s">
        <v>1928</v>
      </c>
      <c r="O492" t="s">
        <v>105</v>
      </c>
      <c r="Q492" s="3"/>
      <c r="U492" s="3"/>
      <c r="W492" t="s">
        <v>43</v>
      </c>
      <c r="X492" t="s">
        <v>43</v>
      </c>
      <c r="Y492" s="3">
        <v>446</v>
      </c>
      <c r="Z492" t="s">
        <v>1929</v>
      </c>
      <c r="AA492" t="s">
        <v>1367</v>
      </c>
      <c r="AB492" t="s">
        <v>1930</v>
      </c>
      <c r="AC492" t="s">
        <v>1529</v>
      </c>
      <c r="AD492" t="s">
        <v>110</v>
      </c>
      <c r="AE492" t="s">
        <v>60</v>
      </c>
      <c r="AH492" s="3"/>
      <c r="AI492" s="3">
        <v>2023</v>
      </c>
      <c r="AJ492" s="4">
        <v>45231</v>
      </c>
      <c r="AK492" s="5">
        <v>45278</v>
      </c>
      <c r="AL492" t="s">
        <v>43</v>
      </c>
      <c r="AM492" t="s">
        <v>61</v>
      </c>
      <c r="AN492">
        <v>-916.11</v>
      </c>
      <c r="AP492">
        <v>916.11</v>
      </c>
      <c r="AQ492" s="6">
        <v>-916.11</v>
      </c>
    </row>
    <row r="493" spans="1:43" x14ac:dyDescent="0.3">
      <c r="A493" t="s">
        <v>1894</v>
      </c>
      <c r="B493" t="s">
        <v>196</v>
      </c>
      <c r="C493" t="s">
        <v>46</v>
      </c>
      <c r="D493" s="3">
        <v>71475</v>
      </c>
      <c r="E493" t="s">
        <v>1511</v>
      </c>
      <c r="F493" t="s">
        <v>48</v>
      </c>
      <c r="G493" t="s">
        <v>49</v>
      </c>
      <c r="H493" t="s">
        <v>50</v>
      </c>
      <c r="I493" t="s">
        <v>51</v>
      </c>
      <c r="J493" t="s">
        <v>102</v>
      </c>
      <c r="K493" t="s">
        <v>102</v>
      </c>
      <c r="L493" t="s">
        <v>103</v>
      </c>
      <c r="M493" t="s">
        <v>52</v>
      </c>
      <c r="N493" t="s">
        <v>1931</v>
      </c>
      <c r="O493" t="s">
        <v>105</v>
      </c>
      <c r="Q493" s="3"/>
      <c r="U493" s="3"/>
      <c r="W493" t="s">
        <v>43</v>
      </c>
      <c r="X493" t="s">
        <v>43</v>
      </c>
      <c r="Y493" s="3">
        <v>447</v>
      </c>
      <c r="Z493" t="s">
        <v>1911</v>
      </c>
      <c r="AA493" t="s">
        <v>1367</v>
      </c>
      <c r="AB493" t="s">
        <v>1932</v>
      </c>
      <c r="AC493" t="s">
        <v>1604</v>
      </c>
      <c r="AD493" t="s">
        <v>110</v>
      </c>
      <c r="AE493" t="s">
        <v>60</v>
      </c>
      <c r="AH493" s="3"/>
      <c r="AI493" s="3">
        <v>2023</v>
      </c>
      <c r="AJ493" s="4">
        <v>45017</v>
      </c>
      <c r="AK493" s="5">
        <v>45191</v>
      </c>
      <c r="AL493" t="s">
        <v>43</v>
      </c>
      <c r="AM493" t="s">
        <v>61</v>
      </c>
      <c r="AN493">
        <v>-3383.4500000000003</v>
      </c>
      <c r="AP493">
        <v>3383.4500000000003</v>
      </c>
      <c r="AQ493" s="6">
        <v>-3383.4500000000003</v>
      </c>
    </row>
    <row r="494" spans="1:43" x14ac:dyDescent="0.3">
      <c r="A494" t="s">
        <v>1894</v>
      </c>
      <c r="B494" t="s">
        <v>196</v>
      </c>
      <c r="C494" t="s">
        <v>46</v>
      </c>
      <c r="D494" s="3">
        <v>71475</v>
      </c>
      <c r="E494" t="s">
        <v>1511</v>
      </c>
      <c r="F494" t="s">
        <v>48</v>
      </c>
      <c r="G494" t="s">
        <v>49</v>
      </c>
      <c r="H494" t="s">
        <v>50</v>
      </c>
      <c r="I494" t="s">
        <v>51</v>
      </c>
      <c r="J494" t="s">
        <v>102</v>
      </c>
      <c r="K494" t="s">
        <v>102</v>
      </c>
      <c r="L494" t="s">
        <v>103</v>
      </c>
      <c r="M494" t="s">
        <v>52</v>
      </c>
      <c r="N494" t="s">
        <v>1933</v>
      </c>
      <c r="O494" t="s">
        <v>105</v>
      </c>
      <c r="Q494" s="3"/>
      <c r="U494" s="3"/>
      <c r="W494" t="s">
        <v>43</v>
      </c>
      <c r="X494" t="s">
        <v>43</v>
      </c>
      <c r="Y494" s="3">
        <v>448</v>
      </c>
      <c r="Z494" t="s">
        <v>1911</v>
      </c>
      <c r="AA494" t="s">
        <v>1367</v>
      </c>
      <c r="AB494" t="s">
        <v>1932</v>
      </c>
      <c r="AC494" t="s">
        <v>1604</v>
      </c>
      <c r="AD494" t="s">
        <v>110</v>
      </c>
      <c r="AE494" t="s">
        <v>60</v>
      </c>
      <c r="AH494" s="3"/>
      <c r="AI494" s="3">
        <v>2023</v>
      </c>
      <c r="AJ494" s="4">
        <v>45017</v>
      </c>
      <c r="AK494" s="5">
        <v>45191</v>
      </c>
      <c r="AL494" t="s">
        <v>43</v>
      </c>
      <c r="AM494" t="s">
        <v>61</v>
      </c>
      <c r="AN494">
        <v>-5251.24</v>
      </c>
      <c r="AP494">
        <v>5251.24</v>
      </c>
      <c r="AQ494" s="6">
        <v>-5251.24</v>
      </c>
    </row>
    <row r="495" spans="1:43" x14ac:dyDescent="0.3">
      <c r="A495" t="s">
        <v>1894</v>
      </c>
      <c r="B495" t="s">
        <v>446</v>
      </c>
      <c r="C495" t="s">
        <v>46</v>
      </c>
      <c r="D495" s="3">
        <v>71475</v>
      </c>
      <c r="E495" t="s">
        <v>1511</v>
      </c>
      <c r="F495" t="s">
        <v>48</v>
      </c>
      <c r="G495" t="s">
        <v>49</v>
      </c>
      <c r="H495" t="s">
        <v>50</v>
      </c>
      <c r="I495" t="s">
        <v>51</v>
      </c>
      <c r="J495" t="s">
        <v>102</v>
      </c>
      <c r="K495" t="s">
        <v>102</v>
      </c>
      <c r="L495" t="s">
        <v>103</v>
      </c>
      <c r="M495" t="s">
        <v>52</v>
      </c>
      <c r="N495" t="s">
        <v>1934</v>
      </c>
      <c r="O495" t="s">
        <v>105</v>
      </c>
      <c r="Q495" s="3"/>
      <c r="U495" s="3"/>
      <c r="W495" t="s">
        <v>43</v>
      </c>
      <c r="X495" t="s">
        <v>43</v>
      </c>
      <c r="Y495" s="3">
        <v>481</v>
      </c>
      <c r="Z495" t="s">
        <v>1911</v>
      </c>
      <c r="AA495" t="s">
        <v>1367</v>
      </c>
      <c r="AB495" t="s">
        <v>1935</v>
      </c>
      <c r="AC495" t="s">
        <v>1551</v>
      </c>
      <c r="AD495" t="s">
        <v>110</v>
      </c>
      <c r="AE495" t="s">
        <v>60</v>
      </c>
      <c r="AH495" s="3"/>
      <c r="AI495" s="3">
        <v>2023</v>
      </c>
      <c r="AJ495" s="4">
        <v>45139</v>
      </c>
      <c r="AK495" s="5">
        <v>45191</v>
      </c>
      <c r="AL495" t="s">
        <v>43</v>
      </c>
      <c r="AM495" t="s">
        <v>61</v>
      </c>
      <c r="AN495">
        <v>-897.1</v>
      </c>
      <c r="AP495">
        <v>897.1</v>
      </c>
      <c r="AQ495" s="6">
        <v>-897.1</v>
      </c>
    </row>
    <row r="496" spans="1:43" x14ac:dyDescent="0.3">
      <c r="A496" t="s">
        <v>1894</v>
      </c>
      <c r="B496" t="s">
        <v>446</v>
      </c>
      <c r="C496" t="s">
        <v>46</v>
      </c>
      <c r="D496" s="3">
        <v>71475</v>
      </c>
      <c r="E496" t="s">
        <v>1511</v>
      </c>
      <c r="F496" t="s">
        <v>48</v>
      </c>
      <c r="G496" t="s">
        <v>49</v>
      </c>
      <c r="H496" t="s">
        <v>50</v>
      </c>
      <c r="I496" t="s">
        <v>51</v>
      </c>
      <c r="J496" t="s">
        <v>102</v>
      </c>
      <c r="K496" t="s">
        <v>102</v>
      </c>
      <c r="L496" t="s">
        <v>103</v>
      </c>
      <c r="M496" t="s">
        <v>52</v>
      </c>
      <c r="N496" t="s">
        <v>1936</v>
      </c>
      <c r="O496" t="s">
        <v>105</v>
      </c>
      <c r="Q496" s="3"/>
      <c r="U496" s="3"/>
      <c r="W496" t="s">
        <v>43</v>
      </c>
      <c r="X496" t="s">
        <v>43</v>
      </c>
      <c r="Y496" s="3">
        <v>482</v>
      </c>
      <c r="Z496" t="s">
        <v>1911</v>
      </c>
      <c r="AA496" t="s">
        <v>1367</v>
      </c>
      <c r="AB496" t="s">
        <v>1935</v>
      </c>
      <c r="AC496" t="s">
        <v>1551</v>
      </c>
      <c r="AD496" t="s">
        <v>110</v>
      </c>
      <c r="AE496" t="s">
        <v>60</v>
      </c>
      <c r="AH496" s="3"/>
      <c r="AI496" s="3">
        <v>2023</v>
      </c>
      <c r="AJ496" s="4">
        <v>45139</v>
      </c>
      <c r="AK496" s="5">
        <v>45191</v>
      </c>
      <c r="AL496" t="s">
        <v>43</v>
      </c>
      <c r="AM496" t="s">
        <v>61</v>
      </c>
      <c r="AN496">
        <v>-3794.94</v>
      </c>
      <c r="AP496">
        <v>3794.94</v>
      </c>
      <c r="AQ496" s="6">
        <v>-3794.94</v>
      </c>
    </row>
    <row r="497" spans="1:43" x14ac:dyDescent="0.3">
      <c r="A497" t="s">
        <v>1894</v>
      </c>
      <c r="B497" t="s">
        <v>230</v>
      </c>
      <c r="C497" t="s">
        <v>46</v>
      </c>
      <c r="D497" s="3">
        <v>71475</v>
      </c>
      <c r="E497" t="s">
        <v>1511</v>
      </c>
      <c r="F497" t="s">
        <v>48</v>
      </c>
      <c r="G497" t="s">
        <v>49</v>
      </c>
      <c r="H497" t="s">
        <v>50</v>
      </c>
      <c r="I497" t="s">
        <v>51</v>
      </c>
      <c r="J497" t="s">
        <v>102</v>
      </c>
      <c r="K497" t="s">
        <v>102</v>
      </c>
      <c r="L497" t="s">
        <v>103</v>
      </c>
      <c r="M497" t="s">
        <v>52</v>
      </c>
      <c r="N497" t="s">
        <v>1937</v>
      </c>
      <c r="O497" t="s">
        <v>105</v>
      </c>
      <c r="Q497" s="3"/>
      <c r="U497" s="3"/>
      <c r="W497" t="s">
        <v>43</v>
      </c>
      <c r="X497" t="s">
        <v>43</v>
      </c>
      <c r="Y497" s="3">
        <v>486</v>
      </c>
      <c r="Z497" t="s">
        <v>1911</v>
      </c>
      <c r="AA497" t="s">
        <v>1367</v>
      </c>
      <c r="AB497" t="s">
        <v>1938</v>
      </c>
      <c r="AC497" t="s">
        <v>1578</v>
      </c>
      <c r="AD497" t="s">
        <v>110</v>
      </c>
      <c r="AE497" t="s">
        <v>60</v>
      </c>
      <c r="AH497" s="3"/>
      <c r="AI497" s="3">
        <v>2023</v>
      </c>
      <c r="AJ497" s="4">
        <v>45108</v>
      </c>
      <c r="AK497" s="5">
        <v>45191</v>
      </c>
      <c r="AL497" t="s">
        <v>43</v>
      </c>
      <c r="AM497" t="s">
        <v>61</v>
      </c>
      <c r="AN497">
        <v>-729.95</v>
      </c>
      <c r="AP497">
        <v>729.95</v>
      </c>
      <c r="AQ497" s="6">
        <v>-729.95</v>
      </c>
    </row>
    <row r="498" spans="1:43" x14ac:dyDescent="0.3">
      <c r="A498" t="s">
        <v>1894</v>
      </c>
      <c r="B498" t="s">
        <v>230</v>
      </c>
      <c r="C498" t="s">
        <v>46</v>
      </c>
      <c r="D498" s="3">
        <v>71475</v>
      </c>
      <c r="E498" t="s">
        <v>1511</v>
      </c>
      <c r="F498" t="s">
        <v>48</v>
      </c>
      <c r="G498" t="s">
        <v>49</v>
      </c>
      <c r="H498" t="s">
        <v>50</v>
      </c>
      <c r="I498" t="s">
        <v>51</v>
      </c>
      <c r="J498" t="s">
        <v>102</v>
      </c>
      <c r="K498" t="s">
        <v>102</v>
      </c>
      <c r="L498" t="s">
        <v>103</v>
      </c>
      <c r="M498" t="s">
        <v>52</v>
      </c>
      <c r="N498" t="s">
        <v>1939</v>
      </c>
      <c r="O498" t="s">
        <v>105</v>
      </c>
      <c r="Q498" s="3"/>
      <c r="U498" s="3"/>
      <c r="W498" t="s">
        <v>43</v>
      </c>
      <c r="X498" t="s">
        <v>43</v>
      </c>
      <c r="Y498" s="3">
        <v>487</v>
      </c>
      <c r="Z498" t="s">
        <v>1918</v>
      </c>
      <c r="AA498" t="s">
        <v>1367</v>
      </c>
      <c r="AB498" t="s">
        <v>1940</v>
      </c>
      <c r="AC498" t="s">
        <v>1578</v>
      </c>
      <c r="AD498" t="s">
        <v>110</v>
      </c>
      <c r="AE498" t="s">
        <v>60</v>
      </c>
      <c r="AH498" s="3"/>
      <c r="AI498" s="3">
        <v>2023</v>
      </c>
      <c r="AJ498" s="4">
        <v>45108</v>
      </c>
      <c r="AK498" s="5">
        <v>45191</v>
      </c>
      <c r="AL498" t="s">
        <v>43</v>
      </c>
      <c r="AM498" t="s">
        <v>61</v>
      </c>
      <c r="AN498">
        <v>-5652.1</v>
      </c>
      <c r="AP498">
        <v>5652.1</v>
      </c>
      <c r="AQ498" s="6">
        <v>-5652.1</v>
      </c>
    </row>
    <row r="499" spans="1:43" x14ac:dyDescent="0.3">
      <c r="A499" t="s">
        <v>1894</v>
      </c>
      <c r="B499" t="s">
        <v>230</v>
      </c>
      <c r="C499" t="s">
        <v>46</v>
      </c>
      <c r="D499" s="3">
        <v>71475</v>
      </c>
      <c r="E499" t="s">
        <v>1511</v>
      </c>
      <c r="F499" t="s">
        <v>48</v>
      </c>
      <c r="G499" t="s">
        <v>49</v>
      </c>
      <c r="H499" t="s">
        <v>50</v>
      </c>
      <c r="I499" t="s">
        <v>51</v>
      </c>
      <c r="J499" t="s">
        <v>102</v>
      </c>
      <c r="K499" t="s">
        <v>102</v>
      </c>
      <c r="L499" t="s">
        <v>103</v>
      </c>
      <c r="M499" t="s">
        <v>52</v>
      </c>
      <c r="N499" t="s">
        <v>1941</v>
      </c>
      <c r="O499" t="s">
        <v>105</v>
      </c>
      <c r="Q499" s="3"/>
      <c r="U499" s="3"/>
      <c r="W499" t="s">
        <v>43</v>
      </c>
      <c r="X499" t="s">
        <v>43</v>
      </c>
      <c r="Y499" s="3">
        <v>487</v>
      </c>
      <c r="Z499" t="s">
        <v>1911</v>
      </c>
      <c r="AA499" t="s">
        <v>1367</v>
      </c>
      <c r="AB499" t="s">
        <v>1938</v>
      </c>
      <c r="AC499" t="s">
        <v>1578</v>
      </c>
      <c r="AD499" t="s">
        <v>110</v>
      </c>
      <c r="AE499" t="s">
        <v>60</v>
      </c>
      <c r="AH499" s="3"/>
      <c r="AI499" s="3">
        <v>2023</v>
      </c>
      <c r="AJ499" s="4">
        <v>45108</v>
      </c>
      <c r="AK499" s="5">
        <v>45191</v>
      </c>
      <c r="AL499" t="s">
        <v>43</v>
      </c>
      <c r="AM499" t="s">
        <v>61</v>
      </c>
      <c r="AN499">
        <v>-3756.34</v>
      </c>
      <c r="AP499">
        <v>3756.34</v>
      </c>
      <c r="AQ499" s="6">
        <v>-3756.34</v>
      </c>
    </row>
    <row r="500" spans="1:43" x14ac:dyDescent="0.3">
      <c r="A500" t="s">
        <v>1894</v>
      </c>
      <c r="B500" t="s">
        <v>162</v>
      </c>
      <c r="C500" t="s">
        <v>46</v>
      </c>
      <c r="D500" s="3">
        <v>71475</v>
      </c>
      <c r="E500" t="s">
        <v>1511</v>
      </c>
      <c r="F500" t="s">
        <v>48</v>
      </c>
      <c r="G500" t="s">
        <v>49</v>
      </c>
      <c r="H500" t="s">
        <v>50</v>
      </c>
      <c r="I500" t="s">
        <v>51</v>
      </c>
      <c r="J500" t="s">
        <v>102</v>
      </c>
      <c r="K500" t="s">
        <v>102</v>
      </c>
      <c r="L500" t="s">
        <v>103</v>
      </c>
      <c r="M500" t="s">
        <v>52</v>
      </c>
      <c r="N500" t="s">
        <v>1942</v>
      </c>
      <c r="O500" t="s">
        <v>105</v>
      </c>
      <c r="Q500" s="3"/>
      <c r="U500" s="3"/>
      <c r="W500" t="s">
        <v>43</v>
      </c>
      <c r="X500" t="s">
        <v>43</v>
      </c>
      <c r="Y500" s="3">
        <v>492</v>
      </c>
      <c r="Z500" t="s">
        <v>1943</v>
      </c>
      <c r="AA500" t="s">
        <v>1367</v>
      </c>
      <c r="AB500" t="s">
        <v>1944</v>
      </c>
      <c r="AC500" t="s">
        <v>1567</v>
      </c>
      <c r="AD500" t="s">
        <v>110</v>
      </c>
      <c r="AE500" t="s">
        <v>60</v>
      </c>
      <c r="AH500" s="3"/>
      <c r="AI500" s="3">
        <v>2023</v>
      </c>
      <c r="AJ500" s="4">
        <v>45047</v>
      </c>
      <c r="AK500" s="5">
        <v>45191</v>
      </c>
      <c r="AL500" t="s">
        <v>43</v>
      </c>
      <c r="AM500" t="s">
        <v>61</v>
      </c>
      <c r="AN500">
        <v>-5507.64</v>
      </c>
      <c r="AP500">
        <v>5507.64</v>
      </c>
      <c r="AQ500" s="6">
        <v>-5507.64</v>
      </c>
    </row>
    <row r="501" spans="1:43" x14ac:dyDescent="0.3">
      <c r="A501" t="s">
        <v>1894</v>
      </c>
      <c r="B501" t="s">
        <v>156</v>
      </c>
      <c r="C501" t="s">
        <v>46</v>
      </c>
      <c r="D501" s="3">
        <v>71475</v>
      </c>
      <c r="E501" t="s">
        <v>1511</v>
      </c>
      <c r="F501" t="s">
        <v>48</v>
      </c>
      <c r="G501" t="s">
        <v>49</v>
      </c>
      <c r="H501" t="s">
        <v>50</v>
      </c>
      <c r="I501" t="s">
        <v>51</v>
      </c>
      <c r="J501" t="s">
        <v>102</v>
      </c>
      <c r="K501" t="s">
        <v>102</v>
      </c>
      <c r="L501" t="s">
        <v>103</v>
      </c>
      <c r="M501" t="s">
        <v>52</v>
      </c>
      <c r="N501" t="s">
        <v>1945</v>
      </c>
      <c r="O501" t="s">
        <v>105</v>
      </c>
      <c r="Q501" s="3"/>
      <c r="U501" s="3"/>
      <c r="W501" t="s">
        <v>43</v>
      </c>
      <c r="X501" t="s">
        <v>43</v>
      </c>
      <c r="Y501" s="3">
        <v>500</v>
      </c>
      <c r="Z501" t="s">
        <v>1918</v>
      </c>
      <c r="AA501" t="s">
        <v>1367</v>
      </c>
      <c r="AB501" t="s">
        <v>1946</v>
      </c>
      <c r="AC501" t="s">
        <v>1591</v>
      </c>
      <c r="AD501" t="s">
        <v>110</v>
      </c>
      <c r="AE501" t="s">
        <v>60</v>
      </c>
      <c r="AH501" s="3"/>
      <c r="AI501" s="3">
        <v>2023</v>
      </c>
      <c r="AJ501" s="4">
        <v>44986</v>
      </c>
      <c r="AK501" s="5">
        <v>45191</v>
      </c>
      <c r="AL501" t="s">
        <v>43</v>
      </c>
      <c r="AM501" t="s">
        <v>61</v>
      </c>
      <c r="AN501">
        <v>-3438.61</v>
      </c>
      <c r="AP501">
        <v>3438.61</v>
      </c>
      <c r="AQ501" s="6">
        <v>-3438.61</v>
      </c>
    </row>
    <row r="502" spans="1:43" x14ac:dyDescent="0.3">
      <c r="A502" t="s">
        <v>1894</v>
      </c>
      <c r="B502" t="s">
        <v>45</v>
      </c>
      <c r="C502" t="s">
        <v>46</v>
      </c>
      <c r="D502" s="3">
        <v>71475</v>
      </c>
      <c r="E502" t="s">
        <v>1511</v>
      </c>
      <c r="F502" t="s">
        <v>48</v>
      </c>
      <c r="G502" t="s">
        <v>49</v>
      </c>
      <c r="H502" t="s">
        <v>50</v>
      </c>
      <c r="I502" t="s">
        <v>51</v>
      </c>
      <c r="J502" t="s">
        <v>102</v>
      </c>
      <c r="K502" t="s">
        <v>102</v>
      </c>
      <c r="L502" t="s">
        <v>103</v>
      </c>
      <c r="M502" t="s">
        <v>52</v>
      </c>
      <c r="N502" t="s">
        <v>1947</v>
      </c>
      <c r="O502" t="s">
        <v>105</v>
      </c>
      <c r="Q502" s="3"/>
      <c r="U502" s="3"/>
      <c r="W502" t="s">
        <v>43</v>
      </c>
      <c r="X502" t="s">
        <v>43</v>
      </c>
      <c r="Y502" s="3">
        <v>500</v>
      </c>
      <c r="Z502" t="s">
        <v>1911</v>
      </c>
      <c r="AA502" t="s">
        <v>1367</v>
      </c>
      <c r="AB502" t="s">
        <v>1948</v>
      </c>
      <c r="AC502" t="s">
        <v>1595</v>
      </c>
      <c r="AD502" t="s">
        <v>110</v>
      </c>
      <c r="AE502" t="s">
        <v>60</v>
      </c>
      <c r="AH502" s="3"/>
      <c r="AI502" s="3">
        <v>2023</v>
      </c>
      <c r="AJ502" s="4">
        <v>45078</v>
      </c>
      <c r="AK502" s="5">
        <v>45191</v>
      </c>
      <c r="AL502" t="s">
        <v>43</v>
      </c>
      <c r="AM502" t="s">
        <v>61</v>
      </c>
      <c r="AN502">
        <v>-910.63</v>
      </c>
      <c r="AP502">
        <v>910.63</v>
      </c>
      <c r="AQ502" s="6">
        <v>-910.63</v>
      </c>
    </row>
    <row r="503" spans="1:43" x14ac:dyDescent="0.3">
      <c r="A503" t="s">
        <v>1894</v>
      </c>
      <c r="B503" t="s">
        <v>446</v>
      </c>
      <c r="C503" t="s">
        <v>46</v>
      </c>
      <c r="D503" s="3">
        <v>71475</v>
      </c>
      <c r="E503" t="s">
        <v>1511</v>
      </c>
      <c r="F503" t="s">
        <v>48</v>
      </c>
      <c r="G503" t="s">
        <v>49</v>
      </c>
      <c r="H503" t="s">
        <v>50</v>
      </c>
      <c r="I503" t="s">
        <v>51</v>
      </c>
      <c r="J503" t="s">
        <v>102</v>
      </c>
      <c r="K503" t="s">
        <v>102</v>
      </c>
      <c r="L503" t="s">
        <v>103</v>
      </c>
      <c r="M503" t="s">
        <v>52</v>
      </c>
      <c r="N503" t="s">
        <v>1949</v>
      </c>
      <c r="O503" t="s">
        <v>105</v>
      </c>
      <c r="Q503" s="3"/>
      <c r="U503" s="3"/>
      <c r="W503" t="s">
        <v>43</v>
      </c>
      <c r="X503" t="s">
        <v>43</v>
      </c>
      <c r="Y503" s="3">
        <v>501</v>
      </c>
      <c r="Z503" t="s">
        <v>1918</v>
      </c>
      <c r="AA503" t="s">
        <v>1367</v>
      </c>
      <c r="AB503" t="s">
        <v>1950</v>
      </c>
      <c r="AC503" t="s">
        <v>1551</v>
      </c>
      <c r="AD503" t="s">
        <v>110</v>
      </c>
      <c r="AE503" t="s">
        <v>60</v>
      </c>
      <c r="AH503" s="3"/>
      <c r="AI503" s="3">
        <v>2023</v>
      </c>
      <c r="AJ503" s="4">
        <v>45139</v>
      </c>
      <c r="AK503" s="5">
        <v>45191</v>
      </c>
      <c r="AL503" t="s">
        <v>43</v>
      </c>
      <c r="AM503" t="s">
        <v>61</v>
      </c>
      <c r="AN503">
        <v>-5303.32</v>
      </c>
      <c r="AP503">
        <v>5303.32</v>
      </c>
      <c r="AQ503" s="6">
        <v>-5303.32</v>
      </c>
    </row>
    <row r="504" spans="1:43" x14ac:dyDescent="0.3">
      <c r="A504" t="s">
        <v>1894</v>
      </c>
      <c r="B504" t="s">
        <v>45</v>
      </c>
      <c r="C504" t="s">
        <v>46</v>
      </c>
      <c r="D504" s="3">
        <v>71475</v>
      </c>
      <c r="E504" t="s">
        <v>1511</v>
      </c>
      <c r="F504" t="s">
        <v>48</v>
      </c>
      <c r="G504" t="s">
        <v>49</v>
      </c>
      <c r="H504" t="s">
        <v>50</v>
      </c>
      <c r="I504" t="s">
        <v>51</v>
      </c>
      <c r="J504" t="s">
        <v>102</v>
      </c>
      <c r="K504" t="s">
        <v>102</v>
      </c>
      <c r="L504" t="s">
        <v>103</v>
      </c>
      <c r="M504" t="s">
        <v>52</v>
      </c>
      <c r="N504" t="s">
        <v>1951</v>
      </c>
      <c r="O504" t="s">
        <v>105</v>
      </c>
      <c r="Q504" s="3"/>
      <c r="U504" s="3"/>
      <c r="W504" t="s">
        <v>43</v>
      </c>
      <c r="X504" t="s">
        <v>43</v>
      </c>
      <c r="Y504" s="3">
        <v>501</v>
      </c>
      <c r="Z504" t="s">
        <v>1911</v>
      </c>
      <c r="AA504" t="s">
        <v>1367</v>
      </c>
      <c r="AB504" t="s">
        <v>1948</v>
      </c>
      <c r="AC504" t="s">
        <v>1595</v>
      </c>
      <c r="AD504" t="s">
        <v>110</v>
      </c>
      <c r="AE504" t="s">
        <v>60</v>
      </c>
      <c r="AH504" s="3"/>
      <c r="AI504" s="3">
        <v>2023</v>
      </c>
      <c r="AJ504" s="4">
        <v>45078</v>
      </c>
      <c r="AK504" s="5">
        <v>45191</v>
      </c>
      <c r="AL504" t="s">
        <v>43</v>
      </c>
      <c r="AM504" t="s">
        <v>61</v>
      </c>
      <c r="AN504">
        <v>-3731.92</v>
      </c>
      <c r="AP504">
        <v>3731.92</v>
      </c>
      <c r="AQ504" s="6">
        <v>-3731.92</v>
      </c>
    </row>
    <row r="505" spans="1:43" x14ac:dyDescent="0.3">
      <c r="A505" t="s">
        <v>1894</v>
      </c>
      <c r="B505" t="s">
        <v>144</v>
      </c>
      <c r="C505" t="s">
        <v>46</v>
      </c>
      <c r="D505" s="3">
        <v>71475</v>
      </c>
      <c r="E505" t="s">
        <v>1511</v>
      </c>
      <c r="F505" t="s">
        <v>48</v>
      </c>
      <c r="G505" t="s">
        <v>49</v>
      </c>
      <c r="H505" t="s">
        <v>50</v>
      </c>
      <c r="I505" t="s">
        <v>51</v>
      </c>
      <c r="J505" t="s">
        <v>102</v>
      </c>
      <c r="K505" t="s">
        <v>102</v>
      </c>
      <c r="L505" t="s">
        <v>103</v>
      </c>
      <c r="M505" t="s">
        <v>52</v>
      </c>
      <c r="N505" t="s">
        <v>1952</v>
      </c>
      <c r="O505" t="s">
        <v>105</v>
      </c>
      <c r="Q505" s="3"/>
      <c r="U505" s="3"/>
      <c r="W505" t="s">
        <v>43</v>
      </c>
      <c r="X505" t="s">
        <v>43</v>
      </c>
      <c r="Y505" s="3">
        <v>515</v>
      </c>
      <c r="Z505" t="s">
        <v>1943</v>
      </c>
      <c r="AA505" t="s">
        <v>1367</v>
      </c>
      <c r="AB505" t="s">
        <v>1953</v>
      </c>
      <c r="AC505" t="s">
        <v>1562</v>
      </c>
      <c r="AD505" t="s">
        <v>110</v>
      </c>
      <c r="AE505" t="s">
        <v>60</v>
      </c>
      <c r="AH505" s="3"/>
      <c r="AI505" s="3">
        <v>2023</v>
      </c>
      <c r="AJ505" s="4">
        <v>44958</v>
      </c>
      <c r="AK505" s="5">
        <v>45191</v>
      </c>
      <c r="AL505" t="s">
        <v>43</v>
      </c>
      <c r="AM505" t="s">
        <v>61</v>
      </c>
      <c r="AN505">
        <v>-858.69</v>
      </c>
      <c r="AP505">
        <v>858.69</v>
      </c>
      <c r="AQ505" s="6">
        <v>-858.69</v>
      </c>
    </row>
    <row r="506" spans="1:43" x14ac:dyDescent="0.3">
      <c r="A506" t="s">
        <v>1894</v>
      </c>
      <c r="B506" t="s">
        <v>822</v>
      </c>
      <c r="C506" t="s">
        <v>46</v>
      </c>
      <c r="D506" s="3">
        <v>71475</v>
      </c>
      <c r="E506" t="s">
        <v>1511</v>
      </c>
      <c r="F506" t="s">
        <v>48</v>
      </c>
      <c r="G506" t="s">
        <v>49</v>
      </c>
      <c r="H506" t="s">
        <v>50</v>
      </c>
      <c r="I506" t="s">
        <v>51</v>
      </c>
      <c r="J506" t="s">
        <v>102</v>
      </c>
      <c r="K506" t="s">
        <v>102</v>
      </c>
      <c r="L506" t="s">
        <v>103</v>
      </c>
      <c r="M506" t="s">
        <v>52</v>
      </c>
      <c r="N506" t="s">
        <v>1954</v>
      </c>
      <c r="O506" t="s">
        <v>105</v>
      </c>
      <c r="Q506" s="3"/>
      <c r="U506" s="3"/>
      <c r="W506" t="s">
        <v>43</v>
      </c>
      <c r="X506" t="s">
        <v>43</v>
      </c>
      <c r="Y506" s="3">
        <v>518</v>
      </c>
      <c r="Z506" t="s">
        <v>1943</v>
      </c>
      <c r="AA506" t="s">
        <v>1367</v>
      </c>
      <c r="AB506" t="s">
        <v>1955</v>
      </c>
      <c r="AC506" t="s">
        <v>1534</v>
      </c>
      <c r="AD506" t="s">
        <v>110</v>
      </c>
      <c r="AE506" t="s">
        <v>60</v>
      </c>
      <c r="AH506" s="3"/>
      <c r="AI506" s="3">
        <v>2023</v>
      </c>
      <c r="AJ506" s="4">
        <v>44927</v>
      </c>
      <c r="AK506" s="5">
        <v>45191</v>
      </c>
      <c r="AL506" t="s">
        <v>43</v>
      </c>
      <c r="AM506" t="s">
        <v>61</v>
      </c>
      <c r="AN506">
        <v>-807.89</v>
      </c>
      <c r="AP506">
        <v>807.89</v>
      </c>
      <c r="AQ506" s="6">
        <v>-807.89</v>
      </c>
    </row>
    <row r="507" spans="1:43" x14ac:dyDescent="0.3">
      <c r="A507" t="s">
        <v>1894</v>
      </c>
      <c r="B507" t="s">
        <v>196</v>
      </c>
      <c r="C507" t="s">
        <v>46</v>
      </c>
      <c r="D507" s="3">
        <v>71475</v>
      </c>
      <c r="E507" t="s">
        <v>1511</v>
      </c>
      <c r="F507" t="s">
        <v>48</v>
      </c>
      <c r="G507" t="s">
        <v>49</v>
      </c>
      <c r="H507" t="s">
        <v>50</v>
      </c>
      <c r="I507" t="s">
        <v>51</v>
      </c>
      <c r="J507" t="s">
        <v>102</v>
      </c>
      <c r="K507" t="s">
        <v>102</v>
      </c>
      <c r="L507" t="s">
        <v>103</v>
      </c>
      <c r="M507" t="s">
        <v>52</v>
      </c>
      <c r="N507" t="s">
        <v>1956</v>
      </c>
      <c r="O507" t="s">
        <v>105</v>
      </c>
      <c r="Q507" s="3"/>
      <c r="U507" s="3"/>
      <c r="W507" t="s">
        <v>43</v>
      </c>
      <c r="X507" t="s">
        <v>43</v>
      </c>
      <c r="Y507" s="3">
        <v>533</v>
      </c>
      <c r="Z507" t="s">
        <v>1918</v>
      </c>
      <c r="AA507" t="s">
        <v>1367</v>
      </c>
      <c r="AB507" t="s">
        <v>1957</v>
      </c>
      <c r="AC507" t="s">
        <v>1604</v>
      </c>
      <c r="AD507" t="s">
        <v>110</v>
      </c>
      <c r="AE507" t="s">
        <v>60</v>
      </c>
      <c r="AH507" s="3"/>
      <c r="AI507" s="3">
        <v>2023</v>
      </c>
      <c r="AJ507" s="4">
        <v>45017</v>
      </c>
      <c r="AK507" s="5">
        <v>45191</v>
      </c>
      <c r="AL507" t="s">
        <v>43</v>
      </c>
      <c r="AM507" t="s">
        <v>61</v>
      </c>
      <c r="AN507">
        <v>-838.75</v>
      </c>
      <c r="AP507">
        <v>838.75</v>
      </c>
      <c r="AQ507" s="6">
        <v>-838.75</v>
      </c>
    </row>
    <row r="508" spans="1:43" x14ac:dyDescent="0.3">
      <c r="A508" t="s">
        <v>1894</v>
      </c>
      <c r="B508" t="s">
        <v>45</v>
      </c>
      <c r="C508" t="s">
        <v>46</v>
      </c>
      <c r="D508" s="3">
        <v>71475</v>
      </c>
      <c r="E508" t="s">
        <v>1511</v>
      </c>
      <c r="F508" t="s">
        <v>48</v>
      </c>
      <c r="G508" t="s">
        <v>49</v>
      </c>
      <c r="H508" t="s">
        <v>50</v>
      </c>
      <c r="I508" t="s">
        <v>51</v>
      </c>
      <c r="J508" t="s">
        <v>102</v>
      </c>
      <c r="K508" t="s">
        <v>102</v>
      </c>
      <c r="L508" t="s">
        <v>103</v>
      </c>
      <c r="M508" t="s">
        <v>52</v>
      </c>
      <c r="N508" t="s">
        <v>1958</v>
      </c>
      <c r="O508" t="s">
        <v>105</v>
      </c>
      <c r="Q508" s="3"/>
      <c r="U508" s="3"/>
      <c r="W508" t="s">
        <v>43</v>
      </c>
      <c r="X508" t="s">
        <v>43</v>
      </c>
      <c r="Y508" s="3">
        <v>539</v>
      </c>
      <c r="Z508" t="s">
        <v>1918</v>
      </c>
      <c r="AA508" t="s">
        <v>1367</v>
      </c>
      <c r="AB508" t="s">
        <v>1959</v>
      </c>
      <c r="AC508" t="s">
        <v>1595</v>
      </c>
      <c r="AD508" t="s">
        <v>110</v>
      </c>
      <c r="AE508" t="s">
        <v>60</v>
      </c>
      <c r="AH508" s="3"/>
      <c r="AI508" s="3">
        <v>2023</v>
      </c>
      <c r="AJ508" s="4">
        <v>45078</v>
      </c>
      <c r="AK508" s="5">
        <v>45191</v>
      </c>
      <c r="AL508" t="s">
        <v>43</v>
      </c>
      <c r="AM508" t="s">
        <v>61</v>
      </c>
      <c r="AN508">
        <v>-5799.38</v>
      </c>
      <c r="AP508">
        <v>5799.38</v>
      </c>
      <c r="AQ508" s="6">
        <v>-5799.38</v>
      </c>
    </row>
    <row r="509" spans="1:43" x14ac:dyDescent="0.3">
      <c r="A509" t="s">
        <v>1894</v>
      </c>
      <c r="B509" t="s">
        <v>230</v>
      </c>
      <c r="C509" t="s">
        <v>46</v>
      </c>
      <c r="D509" s="3">
        <v>71475</v>
      </c>
      <c r="E509" t="s">
        <v>1511</v>
      </c>
      <c r="F509" t="s">
        <v>48</v>
      </c>
      <c r="G509" t="s">
        <v>49</v>
      </c>
      <c r="H509" t="s">
        <v>50</v>
      </c>
      <c r="I509" t="s">
        <v>51</v>
      </c>
      <c r="J509" t="s">
        <v>102</v>
      </c>
      <c r="K509" t="s">
        <v>102</v>
      </c>
      <c r="L509" t="s">
        <v>103</v>
      </c>
      <c r="M509" t="s">
        <v>52</v>
      </c>
      <c r="N509" t="s">
        <v>1960</v>
      </c>
      <c r="O509" t="s">
        <v>105</v>
      </c>
      <c r="Q509" s="3"/>
      <c r="U509" s="3"/>
      <c r="W509" t="s">
        <v>43</v>
      </c>
      <c r="X509" t="s">
        <v>43</v>
      </c>
      <c r="Y509" s="3">
        <v>2177</v>
      </c>
      <c r="Z509" t="s">
        <v>1929</v>
      </c>
      <c r="AA509" t="s">
        <v>1367</v>
      </c>
      <c r="AB509" t="s">
        <v>1961</v>
      </c>
      <c r="AC509" t="s">
        <v>1578</v>
      </c>
      <c r="AD509" t="s">
        <v>110</v>
      </c>
      <c r="AE509" t="s">
        <v>60</v>
      </c>
      <c r="AH509" s="3"/>
      <c r="AI509" s="3">
        <v>2023</v>
      </c>
      <c r="AJ509" s="4">
        <v>45108</v>
      </c>
      <c r="AK509" s="5">
        <v>45278</v>
      </c>
      <c r="AL509" t="s">
        <v>43</v>
      </c>
      <c r="AM509" t="s">
        <v>61</v>
      </c>
      <c r="AN509">
        <v>-3756.34</v>
      </c>
      <c r="AP509">
        <v>3756.34</v>
      </c>
      <c r="AQ509" s="6">
        <v>-3756.34</v>
      </c>
    </row>
    <row r="510" spans="1:43" x14ac:dyDescent="0.3">
      <c r="A510" t="s">
        <v>1894</v>
      </c>
      <c r="B510" t="s">
        <v>230</v>
      </c>
      <c r="C510" t="s">
        <v>46</v>
      </c>
      <c r="D510" s="3">
        <v>71475</v>
      </c>
      <c r="E510" t="s">
        <v>1511</v>
      </c>
      <c r="F510" t="s">
        <v>48</v>
      </c>
      <c r="G510" t="s">
        <v>49</v>
      </c>
      <c r="H510" t="s">
        <v>50</v>
      </c>
      <c r="I510" t="s">
        <v>51</v>
      </c>
      <c r="J510" t="s">
        <v>102</v>
      </c>
      <c r="K510" t="s">
        <v>102</v>
      </c>
      <c r="L510" t="s">
        <v>103</v>
      </c>
      <c r="M510" t="s">
        <v>52</v>
      </c>
      <c r="N510" t="s">
        <v>1962</v>
      </c>
      <c r="O510" t="s">
        <v>105</v>
      </c>
      <c r="Q510" s="3"/>
      <c r="U510" s="3"/>
      <c r="W510" t="s">
        <v>43</v>
      </c>
      <c r="X510" t="s">
        <v>43</v>
      </c>
      <c r="Y510" s="3">
        <v>2221</v>
      </c>
      <c r="Z510" t="s">
        <v>1896</v>
      </c>
      <c r="AA510" t="s">
        <v>1367</v>
      </c>
      <c r="AB510" t="s">
        <v>1963</v>
      </c>
      <c r="AC510" t="s">
        <v>1578</v>
      </c>
      <c r="AD510" t="s">
        <v>110</v>
      </c>
      <c r="AE510" t="s">
        <v>60</v>
      </c>
      <c r="AH510" s="3"/>
      <c r="AI510" s="3">
        <v>2023</v>
      </c>
      <c r="AJ510" s="4">
        <v>45108</v>
      </c>
      <c r="AK510" s="5">
        <v>45278</v>
      </c>
      <c r="AL510" t="s">
        <v>43</v>
      </c>
      <c r="AM510" t="s">
        <v>61</v>
      </c>
      <c r="AN510">
        <v>-729.95</v>
      </c>
      <c r="AP510">
        <v>729.95</v>
      </c>
      <c r="AQ510" s="6">
        <v>-729.95</v>
      </c>
    </row>
    <row r="511" spans="1:43" x14ac:dyDescent="0.3">
      <c r="A511" t="s">
        <v>1894</v>
      </c>
      <c r="B511" t="s">
        <v>230</v>
      </c>
      <c r="C511" t="s">
        <v>46</v>
      </c>
      <c r="D511" s="3">
        <v>71475</v>
      </c>
      <c r="E511" t="s">
        <v>1511</v>
      </c>
      <c r="F511" t="s">
        <v>48</v>
      </c>
      <c r="G511" t="s">
        <v>49</v>
      </c>
      <c r="H511" t="s">
        <v>50</v>
      </c>
      <c r="I511" t="s">
        <v>51</v>
      </c>
      <c r="J511" t="s">
        <v>102</v>
      </c>
      <c r="K511" t="s">
        <v>102</v>
      </c>
      <c r="L511" t="s">
        <v>103</v>
      </c>
      <c r="M511" t="s">
        <v>52</v>
      </c>
      <c r="N511" t="s">
        <v>1964</v>
      </c>
      <c r="O511" t="s">
        <v>105</v>
      </c>
      <c r="Q511" s="3"/>
      <c r="U511" s="3"/>
      <c r="W511" t="s">
        <v>43</v>
      </c>
      <c r="X511" t="s">
        <v>43</v>
      </c>
      <c r="Y511" s="3">
        <v>2222</v>
      </c>
      <c r="Z511" t="s">
        <v>1896</v>
      </c>
      <c r="AA511" t="s">
        <v>1367</v>
      </c>
      <c r="AB511" t="s">
        <v>1963</v>
      </c>
      <c r="AC511" t="s">
        <v>1578</v>
      </c>
      <c r="AD511" t="s">
        <v>110</v>
      </c>
      <c r="AE511" t="s">
        <v>60</v>
      </c>
      <c r="AH511" s="3"/>
      <c r="AI511" s="3">
        <v>2023</v>
      </c>
      <c r="AJ511" s="4">
        <v>45108</v>
      </c>
      <c r="AK511" s="5">
        <v>45278</v>
      </c>
      <c r="AL511" t="s">
        <v>43</v>
      </c>
      <c r="AM511" t="s">
        <v>61</v>
      </c>
      <c r="AN511">
        <v>-807.89</v>
      </c>
      <c r="AP511">
        <v>807.89</v>
      </c>
      <c r="AQ511" s="6">
        <v>-807.89</v>
      </c>
    </row>
    <row r="512" spans="1:43" x14ac:dyDescent="0.3">
      <c r="A512" t="s">
        <v>1894</v>
      </c>
      <c r="B512" t="s">
        <v>230</v>
      </c>
      <c r="C512" t="s">
        <v>46</v>
      </c>
      <c r="D512" s="3">
        <v>71475</v>
      </c>
      <c r="E512" t="s">
        <v>1511</v>
      </c>
      <c r="F512" t="s">
        <v>48</v>
      </c>
      <c r="G512" t="s">
        <v>49</v>
      </c>
      <c r="H512" t="s">
        <v>50</v>
      </c>
      <c r="I512" t="s">
        <v>51</v>
      </c>
      <c r="J512" t="s">
        <v>102</v>
      </c>
      <c r="K512" t="s">
        <v>102</v>
      </c>
      <c r="L512" t="s">
        <v>103</v>
      </c>
      <c r="M512" t="s">
        <v>52</v>
      </c>
      <c r="N512" t="s">
        <v>1965</v>
      </c>
      <c r="O512" t="s">
        <v>105</v>
      </c>
      <c r="Q512" s="3"/>
      <c r="U512" s="3"/>
      <c r="W512" t="s">
        <v>43</v>
      </c>
      <c r="X512" t="s">
        <v>43</v>
      </c>
      <c r="Y512" s="3">
        <v>2223</v>
      </c>
      <c r="Z512" t="s">
        <v>1896</v>
      </c>
      <c r="AA512" t="s">
        <v>1367</v>
      </c>
      <c r="AB512" t="s">
        <v>1963</v>
      </c>
      <c r="AC512" t="s">
        <v>1578</v>
      </c>
      <c r="AD512" t="s">
        <v>110</v>
      </c>
      <c r="AE512" t="s">
        <v>60</v>
      </c>
      <c r="AH512" s="3"/>
      <c r="AI512" s="3">
        <v>2023</v>
      </c>
      <c r="AJ512" s="4">
        <v>45108</v>
      </c>
      <c r="AK512" s="5">
        <v>45278</v>
      </c>
      <c r="AL512" t="s">
        <v>43</v>
      </c>
      <c r="AM512" t="s">
        <v>61</v>
      </c>
      <c r="AN512">
        <v>-838.75</v>
      </c>
      <c r="AP512">
        <v>838.75</v>
      </c>
      <c r="AQ512" s="6">
        <v>-838.75</v>
      </c>
    </row>
    <row r="513" spans="1:43" x14ac:dyDescent="0.3">
      <c r="A513" t="s">
        <v>1894</v>
      </c>
      <c r="B513" t="s">
        <v>230</v>
      </c>
      <c r="C513" t="s">
        <v>46</v>
      </c>
      <c r="D513" s="3">
        <v>71475</v>
      </c>
      <c r="E513" t="s">
        <v>1511</v>
      </c>
      <c r="F513" t="s">
        <v>48</v>
      </c>
      <c r="G513" t="s">
        <v>49</v>
      </c>
      <c r="H513" t="s">
        <v>50</v>
      </c>
      <c r="I513" t="s">
        <v>51</v>
      </c>
      <c r="J513" t="s">
        <v>102</v>
      </c>
      <c r="K513" t="s">
        <v>102</v>
      </c>
      <c r="L513" t="s">
        <v>103</v>
      </c>
      <c r="M513" t="s">
        <v>52</v>
      </c>
      <c r="N513" t="s">
        <v>1966</v>
      </c>
      <c r="O513" t="s">
        <v>105</v>
      </c>
      <c r="Q513" s="3"/>
      <c r="U513" s="3"/>
      <c r="W513" t="s">
        <v>43</v>
      </c>
      <c r="X513" t="s">
        <v>43</v>
      </c>
      <c r="Y513" s="3">
        <v>2224</v>
      </c>
      <c r="Z513" t="s">
        <v>1896</v>
      </c>
      <c r="AA513" t="s">
        <v>1367</v>
      </c>
      <c r="AB513" t="s">
        <v>1963</v>
      </c>
      <c r="AC513" t="s">
        <v>1578</v>
      </c>
      <c r="AD513" t="s">
        <v>110</v>
      </c>
      <c r="AE513" t="s">
        <v>60</v>
      </c>
      <c r="AH513" s="3"/>
      <c r="AI513" s="3">
        <v>2023</v>
      </c>
      <c r="AJ513" s="4">
        <v>45108</v>
      </c>
      <c r="AK513" s="5">
        <v>45278</v>
      </c>
      <c r="AL513" t="s">
        <v>43</v>
      </c>
      <c r="AM513" t="s">
        <v>61</v>
      </c>
      <c r="AN513">
        <v>-858.69</v>
      </c>
      <c r="AP513">
        <v>858.69</v>
      </c>
      <c r="AQ513" s="6">
        <v>-858.69</v>
      </c>
    </row>
    <row r="514" spans="1:43" x14ac:dyDescent="0.3">
      <c r="A514" t="s">
        <v>1894</v>
      </c>
      <c r="B514" t="s">
        <v>230</v>
      </c>
      <c r="C514" t="s">
        <v>46</v>
      </c>
      <c r="D514" s="3">
        <v>71475</v>
      </c>
      <c r="E514" t="s">
        <v>1511</v>
      </c>
      <c r="F514" t="s">
        <v>48</v>
      </c>
      <c r="G514" t="s">
        <v>49</v>
      </c>
      <c r="H514" t="s">
        <v>50</v>
      </c>
      <c r="I514" t="s">
        <v>51</v>
      </c>
      <c r="J514" t="s">
        <v>102</v>
      </c>
      <c r="K514" t="s">
        <v>102</v>
      </c>
      <c r="L514" t="s">
        <v>103</v>
      </c>
      <c r="M514" t="s">
        <v>52</v>
      </c>
      <c r="N514" t="s">
        <v>1967</v>
      </c>
      <c r="O514" t="s">
        <v>105</v>
      </c>
      <c r="Q514" s="3"/>
      <c r="U514" s="3"/>
      <c r="W514" t="s">
        <v>43</v>
      </c>
      <c r="X514" t="s">
        <v>43</v>
      </c>
      <c r="Y514" s="3">
        <v>2225</v>
      </c>
      <c r="Z514" t="s">
        <v>1896</v>
      </c>
      <c r="AA514" t="s">
        <v>1367</v>
      </c>
      <c r="AB514" t="s">
        <v>1963</v>
      </c>
      <c r="AC514" t="s">
        <v>1578</v>
      </c>
      <c r="AD514" t="s">
        <v>110</v>
      </c>
      <c r="AE514" t="s">
        <v>60</v>
      </c>
      <c r="AH514" s="3"/>
      <c r="AI514" s="3">
        <v>2023</v>
      </c>
      <c r="AJ514" s="4">
        <v>45108</v>
      </c>
      <c r="AK514" s="5">
        <v>45278</v>
      </c>
      <c r="AL514" t="s">
        <v>43</v>
      </c>
      <c r="AM514" t="s">
        <v>61</v>
      </c>
      <c r="AN514">
        <v>-872.36</v>
      </c>
      <c r="AP514">
        <v>872.36</v>
      </c>
      <c r="AQ514" s="6">
        <v>-872.36</v>
      </c>
    </row>
    <row r="515" spans="1:43" x14ac:dyDescent="0.3">
      <c r="A515" t="s">
        <v>1894</v>
      </c>
      <c r="B515" t="s">
        <v>230</v>
      </c>
      <c r="C515" t="s">
        <v>46</v>
      </c>
      <c r="D515" s="3">
        <v>71475</v>
      </c>
      <c r="E515" t="s">
        <v>1511</v>
      </c>
      <c r="F515" t="s">
        <v>48</v>
      </c>
      <c r="G515" t="s">
        <v>49</v>
      </c>
      <c r="H515" t="s">
        <v>50</v>
      </c>
      <c r="I515" t="s">
        <v>51</v>
      </c>
      <c r="J515" t="s">
        <v>102</v>
      </c>
      <c r="K515" t="s">
        <v>102</v>
      </c>
      <c r="L515" t="s">
        <v>103</v>
      </c>
      <c r="M515" t="s">
        <v>52</v>
      </c>
      <c r="N515" t="s">
        <v>1968</v>
      </c>
      <c r="O515" t="s">
        <v>105</v>
      </c>
      <c r="Q515" s="3"/>
      <c r="U515" s="3"/>
      <c r="W515" t="s">
        <v>43</v>
      </c>
      <c r="X515" t="s">
        <v>43</v>
      </c>
      <c r="Y515" s="3">
        <v>2226</v>
      </c>
      <c r="Z515" t="s">
        <v>1896</v>
      </c>
      <c r="AA515" t="s">
        <v>1367</v>
      </c>
      <c r="AB515" t="s">
        <v>1963</v>
      </c>
      <c r="AC515" t="s">
        <v>1578</v>
      </c>
      <c r="AD515" t="s">
        <v>110</v>
      </c>
      <c r="AE515" t="s">
        <v>60</v>
      </c>
      <c r="AH515" s="3"/>
      <c r="AI515" s="3">
        <v>2023</v>
      </c>
      <c r="AJ515" s="4">
        <v>45108</v>
      </c>
      <c r="AK515" s="5">
        <v>45278</v>
      </c>
      <c r="AL515" t="s">
        <v>43</v>
      </c>
      <c r="AM515" t="s">
        <v>61</v>
      </c>
      <c r="AN515">
        <v>-3473.9</v>
      </c>
      <c r="AP515">
        <v>3473.9</v>
      </c>
      <c r="AQ515" s="6">
        <v>-3473.9</v>
      </c>
    </row>
    <row r="516" spans="1:43" x14ac:dyDescent="0.3">
      <c r="A516" t="s">
        <v>1894</v>
      </c>
      <c r="B516" t="s">
        <v>230</v>
      </c>
      <c r="C516" t="s">
        <v>46</v>
      </c>
      <c r="D516" s="3">
        <v>71475</v>
      </c>
      <c r="E516" t="s">
        <v>1511</v>
      </c>
      <c r="F516" t="s">
        <v>48</v>
      </c>
      <c r="G516" t="s">
        <v>49</v>
      </c>
      <c r="H516" t="s">
        <v>50</v>
      </c>
      <c r="I516" t="s">
        <v>51</v>
      </c>
      <c r="J516" t="s">
        <v>102</v>
      </c>
      <c r="K516" t="s">
        <v>102</v>
      </c>
      <c r="L516" t="s">
        <v>103</v>
      </c>
      <c r="M516" t="s">
        <v>52</v>
      </c>
      <c r="N516" t="s">
        <v>1969</v>
      </c>
      <c r="O516" t="s">
        <v>105</v>
      </c>
      <c r="Q516" s="3"/>
      <c r="U516" s="3"/>
      <c r="W516" t="s">
        <v>43</v>
      </c>
      <c r="X516" t="s">
        <v>43</v>
      </c>
      <c r="Y516" s="3">
        <v>2227</v>
      </c>
      <c r="Z516" t="s">
        <v>1896</v>
      </c>
      <c r="AA516" t="s">
        <v>1367</v>
      </c>
      <c r="AB516" t="s">
        <v>1963</v>
      </c>
      <c r="AC516" t="s">
        <v>1578</v>
      </c>
      <c r="AD516" t="s">
        <v>110</v>
      </c>
      <c r="AE516" t="s">
        <v>60</v>
      </c>
      <c r="AH516" s="3"/>
      <c r="AI516" s="3">
        <v>2023</v>
      </c>
      <c r="AJ516" s="4">
        <v>45108</v>
      </c>
      <c r="AK516" s="5">
        <v>45278</v>
      </c>
      <c r="AL516" t="s">
        <v>43</v>
      </c>
      <c r="AM516" t="s">
        <v>61</v>
      </c>
      <c r="AN516">
        <v>-3541.57</v>
      </c>
      <c r="AP516">
        <v>3541.57</v>
      </c>
      <c r="AQ516" s="6">
        <v>-3541.57</v>
      </c>
    </row>
    <row r="517" spans="1:43" x14ac:dyDescent="0.3">
      <c r="A517" t="s">
        <v>1894</v>
      </c>
      <c r="B517" t="s">
        <v>230</v>
      </c>
      <c r="C517" t="s">
        <v>46</v>
      </c>
      <c r="D517" s="3">
        <v>71475</v>
      </c>
      <c r="E517" t="s">
        <v>1511</v>
      </c>
      <c r="F517" t="s">
        <v>48</v>
      </c>
      <c r="G517" t="s">
        <v>49</v>
      </c>
      <c r="H517" t="s">
        <v>50</v>
      </c>
      <c r="I517" t="s">
        <v>51</v>
      </c>
      <c r="J517" t="s">
        <v>102</v>
      </c>
      <c r="K517" t="s">
        <v>102</v>
      </c>
      <c r="L517" t="s">
        <v>103</v>
      </c>
      <c r="M517" t="s">
        <v>52</v>
      </c>
      <c r="N517" t="s">
        <v>1970</v>
      </c>
      <c r="O517" t="s">
        <v>105</v>
      </c>
      <c r="Q517" s="3"/>
      <c r="U517" s="3"/>
      <c r="W517" t="s">
        <v>43</v>
      </c>
      <c r="X517" t="s">
        <v>43</v>
      </c>
      <c r="Y517" s="3">
        <v>2228</v>
      </c>
      <c r="Z517" t="s">
        <v>1896</v>
      </c>
      <c r="AA517" t="s">
        <v>1367</v>
      </c>
      <c r="AB517" t="s">
        <v>1963</v>
      </c>
      <c r="AC517" t="s">
        <v>1578</v>
      </c>
      <c r="AD517" t="s">
        <v>110</v>
      </c>
      <c r="AE517" t="s">
        <v>60</v>
      </c>
      <c r="AH517" s="3"/>
      <c r="AI517" s="3">
        <v>2023</v>
      </c>
      <c r="AJ517" s="4">
        <v>45108</v>
      </c>
      <c r="AK517" s="5">
        <v>45278</v>
      </c>
      <c r="AL517" t="s">
        <v>43</v>
      </c>
      <c r="AM517" t="s">
        <v>61</v>
      </c>
      <c r="AN517">
        <v>-3546.44</v>
      </c>
      <c r="AP517">
        <v>3546.44</v>
      </c>
      <c r="AQ517" s="6">
        <v>-3546.44</v>
      </c>
    </row>
    <row r="518" spans="1:43" x14ac:dyDescent="0.3">
      <c r="A518" t="s">
        <v>1894</v>
      </c>
      <c r="B518" t="s">
        <v>230</v>
      </c>
      <c r="C518" t="s">
        <v>46</v>
      </c>
      <c r="D518" s="3">
        <v>71475</v>
      </c>
      <c r="E518" t="s">
        <v>1511</v>
      </c>
      <c r="F518" t="s">
        <v>48</v>
      </c>
      <c r="G518" t="s">
        <v>49</v>
      </c>
      <c r="H518" t="s">
        <v>50</v>
      </c>
      <c r="I518" t="s">
        <v>51</v>
      </c>
      <c r="J518" t="s">
        <v>102</v>
      </c>
      <c r="K518" t="s">
        <v>102</v>
      </c>
      <c r="L518" t="s">
        <v>103</v>
      </c>
      <c r="M518" t="s">
        <v>52</v>
      </c>
      <c r="N518" t="s">
        <v>1971</v>
      </c>
      <c r="O518" t="s">
        <v>105</v>
      </c>
      <c r="Q518" s="3"/>
      <c r="U518" s="3"/>
      <c r="W518" t="s">
        <v>43</v>
      </c>
      <c r="X518" t="s">
        <v>43</v>
      </c>
      <c r="Y518" s="3">
        <v>2229</v>
      </c>
      <c r="Z518" t="s">
        <v>1896</v>
      </c>
      <c r="AA518" t="s">
        <v>1367</v>
      </c>
      <c r="AB518" t="s">
        <v>1963</v>
      </c>
      <c r="AC518" t="s">
        <v>1578</v>
      </c>
      <c r="AD518" t="s">
        <v>110</v>
      </c>
      <c r="AE518" t="s">
        <v>60</v>
      </c>
      <c r="AH518" s="3"/>
      <c r="AI518" s="3">
        <v>2023</v>
      </c>
      <c r="AJ518" s="4">
        <v>45108</v>
      </c>
      <c r="AK518" s="5">
        <v>45278</v>
      </c>
      <c r="AL518" t="s">
        <v>43</v>
      </c>
      <c r="AM518" t="s">
        <v>61</v>
      </c>
      <c r="AN518">
        <v>-3731.92</v>
      </c>
      <c r="AP518">
        <v>3731.92</v>
      </c>
      <c r="AQ518" s="6">
        <v>-3731.92</v>
      </c>
    </row>
    <row r="519" spans="1:43" x14ac:dyDescent="0.3">
      <c r="A519" t="s">
        <v>1894</v>
      </c>
      <c r="B519" t="s">
        <v>230</v>
      </c>
      <c r="C519" t="s">
        <v>46</v>
      </c>
      <c r="D519" s="3">
        <v>71475</v>
      </c>
      <c r="E519" t="s">
        <v>1511</v>
      </c>
      <c r="F519" t="s">
        <v>48</v>
      </c>
      <c r="G519" t="s">
        <v>49</v>
      </c>
      <c r="H519" t="s">
        <v>50</v>
      </c>
      <c r="I519" t="s">
        <v>51</v>
      </c>
      <c r="J519" t="s">
        <v>102</v>
      </c>
      <c r="K519" t="s">
        <v>102</v>
      </c>
      <c r="L519" t="s">
        <v>103</v>
      </c>
      <c r="M519" t="s">
        <v>52</v>
      </c>
      <c r="N519" t="s">
        <v>1972</v>
      </c>
      <c r="O519" t="s">
        <v>105</v>
      </c>
      <c r="Q519" s="3"/>
      <c r="U519" s="3"/>
      <c r="W519" t="s">
        <v>43</v>
      </c>
      <c r="X519" t="s">
        <v>43</v>
      </c>
      <c r="Y519" s="3">
        <v>2230</v>
      </c>
      <c r="Z519" t="s">
        <v>1896</v>
      </c>
      <c r="AA519" t="s">
        <v>1367</v>
      </c>
      <c r="AB519" t="s">
        <v>1963</v>
      </c>
      <c r="AC519" t="s">
        <v>1578</v>
      </c>
      <c r="AD519" t="s">
        <v>110</v>
      </c>
      <c r="AE519" t="s">
        <v>60</v>
      </c>
      <c r="AH519" s="3"/>
      <c r="AI519" s="3">
        <v>2023</v>
      </c>
      <c r="AJ519" s="4">
        <v>45108</v>
      </c>
      <c r="AK519" s="5">
        <v>45278</v>
      </c>
      <c r="AL519" t="s">
        <v>43</v>
      </c>
      <c r="AM519" t="s">
        <v>61</v>
      </c>
      <c r="AN519">
        <v>-5181.95</v>
      </c>
      <c r="AP519">
        <v>5181.95</v>
      </c>
      <c r="AQ519" s="6">
        <v>-5181.95</v>
      </c>
    </row>
    <row r="520" spans="1:43" x14ac:dyDescent="0.3">
      <c r="A520" t="s">
        <v>1894</v>
      </c>
      <c r="B520" t="s">
        <v>230</v>
      </c>
      <c r="C520" t="s">
        <v>46</v>
      </c>
      <c r="D520" s="3">
        <v>71475</v>
      </c>
      <c r="E520" t="s">
        <v>1511</v>
      </c>
      <c r="F520" t="s">
        <v>48</v>
      </c>
      <c r="G520" t="s">
        <v>49</v>
      </c>
      <c r="H520" t="s">
        <v>50</v>
      </c>
      <c r="I520" t="s">
        <v>51</v>
      </c>
      <c r="J520" t="s">
        <v>102</v>
      </c>
      <c r="K520" t="s">
        <v>102</v>
      </c>
      <c r="L520" t="s">
        <v>103</v>
      </c>
      <c r="M520" t="s">
        <v>52</v>
      </c>
      <c r="N520" t="s">
        <v>1973</v>
      </c>
      <c r="O520" t="s">
        <v>105</v>
      </c>
      <c r="Q520" s="3"/>
      <c r="U520" s="3"/>
      <c r="W520" t="s">
        <v>43</v>
      </c>
      <c r="X520" t="s">
        <v>43</v>
      </c>
      <c r="Y520" s="3">
        <v>2231</v>
      </c>
      <c r="Z520" t="s">
        <v>1896</v>
      </c>
      <c r="AA520" t="s">
        <v>1367</v>
      </c>
      <c r="AB520" t="s">
        <v>1963</v>
      </c>
      <c r="AC520" t="s">
        <v>1578</v>
      </c>
      <c r="AD520" t="s">
        <v>110</v>
      </c>
      <c r="AE520" t="s">
        <v>60</v>
      </c>
      <c r="AH520" s="3"/>
      <c r="AI520" s="3">
        <v>2023</v>
      </c>
      <c r="AJ520" s="4">
        <v>45108</v>
      </c>
      <c r="AK520" s="5">
        <v>45278</v>
      </c>
      <c r="AL520" t="s">
        <v>43</v>
      </c>
      <c r="AM520" t="s">
        <v>61</v>
      </c>
      <c r="AN520">
        <v>-5262.3</v>
      </c>
      <c r="AP520">
        <v>5262.3</v>
      </c>
      <c r="AQ520" s="6">
        <v>-5262.3</v>
      </c>
    </row>
    <row r="521" spans="1:43" x14ac:dyDescent="0.3">
      <c r="A521" t="s">
        <v>1894</v>
      </c>
      <c r="B521" t="s">
        <v>230</v>
      </c>
      <c r="C521" t="s">
        <v>46</v>
      </c>
      <c r="D521" s="3">
        <v>71475</v>
      </c>
      <c r="E521" t="s">
        <v>1511</v>
      </c>
      <c r="F521" t="s">
        <v>48</v>
      </c>
      <c r="G521" t="s">
        <v>49</v>
      </c>
      <c r="H521" t="s">
        <v>50</v>
      </c>
      <c r="I521" t="s">
        <v>51</v>
      </c>
      <c r="J521" t="s">
        <v>102</v>
      </c>
      <c r="K521" t="s">
        <v>102</v>
      </c>
      <c r="L521" t="s">
        <v>103</v>
      </c>
      <c r="M521" t="s">
        <v>52</v>
      </c>
      <c r="N521" t="s">
        <v>1974</v>
      </c>
      <c r="O521" t="s">
        <v>105</v>
      </c>
      <c r="Q521" s="3"/>
      <c r="U521" s="3"/>
      <c r="W521" t="s">
        <v>43</v>
      </c>
      <c r="X521" t="s">
        <v>43</v>
      </c>
      <c r="Y521" s="3">
        <v>2232</v>
      </c>
      <c r="Z521" t="s">
        <v>1896</v>
      </c>
      <c r="AA521" t="s">
        <v>1367</v>
      </c>
      <c r="AB521" t="s">
        <v>1963</v>
      </c>
      <c r="AC521" t="s">
        <v>1578</v>
      </c>
      <c r="AD521" t="s">
        <v>110</v>
      </c>
      <c r="AE521" t="s">
        <v>60</v>
      </c>
      <c r="AH521" s="3"/>
      <c r="AI521" s="3">
        <v>2023</v>
      </c>
      <c r="AJ521" s="4">
        <v>45108</v>
      </c>
      <c r="AK521" s="5">
        <v>45278</v>
      </c>
      <c r="AL521" t="s">
        <v>43</v>
      </c>
      <c r="AM521" t="s">
        <v>61</v>
      </c>
      <c r="AN521">
        <v>-5312.4800000000005</v>
      </c>
      <c r="AP521">
        <v>5312.4800000000005</v>
      </c>
      <c r="AQ521" s="6">
        <v>-5312.4800000000005</v>
      </c>
    </row>
    <row r="522" spans="1:43" x14ac:dyDescent="0.3">
      <c r="A522" t="s">
        <v>1894</v>
      </c>
      <c r="B522" t="s">
        <v>230</v>
      </c>
      <c r="C522" t="s">
        <v>46</v>
      </c>
      <c r="D522" s="3">
        <v>71475</v>
      </c>
      <c r="E522" t="s">
        <v>1511</v>
      </c>
      <c r="F522" t="s">
        <v>48</v>
      </c>
      <c r="G522" t="s">
        <v>49</v>
      </c>
      <c r="H522" t="s">
        <v>50</v>
      </c>
      <c r="I522" t="s">
        <v>51</v>
      </c>
      <c r="J522" t="s">
        <v>102</v>
      </c>
      <c r="K522" t="s">
        <v>102</v>
      </c>
      <c r="L522" t="s">
        <v>103</v>
      </c>
      <c r="M522" t="s">
        <v>52</v>
      </c>
      <c r="N522" t="s">
        <v>1975</v>
      </c>
      <c r="O522" t="s">
        <v>105</v>
      </c>
      <c r="Q522" s="3"/>
      <c r="U522" s="3"/>
      <c r="W522" t="s">
        <v>43</v>
      </c>
      <c r="X522" t="s">
        <v>43</v>
      </c>
      <c r="Y522" s="3">
        <v>2357</v>
      </c>
      <c r="Z522" t="s">
        <v>1901</v>
      </c>
      <c r="AA522" t="s">
        <v>1367</v>
      </c>
      <c r="AB522" t="s">
        <v>1976</v>
      </c>
      <c r="AC522" t="s">
        <v>1578</v>
      </c>
      <c r="AD522" t="s">
        <v>110</v>
      </c>
      <c r="AE522" t="s">
        <v>60</v>
      </c>
      <c r="AH522" s="3"/>
      <c r="AI522" s="3">
        <v>2023</v>
      </c>
      <c r="AJ522" s="4">
        <v>45108</v>
      </c>
      <c r="AK522" s="5">
        <v>45278</v>
      </c>
      <c r="AL522" t="s">
        <v>43</v>
      </c>
      <c r="AM522" t="s">
        <v>61</v>
      </c>
      <c r="AN522">
        <v>-910.63</v>
      </c>
      <c r="AP522">
        <v>910.63</v>
      </c>
      <c r="AQ522" s="6">
        <v>-910.63</v>
      </c>
    </row>
    <row r="523" spans="1:43" x14ac:dyDescent="0.3">
      <c r="A523" t="s">
        <v>1894</v>
      </c>
      <c r="B523" t="s">
        <v>230</v>
      </c>
      <c r="C523" t="s">
        <v>46</v>
      </c>
      <c r="D523" s="3">
        <v>71475</v>
      </c>
      <c r="E523" t="s">
        <v>1511</v>
      </c>
      <c r="F523" t="s">
        <v>48</v>
      </c>
      <c r="G523" t="s">
        <v>49</v>
      </c>
      <c r="H523" t="s">
        <v>50</v>
      </c>
      <c r="I523" t="s">
        <v>51</v>
      </c>
      <c r="J523" t="s">
        <v>102</v>
      </c>
      <c r="K523" t="s">
        <v>102</v>
      </c>
      <c r="L523" t="s">
        <v>103</v>
      </c>
      <c r="M523" t="s">
        <v>52</v>
      </c>
      <c r="N523" t="s">
        <v>1977</v>
      </c>
      <c r="O523" t="s">
        <v>105</v>
      </c>
      <c r="Q523" s="3"/>
      <c r="U523" s="3"/>
      <c r="W523" t="s">
        <v>43</v>
      </c>
      <c r="X523" t="s">
        <v>43</v>
      </c>
      <c r="Y523" s="3">
        <v>2358</v>
      </c>
      <c r="Z523" t="s">
        <v>1901</v>
      </c>
      <c r="AA523" t="s">
        <v>1367</v>
      </c>
      <c r="AB523" t="s">
        <v>1976</v>
      </c>
      <c r="AC523" t="s">
        <v>1578</v>
      </c>
      <c r="AD523" t="s">
        <v>110</v>
      </c>
      <c r="AE523" t="s">
        <v>60</v>
      </c>
      <c r="AH523" s="3"/>
      <c r="AI523" s="3">
        <v>2023</v>
      </c>
      <c r="AJ523" s="4">
        <v>45108</v>
      </c>
      <c r="AK523" s="5">
        <v>45278</v>
      </c>
      <c r="AL523" t="s">
        <v>43</v>
      </c>
      <c r="AM523" t="s">
        <v>61</v>
      </c>
      <c r="AN523">
        <v>-5507.64</v>
      </c>
      <c r="AP523">
        <v>5507.64</v>
      </c>
      <c r="AQ523" s="6">
        <v>-5507.64</v>
      </c>
    </row>
    <row r="524" spans="1:43" x14ac:dyDescent="0.3">
      <c r="A524" t="s">
        <v>1894</v>
      </c>
      <c r="B524" t="s">
        <v>230</v>
      </c>
      <c r="C524" t="s">
        <v>46</v>
      </c>
      <c r="D524" s="3">
        <v>71475</v>
      </c>
      <c r="E524" t="s">
        <v>1511</v>
      </c>
      <c r="F524" t="s">
        <v>48</v>
      </c>
      <c r="G524" t="s">
        <v>49</v>
      </c>
      <c r="H524" t="s">
        <v>50</v>
      </c>
      <c r="I524" t="s">
        <v>51</v>
      </c>
      <c r="J524" t="s">
        <v>102</v>
      </c>
      <c r="K524" t="s">
        <v>102</v>
      </c>
      <c r="L524" t="s">
        <v>103</v>
      </c>
      <c r="M524" t="s">
        <v>52</v>
      </c>
      <c r="N524" t="s">
        <v>1978</v>
      </c>
      <c r="O524" t="s">
        <v>105</v>
      </c>
      <c r="Q524" s="3"/>
      <c r="U524" s="3"/>
      <c r="W524" t="s">
        <v>43</v>
      </c>
      <c r="X524" t="s">
        <v>43</v>
      </c>
      <c r="Y524" s="3">
        <v>2359</v>
      </c>
      <c r="Z524" t="s">
        <v>1901</v>
      </c>
      <c r="AA524" t="s">
        <v>1367</v>
      </c>
      <c r="AB524" t="s">
        <v>1976</v>
      </c>
      <c r="AC524" t="s">
        <v>1578</v>
      </c>
      <c r="AD524" t="s">
        <v>110</v>
      </c>
      <c r="AE524" t="s">
        <v>60</v>
      </c>
      <c r="AH524" s="3"/>
      <c r="AI524" s="3">
        <v>2023</v>
      </c>
      <c r="AJ524" s="4">
        <v>45108</v>
      </c>
      <c r="AK524" s="5">
        <v>45278</v>
      </c>
      <c r="AL524" t="s">
        <v>43</v>
      </c>
      <c r="AM524" t="s">
        <v>61</v>
      </c>
      <c r="AN524">
        <v>-5799.38</v>
      </c>
      <c r="AP524">
        <v>5799.38</v>
      </c>
      <c r="AQ524" s="6">
        <v>-5799.38</v>
      </c>
    </row>
    <row r="525" spans="1:43" x14ac:dyDescent="0.3">
      <c r="A525" t="s">
        <v>1894</v>
      </c>
      <c r="B525" t="s">
        <v>230</v>
      </c>
      <c r="C525" t="s">
        <v>46</v>
      </c>
      <c r="D525" s="3">
        <v>71475</v>
      </c>
      <c r="E525" t="s">
        <v>1511</v>
      </c>
      <c r="F525" t="s">
        <v>48</v>
      </c>
      <c r="G525" t="s">
        <v>49</v>
      </c>
      <c r="H525" t="s">
        <v>50</v>
      </c>
      <c r="I525" t="s">
        <v>51</v>
      </c>
      <c r="J525" t="s">
        <v>102</v>
      </c>
      <c r="K525" t="s">
        <v>102</v>
      </c>
      <c r="L525" t="s">
        <v>103</v>
      </c>
      <c r="M525" t="s">
        <v>52</v>
      </c>
      <c r="N525" t="s">
        <v>1979</v>
      </c>
      <c r="O525" t="s">
        <v>105</v>
      </c>
      <c r="Q525" s="3"/>
      <c r="U525" s="3"/>
      <c r="W525" t="s">
        <v>43</v>
      </c>
      <c r="X525" t="s">
        <v>43</v>
      </c>
      <c r="Y525" s="3">
        <v>2554</v>
      </c>
      <c r="Z525" t="s">
        <v>1980</v>
      </c>
      <c r="AA525" t="s">
        <v>1367</v>
      </c>
      <c r="AB525" t="s">
        <v>1981</v>
      </c>
      <c r="AC525" t="s">
        <v>1578</v>
      </c>
      <c r="AD525" t="s">
        <v>110</v>
      </c>
      <c r="AE525" t="s">
        <v>60</v>
      </c>
      <c r="AH525" s="3"/>
      <c r="AI525" s="3">
        <v>2023</v>
      </c>
      <c r="AJ525" s="4">
        <v>45108</v>
      </c>
      <c r="AK525" s="5">
        <v>45278</v>
      </c>
      <c r="AL525" t="s">
        <v>43</v>
      </c>
      <c r="AM525" t="s">
        <v>61</v>
      </c>
      <c r="AN525">
        <v>-825.14</v>
      </c>
      <c r="AP525">
        <v>825.14</v>
      </c>
      <c r="AQ525" s="6">
        <v>-825.14</v>
      </c>
    </row>
    <row r="526" spans="1:43" x14ac:dyDescent="0.3">
      <c r="A526" t="s">
        <v>1894</v>
      </c>
      <c r="B526" t="s">
        <v>230</v>
      </c>
      <c r="C526" t="s">
        <v>46</v>
      </c>
      <c r="D526" s="3">
        <v>71475</v>
      </c>
      <c r="E526" t="s">
        <v>1511</v>
      </c>
      <c r="F526" t="s">
        <v>48</v>
      </c>
      <c r="G526" t="s">
        <v>49</v>
      </c>
      <c r="H526" t="s">
        <v>50</v>
      </c>
      <c r="I526" t="s">
        <v>51</v>
      </c>
      <c r="J526" t="s">
        <v>102</v>
      </c>
      <c r="K526" t="s">
        <v>102</v>
      </c>
      <c r="L526" t="s">
        <v>103</v>
      </c>
      <c r="M526" t="s">
        <v>52</v>
      </c>
      <c r="N526" t="s">
        <v>1982</v>
      </c>
      <c r="O526" t="s">
        <v>105</v>
      </c>
      <c r="Q526" s="3"/>
      <c r="U526" s="3"/>
      <c r="W526" t="s">
        <v>43</v>
      </c>
      <c r="X526" t="s">
        <v>43</v>
      </c>
      <c r="Y526" s="3">
        <v>2555</v>
      </c>
      <c r="Z526" t="s">
        <v>1980</v>
      </c>
      <c r="AA526" t="s">
        <v>1367</v>
      </c>
      <c r="AB526" t="s">
        <v>1981</v>
      </c>
      <c r="AC526" t="s">
        <v>1578</v>
      </c>
      <c r="AD526" t="s">
        <v>110</v>
      </c>
      <c r="AE526" t="s">
        <v>60</v>
      </c>
      <c r="AH526" s="3"/>
      <c r="AI526" s="3">
        <v>2023</v>
      </c>
      <c r="AJ526" s="4">
        <v>45108</v>
      </c>
      <c r="AK526" s="5">
        <v>45278</v>
      </c>
      <c r="AL526" t="s">
        <v>43</v>
      </c>
      <c r="AM526" t="s">
        <v>61</v>
      </c>
      <c r="AN526">
        <v>-3383.4500000000003</v>
      </c>
      <c r="AP526">
        <v>3383.4500000000003</v>
      </c>
      <c r="AQ526" s="6">
        <v>-3383.4500000000003</v>
      </c>
    </row>
    <row r="527" spans="1:43" x14ac:dyDescent="0.3">
      <c r="A527" t="s">
        <v>1894</v>
      </c>
      <c r="B527" t="s">
        <v>230</v>
      </c>
      <c r="C527" t="s">
        <v>46</v>
      </c>
      <c r="D527" s="3">
        <v>71475</v>
      </c>
      <c r="E527" t="s">
        <v>1511</v>
      </c>
      <c r="F527" t="s">
        <v>48</v>
      </c>
      <c r="G527" t="s">
        <v>49</v>
      </c>
      <c r="H527" t="s">
        <v>50</v>
      </c>
      <c r="I527" t="s">
        <v>51</v>
      </c>
      <c r="J527" t="s">
        <v>102</v>
      </c>
      <c r="K527" t="s">
        <v>102</v>
      </c>
      <c r="L527" t="s">
        <v>103</v>
      </c>
      <c r="M527" t="s">
        <v>52</v>
      </c>
      <c r="N527" t="s">
        <v>1983</v>
      </c>
      <c r="O527" t="s">
        <v>105</v>
      </c>
      <c r="Q527" s="3"/>
      <c r="U527" s="3"/>
      <c r="W527" t="s">
        <v>43</v>
      </c>
      <c r="X527" t="s">
        <v>43</v>
      </c>
      <c r="Y527" s="3">
        <v>2556</v>
      </c>
      <c r="Z527" t="s">
        <v>1980</v>
      </c>
      <c r="AA527" t="s">
        <v>1367</v>
      </c>
      <c r="AB527" t="s">
        <v>1981</v>
      </c>
      <c r="AC527" t="s">
        <v>1578</v>
      </c>
      <c r="AD527" t="s">
        <v>110</v>
      </c>
      <c r="AE527" t="s">
        <v>60</v>
      </c>
      <c r="AH527" s="3"/>
      <c r="AI527" s="3">
        <v>2023</v>
      </c>
      <c r="AJ527" s="4">
        <v>45108</v>
      </c>
      <c r="AK527" s="5">
        <v>45278</v>
      </c>
      <c r="AL527" t="s">
        <v>43</v>
      </c>
      <c r="AM527" t="s">
        <v>61</v>
      </c>
      <c r="AN527">
        <v>-3438.61</v>
      </c>
      <c r="AP527">
        <v>3438.61</v>
      </c>
      <c r="AQ527" s="6">
        <v>-3438.61</v>
      </c>
    </row>
    <row r="528" spans="1:43" x14ac:dyDescent="0.3">
      <c r="A528" t="s">
        <v>1894</v>
      </c>
      <c r="B528" t="s">
        <v>230</v>
      </c>
      <c r="C528" t="s">
        <v>46</v>
      </c>
      <c r="D528" s="3">
        <v>71475</v>
      </c>
      <c r="E528" t="s">
        <v>1511</v>
      </c>
      <c r="F528" t="s">
        <v>48</v>
      </c>
      <c r="G528" t="s">
        <v>49</v>
      </c>
      <c r="H528" t="s">
        <v>50</v>
      </c>
      <c r="I528" t="s">
        <v>51</v>
      </c>
      <c r="J528" t="s">
        <v>102</v>
      </c>
      <c r="K528" t="s">
        <v>102</v>
      </c>
      <c r="L528" t="s">
        <v>103</v>
      </c>
      <c r="M528" t="s">
        <v>52</v>
      </c>
      <c r="N528" t="s">
        <v>1984</v>
      </c>
      <c r="O528" t="s">
        <v>105</v>
      </c>
      <c r="Q528" s="3"/>
      <c r="U528" s="3"/>
      <c r="W528" t="s">
        <v>43</v>
      </c>
      <c r="X528" t="s">
        <v>43</v>
      </c>
      <c r="Y528" s="3">
        <v>2557</v>
      </c>
      <c r="Z528" t="s">
        <v>1980</v>
      </c>
      <c r="AA528" t="s">
        <v>1367</v>
      </c>
      <c r="AB528" t="s">
        <v>1981</v>
      </c>
      <c r="AC528" t="s">
        <v>1578</v>
      </c>
      <c r="AD528" t="s">
        <v>110</v>
      </c>
      <c r="AE528" t="s">
        <v>60</v>
      </c>
      <c r="AH528" s="3"/>
      <c r="AI528" s="3">
        <v>2023</v>
      </c>
      <c r="AJ528" s="4">
        <v>45108</v>
      </c>
      <c r="AK528" s="5">
        <v>45278</v>
      </c>
      <c r="AL528" t="s">
        <v>43</v>
      </c>
      <c r="AM528" t="s">
        <v>61</v>
      </c>
      <c r="AN528">
        <v>-5251.24</v>
      </c>
      <c r="AP528">
        <v>5251.24</v>
      </c>
      <c r="AQ528" s="6">
        <v>-5251.24</v>
      </c>
    </row>
    <row r="529" spans="1:43" x14ac:dyDescent="0.3">
      <c r="A529" t="s">
        <v>1894</v>
      </c>
      <c r="B529" t="s">
        <v>230</v>
      </c>
      <c r="C529" t="s">
        <v>46</v>
      </c>
      <c r="D529" s="3">
        <v>71475</v>
      </c>
      <c r="E529" t="s">
        <v>1511</v>
      </c>
      <c r="F529" t="s">
        <v>48</v>
      </c>
      <c r="G529" t="s">
        <v>49</v>
      </c>
      <c r="H529" t="s">
        <v>50</v>
      </c>
      <c r="I529" t="s">
        <v>51</v>
      </c>
      <c r="J529" t="s">
        <v>102</v>
      </c>
      <c r="K529" t="s">
        <v>102</v>
      </c>
      <c r="L529" t="s">
        <v>103</v>
      </c>
      <c r="M529" t="s">
        <v>52</v>
      </c>
      <c r="N529" t="s">
        <v>1985</v>
      </c>
      <c r="O529" t="s">
        <v>105</v>
      </c>
      <c r="Q529" s="3"/>
      <c r="U529" s="3"/>
      <c r="W529" t="s">
        <v>43</v>
      </c>
      <c r="X529" t="s">
        <v>43</v>
      </c>
      <c r="Y529" s="3">
        <v>2558</v>
      </c>
      <c r="Z529" t="s">
        <v>1980</v>
      </c>
      <c r="AA529" t="s">
        <v>1367</v>
      </c>
      <c r="AB529" t="s">
        <v>1981</v>
      </c>
      <c r="AC529" t="s">
        <v>1578</v>
      </c>
      <c r="AD529" t="s">
        <v>110</v>
      </c>
      <c r="AE529" t="s">
        <v>60</v>
      </c>
      <c r="AH529" s="3"/>
      <c r="AI529" s="3">
        <v>2023</v>
      </c>
      <c r="AJ529" s="4">
        <v>45108</v>
      </c>
      <c r="AK529" s="5">
        <v>45278</v>
      </c>
      <c r="AL529" t="s">
        <v>43</v>
      </c>
      <c r="AM529" t="s">
        <v>61</v>
      </c>
      <c r="AN529">
        <v>-5652.1</v>
      </c>
      <c r="AP529">
        <v>5652.1</v>
      </c>
      <c r="AQ529" s="6">
        <v>-5652.1</v>
      </c>
    </row>
    <row r="530" spans="1:43" x14ac:dyDescent="0.3">
      <c r="A530" t="s">
        <v>1510</v>
      </c>
      <c r="B530" t="s">
        <v>196</v>
      </c>
      <c r="C530" t="s">
        <v>46</v>
      </c>
      <c r="D530" s="3">
        <v>71501</v>
      </c>
      <c r="E530" t="s">
        <v>1986</v>
      </c>
      <c r="F530" t="s">
        <v>48</v>
      </c>
      <c r="G530" t="s">
        <v>49</v>
      </c>
      <c r="H530" t="s">
        <v>50</v>
      </c>
      <c r="I530" t="s">
        <v>51</v>
      </c>
      <c r="J530" t="s">
        <v>102</v>
      </c>
      <c r="K530" t="s">
        <v>102</v>
      </c>
      <c r="L530" t="s">
        <v>103</v>
      </c>
      <c r="M530" t="s">
        <v>52</v>
      </c>
      <c r="N530" t="s">
        <v>1987</v>
      </c>
      <c r="O530" t="s">
        <v>105</v>
      </c>
      <c r="Q530" s="3"/>
      <c r="U530" s="3"/>
      <c r="W530" t="s">
        <v>43</v>
      </c>
      <c r="X530" t="s">
        <v>43</v>
      </c>
      <c r="Y530" s="3">
        <v>4</v>
      </c>
      <c r="Z530" t="s">
        <v>1988</v>
      </c>
      <c r="AA530" t="s">
        <v>1989</v>
      </c>
      <c r="AB530" t="s">
        <v>1990</v>
      </c>
      <c r="AC530" t="s">
        <v>1991</v>
      </c>
      <c r="AD530" t="s">
        <v>110</v>
      </c>
      <c r="AE530" t="s">
        <v>60</v>
      </c>
      <c r="AH530" s="3"/>
      <c r="AI530" s="3">
        <v>2023</v>
      </c>
      <c r="AJ530" s="4">
        <v>45026</v>
      </c>
      <c r="AK530" s="5">
        <v>45180</v>
      </c>
      <c r="AL530" t="s">
        <v>43</v>
      </c>
      <c r="AM530" t="s">
        <v>61</v>
      </c>
      <c r="AN530">
        <v>2739.34</v>
      </c>
      <c r="AO530">
        <v>2739.34</v>
      </c>
      <c r="AQ530" s="6">
        <v>2739.34</v>
      </c>
    </row>
    <row r="531" spans="1:43" x14ac:dyDescent="0.3">
      <c r="A531" t="s">
        <v>1510</v>
      </c>
      <c r="B531" t="s">
        <v>196</v>
      </c>
      <c r="C531" t="s">
        <v>46</v>
      </c>
      <c r="D531" s="3">
        <v>71501</v>
      </c>
      <c r="E531" t="s">
        <v>1986</v>
      </c>
      <c r="F531" t="s">
        <v>48</v>
      </c>
      <c r="G531" t="s">
        <v>49</v>
      </c>
      <c r="H531" t="s">
        <v>50</v>
      </c>
      <c r="I531" t="s">
        <v>51</v>
      </c>
      <c r="J531" t="s">
        <v>102</v>
      </c>
      <c r="K531" t="s">
        <v>102</v>
      </c>
      <c r="L531" t="s">
        <v>103</v>
      </c>
      <c r="M531" t="s">
        <v>52</v>
      </c>
      <c r="N531" t="s">
        <v>1992</v>
      </c>
      <c r="O531" t="s">
        <v>105</v>
      </c>
      <c r="Q531" s="3"/>
      <c r="U531" s="3"/>
      <c r="W531" t="s">
        <v>43</v>
      </c>
      <c r="X531" t="s">
        <v>43</v>
      </c>
      <c r="Y531" s="3">
        <v>7</v>
      </c>
      <c r="Z531" t="s">
        <v>1993</v>
      </c>
      <c r="AA531" t="s">
        <v>1994</v>
      </c>
      <c r="AB531" t="s">
        <v>1995</v>
      </c>
      <c r="AC531" t="s">
        <v>1991</v>
      </c>
      <c r="AD531" t="s">
        <v>110</v>
      </c>
      <c r="AE531" t="s">
        <v>60</v>
      </c>
      <c r="AH531" s="3"/>
      <c r="AI531" s="3">
        <v>2023</v>
      </c>
      <c r="AJ531" s="4">
        <v>45026</v>
      </c>
      <c r="AK531" s="5">
        <v>45224</v>
      </c>
      <c r="AL531" t="s">
        <v>43</v>
      </c>
      <c r="AM531" t="s">
        <v>61</v>
      </c>
      <c r="AN531">
        <v>2739.34</v>
      </c>
      <c r="AO531">
        <v>2739.34</v>
      </c>
      <c r="AQ531" s="6">
        <v>2739.34</v>
      </c>
    </row>
    <row r="532" spans="1:43" x14ac:dyDescent="0.3">
      <c r="A532" t="s">
        <v>1510</v>
      </c>
      <c r="B532" t="s">
        <v>196</v>
      </c>
      <c r="C532" t="s">
        <v>46</v>
      </c>
      <c r="D532" s="3">
        <v>71501</v>
      </c>
      <c r="E532" t="s">
        <v>1986</v>
      </c>
      <c r="F532" t="s">
        <v>48</v>
      </c>
      <c r="G532" t="s">
        <v>49</v>
      </c>
      <c r="H532" t="s">
        <v>50</v>
      </c>
      <c r="I532" t="s">
        <v>51</v>
      </c>
      <c r="J532" t="s">
        <v>102</v>
      </c>
      <c r="K532" t="s">
        <v>102</v>
      </c>
      <c r="L532" t="s">
        <v>103</v>
      </c>
      <c r="M532" t="s">
        <v>52</v>
      </c>
      <c r="N532" t="s">
        <v>1996</v>
      </c>
      <c r="O532" t="s">
        <v>105</v>
      </c>
      <c r="Q532" s="3"/>
      <c r="U532" s="3"/>
      <c r="W532" t="s">
        <v>43</v>
      </c>
      <c r="X532" t="s">
        <v>43</v>
      </c>
      <c r="Y532" s="3">
        <v>15</v>
      </c>
      <c r="Z532" t="s">
        <v>1997</v>
      </c>
      <c r="AA532" t="s">
        <v>1998</v>
      </c>
      <c r="AB532" t="s">
        <v>1999</v>
      </c>
      <c r="AC532" t="s">
        <v>1991</v>
      </c>
      <c r="AD532" t="s">
        <v>110</v>
      </c>
      <c r="AE532" t="s">
        <v>60</v>
      </c>
      <c r="AH532" s="3"/>
      <c r="AI532" s="3">
        <v>2023</v>
      </c>
      <c r="AJ532" s="4">
        <v>45026</v>
      </c>
      <c r="AK532" s="5">
        <v>45172</v>
      </c>
      <c r="AL532" t="s">
        <v>43</v>
      </c>
      <c r="AM532" t="s">
        <v>61</v>
      </c>
      <c r="AN532">
        <v>2739.34</v>
      </c>
      <c r="AO532">
        <v>2739.34</v>
      </c>
      <c r="AQ532" s="6">
        <v>2739.34</v>
      </c>
    </row>
    <row r="533" spans="1:43" x14ac:dyDescent="0.3">
      <c r="A533" t="s">
        <v>1510</v>
      </c>
      <c r="B533" t="s">
        <v>85</v>
      </c>
      <c r="C533" t="s">
        <v>46</v>
      </c>
      <c r="D533" s="3">
        <v>71501</v>
      </c>
      <c r="E533" t="s">
        <v>1986</v>
      </c>
      <c r="F533" t="s">
        <v>48</v>
      </c>
      <c r="G533" t="s">
        <v>49</v>
      </c>
      <c r="H533" t="s">
        <v>50</v>
      </c>
      <c r="I533" t="s">
        <v>51</v>
      </c>
      <c r="J533" t="s">
        <v>102</v>
      </c>
      <c r="K533" t="s">
        <v>102</v>
      </c>
      <c r="L533" t="s">
        <v>103</v>
      </c>
      <c r="M533" t="s">
        <v>52</v>
      </c>
      <c r="N533" t="s">
        <v>2000</v>
      </c>
      <c r="O533" t="s">
        <v>105</v>
      </c>
      <c r="Q533" s="3"/>
      <c r="U533" s="3"/>
      <c r="W533" t="s">
        <v>43</v>
      </c>
      <c r="X533" t="s">
        <v>43</v>
      </c>
      <c r="Y533" s="3">
        <v>154</v>
      </c>
      <c r="Z533" t="s">
        <v>2001</v>
      </c>
      <c r="AA533" t="s">
        <v>2002</v>
      </c>
      <c r="AB533" t="s">
        <v>2003</v>
      </c>
      <c r="AC533" t="s">
        <v>1705</v>
      </c>
      <c r="AD533" t="s">
        <v>110</v>
      </c>
      <c r="AE533" t="s">
        <v>60</v>
      </c>
      <c r="AH533" s="3"/>
      <c r="AI533" s="3">
        <v>2023</v>
      </c>
      <c r="AJ533" s="4">
        <v>45261</v>
      </c>
      <c r="AK533" s="5">
        <v>45336</v>
      </c>
      <c r="AL533" t="s">
        <v>43</v>
      </c>
      <c r="AM533" t="s">
        <v>61</v>
      </c>
      <c r="AN533">
        <v>0.01</v>
      </c>
      <c r="AO533">
        <v>0.01</v>
      </c>
      <c r="AQ533" s="6">
        <v>0.01</v>
      </c>
    </row>
    <row r="534" spans="1:43" x14ac:dyDescent="0.3">
      <c r="A534" t="s">
        <v>1510</v>
      </c>
      <c r="B534" t="s">
        <v>289</v>
      </c>
      <c r="C534" t="s">
        <v>46</v>
      </c>
      <c r="D534" s="3">
        <v>71501</v>
      </c>
      <c r="E534" t="s">
        <v>1986</v>
      </c>
      <c r="F534" t="s">
        <v>48</v>
      </c>
      <c r="G534" t="s">
        <v>49</v>
      </c>
      <c r="H534" t="s">
        <v>50</v>
      </c>
      <c r="I534" t="s">
        <v>51</v>
      </c>
      <c r="J534" t="s">
        <v>102</v>
      </c>
      <c r="K534" t="s">
        <v>102</v>
      </c>
      <c r="L534" t="s">
        <v>103</v>
      </c>
      <c r="M534" t="s">
        <v>52</v>
      </c>
      <c r="N534" t="s">
        <v>2004</v>
      </c>
      <c r="O534" t="s">
        <v>105</v>
      </c>
      <c r="Q534" s="3"/>
      <c r="U534" s="3"/>
      <c r="W534" t="s">
        <v>43</v>
      </c>
      <c r="X534" t="s">
        <v>43</v>
      </c>
      <c r="Y534" s="3">
        <v>283</v>
      </c>
      <c r="Z534" t="s">
        <v>2005</v>
      </c>
      <c r="AA534" t="s">
        <v>2006</v>
      </c>
      <c r="AB534" t="s">
        <v>2007</v>
      </c>
      <c r="AC534" t="s">
        <v>1543</v>
      </c>
      <c r="AD534" t="s">
        <v>110</v>
      </c>
      <c r="AE534" t="s">
        <v>60</v>
      </c>
      <c r="AH534" s="3"/>
      <c r="AI534" s="3">
        <v>2023</v>
      </c>
      <c r="AJ534" s="4">
        <v>45170</v>
      </c>
      <c r="AK534" s="5">
        <v>45274</v>
      </c>
      <c r="AL534" t="s">
        <v>43</v>
      </c>
      <c r="AM534" t="s">
        <v>61</v>
      </c>
      <c r="AN534">
        <v>1087.49</v>
      </c>
      <c r="AO534">
        <v>1087.49</v>
      </c>
      <c r="AQ534" s="6">
        <v>1087.49</v>
      </c>
    </row>
    <row r="535" spans="1:43" x14ac:dyDescent="0.3">
      <c r="A535" t="s">
        <v>1510</v>
      </c>
      <c r="B535" t="s">
        <v>446</v>
      </c>
      <c r="C535" t="s">
        <v>46</v>
      </c>
      <c r="D535" s="3">
        <v>71501</v>
      </c>
      <c r="E535" t="s">
        <v>1986</v>
      </c>
      <c r="F535" t="s">
        <v>48</v>
      </c>
      <c r="G535" t="s">
        <v>49</v>
      </c>
      <c r="H535" t="s">
        <v>50</v>
      </c>
      <c r="I535" t="s">
        <v>51</v>
      </c>
      <c r="J535" t="s">
        <v>102</v>
      </c>
      <c r="K535" t="s">
        <v>102</v>
      </c>
      <c r="L535" t="s">
        <v>103</v>
      </c>
      <c r="M535" t="s">
        <v>52</v>
      </c>
      <c r="N535" t="s">
        <v>2008</v>
      </c>
      <c r="O535" t="s">
        <v>105</v>
      </c>
      <c r="Q535" s="3"/>
      <c r="U535" s="3"/>
      <c r="W535" t="s">
        <v>43</v>
      </c>
      <c r="X535" t="s">
        <v>43</v>
      </c>
      <c r="Y535" s="3">
        <v>306</v>
      </c>
      <c r="Z535" t="s">
        <v>1538</v>
      </c>
      <c r="AA535" t="s">
        <v>2009</v>
      </c>
      <c r="AB535" t="s">
        <v>2010</v>
      </c>
      <c r="AC535" t="s">
        <v>1551</v>
      </c>
      <c r="AD535" t="s">
        <v>110</v>
      </c>
      <c r="AE535" t="s">
        <v>60</v>
      </c>
      <c r="AH535" s="3"/>
      <c r="AI535" s="3">
        <v>2023</v>
      </c>
      <c r="AJ535" s="4">
        <v>45139</v>
      </c>
      <c r="AK535" s="5">
        <v>45278</v>
      </c>
      <c r="AL535" t="s">
        <v>43</v>
      </c>
      <c r="AM535" t="s">
        <v>61</v>
      </c>
      <c r="AN535">
        <v>1163.52</v>
      </c>
      <c r="AO535">
        <v>1163.52</v>
      </c>
      <c r="AQ535" s="6">
        <v>1163.52</v>
      </c>
    </row>
    <row r="536" spans="1:43" x14ac:dyDescent="0.3">
      <c r="A536" t="s">
        <v>1510</v>
      </c>
      <c r="B536" t="s">
        <v>247</v>
      </c>
      <c r="C536" t="s">
        <v>46</v>
      </c>
      <c r="D536" s="3">
        <v>71501</v>
      </c>
      <c r="E536" t="s">
        <v>1986</v>
      </c>
      <c r="F536" t="s">
        <v>48</v>
      </c>
      <c r="G536" t="s">
        <v>49</v>
      </c>
      <c r="H536" t="s">
        <v>50</v>
      </c>
      <c r="I536" t="s">
        <v>51</v>
      </c>
      <c r="J536" t="s">
        <v>102</v>
      </c>
      <c r="K536" t="s">
        <v>102</v>
      </c>
      <c r="L536" t="s">
        <v>103</v>
      </c>
      <c r="M536" t="s">
        <v>52</v>
      </c>
      <c r="N536" t="s">
        <v>2011</v>
      </c>
      <c r="O536" t="s">
        <v>105</v>
      </c>
      <c r="Q536" s="3"/>
      <c r="U536" s="3"/>
      <c r="W536" t="s">
        <v>43</v>
      </c>
      <c r="X536" t="s">
        <v>43</v>
      </c>
      <c r="Y536" s="3">
        <v>307</v>
      </c>
      <c r="Z536" t="s">
        <v>1513</v>
      </c>
      <c r="AA536" t="s">
        <v>2012</v>
      </c>
      <c r="AB536" t="s">
        <v>1523</v>
      </c>
      <c r="AC536" t="s">
        <v>1524</v>
      </c>
      <c r="AD536" t="s">
        <v>110</v>
      </c>
      <c r="AE536" t="s">
        <v>60</v>
      </c>
      <c r="AH536" s="3"/>
      <c r="AI536" s="3">
        <v>2023</v>
      </c>
      <c r="AJ536" s="4">
        <v>45200</v>
      </c>
      <c r="AK536" s="5">
        <v>45278</v>
      </c>
      <c r="AL536" t="s">
        <v>43</v>
      </c>
      <c r="AM536" t="s">
        <v>61</v>
      </c>
      <c r="AN536">
        <v>1159.48</v>
      </c>
      <c r="AO536">
        <v>1159.48</v>
      </c>
      <c r="AQ536" s="6">
        <v>1159.48</v>
      </c>
    </row>
    <row r="537" spans="1:43" x14ac:dyDescent="0.3">
      <c r="A537" t="s">
        <v>1510</v>
      </c>
      <c r="B537" t="s">
        <v>247</v>
      </c>
      <c r="C537" t="s">
        <v>46</v>
      </c>
      <c r="D537" s="3">
        <v>71501</v>
      </c>
      <c r="E537" t="s">
        <v>1986</v>
      </c>
      <c r="F537" t="s">
        <v>48</v>
      </c>
      <c r="G537" t="s">
        <v>49</v>
      </c>
      <c r="H537" t="s">
        <v>50</v>
      </c>
      <c r="I537" t="s">
        <v>51</v>
      </c>
      <c r="J537" t="s">
        <v>102</v>
      </c>
      <c r="K537" t="s">
        <v>102</v>
      </c>
      <c r="L537" t="s">
        <v>103</v>
      </c>
      <c r="M537" t="s">
        <v>52</v>
      </c>
      <c r="N537" t="s">
        <v>2013</v>
      </c>
      <c r="O537" t="s">
        <v>105</v>
      </c>
      <c r="Q537" s="3"/>
      <c r="U537" s="3"/>
      <c r="W537" t="s">
        <v>43</v>
      </c>
      <c r="X537" t="s">
        <v>43</v>
      </c>
      <c r="Y537" s="3">
        <v>339</v>
      </c>
      <c r="Z537" t="s">
        <v>1526</v>
      </c>
      <c r="AA537" t="s">
        <v>2014</v>
      </c>
      <c r="AB537" t="s">
        <v>2015</v>
      </c>
      <c r="AC537" t="s">
        <v>1524</v>
      </c>
      <c r="AD537" t="s">
        <v>110</v>
      </c>
      <c r="AE537" t="s">
        <v>60</v>
      </c>
      <c r="AH537" s="3"/>
      <c r="AI537" s="3">
        <v>2023</v>
      </c>
      <c r="AJ537" s="4">
        <v>45200</v>
      </c>
      <c r="AK537" s="5">
        <v>45278</v>
      </c>
      <c r="AL537" t="s">
        <v>43</v>
      </c>
      <c r="AM537" t="s">
        <v>61</v>
      </c>
      <c r="AN537">
        <v>1087.49</v>
      </c>
      <c r="AO537">
        <v>1087.49</v>
      </c>
      <c r="AQ537" s="6">
        <v>1087.49</v>
      </c>
    </row>
    <row r="538" spans="1:43" x14ac:dyDescent="0.3">
      <c r="A538" t="s">
        <v>1510</v>
      </c>
      <c r="B538" t="s">
        <v>45</v>
      </c>
      <c r="C538" t="s">
        <v>46</v>
      </c>
      <c r="D538" s="3">
        <v>71501</v>
      </c>
      <c r="E538" t="s">
        <v>1986</v>
      </c>
      <c r="F538" t="s">
        <v>48</v>
      </c>
      <c r="G538" t="s">
        <v>49</v>
      </c>
      <c r="H538" t="s">
        <v>50</v>
      </c>
      <c r="I538" t="s">
        <v>51</v>
      </c>
      <c r="J538" t="s">
        <v>102</v>
      </c>
      <c r="K538" t="s">
        <v>102</v>
      </c>
      <c r="L538" t="s">
        <v>103</v>
      </c>
      <c r="M538" t="s">
        <v>52</v>
      </c>
      <c r="N538" t="s">
        <v>2016</v>
      </c>
      <c r="O538" t="s">
        <v>105</v>
      </c>
      <c r="Q538" s="3"/>
      <c r="U538" s="3"/>
      <c r="W538" t="s">
        <v>43</v>
      </c>
      <c r="X538" t="s">
        <v>43</v>
      </c>
      <c r="Y538" s="3">
        <v>344</v>
      </c>
      <c r="Z538" t="s">
        <v>1993</v>
      </c>
      <c r="AA538" t="s">
        <v>2017</v>
      </c>
      <c r="AB538" t="s">
        <v>2018</v>
      </c>
      <c r="AC538" t="s">
        <v>1595</v>
      </c>
      <c r="AD538" t="s">
        <v>110</v>
      </c>
      <c r="AE538" t="s">
        <v>60</v>
      </c>
      <c r="AH538" s="3"/>
      <c r="AI538" s="3">
        <v>2023</v>
      </c>
      <c r="AJ538" s="4">
        <v>45078</v>
      </c>
      <c r="AK538" s="5">
        <v>45224</v>
      </c>
      <c r="AL538" t="s">
        <v>43</v>
      </c>
      <c r="AM538" t="s">
        <v>61</v>
      </c>
      <c r="AN538">
        <v>1074.71</v>
      </c>
      <c r="AO538">
        <v>1074.71</v>
      </c>
      <c r="AQ538" s="6">
        <v>1074.71</v>
      </c>
    </row>
    <row r="539" spans="1:43" x14ac:dyDescent="0.3">
      <c r="A539" t="s">
        <v>1510</v>
      </c>
      <c r="B539" t="s">
        <v>230</v>
      </c>
      <c r="C539" t="s">
        <v>46</v>
      </c>
      <c r="D539" s="3">
        <v>71501</v>
      </c>
      <c r="E539" t="s">
        <v>1986</v>
      </c>
      <c r="F539" t="s">
        <v>48</v>
      </c>
      <c r="G539" t="s">
        <v>49</v>
      </c>
      <c r="H539" t="s">
        <v>50</v>
      </c>
      <c r="I539" t="s">
        <v>51</v>
      </c>
      <c r="J539" t="s">
        <v>102</v>
      </c>
      <c r="K539" t="s">
        <v>102</v>
      </c>
      <c r="L539" t="s">
        <v>103</v>
      </c>
      <c r="M539" t="s">
        <v>52</v>
      </c>
      <c r="N539" t="s">
        <v>2019</v>
      </c>
      <c r="O539" t="s">
        <v>105</v>
      </c>
      <c r="Q539" s="3"/>
      <c r="U539" s="3"/>
      <c r="W539" t="s">
        <v>43</v>
      </c>
      <c r="X539" t="s">
        <v>43</v>
      </c>
      <c r="Y539" s="3">
        <v>355</v>
      </c>
      <c r="Z539" t="s">
        <v>1993</v>
      </c>
      <c r="AA539" t="s">
        <v>2020</v>
      </c>
      <c r="AB539" t="s">
        <v>2021</v>
      </c>
      <c r="AC539" t="s">
        <v>1578</v>
      </c>
      <c r="AD539" t="s">
        <v>110</v>
      </c>
      <c r="AE539" t="s">
        <v>60</v>
      </c>
      <c r="AH539" s="3"/>
      <c r="AI539" s="3">
        <v>2023</v>
      </c>
      <c r="AJ539" s="4">
        <v>45108</v>
      </c>
      <c r="AK539" s="5">
        <v>45224</v>
      </c>
      <c r="AL539" t="s">
        <v>43</v>
      </c>
      <c r="AM539" t="s">
        <v>61</v>
      </c>
      <c r="AN539">
        <v>1081.23</v>
      </c>
      <c r="AO539">
        <v>1081.23</v>
      </c>
      <c r="AQ539" s="6">
        <v>1081.23</v>
      </c>
    </row>
    <row r="540" spans="1:43" x14ac:dyDescent="0.3">
      <c r="A540" t="s">
        <v>1510</v>
      </c>
      <c r="B540" t="s">
        <v>117</v>
      </c>
      <c r="C540" t="s">
        <v>46</v>
      </c>
      <c r="D540" s="3">
        <v>71501</v>
      </c>
      <c r="E540" t="s">
        <v>1986</v>
      </c>
      <c r="F540" t="s">
        <v>48</v>
      </c>
      <c r="G540" t="s">
        <v>49</v>
      </c>
      <c r="H540" t="s">
        <v>50</v>
      </c>
      <c r="I540" t="s">
        <v>51</v>
      </c>
      <c r="J540" t="s">
        <v>102</v>
      </c>
      <c r="K540" t="s">
        <v>102</v>
      </c>
      <c r="L540" t="s">
        <v>103</v>
      </c>
      <c r="M540" t="s">
        <v>52</v>
      </c>
      <c r="N540" t="s">
        <v>2022</v>
      </c>
      <c r="O540" t="s">
        <v>105</v>
      </c>
      <c r="Q540" s="3"/>
      <c r="U540" s="3"/>
      <c r="W540" t="s">
        <v>43</v>
      </c>
      <c r="X540" t="s">
        <v>43</v>
      </c>
      <c r="Y540" s="3">
        <v>355</v>
      </c>
      <c r="Z540" t="s">
        <v>1526</v>
      </c>
      <c r="AA540" t="s">
        <v>2023</v>
      </c>
      <c r="AB540" t="s">
        <v>1528</v>
      </c>
      <c r="AC540" t="s">
        <v>1529</v>
      </c>
      <c r="AD540" t="s">
        <v>110</v>
      </c>
      <c r="AE540" t="s">
        <v>60</v>
      </c>
      <c r="AH540" s="3"/>
      <c r="AI540" s="3">
        <v>2023</v>
      </c>
      <c r="AJ540" s="4">
        <v>45231</v>
      </c>
      <c r="AK540" s="5">
        <v>45278</v>
      </c>
      <c r="AL540" t="s">
        <v>43</v>
      </c>
      <c r="AM540" t="s">
        <v>61</v>
      </c>
      <c r="AN540">
        <v>1159.48</v>
      </c>
      <c r="AO540">
        <v>1159.48</v>
      </c>
      <c r="AQ540" s="6">
        <v>1159.48</v>
      </c>
    </row>
    <row r="541" spans="1:43" x14ac:dyDescent="0.3">
      <c r="A541" t="s">
        <v>1510</v>
      </c>
      <c r="B541" t="s">
        <v>289</v>
      </c>
      <c r="C541" t="s">
        <v>46</v>
      </c>
      <c r="D541" s="3">
        <v>71501</v>
      </c>
      <c r="E541" t="s">
        <v>1986</v>
      </c>
      <c r="F541" t="s">
        <v>48</v>
      </c>
      <c r="G541" t="s">
        <v>49</v>
      </c>
      <c r="H541" t="s">
        <v>50</v>
      </c>
      <c r="I541" t="s">
        <v>51</v>
      </c>
      <c r="J541" t="s">
        <v>102</v>
      </c>
      <c r="K541" t="s">
        <v>102</v>
      </c>
      <c r="L541" t="s">
        <v>103</v>
      </c>
      <c r="M541" t="s">
        <v>52</v>
      </c>
      <c r="N541" t="s">
        <v>2024</v>
      </c>
      <c r="O541" t="s">
        <v>105</v>
      </c>
      <c r="Q541" s="3"/>
      <c r="U541" s="3"/>
      <c r="W541" t="s">
        <v>43</v>
      </c>
      <c r="X541" t="s">
        <v>43</v>
      </c>
      <c r="Y541" s="3">
        <v>361</v>
      </c>
      <c r="Z541" t="s">
        <v>1526</v>
      </c>
      <c r="AA541" t="s">
        <v>2025</v>
      </c>
      <c r="AB541" t="s">
        <v>2026</v>
      </c>
      <c r="AC541" t="s">
        <v>1543</v>
      </c>
      <c r="AD541" t="s">
        <v>110</v>
      </c>
      <c r="AE541" t="s">
        <v>60</v>
      </c>
      <c r="AH541" s="3"/>
      <c r="AI541" s="3">
        <v>2023</v>
      </c>
      <c r="AJ541" s="4">
        <v>45170</v>
      </c>
      <c r="AK541" s="5">
        <v>45278</v>
      </c>
      <c r="AL541" t="s">
        <v>43</v>
      </c>
      <c r="AM541" t="s">
        <v>61</v>
      </c>
      <c r="AN541">
        <v>1159.48</v>
      </c>
      <c r="AO541">
        <v>1159.48</v>
      </c>
      <c r="AQ541" s="6">
        <v>1159.48</v>
      </c>
    </row>
    <row r="542" spans="1:43" x14ac:dyDescent="0.3">
      <c r="A542" t="s">
        <v>1510</v>
      </c>
      <c r="B542" t="s">
        <v>117</v>
      </c>
      <c r="C542" t="s">
        <v>46</v>
      </c>
      <c r="D542" s="3">
        <v>71501</v>
      </c>
      <c r="E542" t="s">
        <v>1986</v>
      </c>
      <c r="F542" t="s">
        <v>48</v>
      </c>
      <c r="G542" t="s">
        <v>49</v>
      </c>
      <c r="H542" t="s">
        <v>50</v>
      </c>
      <c r="I542" t="s">
        <v>51</v>
      </c>
      <c r="J542" t="s">
        <v>102</v>
      </c>
      <c r="K542" t="s">
        <v>102</v>
      </c>
      <c r="L542" t="s">
        <v>103</v>
      </c>
      <c r="M542" t="s">
        <v>52</v>
      </c>
      <c r="N542" t="s">
        <v>2027</v>
      </c>
      <c r="O542" t="s">
        <v>105</v>
      </c>
      <c r="Q542" s="3"/>
      <c r="U542" s="3"/>
      <c r="W542" t="s">
        <v>43</v>
      </c>
      <c r="X542" t="s">
        <v>43</v>
      </c>
      <c r="Y542" s="3">
        <v>373</v>
      </c>
      <c r="Z542" t="s">
        <v>1538</v>
      </c>
      <c r="AA542" t="s">
        <v>2028</v>
      </c>
      <c r="AB542" t="s">
        <v>1540</v>
      </c>
      <c r="AC542" t="s">
        <v>1529</v>
      </c>
      <c r="AD542" t="s">
        <v>110</v>
      </c>
      <c r="AE542" t="s">
        <v>60</v>
      </c>
      <c r="AH542" s="3"/>
      <c r="AI542" s="3">
        <v>2023</v>
      </c>
      <c r="AJ542" s="4">
        <v>45231</v>
      </c>
      <c r="AK542" s="5">
        <v>45278</v>
      </c>
      <c r="AL542" t="s">
        <v>43</v>
      </c>
      <c r="AM542" t="s">
        <v>61</v>
      </c>
      <c r="AN542">
        <v>1087.49</v>
      </c>
      <c r="AO542">
        <v>1087.49</v>
      </c>
      <c r="AQ542" s="6">
        <v>1087.49</v>
      </c>
    </row>
    <row r="543" spans="1:43" x14ac:dyDescent="0.3">
      <c r="A543" t="s">
        <v>1510</v>
      </c>
      <c r="B543" t="s">
        <v>446</v>
      </c>
      <c r="C543" t="s">
        <v>46</v>
      </c>
      <c r="D543" s="3">
        <v>71501</v>
      </c>
      <c r="E543" t="s">
        <v>1986</v>
      </c>
      <c r="F543" t="s">
        <v>48</v>
      </c>
      <c r="G543" t="s">
        <v>49</v>
      </c>
      <c r="H543" t="s">
        <v>50</v>
      </c>
      <c r="I543" t="s">
        <v>51</v>
      </c>
      <c r="J543" t="s">
        <v>102</v>
      </c>
      <c r="K543" t="s">
        <v>102</v>
      </c>
      <c r="L543" t="s">
        <v>103</v>
      </c>
      <c r="M543" t="s">
        <v>52</v>
      </c>
      <c r="N543" t="s">
        <v>2029</v>
      </c>
      <c r="O543" t="s">
        <v>105</v>
      </c>
      <c r="Q543" s="3"/>
      <c r="U543" s="3"/>
      <c r="W543" t="s">
        <v>43</v>
      </c>
      <c r="X543" t="s">
        <v>43</v>
      </c>
      <c r="Y543" s="3">
        <v>469</v>
      </c>
      <c r="Z543" t="s">
        <v>1531</v>
      </c>
      <c r="AA543" t="s">
        <v>2030</v>
      </c>
      <c r="AB543" t="s">
        <v>1570</v>
      </c>
      <c r="AC543" t="s">
        <v>1551</v>
      </c>
      <c r="AD543" t="s">
        <v>110</v>
      </c>
      <c r="AE543" t="s">
        <v>60</v>
      </c>
      <c r="AH543" s="3"/>
      <c r="AI543" s="3">
        <v>2023</v>
      </c>
      <c r="AJ543" s="4">
        <v>45139</v>
      </c>
      <c r="AK543" s="5">
        <v>45191</v>
      </c>
      <c r="AL543" t="s">
        <v>43</v>
      </c>
      <c r="AM543" t="s">
        <v>61</v>
      </c>
      <c r="AN543">
        <v>1163.52</v>
      </c>
      <c r="AO543">
        <v>1163.52</v>
      </c>
      <c r="AQ543" s="6">
        <v>1163.52</v>
      </c>
    </row>
    <row r="544" spans="1:43" x14ac:dyDescent="0.3">
      <c r="A544" t="s">
        <v>1510</v>
      </c>
      <c r="B544" t="s">
        <v>230</v>
      </c>
      <c r="C544" t="s">
        <v>46</v>
      </c>
      <c r="D544" s="3">
        <v>71501</v>
      </c>
      <c r="E544" t="s">
        <v>1986</v>
      </c>
      <c r="F544" t="s">
        <v>48</v>
      </c>
      <c r="G544" t="s">
        <v>49</v>
      </c>
      <c r="H544" t="s">
        <v>50</v>
      </c>
      <c r="I544" t="s">
        <v>51</v>
      </c>
      <c r="J544" t="s">
        <v>102</v>
      </c>
      <c r="K544" t="s">
        <v>102</v>
      </c>
      <c r="L544" t="s">
        <v>103</v>
      </c>
      <c r="M544" t="s">
        <v>52</v>
      </c>
      <c r="N544" t="s">
        <v>2031</v>
      </c>
      <c r="O544" t="s">
        <v>105</v>
      </c>
      <c r="Q544" s="3"/>
      <c r="U544" s="3"/>
      <c r="W544" t="s">
        <v>43</v>
      </c>
      <c r="X544" t="s">
        <v>43</v>
      </c>
      <c r="Y544" s="3">
        <v>492</v>
      </c>
      <c r="Z544" t="s">
        <v>1531</v>
      </c>
      <c r="AA544" t="s">
        <v>2032</v>
      </c>
      <c r="AB544" t="s">
        <v>1577</v>
      </c>
      <c r="AC544" t="s">
        <v>1578</v>
      </c>
      <c r="AD544" t="s">
        <v>110</v>
      </c>
      <c r="AE544" t="s">
        <v>60</v>
      </c>
      <c r="AH544" s="3"/>
      <c r="AI544" s="3">
        <v>2023</v>
      </c>
      <c r="AJ544" s="4">
        <v>45108</v>
      </c>
      <c r="AK544" s="5">
        <v>45191</v>
      </c>
      <c r="AL544" t="s">
        <v>43</v>
      </c>
      <c r="AM544" t="s">
        <v>61</v>
      </c>
      <c r="AN544">
        <v>1153.22</v>
      </c>
      <c r="AO544">
        <v>1153.22</v>
      </c>
      <c r="AQ544" s="6">
        <v>1153.22</v>
      </c>
    </row>
    <row r="545" spans="1:43" x14ac:dyDescent="0.3">
      <c r="A545" t="s">
        <v>1510</v>
      </c>
      <c r="B545" t="s">
        <v>162</v>
      </c>
      <c r="C545" t="s">
        <v>46</v>
      </c>
      <c r="D545" s="3">
        <v>71501</v>
      </c>
      <c r="E545" t="s">
        <v>1986</v>
      </c>
      <c r="F545" t="s">
        <v>48</v>
      </c>
      <c r="G545" t="s">
        <v>49</v>
      </c>
      <c r="H545" t="s">
        <v>50</v>
      </c>
      <c r="I545" t="s">
        <v>51</v>
      </c>
      <c r="J545" t="s">
        <v>102</v>
      </c>
      <c r="K545" t="s">
        <v>102</v>
      </c>
      <c r="L545" t="s">
        <v>103</v>
      </c>
      <c r="M545" t="s">
        <v>52</v>
      </c>
      <c r="N545" t="s">
        <v>2033</v>
      </c>
      <c r="O545" t="s">
        <v>105</v>
      </c>
      <c r="Q545" s="3"/>
      <c r="U545" s="3"/>
      <c r="W545" t="s">
        <v>43</v>
      </c>
      <c r="X545" t="s">
        <v>43</v>
      </c>
      <c r="Y545" s="3">
        <v>517</v>
      </c>
      <c r="Z545" t="s">
        <v>1531</v>
      </c>
      <c r="AA545" t="s">
        <v>2034</v>
      </c>
      <c r="AB545" t="s">
        <v>1598</v>
      </c>
      <c r="AC545" t="s">
        <v>1567</v>
      </c>
      <c r="AD545" t="s">
        <v>110</v>
      </c>
      <c r="AE545" t="s">
        <v>60</v>
      </c>
      <c r="AH545" s="3"/>
      <c r="AI545" s="3">
        <v>2023</v>
      </c>
      <c r="AJ545" s="4">
        <v>45047</v>
      </c>
      <c r="AK545" s="5">
        <v>45191</v>
      </c>
      <c r="AL545" t="s">
        <v>43</v>
      </c>
      <c r="AM545" t="s">
        <v>61</v>
      </c>
      <c r="AN545">
        <v>1097.22</v>
      </c>
      <c r="AO545">
        <v>1097.22</v>
      </c>
      <c r="AQ545" s="6">
        <v>1097.22</v>
      </c>
    </row>
    <row r="546" spans="1:43" x14ac:dyDescent="0.3">
      <c r="A546" t="s">
        <v>1510</v>
      </c>
      <c r="B546" t="s">
        <v>45</v>
      </c>
      <c r="C546" t="s">
        <v>46</v>
      </c>
      <c r="D546" s="3">
        <v>71501</v>
      </c>
      <c r="E546" t="s">
        <v>1986</v>
      </c>
      <c r="F546" t="s">
        <v>48</v>
      </c>
      <c r="G546" t="s">
        <v>49</v>
      </c>
      <c r="H546" t="s">
        <v>50</v>
      </c>
      <c r="I546" t="s">
        <v>51</v>
      </c>
      <c r="J546" t="s">
        <v>102</v>
      </c>
      <c r="K546" t="s">
        <v>102</v>
      </c>
      <c r="L546" t="s">
        <v>103</v>
      </c>
      <c r="M546" t="s">
        <v>52</v>
      </c>
      <c r="N546" t="s">
        <v>2035</v>
      </c>
      <c r="O546" t="s">
        <v>105</v>
      </c>
      <c r="Q546" s="3"/>
      <c r="U546" s="3"/>
      <c r="W546" t="s">
        <v>43</v>
      </c>
      <c r="X546" t="s">
        <v>43</v>
      </c>
      <c r="Y546" s="3">
        <v>524</v>
      </c>
      <c r="Z546" t="s">
        <v>1531</v>
      </c>
      <c r="AA546" t="s">
        <v>2036</v>
      </c>
      <c r="AB546" t="s">
        <v>1607</v>
      </c>
      <c r="AC546" t="s">
        <v>1595</v>
      </c>
      <c r="AD546" t="s">
        <v>110</v>
      </c>
      <c r="AE546" t="s">
        <v>60</v>
      </c>
      <c r="AH546" s="3"/>
      <c r="AI546" s="3">
        <v>2023</v>
      </c>
      <c r="AJ546" s="4">
        <v>45078</v>
      </c>
      <c r="AK546" s="5">
        <v>45191</v>
      </c>
      <c r="AL546" t="s">
        <v>43</v>
      </c>
      <c r="AM546" t="s">
        <v>61</v>
      </c>
      <c r="AN546">
        <v>1146.71</v>
      </c>
      <c r="AO546">
        <v>1146.71</v>
      </c>
      <c r="AQ546" s="6">
        <v>1146.71</v>
      </c>
    </row>
    <row r="547" spans="1:43" x14ac:dyDescent="0.3">
      <c r="A547" t="s">
        <v>1510</v>
      </c>
      <c r="B547" t="s">
        <v>196</v>
      </c>
      <c r="C547" t="s">
        <v>46</v>
      </c>
      <c r="D547" s="3">
        <v>71501</v>
      </c>
      <c r="E547" t="s">
        <v>1986</v>
      </c>
      <c r="F547" t="s">
        <v>48</v>
      </c>
      <c r="G547" t="s">
        <v>49</v>
      </c>
      <c r="H547" t="s">
        <v>50</v>
      </c>
      <c r="I547" t="s">
        <v>51</v>
      </c>
      <c r="J547" t="s">
        <v>102</v>
      </c>
      <c r="K547" t="s">
        <v>102</v>
      </c>
      <c r="L547" t="s">
        <v>103</v>
      </c>
      <c r="M547" t="s">
        <v>52</v>
      </c>
      <c r="N547" t="s">
        <v>2037</v>
      </c>
      <c r="O547" t="s">
        <v>105</v>
      </c>
      <c r="Q547" s="3"/>
      <c r="U547" s="3"/>
      <c r="W547" t="s">
        <v>43</v>
      </c>
      <c r="X547" t="s">
        <v>43</v>
      </c>
      <c r="Y547" s="3">
        <v>528</v>
      </c>
      <c r="Z547" t="s">
        <v>1531</v>
      </c>
      <c r="AA547" t="s">
        <v>2038</v>
      </c>
      <c r="AB547" t="s">
        <v>1603</v>
      </c>
      <c r="AC547" t="s">
        <v>1604</v>
      </c>
      <c r="AD547" t="s">
        <v>110</v>
      </c>
      <c r="AE547" t="s">
        <v>60</v>
      </c>
      <c r="AH547" s="3"/>
      <c r="AI547" s="3">
        <v>2023</v>
      </c>
      <c r="AJ547" s="4">
        <v>45017</v>
      </c>
      <c r="AK547" s="5">
        <v>45191</v>
      </c>
      <c r="AL547" t="s">
        <v>43</v>
      </c>
      <c r="AM547" t="s">
        <v>61</v>
      </c>
      <c r="AN547">
        <v>1053.73</v>
      </c>
      <c r="AO547">
        <v>1053.73</v>
      </c>
      <c r="AQ547" s="6">
        <v>1053.73</v>
      </c>
    </row>
    <row r="548" spans="1:43" x14ac:dyDescent="0.3">
      <c r="A548" t="s">
        <v>1510</v>
      </c>
      <c r="B548" t="s">
        <v>156</v>
      </c>
      <c r="C548" t="s">
        <v>46</v>
      </c>
      <c r="D548" s="3">
        <v>71501</v>
      </c>
      <c r="E548" t="s">
        <v>1986</v>
      </c>
      <c r="F548" t="s">
        <v>48</v>
      </c>
      <c r="G548" t="s">
        <v>49</v>
      </c>
      <c r="H548" t="s">
        <v>50</v>
      </c>
      <c r="I548" t="s">
        <v>51</v>
      </c>
      <c r="J548" t="s">
        <v>102</v>
      </c>
      <c r="K548" t="s">
        <v>102</v>
      </c>
      <c r="L548" t="s">
        <v>103</v>
      </c>
      <c r="M548" t="s">
        <v>52</v>
      </c>
      <c r="N548" t="s">
        <v>2039</v>
      </c>
      <c r="O548" t="s">
        <v>105</v>
      </c>
      <c r="Q548" s="3"/>
      <c r="U548" s="3"/>
      <c r="W548" t="s">
        <v>43</v>
      </c>
      <c r="X548" t="s">
        <v>43</v>
      </c>
      <c r="Y548" s="3">
        <v>530</v>
      </c>
      <c r="Z548" t="s">
        <v>1531</v>
      </c>
      <c r="AA548" t="s">
        <v>2040</v>
      </c>
      <c r="AB548" t="s">
        <v>1614</v>
      </c>
      <c r="AC548" t="s">
        <v>1591</v>
      </c>
      <c r="AD548" t="s">
        <v>110</v>
      </c>
      <c r="AE548" t="s">
        <v>60</v>
      </c>
      <c r="AH548" s="3"/>
      <c r="AI548" s="3">
        <v>2023</v>
      </c>
      <c r="AJ548" s="4">
        <v>44986</v>
      </c>
      <c r="AK548" s="5">
        <v>45191</v>
      </c>
      <c r="AL548" t="s">
        <v>43</v>
      </c>
      <c r="AM548" t="s">
        <v>61</v>
      </c>
      <c r="AN548">
        <v>3786.46</v>
      </c>
      <c r="AO548">
        <v>3786.46</v>
      </c>
      <c r="AQ548" s="6">
        <v>3786.46</v>
      </c>
    </row>
    <row r="549" spans="1:43" x14ac:dyDescent="0.3">
      <c r="A549" t="s">
        <v>1510</v>
      </c>
      <c r="B549" t="s">
        <v>446</v>
      </c>
      <c r="C549" t="s">
        <v>46</v>
      </c>
      <c r="D549" s="3">
        <v>71501</v>
      </c>
      <c r="E549" t="s">
        <v>1986</v>
      </c>
      <c r="F549" t="s">
        <v>48</v>
      </c>
      <c r="G549" t="s">
        <v>49</v>
      </c>
      <c r="H549" t="s">
        <v>50</v>
      </c>
      <c r="I549" t="s">
        <v>51</v>
      </c>
      <c r="J549" t="s">
        <v>102</v>
      </c>
      <c r="K549" t="s">
        <v>102</v>
      </c>
      <c r="L549" t="s">
        <v>103</v>
      </c>
      <c r="M549" t="s">
        <v>52</v>
      </c>
      <c r="N549" t="s">
        <v>2041</v>
      </c>
      <c r="O549" t="s">
        <v>105</v>
      </c>
      <c r="Q549" s="3"/>
      <c r="U549" s="3"/>
      <c r="W549" t="s">
        <v>43</v>
      </c>
      <c r="X549" t="s">
        <v>43</v>
      </c>
      <c r="Y549" s="3">
        <v>578</v>
      </c>
      <c r="Z549" t="s">
        <v>1993</v>
      </c>
      <c r="AA549" t="s">
        <v>2042</v>
      </c>
      <c r="AB549" t="s">
        <v>2043</v>
      </c>
      <c r="AC549" t="s">
        <v>1551</v>
      </c>
      <c r="AD549" t="s">
        <v>110</v>
      </c>
      <c r="AE549" t="s">
        <v>60</v>
      </c>
      <c r="AH549" s="3"/>
      <c r="AI549" s="3">
        <v>2023</v>
      </c>
      <c r="AJ549" s="4">
        <v>45139</v>
      </c>
      <c r="AK549" s="5">
        <v>45224</v>
      </c>
      <c r="AL549" t="s">
        <v>43</v>
      </c>
      <c r="AM549" t="s">
        <v>61</v>
      </c>
      <c r="AN549">
        <v>1091.54</v>
      </c>
      <c r="AO549">
        <v>1091.54</v>
      </c>
      <c r="AQ549" s="6">
        <v>1091.54</v>
      </c>
    </row>
    <row r="550" spans="1:43" x14ac:dyDescent="0.3">
      <c r="A550" t="s">
        <v>1510</v>
      </c>
      <c r="B550" t="s">
        <v>230</v>
      </c>
      <c r="C550" t="s">
        <v>46</v>
      </c>
      <c r="D550" s="3">
        <v>71501</v>
      </c>
      <c r="E550" t="s">
        <v>1986</v>
      </c>
      <c r="F550" t="s">
        <v>48</v>
      </c>
      <c r="G550" t="s">
        <v>49</v>
      </c>
      <c r="H550" t="s">
        <v>50</v>
      </c>
      <c r="I550" t="s">
        <v>51</v>
      </c>
      <c r="J550" t="s">
        <v>102</v>
      </c>
      <c r="K550" t="s">
        <v>102</v>
      </c>
      <c r="L550" t="s">
        <v>103</v>
      </c>
      <c r="M550" t="s">
        <v>52</v>
      </c>
      <c r="N550" t="s">
        <v>2044</v>
      </c>
      <c r="O550" t="s">
        <v>105</v>
      </c>
      <c r="Q550" s="3"/>
      <c r="U550" s="3"/>
      <c r="W550" t="s">
        <v>43</v>
      </c>
      <c r="X550" t="s">
        <v>43</v>
      </c>
      <c r="Y550" s="3">
        <v>678</v>
      </c>
      <c r="Z550" t="s">
        <v>1988</v>
      </c>
      <c r="AA550" t="s">
        <v>2045</v>
      </c>
      <c r="AB550" t="s">
        <v>2046</v>
      </c>
      <c r="AC550" t="s">
        <v>1578</v>
      </c>
      <c r="AD550" t="s">
        <v>110</v>
      </c>
      <c r="AE550" t="s">
        <v>60</v>
      </c>
      <c r="AH550" s="3"/>
      <c r="AI550" s="3">
        <v>2023</v>
      </c>
      <c r="AJ550" s="4">
        <v>45108</v>
      </c>
      <c r="AK550" s="5">
        <v>45180</v>
      </c>
      <c r="AL550" t="s">
        <v>43</v>
      </c>
      <c r="AM550" t="s">
        <v>61</v>
      </c>
      <c r="AN550">
        <v>1081.23</v>
      </c>
      <c r="AO550">
        <v>1081.23</v>
      </c>
      <c r="AQ550" s="6">
        <v>1081.23</v>
      </c>
    </row>
    <row r="551" spans="1:43" x14ac:dyDescent="0.3">
      <c r="A551" t="s">
        <v>1510</v>
      </c>
      <c r="B551" t="s">
        <v>162</v>
      </c>
      <c r="C551" t="s">
        <v>46</v>
      </c>
      <c r="D551" s="3">
        <v>71501</v>
      </c>
      <c r="E551" t="s">
        <v>1986</v>
      </c>
      <c r="F551" t="s">
        <v>48</v>
      </c>
      <c r="G551" t="s">
        <v>49</v>
      </c>
      <c r="H551" t="s">
        <v>50</v>
      </c>
      <c r="I551" t="s">
        <v>51</v>
      </c>
      <c r="J551" t="s">
        <v>102</v>
      </c>
      <c r="K551" t="s">
        <v>102</v>
      </c>
      <c r="L551" t="s">
        <v>103</v>
      </c>
      <c r="M551" t="s">
        <v>52</v>
      </c>
      <c r="N551" t="s">
        <v>2047</v>
      </c>
      <c r="O551" t="s">
        <v>105</v>
      </c>
      <c r="Q551" s="3"/>
      <c r="U551" s="3"/>
      <c r="W551" t="s">
        <v>43</v>
      </c>
      <c r="X551" t="s">
        <v>43</v>
      </c>
      <c r="Y551" s="3">
        <v>951</v>
      </c>
      <c r="Z551" t="s">
        <v>2048</v>
      </c>
      <c r="AA551" t="s">
        <v>2049</v>
      </c>
      <c r="AB551" t="s">
        <v>2050</v>
      </c>
      <c r="AC551" t="s">
        <v>1567</v>
      </c>
      <c r="AD551" t="s">
        <v>110</v>
      </c>
      <c r="AE551" t="s">
        <v>60</v>
      </c>
      <c r="AH551" s="3"/>
      <c r="AI551" s="3">
        <v>2023</v>
      </c>
      <c r="AJ551" s="4">
        <v>45047</v>
      </c>
      <c r="AK551" s="5">
        <v>45180</v>
      </c>
      <c r="AL551" t="s">
        <v>43</v>
      </c>
      <c r="AM551" t="s">
        <v>61</v>
      </c>
      <c r="AN551">
        <v>1025.22</v>
      </c>
      <c r="AO551">
        <v>1025.22</v>
      </c>
      <c r="AQ551" s="6">
        <v>1025.22</v>
      </c>
    </row>
    <row r="552" spans="1:43" x14ac:dyDescent="0.3">
      <c r="A552" t="s">
        <v>1510</v>
      </c>
      <c r="B552" t="s">
        <v>45</v>
      </c>
      <c r="C552" t="s">
        <v>46</v>
      </c>
      <c r="D552" s="3">
        <v>71501</v>
      </c>
      <c r="E552" t="s">
        <v>1986</v>
      </c>
      <c r="F552" t="s">
        <v>48</v>
      </c>
      <c r="G552" t="s">
        <v>49</v>
      </c>
      <c r="H552" t="s">
        <v>50</v>
      </c>
      <c r="I552" t="s">
        <v>51</v>
      </c>
      <c r="J552" t="s">
        <v>102</v>
      </c>
      <c r="K552" t="s">
        <v>102</v>
      </c>
      <c r="L552" t="s">
        <v>103</v>
      </c>
      <c r="M552" t="s">
        <v>52</v>
      </c>
      <c r="N552" t="s">
        <v>2051</v>
      </c>
      <c r="O552" t="s">
        <v>105</v>
      </c>
      <c r="Q552" s="3"/>
      <c r="U552" s="3"/>
      <c r="W552" t="s">
        <v>43</v>
      </c>
      <c r="X552" t="s">
        <v>43</v>
      </c>
      <c r="Y552" s="3">
        <v>971</v>
      </c>
      <c r="Z552" t="s">
        <v>2052</v>
      </c>
      <c r="AA552" t="s">
        <v>2053</v>
      </c>
      <c r="AB552" t="s">
        <v>2054</v>
      </c>
      <c r="AC552" t="s">
        <v>1595</v>
      </c>
      <c r="AD552" t="s">
        <v>110</v>
      </c>
      <c r="AE552" t="s">
        <v>60</v>
      </c>
      <c r="AH552" s="3"/>
      <c r="AI552" s="3">
        <v>2023</v>
      </c>
      <c r="AJ552" s="4">
        <v>45078</v>
      </c>
      <c r="AK552" s="5">
        <v>45177</v>
      </c>
      <c r="AL552" t="s">
        <v>43</v>
      </c>
      <c r="AM552" t="s">
        <v>61</v>
      </c>
      <c r="AN552">
        <v>1074.71</v>
      </c>
      <c r="AO552">
        <v>1074.71</v>
      </c>
      <c r="AQ552" s="6">
        <v>1074.71</v>
      </c>
    </row>
    <row r="553" spans="1:43" x14ac:dyDescent="0.3">
      <c r="A553" t="s">
        <v>1510</v>
      </c>
      <c r="B553" t="s">
        <v>45</v>
      </c>
      <c r="C553" t="s">
        <v>46</v>
      </c>
      <c r="D553" s="3">
        <v>71501</v>
      </c>
      <c r="E553" t="s">
        <v>1986</v>
      </c>
      <c r="F553" t="s">
        <v>48</v>
      </c>
      <c r="G553" t="s">
        <v>49</v>
      </c>
      <c r="H553" t="s">
        <v>50</v>
      </c>
      <c r="I553" t="s">
        <v>51</v>
      </c>
      <c r="J553" t="s">
        <v>102</v>
      </c>
      <c r="K553" t="s">
        <v>102</v>
      </c>
      <c r="L553" t="s">
        <v>103</v>
      </c>
      <c r="M553" t="s">
        <v>52</v>
      </c>
      <c r="N553" t="s">
        <v>2055</v>
      </c>
      <c r="O553" t="s">
        <v>105</v>
      </c>
      <c r="Q553" s="3"/>
      <c r="U553" s="3"/>
      <c r="W553" t="s">
        <v>43</v>
      </c>
      <c r="X553" t="s">
        <v>43</v>
      </c>
      <c r="Y553" s="3">
        <v>976</v>
      </c>
      <c r="Z553" t="s">
        <v>2048</v>
      </c>
      <c r="AA553" t="s">
        <v>2056</v>
      </c>
      <c r="AB553" t="s">
        <v>2057</v>
      </c>
      <c r="AC553" t="s">
        <v>1595</v>
      </c>
      <c r="AD553" t="s">
        <v>110</v>
      </c>
      <c r="AE553" t="s">
        <v>60</v>
      </c>
      <c r="AH553" s="3"/>
      <c r="AI553" s="3">
        <v>2023</v>
      </c>
      <c r="AJ553" s="4">
        <v>45078</v>
      </c>
      <c r="AK553" s="5">
        <v>45180</v>
      </c>
      <c r="AL553" t="s">
        <v>43</v>
      </c>
      <c r="AM553" t="s">
        <v>61</v>
      </c>
      <c r="AN553">
        <v>1074.71</v>
      </c>
      <c r="AO553">
        <v>1074.71</v>
      </c>
      <c r="AQ553" s="6">
        <v>1074.71</v>
      </c>
    </row>
    <row r="554" spans="1:43" x14ac:dyDescent="0.3">
      <c r="A554" t="s">
        <v>1510</v>
      </c>
      <c r="B554" t="s">
        <v>162</v>
      </c>
      <c r="C554" t="s">
        <v>46</v>
      </c>
      <c r="D554" s="3">
        <v>71501</v>
      </c>
      <c r="E554" t="s">
        <v>1986</v>
      </c>
      <c r="F554" t="s">
        <v>48</v>
      </c>
      <c r="G554" t="s">
        <v>49</v>
      </c>
      <c r="H554" t="s">
        <v>50</v>
      </c>
      <c r="I554" t="s">
        <v>51</v>
      </c>
      <c r="J554" t="s">
        <v>102</v>
      </c>
      <c r="K554" t="s">
        <v>102</v>
      </c>
      <c r="L554" t="s">
        <v>103</v>
      </c>
      <c r="M554" t="s">
        <v>52</v>
      </c>
      <c r="N554" t="s">
        <v>2058</v>
      </c>
      <c r="O554" t="s">
        <v>105</v>
      </c>
      <c r="Q554" s="3"/>
      <c r="U554" s="3"/>
      <c r="W554" t="s">
        <v>43</v>
      </c>
      <c r="X554" t="s">
        <v>43</v>
      </c>
      <c r="Y554" s="3">
        <v>990</v>
      </c>
      <c r="Z554" t="s">
        <v>2052</v>
      </c>
      <c r="AA554" t="s">
        <v>2059</v>
      </c>
      <c r="AB554" t="s">
        <v>2060</v>
      </c>
      <c r="AC554" t="s">
        <v>1567</v>
      </c>
      <c r="AD554" t="s">
        <v>110</v>
      </c>
      <c r="AE554" t="s">
        <v>60</v>
      </c>
      <c r="AH554" s="3"/>
      <c r="AI554" s="3">
        <v>2023</v>
      </c>
      <c r="AJ554" s="4">
        <v>45047</v>
      </c>
      <c r="AK554" s="5">
        <v>45177</v>
      </c>
      <c r="AL554" t="s">
        <v>43</v>
      </c>
      <c r="AM554" t="s">
        <v>61</v>
      </c>
      <c r="AN554">
        <v>1025.22</v>
      </c>
      <c r="AO554">
        <v>1025.22</v>
      </c>
      <c r="AQ554" s="6">
        <v>1025.22</v>
      </c>
    </row>
    <row r="555" spans="1:43" x14ac:dyDescent="0.3">
      <c r="A555" t="s">
        <v>1510</v>
      </c>
      <c r="B555" t="s">
        <v>247</v>
      </c>
      <c r="C555" t="s">
        <v>46</v>
      </c>
      <c r="D555" s="3">
        <v>71501</v>
      </c>
      <c r="E555" t="s">
        <v>1986</v>
      </c>
      <c r="F555" t="s">
        <v>48</v>
      </c>
      <c r="G555" t="s">
        <v>49</v>
      </c>
      <c r="H555" t="s">
        <v>50</v>
      </c>
      <c r="I555" t="s">
        <v>51</v>
      </c>
      <c r="J555" t="s">
        <v>102</v>
      </c>
      <c r="K555" t="s">
        <v>102</v>
      </c>
      <c r="L555" t="s">
        <v>103</v>
      </c>
      <c r="M555" t="s">
        <v>52</v>
      </c>
      <c r="N555" t="s">
        <v>2061</v>
      </c>
      <c r="O555" t="s">
        <v>105</v>
      </c>
      <c r="Q555" s="3"/>
      <c r="U555" s="3"/>
      <c r="W555" t="s">
        <v>43</v>
      </c>
      <c r="X555" t="s">
        <v>43</v>
      </c>
      <c r="Y555" s="3">
        <v>1075</v>
      </c>
      <c r="Z555" t="s">
        <v>2062</v>
      </c>
      <c r="AA555" t="s">
        <v>2063</v>
      </c>
      <c r="AB555" t="s">
        <v>2064</v>
      </c>
      <c r="AC555" t="s">
        <v>1524</v>
      </c>
      <c r="AD555" t="s">
        <v>110</v>
      </c>
      <c r="AE555" t="s">
        <v>60</v>
      </c>
      <c r="AH555" s="3"/>
      <c r="AI555" s="3">
        <v>2023</v>
      </c>
      <c r="AJ555" s="4">
        <v>45200</v>
      </c>
      <c r="AK555" s="5">
        <v>45253</v>
      </c>
      <c r="AL555" t="s">
        <v>43</v>
      </c>
      <c r="AM555" t="s">
        <v>61</v>
      </c>
      <c r="AN555">
        <v>1087.49</v>
      </c>
      <c r="AO555">
        <v>1087.49</v>
      </c>
      <c r="AQ555" s="6">
        <v>1087.49</v>
      </c>
    </row>
    <row r="556" spans="1:43" x14ac:dyDescent="0.3">
      <c r="A556" t="s">
        <v>1510</v>
      </c>
      <c r="B556" t="s">
        <v>446</v>
      </c>
      <c r="C556" t="s">
        <v>46</v>
      </c>
      <c r="D556" s="3">
        <v>71501</v>
      </c>
      <c r="E556" t="s">
        <v>1986</v>
      </c>
      <c r="F556" t="s">
        <v>48</v>
      </c>
      <c r="G556" t="s">
        <v>49</v>
      </c>
      <c r="H556" t="s">
        <v>50</v>
      </c>
      <c r="I556" t="s">
        <v>51</v>
      </c>
      <c r="J556" t="s">
        <v>102</v>
      </c>
      <c r="K556" t="s">
        <v>102</v>
      </c>
      <c r="L556" t="s">
        <v>103</v>
      </c>
      <c r="M556" t="s">
        <v>52</v>
      </c>
      <c r="N556" t="s">
        <v>2065</v>
      </c>
      <c r="O556" t="s">
        <v>105</v>
      </c>
      <c r="Q556" s="3"/>
      <c r="U556" s="3"/>
      <c r="W556" t="s">
        <v>43</v>
      </c>
      <c r="X556" t="s">
        <v>43</v>
      </c>
      <c r="Y556" s="3">
        <v>1172</v>
      </c>
      <c r="Z556" t="s">
        <v>2066</v>
      </c>
      <c r="AA556" t="s">
        <v>2067</v>
      </c>
      <c r="AB556" t="s">
        <v>2068</v>
      </c>
      <c r="AC556" t="s">
        <v>1551</v>
      </c>
      <c r="AD556" t="s">
        <v>110</v>
      </c>
      <c r="AE556" t="s">
        <v>60</v>
      </c>
      <c r="AH556" s="3"/>
      <c r="AI556" s="3">
        <v>2023</v>
      </c>
      <c r="AJ556" s="4">
        <v>45139</v>
      </c>
      <c r="AK556" s="5">
        <v>45180</v>
      </c>
      <c r="AL556" t="s">
        <v>43</v>
      </c>
      <c r="AM556" t="s">
        <v>61</v>
      </c>
      <c r="AN556">
        <v>1091.54</v>
      </c>
      <c r="AO556">
        <v>1091.54</v>
      </c>
      <c r="AQ556" s="6">
        <v>1091.54</v>
      </c>
    </row>
    <row r="557" spans="1:43" x14ac:dyDescent="0.3">
      <c r="A557" t="s">
        <v>1510</v>
      </c>
      <c r="B557" t="s">
        <v>230</v>
      </c>
      <c r="C557" t="s">
        <v>46</v>
      </c>
      <c r="D557" s="3">
        <v>71501</v>
      </c>
      <c r="E557" t="s">
        <v>1986</v>
      </c>
      <c r="F557" t="s">
        <v>48</v>
      </c>
      <c r="G557" t="s">
        <v>49</v>
      </c>
      <c r="H557" t="s">
        <v>50</v>
      </c>
      <c r="I557" t="s">
        <v>51</v>
      </c>
      <c r="J557" t="s">
        <v>102</v>
      </c>
      <c r="K557" t="s">
        <v>102</v>
      </c>
      <c r="L557" t="s">
        <v>103</v>
      </c>
      <c r="M557" t="s">
        <v>52</v>
      </c>
      <c r="N557" t="s">
        <v>2069</v>
      </c>
      <c r="O557" t="s">
        <v>105</v>
      </c>
      <c r="Q557" s="3"/>
      <c r="U557" s="3"/>
      <c r="W557" t="s">
        <v>43</v>
      </c>
      <c r="X557" t="s">
        <v>43</v>
      </c>
      <c r="Y557" s="3">
        <v>1445</v>
      </c>
      <c r="Z557" t="s">
        <v>2070</v>
      </c>
      <c r="AA557" t="s">
        <v>2071</v>
      </c>
      <c r="AB557" t="s">
        <v>2072</v>
      </c>
      <c r="AC557" t="s">
        <v>1578</v>
      </c>
      <c r="AD557" t="s">
        <v>110</v>
      </c>
      <c r="AE557" t="s">
        <v>60</v>
      </c>
      <c r="AH557" s="3"/>
      <c r="AI557" s="3">
        <v>2023</v>
      </c>
      <c r="AJ557" s="4">
        <v>45108</v>
      </c>
      <c r="AK557" s="5">
        <v>45177</v>
      </c>
      <c r="AL557" t="s">
        <v>43</v>
      </c>
      <c r="AM557" t="s">
        <v>61</v>
      </c>
      <c r="AN557">
        <v>1153.22</v>
      </c>
      <c r="AO557">
        <v>1153.22</v>
      </c>
      <c r="AQ557" s="6">
        <v>1153.22</v>
      </c>
    </row>
    <row r="558" spans="1:43" x14ac:dyDescent="0.3">
      <c r="A558" t="s">
        <v>1510</v>
      </c>
      <c r="B558" t="s">
        <v>446</v>
      </c>
      <c r="C558" t="s">
        <v>46</v>
      </c>
      <c r="D558" s="3">
        <v>71501</v>
      </c>
      <c r="E558" t="s">
        <v>1986</v>
      </c>
      <c r="F558" t="s">
        <v>48</v>
      </c>
      <c r="G558" t="s">
        <v>49</v>
      </c>
      <c r="H558" t="s">
        <v>50</v>
      </c>
      <c r="I558" t="s">
        <v>51</v>
      </c>
      <c r="J558" t="s">
        <v>102</v>
      </c>
      <c r="K558" t="s">
        <v>102</v>
      </c>
      <c r="L558" t="s">
        <v>103</v>
      </c>
      <c r="M558" t="s">
        <v>52</v>
      </c>
      <c r="N558" t="s">
        <v>2073</v>
      </c>
      <c r="O558" t="s">
        <v>105</v>
      </c>
      <c r="Q558" s="3"/>
      <c r="U558" s="3"/>
      <c r="W558" t="s">
        <v>43</v>
      </c>
      <c r="X558" t="s">
        <v>43</v>
      </c>
      <c r="Y558" s="3">
        <v>1600</v>
      </c>
      <c r="Z558" t="s">
        <v>1635</v>
      </c>
      <c r="AA558" t="s">
        <v>2074</v>
      </c>
      <c r="AB558" t="s">
        <v>1637</v>
      </c>
      <c r="AC558" t="s">
        <v>1551</v>
      </c>
      <c r="AD558" t="s">
        <v>110</v>
      </c>
      <c r="AE558" t="s">
        <v>60</v>
      </c>
      <c r="AH558" s="3"/>
      <c r="AI558" s="3">
        <v>2023</v>
      </c>
      <c r="AJ558" s="4">
        <v>45139</v>
      </c>
      <c r="AK558" s="5">
        <v>45177</v>
      </c>
      <c r="AL558" t="s">
        <v>43</v>
      </c>
      <c r="AM558" t="s">
        <v>61</v>
      </c>
      <c r="AN558">
        <v>1163.52</v>
      </c>
      <c r="AO558">
        <v>1163.52</v>
      </c>
      <c r="AQ558" s="6">
        <v>1163.52</v>
      </c>
    </row>
    <row r="559" spans="1:43" x14ac:dyDescent="0.3">
      <c r="A559" t="s">
        <v>1510</v>
      </c>
      <c r="B559" t="s">
        <v>230</v>
      </c>
      <c r="C559" t="s">
        <v>46</v>
      </c>
      <c r="D559" s="3">
        <v>71501</v>
      </c>
      <c r="E559" t="s">
        <v>1986</v>
      </c>
      <c r="F559" t="s">
        <v>48</v>
      </c>
      <c r="G559" t="s">
        <v>49</v>
      </c>
      <c r="H559" t="s">
        <v>50</v>
      </c>
      <c r="I559" t="s">
        <v>51</v>
      </c>
      <c r="J559" t="s">
        <v>102</v>
      </c>
      <c r="K559" t="s">
        <v>102</v>
      </c>
      <c r="L559" t="s">
        <v>103</v>
      </c>
      <c r="M559" t="s">
        <v>52</v>
      </c>
      <c r="N559" t="s">
        <v>2075</v>
      </c>
      <c r="O559" t="s">
        <v>105</v>
      </c>
      <c r="Q559" s="3"/>
      <c r="U559" s="3"/>
      <c r="W559" t="s">
        <v>43</v>
      </c>
      <c r="X559" t="s">
        <v>43</v>
      </c>
      <c r="Y559" s="3">
        <v>1742</v>
      </c>
      <c r="Z559" t="s">
        <v>2076</v>
      </c>
      <c r="AA559" t="s">
        <v>2077</v>
      </c>
      <c r="AB559" t="s">
        <v>2078</v>
      </c>
      <c r="AC559" t="s">
        <v>1578</v>
      </c>
      <c r="AD559" t="s">
        <v>110</v>
      </c>
      <c r="AE559" t="s">
        <v>60</v>
      </c>
      <c r="AH559" s="3"/>
      <c r="AI559" s="3">
        <v>2023</v>
      </c>
      <c r="AJ559" s="4">
        <v>45108</v>
      </c>
      <c r="AK559" s="5">
        <v>45177</v>
      </c>
      <c r="AL559" t="s">
        <v>43</v>
      </c>
      <c r="AM559" t="s">
        <v>61</v>
      </c>
      <c r="AN559">
        <v>1081.23</v>
      </c>
      <c r="AO559">
        <v>1081.23</v>
      </c>
      <c r="AQ559" s="6">
        <v>1081.23</v>
      </c>
    </row>
    <row r="560" spans="1:43" x14ac:dyDescent="0.3">
      <c r="A560" t="s">
        <v>1510</v>
      </c>
      <c r="B560" t="s">
        <v>85</v>
      </c>
      <c r="C560" t="s">
        <v>46</v>
      </c>
      <c r="D560" s="3">
        <v>71501</v>
      </c>
      <c r="E560" t="s">
        <v>1986</v>
      </c>
      <c r="F560" t="s">
        <v>48</v>
      </c>
      <c r="G560" t="s">
        <v>49</v>
      </c>
      <c r="H560" t="s">
        <v>50</v>
      </c>
      <c r="I560" t="s">
        <v>51</v>
      </c>
      <c r="J560" t="s">
        <v>102</v>
      </c>
      <c r="K560" t="s">
        <v>102</v>
      </c>
      <c r="L560" t="s">
        <v>103</v>
      </c>
      <c r="M560" t="s">
        <v>52</v>
      </c>
      <c r="N560" t="s">
        <v>2079</v>
      </c>
      <c r="O560" t="s">
        <v>105</v>
      </c>
      <c r="Q560" s="3"/>
      <c r="U560" s="3"/>
      <c r="W560" t="s">
        <v>43</v>
      </c>
      <c r="X560" t="s">
        <v>43</v>
      </c>
      <c r="Y560" s="3">
        <v>1888</v>
      </c>
      <c r="Z560" t="s">
        <v>2080</v>
      </c>
      <c r="AA560" t="s">
        <v>2081</v>
      </c>
      <c r="AB560" t="s">
        <v>2082</v>
      </c>
      <c r="AC560" t="s">
        <v>1705</v>
      </c>
      <c r="AD560" t="s">
        <v>1442</v>
      </c>
      <c r="AE560" t="s">
        <v>60</v>
      </c>
      <c r="AH560" s="3"/>
      <c r="AI560" s="3">
        <v>2023</v>
      </c>
      <c r="AJ560" s="4">
        <v>45261</v>
      </c>
      <c r="AK560" s="5">
        <v>45321</v>
      </c>
      <c r="AL560" t="s">
        <v>43</v>
      </c>
      <c r="AM560" t="s">
        <v>61</v>
      </c>
      <c r="AN560">
        <v>-1074.71</v>
      </c>
      <c r="AP560">
        <v>1074.71</v>
      </c>
      <c r="AQ560" s="6">
        <v>-1074.71</v>
      </c>
    </row>
    <row r="561" spans="1:43" x14ac:dyDescent="0.3">
      <c r="A561" t="s">
        <v>1510</v>
      </c>
      <c r="B561" t="s">
        <v>85</v>
      </c>
      <c r="C561" t="s">
        <v>46</v>
      </c>
      <c r="D561" s="3">
        <v>71501</v>
      </c>
      <c r="E561" t="s">
        <v>1986</v>
      </c>
      <c r="F561" t="s">
        <v>48</v>
      </c>
      <c r="G561" t="s">
        <v>49</v>
      </c>
      <c r="H561" t="s">
        <v>50</v>
      </c>
      <c r="I561" t="s">
        <v>51</v>
      </c>
      <c r="J561" t="s">
        <v>102</v>
      </c>
      <c r="K561" t="s">
        <v>102</v>
      </c>
      <c r="L561" t="s">
        <v>103</v>
      </c>
      <c r="M561" t="s">
        <v>52</v>
      </c>
      <c r="N561" t="s">
        <v>2083</v>
      </c>
      <c r="O561" t="s">
        <v>105</v>
      </c>
      <c r="Q561" s="3"/>
      <c r="U561" s="3"/>
      <c r="W561" t="s">
        <v>43</v>
      </c>
      <c r="X561" t="s">
        <v>43</v>
      </c>
      <c r="Y561" s="3">
        <v>1889</v>
      </c>
      <c r="Z561" t="s">
        <v>2080</v>
      </c>
      <c r="AA561" t="s">
        <v>2084</v>
      </c>
      <c r="AB561" t="s">
        <v>2082</v>
      </c>
      <c r="AC561" t="s">
        <v>1705</v>
      </c>
      <c r="AD561" t="s">
        <v>1442</v>
      </c>
      <c r="AE561" t="s">
        <v>60</v>
      </c>
      <c r="AH561" s="3"/>
      <c r="AI561" s="3">
        <v>2023</v>
      </c>
      <c r="AJ561" s="4">
        <v>45261</v>
      </c>
      <c r="AK561" s="5">
        <v>45321</v>
      </c>
      <c r="AL561" t="s">
        <v>43</v>
      </c>
      <c r="AM561" t="s">
        <v>61</v>
      </c>
      <c r="AN561">
        <v>-1081.23</v>
      </c>
      <c r="AP561">
        <v>1081.23</v>
      </c>
      <c r="AQ561" s="6">
        <v>-1081.23</v>
      </c>
    </row>
    <row r="562" spans="1:43" x14ac:dyDescent="0.3">
      <c r="A562" t="s">
        <v>1510</v>
      </c>
      <c r="B562" t="s">
        <v>85</v>
      </c>
      <c r="C562" t="s">
        <v>46</v>
      </c>
      <c r="D562" s="3">
        <v>71501</v>
      </c>
      <c r="E562" t="s">
        <v>1986</v>
      </c>
      <c r="F562" t="s">
        <v>48</v>
      </c>
      <c r="G562" t="s">
        <v>49</v>
      </c>
      <c r="H562" t="s">
        <v>50</v>
      </c>
      <c r="I562" t="s">
        <v>51</v>
      </c>
      <c r="J562" t="s">
        <v>102</v>
      </c>
      <c r="K562" t="s">
        <v>102</v>
      </c>
      <c r="L562" t="s">
        <v>103</v>
      </c>
      <c r="M562" t="s">
        <v>52</v>
      </c>
      <c r="N562" t="s">
        <v>2085</v>
      </c>
      <c r="O562" t="s">
        <v>105</v>
      </c>
      <c r="Q562" s="3"/>
      <c r="U562" s="3"/>
      <c r="W562" t="s">
        <v>43</v>
      </c>
      <c r="X562" t="s">
        <v>43</v>
      </c>
      <c r="Y562" s="3">
        <v>1890</v>
      </c>
      <c r="Z562" t="s">
        <v>2080</v>
      </c>
      <c r="AA562" t="s">
        <v>2086</v>
      </c>
      <c r="AB562" t="s">
        <v>2082</v>
      </c>
      <c r="AC562" t="s">
        <v>1705</v>
      </c>
      <c r="AD562" t="s">
        <v>1442</v>
      </c>
      <c r="AE562" t="s">
        <v>60</v>
      </c>
      <c r="AH562" s="3"/>
      <c r="AI562" s="3">
        <v>2023</v>
      </c>
      <c r="AJ562" s="4">
        <v>45261</v>
      </c>
      <c r="AK562" s="5">
        <v>45321</v>
      </c>
      <c r="AL562" t="s">
        <v>43</v>
      </c>
      <c r="AM562" t="s">
        <v>61</v>
      </c>
      <c r="AN562">
        <v>-1091.54</v>
      </c>
      <c r="AP562">
        <v>1091.54</v>
      </c>
      <c r="AQ562" s="6">
        <v>-1091.54</v>
      </c>
    </row>
    <row r="563" spans="1:43" x14ac:dyDescent="0.3">
      <c r="A563" t="s">
        <v>1510</v>
      </c>
      <c r="B563" t="s">
        <v>85</v>
      </c>
      <c r="C563" t="s">
        <v>46</v>
      </c>
      <c r="D563" s="3">
        <v>71501</v>
      </c>
      <c r="E563" t="s">
        <v>1986</v>
      </c>
      <c r="F563" t="s">
        <v>48</v>
      </c>
      <c r="G563" t="s">
        <v>49</v>
      </c>
      <c r="H563" t="s">
        <v>50</v>
      </c>
      <c r="I563" t="s">
        <v>51</v>
      </c>
      <c r="J563" t="s">
        <v>102</v>
      </c>
      <c r="K563" t="s">
        <v>102</v>
      </c>
      <c r="L563" t="s">
        <v>103</v>
      </c>
      <c r="M563" t="s">
        <v>52</v>
      </c>
      <c r="N563" t="s">
        <v>2087</v>
      </c>
      <c r="O563" t="s">
        <v>105</v>
      </c>
      <c r="Q563" s="3"/>
      <c r="U563" s="3"/>
      <c r="W563" t="s">
        <v>43</v>
      </c>
      <c r="X563" t="s">
        <v>43</v>
      </c>
      <c r="Y563" s="3">
        <v>1891</v>
      </c>
      <c r="Z563" t="s">
        <v>2080</v>
      </c>
      <c r="AA563" t="s">
        <v>2088</v>
      </c>
      <c r="AB563" t="s">
        <v>2082</v>
      </c>
      <c r="AC563" t="s">
        <v>1705</v>
      </c>
      <c r="AD563" t="s">
        <v>1442</v>
      </c>
      <c r="AE563" t="s">
        <v>60</v>
      </c>
      <c r="AH563" s="3"/>
      <c r="AI563" s="3">
        <v>2023</v>
      </c>
      <c r="AJ563" s="4">
        <v>45261</v>
      </c>
      <c r="AK563" s="5">
        <v>45321</v>
      </c>
      <c r="AL563" t="s">
        <v>43</v>
      </c>
      <c r="AM563" t="s">
        <v>61</v>
      </c>
      <c r="AN563">
        <v>-2739.34</v>
      </c>
      <c r="AP563">
        <v>2739.34</v>
      </c>
      <c r="AQ563" s="6">
        <v>-2739.34</v>
      </c>
    </row>
    <row r="564" spans="1:43" x14ac:dyDescent="0.3">
      <c r="A564" t="s">
        <v>1510</v>
      </c>
      <c r="B564" t="s">
        <v>446</v>
      </c>
      <c r="C564" t="s">
        <v>46</v>
      </c>
      <c r="D564" s="3">
        <v>71501</v>
      </c>
      <c r="E564" t="s">
        <v>1986</v>
      </c>
      <c r="F564" t="s">
        <v>48</v>
      </c>
      <c r="G564" t="s">
        <v>49</v>
      </c>
      <c r="H564" t="s">
        <v>50</v>
      </c>
      <c r="I564" t="s">
        <v>51</v>
      </c>
      <c r="J564" t="s">
        <v>102</v>
      </c>
      <c r="K564" t="s">
        <v>102</v>
      </c>
      <c r="L564" t="s">
        <v>103</v>
      </c>
      <c r="M564" t="s">
        <v>52</v>
      </c>
      <c r="N564" t="s">
        <v>2089</v>
      </c>
      <c r="O564" t="s">
        <v>105</v>
      </c>
      <c r="Q564" s="3"/>
      <c r="U564" s="3"/>
      <c r="W564" t="s">
        <v>43</v>
      </c>
      <c r="X564" t="s">
        <v>43</v>
      </c>
      <c r="Y564" s="3">
        <v>2034</v>
      </c>
      <c r="Z564" t="s">
        <v>2076</v>
      </c>
      <c r="AA564" t="s">
        <v>2090</v>
      </c>
      <c r="AB564" t="s">
        <v>2091</v>
      </c>
      <c r="AC564" t="s">
        <v>1551</v>
      </c>
      <c r="AD564" t="s">
        <v>110</v>
      </c>
      <c r="AE564" t="s">
        <v>60</v>
      </c>
      <c r="AH564" s="3"/>
      <c r="AI564" s="3">
        <v>2023</v>
      </c>
      <c r="AJ564" s="4">
        <v>45139</v>
      </c>
      <c r="AK564" s="5">
        <v>45177</v>
      </c>
      <c r="AL564" t="s">
        <v>43</v>
      </c>
      <c r="AM564" t="s">
        <v>61</v>
      </c>
      <c r="AN564">
        <v>1091.54</v>
      </c>
      <c r="AO564">
        <v>1091.54</v>
      </c>
      <c r="AQ564" s="6">
        <v>1091.54</v>
      </c>
    </row>
    <row r="565" spans="1:43" x14ac:dyDescent="0.3">
      <c r="A565" t="s">
        <v>1510</v>
      </c>
      <c r="B565" t="s">
        <v>230</v>
      </c>
      <c r="C565" t="s">
        <v>46</v>
      </c>
      <c r="D565" s="3">
        <v>71501</v>
      </c>
      <c r="E565" t="s">
        <v>1986</v>
      </c>
      <c r="F565" t="s">
        <v>48</v>
      </c>
      <c r="G565" t="s">
        <v>49</v>
      </c>
      <c r="H565" t="s">
        <v>50</v>
      </c>
      <c r="I565" t="s">
        <v>51</v>
      </c>
      <c r="J565" t="s">
        <v>102</v>
      </c>
      <c r="K565" t="s">
        <v>102</v>
      </c>
      <c r="L565" t="s">
        <v>103</v>
      </c>
      <c r="M565" t="s">
        <v>52</v>
      </c>
      <c r="N565" t="s">
        <v>2092</v>
      </c>
      <c r="O565" t="s">
        <v>105</v>
      </c>
      <c r="Q565" s="3"/>
      <c r="U565" s="3"/>
      <c r="W565" t="s">
        <v>43</v>
      </c>
      <c r="X565" t="s">
        <v>43</v>
      </c>
      <c r="Y565" s="3">
        <v>2412</v>
      </c>
      <c r="Z565" t="s">
        <v>1538</v>
      </c>
      <c r="AA565" t="s">
        <v>2093</v>
      </c>
      <c r="AB565" t="s">
        <v>1675</v>
      </c>
      <c r="AC565" t="s">
        <v>1578</v>
      </c>
      <c r="AD565" t="s">
        <v>110</v>
      </c>
      <c r="AE565" t="s">
        <v>60</v>
      </c>
      <c r="AH565" s="3"/>
      <c r="AI565" s="3">
        <v>2023</v>
      </c>
      <c r="AJ565" s="4">
        <v>45108</v>
      </c>
      <c r="AK565" s="5">
        <v>45278</v>
      </c>
      <c r="AL565" t="s">
        <v>43</v>
      </c>
      <c r="AM565" t="s">
        <v>61</v>
      </c>
      <c r="AN565">
        <v>1053.73</v>
      </c>
      <c r="AO565">
        <v>1053.73</v>
      </c>
      <c r="AQ565" s="6">
        <v>1053.73</v>
      </c>
    </row>
    <row r="566" spans="1:43" x14ac:dyDescent="0.3">
      <c r="A566" t="s">
        <v>1510</v>
      </c>
      <c r="B566" t="s">
        <v>230</v>
      </c>
      <c r="C566" t="s">
        <v>46</v>
      </c>
      <c r="D566" s="3">
        <v>71501</v>
      </c>
      <c r="E566" t="s">
        <v>1986</v>
      </c>
      <c r="F566" t="s">
        <v>48</v>
      </c>
      <c r="G566" t="s">
        <v>49</v>
      </c>
      <c r="H566" t="s">
        <v>50</v>
      </c>
      <c r="I566" t="s">
        <v>51</v>
      </c>
      <c r="J566" t="s">
        <v>102</v>
      </c>
      <c r="K566" t="s">
        <v>102</v>
      </c>
      <c r="L566" t="s">
        <v>103</v>
      </c>
      <c r="M566" t="s">
        <v>52</v>
      </c>
      <c r="N566" t="s">
        <v>2094</v>
      </c>
      <c r="O566" t="s">
        <v>105</v>
      </c>
      <c r="Q566" s="3"/>
      <c r="U566" s="3"/>
      <c r="W566" t="s">
        <v>43</v>
      </c>
      <c r="X566" t="s">
        <v>43</v>
      </c>
      <c r="Y566" s="3">
        <v>2413</v>
      </c>
      <c r="Z566" t="s">
        <v>1538</v>
      </c>
      <c r="AA566" t="s">
        <v>2095</v>
      </c>
      <c r="AB566" t="s">
        <v>1675</v>
      </c>
      <c r="AC566" t="s">
        <v>1578</v>
      </c>
      <c r="AD566" t="s">
        <v>110</v>
      </c>
      <c r="AE566" t="s">
        <v>60</v>
      </c>
      <c r="AH566" s="3"/>
      <c r="AI566" s="3">
        <v>2023</v>
      </c>
      <c r="AJ566" s="4">
        <v>45108</v>
      </c>
      <c r="AK566" s="5">
        <v>45278</v>
      </c>
      <c r="AL566" t="s">
        <v>43</v>
      </c>
      <c r="AM566" t="s">
        <v>61</v>
      </c>
      <c r="AN566">
        <v>1097.22</v>
      </c>
      <c r="AO566">
        <v>1097.22</v>
      </c>
      <c r="AQ566" s="6">
        <v>1097.22</v>
      </c>
    </row>
    <row r="567" spans="1:43" x14ac:dyDescent="0.3">
      <c r="A567" t="s">
        <v>1510</v>
      </c>
      <c r="B567" t="s">
        <v>230</v>
      </c>
      <c r="C567" t="s">
        <v>46</v>
      </c>
      <c r="D567" s="3">
        <v>71501</v>
      </c>
      <c r="E567" t="s">
        <v>1986</v>
      </c>
      <c r="F567" t="s">
        <v>48</v>
      </c>
      <c r="G567" t="s">
        <v>49</v>
      </c>
      <c r="H567" t="s">
        <v>50</v>
      </c>
      <c r="I567" t="s">
        <v>51</v>
      </c>
      <c r="J567" t="s">
        <v>102</v>
      </c>
      <c r="K567" t="s">
        <v>102</v>
      </c>
      <c r="L567" t="s">
        <v>103</v>
      </c>
      <c r="M567" t="s">
        <v>52</v>
      </c>
      <c r="N567" t="s">
        <v>2096</v>
      </c>
      <c r="O567" t="s">
        <v>105</v>
      </c>
      <c r="Q567" s="3"/>
      <c r="U567" s="3"/>
      <c r="W567" t="s">
        <v>43</v>
      </c>
      <c r="X567" t="s">
        <v>43</v>
      </c>
      <c r="Y567" s="3">
        <v>2414</v>
      </c>
      <c r="Z567" t="s">
        <v>1538</v>
      </c>
      <c r="AA567" t="s">
        <v>2097</v>
      </c>
      <c r="AB567" t="s">
        <v>1675</v>
      </c>
      <c r="AC567" t="s">
        <v>1578</v>
      </c>
      <c r="AD567" t="s">
        <v>110</v>
      </c>
      <c r="AE567" t="s">
        <v>60</v>
      </c>
      <c r="AH567" s="3"/>
      <c r="AI567" s="3">
        <v>2023</v>
      </c>
      <c r="AJ567" s="4">
        <v>45108</v>
      </c>
      <c r="AK567" s="5">
        <v>45278</v>
      </c>
      <c r="AL567" t="s">
        <v>43</v>
      </c>
      <c r="AM567" t="s">
        <v>61</v>
      </c>
      <c r="AN567">
        <v>1146.71</v>
      </c>
      <c r="AO567">
        <v>1146.71</v>
      </c>
      <c r="AQ567" s="6">
        <v>1146.71</v>
      </c>
    </row>
    <row r="568" spans="1:43" x14ac:dyDescent="0.3">
      <c r="A568" t="s">
        <v>1510</v>
      </c>
      <c r="B568" t="s">
        <v>230</v>
      </c>
      <c r="C568" t="s">
        <v>46</v>
      </c>
      <c r="D568" s="3">
        <v>71501</v>
      </c>
      <c r="E568" t="s">
        <v>1986</v>
      </c>
      <c r="F568" t="s">
        <v>48</v>
      </c>
      <c r="G568" t="s">
        <v>49</v>
      </c>
      <c r="H568" t="s">
        <v>50</v>
      </c>
      <c r="I568" t="s">
        <v>51</v>
      </c>
      <c r="J568" t="s">
        <v>102</v>
      </c>
      <c r="K568" t="s">
        <v>102</v>
      </c>
      <c r="L568" t="s">
        <v>103</v>
      </c>
      <c r="M568" t="s">
        <v>52</v>
      </c>
      <c r="N568" t="s">
        <v>2098</v>
      </c>
      <c r="O568" t="s">
        <v>105</v>
      </c>
      <c r="Q568" s="3"/>
      <c r="U568" s="3"/>
      <c r="W568" t="s">
        <v>43</v>
      </c>
      <c r="X568" t="s">
        <v>43</v>
      </c>
      <c r="Y568" s="3">
        <v>2415</v>
      </c>
      <c r="Z568" t="s">
        <v>1538</v>
      </c>
      <c r="AA568" t="s">
        <v>2099</v>
      </c>
      <c r="AB568" t="s">
        <v>1675</v>
      </c>
      <c r="AC568" t="s">
        <v>1578</v>
      </c>
      <c r="AD568" t="s">
        <v>110</v>
      </c>
      <c r="AE568" t="s">
        <v>60</v>
      </c>
      <c r="AH568" s="3"/>
      <c r="AI568" s="3">
        <v>2023</v>
      </c>
      <c r="AJ568" s="4">
        <v>45108</v>
      </c>
      <c r="AK568" s="5">
        <v>45278</v>
      </c>
      <c r="AL568" t="s">
        <v>43</v>
      </c>
      <c r="AM568" t="s">
        <v>61</v>
      </c>
      <c r="AN568">
        <v>1153.22</v>
      </c>
      <c r="AO568">
        <v>1153.22</v>
      </c>
      <c r="AQ568" s="6">
        <v>1153.22</v>
      </c>
    </row>
    <row r="569" spans="1:43" x14ac:dyDescent="0.3">
      <c r="A569" t="s">
        <v>1510</v>
      </c>
      <c r="B569" t="s">
        <v>230</v>
      </c>
      <c r="C569" t="s">
        <v>46</v>
      </c>
      <c r="D569" s="3">
        <v>71501</v>
      </c>
      <c r="E569" t="s">
        <v>1986</v>
      </c>
      <c r="F569" t="s">
        <v>48</v>
      </c>
      <c r="G569" t="s">
        <v>49</v>
      </c>
      <c r="H569" t="s">
        <v>50</v>
      </c>
      <c r="I569" t="s">
        <v>51</v>
      </c>
      <c r="J569" t="s">
        <v>102</v>
      </c>
      <c r="K569" t="s">
        <v>102</v>
      </c>
      <c r="L569" t="s">
        <v>103</v>
      </c>
      <c r="M569" t="s">
        <v>52</v>
      </c>
      <c r="N569" t="s">
        <v>2100</v>
      </c>
      <c r="O569" t="s">
        <v>105</v>
      </c>
      <c r="Q569" s="3"/>
      <c r="U569" s="3"/>
      <c r="W569" t="s">
        <v>43</v>
      </c>
      <c r="X569" t="s">
        <v>43</v>
      </c>
      <c r="Y569" s="3">
        <v>2458</v>
      </c>
      <c r="Z569" t="s">
        <v>1513</v>
      </c>
      <c r="AA569" t="s">
        <v>2101</v>
      </c>
      <c r="AB569" t="s">
        <v>1658</v>
      </c>
      <c r="AC569" t="s">
        <v>1578</v>
      </c>
      <c r="AD569" t="s">
        <v>110</v>
      </c>
      <c r="AE569" t="s">
        <v>60</v>
      </c>
      <c r="AH569" s="3"/>
      <c r="AI569" s="3">
        <v>2023</v>
      </c>
      <c r="AJ569" s="4">
        <v>45108</v>
      </c>
      <c r="AK569" s="5">
        <v>45278</v>
      </c>
      <c r="AL569" t="s">
        <v>43</v>
      </c>
      <c r="AM569" t="s">
        <v>61</v>
      </c>
      <c r="AN569">
        <v>3786.46</v>
      </c>
      <c r="AO569">
        <v>3786.46</v>
      </c>
      <c r="AQ569" s="6">
        <v>3786.46</v>
      </c>
    </row>
    <row r="570" spans="1:43" x14ac:dyDescent="0.3">
      <c r="A570" t="s">
        <v>1510</v>
      </c>
      <c r="B570" t="s">
        <v>247</v>
      </c>
      <c r="C570" t="s">
        <v>46</v>
      </c>
      <c r="D570" s="3">
        <v>71501</v>
      </c>
      <c r="E570" t="s">
        <v>1986</v>
      </c>
      <c r="F570" t="s">
        <v>48</v>
      </c>
      <c r="G570" t="s">
        <v>49</v>
      </c>
      <c r="H570" t="s">
        <v>50</v>
      </c>
      <c r="I570" t="s">
        <v>51</v>
      </c>
      <c r="J570" t="s">
        <v>102</v>
      </c>
      <c r="K570" t="s">
        <v>102</v>
      </c>
      <c r="L570" t="s">
        <v>103</v>
      </c>
      <c r="M570" t="s">
        <v>52</v>
      </c>
      <c r="N570" t="s">
        <v>2102</v>
      </c>
      <c r="O570" t="s">
        <v>105</v>
      </c>
      <c r="Q570" s="3"/>
      <c r="U570" s="3"/>
      <c r="W570" t="s">
        <v>43</v>
      </c>
      <c r="X570" t="s">
        <v>43</v>
      </c>
      <c r="Y570" s="3">
        <v>2568</v>
      </c>
      <c r="Z570" t="s">
        <v>2103</v>
      </c>
      <c r="AA570" t="s">
        <v>2104</v>
      </c>
      <c r="AB570" t="s">
        <v>2105</v>
      </c>
      <c r="AC570" t="s">
        <v>1524</v>
      </c>
      <c r="AD570" t="s">
        <v>110</v>
      </c>
      <c r="AE570" t="s">
        <v>60</v>
      </c>
      <c r="AH570" s="3"/>
      <c r="AI570" s="3">
        <v>2023</v>
      </c>
      <c r="AJ570" s="4">
        <v>45200</v>
      </c>
      <c r="AK570" s="5">
        <v>45252</v>
      </c>
      <c r="AL570" t="s">
        <v>43</v>
      </c>
      <c r="AM570" t="s">
        <v>61</v>
      </c>
      <c r="AN570">
        <v>1159.48</v>
      </c>
      <c r="AO570">
        <v>1159.48</v>
      </c>
      <c r="AQ570" s="6">
        <v>1159.48</v>
      </c>
    </row>
    <row r="571" spans="1:43" x14ac:dyDescent="0.3">
      <c r="A571" t="s">
        <v>1510</v>
      </c>
      <c r="B571" t="s">
        <v>230</v>
      </c>
      <c r="C571" t="s">
        <v>46</v>
      </c>
      <c r="D571" s="3">
        <v>71501</v>
      </c>
      <c r="E571" t="s">
        <v>1986</v>
      </c>
      <c r="F571" t="s">
        <v>48</v>
      </c>
      <c r="G571" t="s">
        <v>49</v>
      </c>
      <c r="H571" t="s">
        <v>50</v>
      </c>
      <c r="I571" t="s">
        <v>51</v>
      </c>
      <c r="J571" t="s">
        <v>102</v>
      </c>
      <c r="K571" t="s">
        <v>102</v>
      </c>
      <c r="L571" t="s">
        <v>103</v>
      </c>
      <c r="M571" t="s">
        <v>52</v>
      </c>
      <c r="N571" t="s">
        <v>2106</v>
      </c>
      <c r="O571" t="s">
        <v>105</v>
      </c>
      <c r="Q571" s="3"/>
      <c r="U571" s="3"/>
      <c r="W571" t="s">
        <v>43</v>
      </c>
      <c r="X571" t="s">
        <v>43</v>
      </c>
      <c r="Y571" s="3">
        <v>2587</v>
      </c>
      <c r="Z571" t="s">
        <v>2107</v>
      </c>
      <c r="AA571" t="s">
        <v>2108</v>
      </c>
      <c r="AB571" t="s">
        <v>2109</v>
      </c>
      <c r="AC571" t="s">
        <v>1578</v>
      </c>
      <c r="AD571" t="s">
        <v>110</v>
      </c>
      <c r="AE571" t="s">
        <v>60</v>
      </c>
      <c r="AH571" s="3"/>
      <c r="AI571" s="3">
        <v>2023</v>
      </c>
      <c r="AJ571" s="4">
        <v>45108</v>
      </c>
      <c r="AK571" s="5">
        <v>45274</v>
      </c>
      <c r="AL571" t="s">
        <v>43</v>
      </c>
      <c r="AM571" t="s">
        <v>61</v>
      </c>
      <c r="AN571">
        <v>1025.22</v>
      </c>
      <c r="AO571">
        <v>1025.22</v>
      </c>
      <c r="AQ571" s="6">
        <v>1025.22</v>
      </c>
    </row>
    <row r="572" spans="1:43" x14ac:dyDescent="0.3">
      <c r="A572" t="s">
        <v>1510</v>
      </c>
      <c r="B572" t="s">
        <v>137</v>
      </c>
      <c r="C572" t="s">
        <v>46</v>
      </c>
      <c r="D572" s="3">
        <v>71501</v>
      </c>
      <c r="E572" t="s">
        <v>1986</v>
      </c>
      <c r="F572" t="s">
        <v>48</v>
      </c>
      <c r="G572" t="s">
        <v>49</v>
      </c>
      <c r="H572" t="s">
        <v>50</v>
      </c>
      <c r="I572" t="s">
        <v>51</v>
      </c>
      <c r="J572" t="s">
        <v>102</v>
      </c>
      <c r="K572" t="s">
        <v>102</v>
      </c>
      <c r="L572" t="s">
        <v>103</v>
      </c>
      <c r="M572" t="s">
        <v>52</v>
      </c>
      <c r="N572" t="s">
        <v>2110</v>
      </c>
      <c r="O572" t="s">
        <v>105</v>
      </c>
      <c r="Q572" s="3"/>
      <c r="U572" s="3"/>
      <c r="W572" t="s">
        <v>43</v>
      </c>
      <c r="X572" t="s">
        <v>43</v>
      </c>
      <c r="Y572" s="3">
        <v>3297</v>
      </c>
      <c r="Z572" t="s">
        <v>2111</v>
      </c>
      <c r="AA572" t="s">
        <v>2112</v>
      </c>
      <c r="AB572" t="s">
        <v>2113</v>
      </c>
      <c r="AC572" t="s">
        <v>1837</v>
      </c>
      <c r="AD572" t="s">
        <v>110</v>
      </c>
      <c r="AE572" t="s">
        <v>60</v>
      </c>
      <c r="AH572" s="3"/>
      <c r="AI572" s="3">
        <v>2025</v>
      </c>
      <c r="AJ572" s="4">
        <v>45689</v>
      </c>
      <c r="AK572" s="5">
        <v>45732</v>
      </c>
      <c r="AL572" t="s">
        <v>43</v>
      </c>
      <c r="AM572" t="s">
        <v>61</v>
      </c>
      <c r="AN572">
        <v>1592.4</v>
      </c>
      <c r="AO572">
        <v>1592.4</v>
      </c>
      <c r="AQ572" s="6">
        <v>1592.4</v>
      </c>
    </row>
    <row r="573" spans="1:43" x14ac:dyDescent="0.3">
      <c r="A573" t="s">
        <v>1510</v>
      </c>
      <c r="B573" t="s">
        <v>85</v>
      </c>
      <c r="C573" t="s">
        <v>46</v>
      </c>
      <c r="D573" s="3">
        <v>71501</v>
      </c>
      <c r="E573" t="s">
        <v>1986</v>
      </c>
      <c r="F573" t="s">
        <v>48</v>
      </c>
      <c r="G573" t="s">
        <v>49</v>
      </c>
      <c r="H573" t="s">
        <v>50</v>
      </c>
      <c r="I573" t="s">
        <v>51</v>
      </c>
      <c r="J573" t="s">
        <v>102</v>
      </c>
      <c r="K573" t="s">
        <v>102</v>
      </c>
      <c r="L573" t="s">
        <v>103</v>
      </c>
      <c r="M573" t="s">
        <v>52</v>
      </c>
      <c r="N573" t="s">
        <v>2114</v>
      </c>
      <c r="O573" t="s">
        <v>105</v>
      </c>
      <c r="Q573" s="3"/>
      <c r="U573" s="3"/>
      <c r="W573" t="s">
        <v>43</v>
      </c>
      <c r="X573" t="s">
        <v>43</v>
      </c>
      <c r="Y573" s="3">
        <v>3307</v>
      </c>
      <c r="Z573" t="s">
        <v>1707</v>
      </c>
      <c r="AA573" t="s">
        <v>2115</v>
      </c>
      <c r="AB573" t="s">
        <v>1709</v>
      </c>
      <c r="AC573" t="s">
        <v>1705</v>
      </c>
      <c r="AD573" t="s">
        <v>110</v>
      </c>
      <c r="AE573" t="s">
        <v>60</v>
      </c>
      <c r="AH573" s="3"/>
      <c r="AI573" s="3">
        <v>2023</v>
      </c>
      <c r="AJ573" s="4">
        <v>45261</v>
      </c>
      <c r="AK573" s="5">
        <v>45289</v>
      </c>
      <c r="AL573" t="s">
        <v>43</v>
      </c>
      <c r="AM573" t="s">
        <v>61</v>
      </c>
      <c r="AN573">
        <v>1087.49</v>
      </c>
      <c r="AO573">
        <v>1087.49</v>
      </c>
      <c r="AQ573" s="6">
        <v>1087.49</v>
      </c>
    </row>
    <row r="574" spans="1:43" x14ac:dyDescent="0.3">
      <c r="A574" t="s">
        <v>1510</v>
      </c>
      <c r="B574" t="s">
        <v>85</v>
      </c>
      <c r="C574" t="s">
        <v>46</v>
      </c>
      <c r="D574" s="3">
        <v>71501</v>
      </c>
      <c r="E574" t="s">
        <v>1986</v>
      </c>
      <c r="F574" t="s">
        <v>48</v>
      </c>
      <c r="G574" t="s">
        <v>49</v>
      </c>
      <c r="H574" t="s">
        <v>50</v>
      </c>
      <c r="I574" t="s">
        <v>51</v>
      </c>
      <c r="J574" t="s">
        <v>102</v>
      </c>
      <c r="K574" t="s">
        <v>102</v>
      </c>
      <c r="L574" t="s">
        <v>103</v>
      </c>
      <c r="M574" t="s">
        <v>52</v>
      </c>
      <c r="N574" t="s">
        <v>2116</v>
      </c>
      <c r="O574" t="s">
        <v>105</v>
      </c>
      <c r="Q574" s="3"/>
      <c r="U574" s="3"/>
      <c r="W574" t="s">
        <v>43</v>
      </c>
      <c r="X574" t="s">
        <v>43</v>
      </c>
      <c r="Y574" s="3">
        <v>3308</v>
      </c>
      <c r="Z574" t="s">
        <v>1707</v>
      </c>
      <c r="AA574" t="s">
        <v>2117</v>
      </c>
      <c r="AB574" t="s">
        <v>1709</v>
      </c>
      <c r="AC574" t="s">
        <v>1705</v>
      </c>
      <c r="AD574" t="s">
        <v>110</v>
      </c>
      <c r="AE574" t="s">
        <v>60</v>
      </c>
      <c r="AH574" s="3"/>
      <c r="AI574" s="3">
        <v>2023</v>
      </c>
      <c r="AJ574" s="4">
        <v>45261</v>
      </c>
      <c r="AK574" s="5">
        <v>45289</v>
      </c>
      <c r="AL574" t="s">
        <v>43</v>
      </c>
      <c r="AM574" t="s">
        <v>61</v>
      </c>
      <c r="AN574">
        <v>1159.48</v>
      </c>
      <c r="AO574">
        <v>1159.48</v>
      </c>
      <c r="AQ574" s="6">
        <v>1159.48</v>
      </c>
    </row>
    <row r="575" spans="1:43" x14ac:dyDescent="0.3">
      <c r="A575" t="s">
        <v>1510</v>
      </c>
      <c r="B575" t="s">
        <v>289</v>
      </c>
      <c r="C575" t="s">
        <v>46</v>
      </c>
      <c r="D575" s="3">
        <v>71501</v>
      </c>
      <c r="E575" t="s">
        <v>1986</v>
      </c>
      <c r="F575" t="s">
        <v>48</v>
      </c>
      <c r="G575" t="s">
        <v>49</v>
      </c>
      <c r="H575" t="s">
        <v>50</v>
      </c>
      <c r="I575" t="s">
        <v>51</v>
      </c>
      <c r="J575" t="s">
        <v>102</v>
      </c>
      <c r="K575" t="s">
        <v>102</v>
      </c>
      <c r="L575" t="s">
        <v>103</v>
      </c>
      <c r="M575" t="s">
        <v>52</v>
      </c>
      <c r="N575" t="s">
        <v>2118</v>
      </c>
      <c r="O575" t="s">
        <v>105</v>
      </c>
      <c r="Q575" s="3"/>
      <c r="U575" s="3"/>
      <c r="W575" t="s">
        <v>43</v>
      </c>
      <c r="X575" t="s">
        <v>43</v>
      </c>
      <c r="Y575" s="3">
        <v>3397</v>
      </c>
      <c r="Z575" t="s">
        <v>2119</v>
      </c>
      <c r="AA575" t="s">
        <v>2120</v>
      </c>
      <c r="AB575" t="s">
        <v>2121</v>
      </c>
      <c r="AC575" t="s">
        <v>1543</v>
      </c>
      <c r="AD575" t="s">
        <v>110</v>
      </c>
      <c r="AE575" t="s">
        <v>60</v>
      </c>
      <c r="AH575" s="3"/>
      <c r="AI575" s="3">
        <v>2023</v>
      </c>
      <c r="AJ575" s="4">
        <v>45170</v>
      </c>
      <c r="AK575" s="5">
        <v>45202</v>
      </c>
      <c r="AL575" t="s">
        <v>43</v>
      </c>
      <c r="AM575" t="s">
        <v>61</v>
      </c>
      <c r="AN575">
        <v>1087.49</v>
      </c>
      <c r="AO575">
        <v>1087.49</v>
      </c>
      <c r="AQ575" s="6">
        <v>1087.49</v>
      </c>
    </row>
    <row r="576" spans="1:43" x14ac:dyDescent="0.3">
      <c r="A576" t="s">
        <v>1510</v>
      </c>
      <c r="B576" t="s">
        <v>150</v>
      </c>
      <c r="C576" t="s">
        <v>46</v>
      </c>
      <c r="D576" s="3">
        <v>71501</v>
      </c>
      <c r="E576" t="s">
        <v>1986</v>
      </c>
      <c r="F576" t="s">
        <v>48</v>
      </c>
      <c r="G576" t="s">
        <v>49</v>
      </c>
      <c r="H576" t="s">
        <v>50</v>
      </c>
      <c r="I576" t="s">
        <v>51</v>
      </c>
      <c r="J576" t="s">
        <v>102</v>
      </c>
      <c r="K576" t="s">
        <v>102</v>
      </c>
      <c r="L576" t="s">
        <v>103</v>
      </c>
      <c r="M576" t="s">
        <v>52</v>
      </c>
      <c r="N576" t="s">
        <v>2122</v>
      </c>
      <c r="O576" t="s">
        <v>105</v>
      </c>
      <c r="Q576" s="3"/>
      <c r="U576" s="3"/>
      <c r="W576" t="s">
        <v>43</v>
      </c>
      <c r="X576" t="s">
        <v>43</v>
      </c>
      <c r="Y576" s="3">
        <v>3624</v>
      </c>
      <c r="Z576" t="s">
        <v>1752</v>
      </c>
      <c r="AA576" t="s">
        <v>2123</v>
      </c>
      <c r="AB576" t="s">
        <v>1754</v>
      </c>
      <c r="AC576" t="s">
        <v>1755</v>
      </c>
      <c r="AD576" t="s">
        <v>110</v>
      </c>
      <c r="AE576" t="s">
        <v>60</v>
      </c>
      <c r="AH576" s="3"/>
      <c r="AI576" s="3">
        <v>2024</v>
      </c>
      <c r="AJ576" s="4">
        <v>45323</v>
      </c>
      <c r="AK576" s="5">
        <v>45379</v>
      </c>
      <c r="AL576" t="s">
        <v>43</v>
      </c>
      <c r="AM576" t="s">
        <v>61</v>
      </c>
      <c r="AN576">
        <v>1154.1600000000001</v>
      </c>
      <c r="AO576">
        <v>1154.1600000000001</v>
      </c>
      <c r="AQ576" s="6">
        <v>1154.1600000000001</v>
      </c>
    </row>
    <row r="577" spans="1:43" x14ac:dyDescent="0.3">
      <c r="A577" t="s">
        <v>1510</v>
      </c>
      <c r="B577" t="s">
        <v>150</v>
      </c>
      <c r="C577" t="s">
        <v>46</v>
      </c>
      <c r="D577" s="3">
        <v>71501</v>
      </c>
      <c r="E577" t="s">
        <v>1986</v>
      </c>
      <c r="F577" t="s">
        <v>48</v>
      </c>
      <c r="G577" t="s">
        <v>49</v>
      </c>
      <c r="H577" t="s">
        <v>50</v>
      </c>
      <c r="I577" t="s">
        <v>51</v>
      </c>
      <c r="J577" t="s">
        <v>102</v>
      </c>
      <c r="K577" t="s">
        <v>102</v>
      </c>
      <c r="L577" t="s">
        <v>103</v>
      </c>
      <c r="M577" t="s">
        <v>52</v>
      </c>
      <c r="N577" t="s">
        <v>2124</v>
      </c>
      <c r="O577" t="s">
        <v>105</v>
      </c>
      <c r="Q577" s="3"/>
      <c r="U577" s="3"/>
      <c r="W577" t="s">
        <v>43</v>
      </c>
      <c r="X577" t="s">
        <v>43</v>
      </c>
      <c r="Y577" s="3">
        <v>3625</v>
      </c>
      <c r="Z577" t="s">
        <v>1752</v>
      </c>
      <c r="AA577" t="s">
        <v>2125</v>
      </c>
      <c r="AB577" t="s">
        <v>1754</v>
      </c>
      <c r="AC577" t="s">
        <v>1755</v>
      </c>
      <c r="AD577" t="s">
        <v>110</v>
      </c>
      <c r="AE577" t="s">
        <v>60</v>
      </c>
      <c r="AH577" s="3"/>
      <c r="AI577" s="3">
        <v>2024</v>
      </c>
      <c r="AJ577" s="4">
        <v>45323</v>
      </c>
      <c r="AK577" s="5">
        <v>45379</v>
      </c>
      <c r="AL577" t="s">
        <v>43</v>
      </c>
      <c r="AM577" t="s">
        <v>61</v>
      </c>
      <c r="AN577">
        <v>1226.1500000000001</v>
      </c>
      <c r="AO577">
        <v>1226.1500000000001</v>
      </c>
      <c r="AQ577" s="6">
        <v>1226.1500000000001</v>
      </c>
    </row>
    <row r="578" spans="1:43" x14ac:dyDescent="0.3">
      <c r="A578" t="s">
        <v>1510</v>
      </c>
      <c r="B578" t="s">
        <v>196</v>
      </c>
      <c r="C578" t="s">
        <v>46</v>
      </c>
      <c r="D578" s="3">
        <v>71501</v>
      </c>
      <c r="E578" t="s">
        <v>1986</v>
      </c>
      <c r="F578" t="s">
        <v>48</v>
      </c>
      <c r="G578" t="s">
        <v>49</v>
      </c>
      <c r="H578" t="s">
        <v>50</v>
      </c>
      <c r="I578" t="s">
        <v>51</v>
      </c>
      <c r="J578" t="s">
        <v>102</v>
      </c>
      <c r="K578" t="s">
        <v>102</v>
      </c>
      <c r="L578" t="s">
        <v>103</v>
      </c>
      <c r="M578" t="s">
        <v>52</v>
      </c>
      <c r="N578" t="s">
        <v>2126</v>
      </c>
      <c r="O578" t="s">
        <v>105</v>
      </c>
      <c r="Q578" s="3"/>
      <c r="U578" s="3"/>
      <c r="W578" t="s">
        <v>43</v>
      </c>
      <c r="X578" t="s">
        <v>43</v>
      </c>
      <c r="Y578" s="3">
        <v>3647</v>
      </c>
      <c r="Z578" t="s">
        <v>1711</v>
      </c>
      <c r="AA578" t="s">
        <v>2127</v>
      </c>
      <c r="AB578" t="s">
        <v>1713</v>
      </c>
      <c r="AC578" t="s">
        <v>1604</v>
      </c>
      <c r="AD578" t="s">
        <v>110</v>
      </c>
      <c r="AE578" t="s">
        <v>60</v>
      </c>
      <c r="AH578" s="3"/>
      <c r="AI578" s="3">
        <v>2023</v>
      </c>
      <c r="AJ578" s="4">
        <v>45017</v>
      </c>
      <c r="AK578" s="5">
        <v>45172</v>
      </c>
      <c r="AL578" t="s">
        <v>43</v>
      </c>
      <c r="AM578" t="s">
        <v>61</v>
      </c>
      <c r="AN578">
        <v>1053.73</v>
      </c>
      <c r="AO578">
        <v>1053.73</v>
      </c>
      <c r="AQ578" s="6">
        <v>1053.73</v>
      </c>
    </row>
    <row r="579" spans="1:43" x14ac:dyDescent="0.3">
      <c r="A579" t="s">
        <v>1510</v>
      </c>
      <c r="B579" t="s">
        <v>162</v>
      </c>
      <c r="C579" t="s">
        <v>46</v>
      </c>
      <c r="D579" s="3">
        <v>71501</v>
      </c>
      <c r="E579" t="s">
        <v>1986</v>
      </c>
      <c r="F579" t="s">
        <v>48</v>
      </c>
      <c r="G579" t="s">
        <v>49</v>
      </c>
      <c r="H579" t="s">
        <v>50</v>
      </c>
      <c r="I579" t="s">
        <v>51</v>
      </c>
      <c r="J579" t="s">
        <v>102</v>
      </c>
      <c r="K579" t="s">
        <v>102</v>
      </c>
      <c r="L579" t="s">
        <v>103</v>
      </c>
      <c r="M579" t="s">
        <v>52</v>
      </c>
      <c r="N579" t="s">
        <v>2128</v>
      </c>
      <c r="O579" t="s">
        <v>105</v>
      </c>
      <c r="Q579" s="3"/>
      <c r="U579" s="3"/>
      <c r="W579" t="s">
        <v>43</v>
      </c>
      <c r="X579" t="s">
        <v>43</v>
      </c>
      <c r="Y579" s="3">
        <v>3683</v>
      </c>
      <c r="Z579" t="s">
        <v>1719</v>
      </c>
      <c r="AA579" t="s">
        <v>2129</v>
      </c>
      <c r="AB579" t="s">
        <v>1721</v>
      </c>
      <c r="AC579" t="s">
        <v>1567</v>
      </c>
      <c r="AD579" t="s">
        <v>110</v>
      </c>
      <c r="AE579" t="s">
        <v>60</v>
      </c>
      <c r="AH579" s="3"/>
      <c r="AI579" s="3">
        <v>2023</v>
      </c>
      <c r="AJ579" s="4">
        <v>45047</v>
      </c>
      <c r="AK579" s="5">
        <v>45173</v>
      </c>
      <c r="AL579" t="s">
        <v>43</v>
      </c>
      <c r="AM579" t="s">
        <v>61</v>
      </c>
      <c r="AN579">
        <v>1097.22</v>
      </c>
      <c r="AO579">
        <v>1097.22</v>
      </c>
      <c r="AQ579" s="6">
        <v>1097.22</v>
      </c>
    </row>
    <row r="580" spans="1:43" x14ac:dyDescent="0.3">
      <c r="A580" t="s">
        <v>1510</v>
      </c>
      <c r="B580" t="s">
        <v>130</v>
      </c>
      <c r="C580" t="s">
        <v>46</v>
      </c>
      <c r="D580" s="3">
        <v>71501</v>
      </c>
      <c r="E580" t="s">
        <v>1986</v>
      </c>
      <c r="F580" t="s">
        <v>48</v>
      </c>
      <c r="G580" t="s">
        <v>49</v>
      </c>
      <c r="H580" t="s">
        <v>50</v>
      </c>
      <c r="I580" t="s">
        <v>51</v>
      </c>
      <c r="J580" t="s">
        <v>102</v>
      </c>
      <c r="K580" t="s">
        <v>102</v>
      </c>
      <c r="L580" t="s">
        <v>103</v>
      </c>
      <c r="M580" t="s">
        <v>52</v>
      </c>
      <c r="N580" t="s">
        <v>2130</v>
      </c>
      <c r="O580" t="s">
        <v>105</v>
      </c>
      <c r="Q580" s="3"/>
      <c r="U580" s="3"/>
      <c r="W580" t="s">
        <v>43</v>
      </c>
      <c r="X580" t="s">
        <v>43</v>
      </c>
      <c r="Y580" s="3">
        <v>3687</v>
      </c>
      <c r="Z580" t="s">
        <v>2131</v>
      </c>
      <c r="AA580" t="s">
        <v>2132</v>
      </c>
      <c r="AB580" t="s">
        <v>2133</v>
      </c>
      <c r="AC580" t="s">
        <v>1874</v>
      </c>
      <c r="AD580" t="s">
        <v>110</v>
      </c>
      <c r="AE580" t="s">
        <v>60</v>
      </c>
      <c r="AH580" s="3"/>
      <c r="AI580" s="3">
        <v>2024</v>
      </c>
      <c r="AJ580" s="4">
        <v>45597</v>
      </c>
      <c r="AK580" s="5">
        <v>45637</v>
      </c>
      <c r="AL580" t="s">
        <v>43</v>
      </c>
      <c r="AM580" t="s">
        <v>61</v>
      </c>
      <c r="AN580">
        <v>1555.49</v>
      </c>
      <c r="AO580">
        <v>1555.49</v>
      </c>
      <c r="AQ580" s="6">
        <v>1555.49</v>
      </c>
    </row>
    <row r="581" spans="1:43" x14ac:dyDescent="0.3">
      <c r="A581" t="s">
        <v>1510</v>
      </c>
      <c r="B581" t="s">
        <v>130</v>
      </c>
      <c r="C581" t="s">
        <v>46</v>
      </c>
      <c r="D581" s="3">
        <v>71501</v>
      </c>
      <c r="E581" t="s">
        <v>1986</v>
      </c>
      <c r="F581" t="s">
        <v>48</v>
      </c>
      <c r="G581" t="s">
        <v>49</v>
      </c>
      <c r="H581" t="s">
        <v>50</v>
      </c>
      <c r="I581" t="s">
        <v>51</v>
      </c>
      <c r="J581" t="s">
        <v>102</v>
      </c>
      <c r="K581" t="s">
        <v>102</v>
      </c>
      <c r="L581" t="s">
        <v>103</v>
      </c>
      <c r="M581" t="s">
        <v>52</v>
      </c>
      <c r="N581" t="s">
        <v>2134</v>
      </c>
      <c r="O581" t="s">
        <v>105</v>
      </c>
      <c r="Q581" s="3"/>
      <c r="U581" s="3"/>
      <c r="W581" t="s">
        <v>43</v>
      </c>
      <c r="X581" t="s">
        <v>43</v>
      </c>
      <c r="Y581" s="3">
        <v>3688</v>
      </c>
      <c r="Z581" t="s">
        <v>2131</v>
      </c>
      <c r="AA581" t="s">
        <v>2135</v>
      </c>
      <c r="AB581" t="s">
        <v>2133</v>
      </c>
      <c r="AC581" t="s">
        <v>1874</v>
      </c>
      <c r="AD581" t="s">
        <v>110</v>
      </c>
      <c r="AE581" t="s">
        <v>60</v>
      </c>
      <c r="AH581" s="3"/>
      <c r="AI581" s="3">
        <v>2024</v>
      </c>
      <c r="AJ581" s="4">
        <v>45597</v>
      </c>
      <c r="AK581" s="5">
        <v>45637</v>
      </c>
      <c r="AL581" t="s">
        <v>43</v>
      </c>
      <c r="AM581" t="s">
        <v>61</v>
      </c>
      <c r="AN581">
        <v>1663.29</v>
      </c>
      <c r="AO581">
        <v>1663.29</v>
      </c>
      <c r="AQ581" s="6">
        <v>1663.29</v>
      </c>
    </row>
    <row r="582" spans="1:43" x14ac:dyDescent="0.3">
      <c r="A582" t="s">
        <v>1510</v>
      </c>
      <c r="B582" t="s">
        <v>71</v>
      </c>
      <c r="C582" t="s">
        <v>46</v>
      </c>
      <c r="D582" s="3">
        <v>71501</v>
      </c>
      <c r="E582" t="s">
        <v>1986</v>
      </c>
      <c r="F582" t="s">
        <v>48</v>
      </c>
      <c r="G582" t="s">
        <v>49</v>
      </c>
      <c r="H582" t="s">
        <v>50</v>
      </c>
      <c r="I582" t="s">
        <v>51</v>
      </c>
      <c r="J582" t="s">
        <v>102</v>
      </c>
      <c r="K582" t="s">
        <v>102</v>
      </c>
      <c r="L582" t="s">
        <v>103</v>
      </c>
      <c r="M582" t="s">
        <v>52</v>
      </c>
      <c r="N582" t="s">
        <v>2136</v>
      </c>
      <c r="O582" t="s">
        <v>105</v>
      </c>
      <c r="Q582" s="3"/>
      <c r="U582" s="3"/>
      <c r="W582" t="s">
        <v>43</v>
      </c>
      <c r="X582" t="s">
        <v>43</v>
      </c>
      <c r="Y582" s="3">
        <v>3765</v>
      </c>
      <c r="Z582" t="s">
        <v>1725</v>
      </c>
      <c r="AA582" t="s">
        <v>2137</v>
      </c>
      <c r="AB582" t="s">
        <v>1727</v>
      </c>
      <c r="AC582" t="s">
        <v>1728</v>
      </c>
      <c r="AD582" t="s">
        <v>110</v>
      </c>
      <c r="AE582" t="s">
        <v>60</v>
      </c>
      <c r="AH582" s="3"/>
      <c r="AI582" s="3">
        <v>2024</v>
      </c>
      <c r="AJ582" s="4">
        <v>45627</v>
      </c>
      <c r="AK582" s="5">
        <v>45665</v>
      </c>
      <c r="AL582" t="s">
        <v>43</v>
      </c>
      <c r="AM582" t="s">
        <v>61</v>
      </c>
      <c r="AN582">
        <v>1555.49</v>
      </c>
      <c r="AO582">
        <v>1555.49</v>
      </c>
      <c r="AQ582" s="6">
        <v>1555.49</v>
      </c>
    </row>
    <row r="583" spans="1:43" x14ac:dyDescent="0.3">
      <c r="A583" t="s">
        <v>1510</v>
      </c>
      <c r="B583" t="s">
        <v>71</v>
      </c>
      <c r="C583" t="s">
        <v>46</v>
      </c>
      <c r="D583" s="3">
        <v>71501</v>
      </c>
      <c r="E583" t="s">
        <v>1986</v>
      </c>
      <c r="F583" t="s">
        <v>48</v>
      </c>
      <c r="G583" t="s">
        <v>49</v>
      </c>
      <c r="H583" t="s">
        <v>50</v>
      </c>
      <c r="I583" t="s">
        <v>51</v>
      </c>
      <c r="J583" t="s">
        <v>102</v>
      </c>
      <c r="K583" t="s">
        <v>102</v>
      </c>
      <c r="L583" t="s">
        <v>103</v>
      </c>
      <c r="M583" t="s">
        <v>52</v>
      </c>
      <c r="N583" t="s">
        <v>2138</v>
      </c>
      <c r="O583" t="s">
        <v>105</v>
      </c>
      <c r="Q583" s="3"/>
      <c r="U583" s="3"/>
      <c r="W583" t="s">
        <v>43</v>
      </c>
      <c r="X583" t="s">
        <v>43</v>
      </c>
      <c r="Y583" s="3">
        <v>3766</v>
      </c>
      <c r="Z583" t="s">
        <v>1725</v>
      </c>
      <c r="AA583" t="s">
        <v>2139</v>
      </c>
      <c r="AB583" t="s">
        <v>1727</v>
      </c>
      <c r="AC583" t="s">
        <v>1728</v>
      </c>
      <c r="AD583" t="s">
        <v>110</v>
      </c>
      <c r="AE583" t="s">
        <v>60</v>
      </c>
      <c r="AH583" s="3"/>
      <c r="AI583" s="3">
        <v>2024</v>
      </c>
      <c r="AJ583" s="4">
        <v>45627</v>
      </c>
      <c r="AK583" s="5">
        <v>45665</v>
      </c>
      <c r="AL583" t="s">
        <v>43</v>
      </c>
      <c r="AM583" t="s">
        <v>61</v>
      </c>
      <c r="AN583">
        <v>1663.29</v>
      </c>
      <c r="AO583">
        <v>1663.29</v>
      </c>
      <c r="AQ583" s="6">
        <v>1663.29</v>
      </c>
    </row>
    <row r="584" spans="1:43" x14ac:dyDescent="0.3">
      <c r="A584" t="s">
        <v>1510</v>
      </c>
      <c r="B584" t="s">
        <v>224</v>
      </c>
      <c r="C584" t="s">
        <v>46</v>
      </c>
      <c r="D584" s="3">
        <v>71501</v>
      </c>
      <c r="E584" t="s">
        <v>1986</v>
      </c>
      <c r="F584" t="s">
        <v>48</v>
      </c>
      <c r="G584" t="s">
        <v>49</v>
      </c>
      <c r="H584" t="s">
        <v>50</v>
      </c>
      <c r="I584" t="s">
        <v>51</v>
      </c>
      <c r="J584" t="s">
        <v>102</v>
      </c>
      <c r="K584" t="s">
        <v>102</v>
      </c>
      <c r="L584" t="s">
        <v>103</v>
      </c>
      <c r="M584" t="s">
        <v>52</v>
      </c>
      <c r="N584" t="s">
        <v>2140</v>
      </c>
      <c r="O584" t="s">
        <v>105</v>
      </c>
      <c r="Q584" s="3"/>
      <c r="U584" s="3"/>
      <c r="W584" t="s">
        <v>43</v>
      </c>
      <c r="X584" t="s">
        <v>43</v>
      </c>
      <c r="Y584" s="3">
        <v>3768</v>
      </c>
      <c r="Z584" t="s">
        <v>2141</v>
      </c>
      <c r="AA584" t="s">
        <v>2142</v>
      </c>
      <c r="AB584" t="s">
        <v>2143</v>
      </c>
      <c r="AC584" t="s">
        <v>1850</v>
      </c>
      <c r="AD584" t="s">
        <v>110</v>
      </c>
      <c r="AE584" t="s">
        <v>60</v>
      </c>
      <c r="AH584" s="3"/>
      <c r="AI584" s="3">
        <v>2024</v>
      </c>
      <c r="AJ584" s="4">
        <v>45444</v>
      </c>
      <c r="AK584" s="5">
        <v>45480</v>
      </c>
      <c r="AL584" t="s">
        <v>43</v>
      </c>
      <c r="AM584" t="s">
        <v>61</v>
      </c>
      <c r="AN584">
        <v>1491.97</v>
      </c>
      <c r="AO584">
        <v>1491.97</v>
      </c>
      <c r="AQ584" s="6">
        <v>1491.97</v>
      </c>
    </row>
    <row r="585" spans="1:43" x14ac:dyDescent="0.3">
      <c r="A585" t="s">
        <v>1510</v>
      </c>
      <c r="B585" t="s">
        <v>224</v>
      </c>
      <c r="C585" t="s">
        <v>46</v>
      </c>
      <c r="D585" s="3">
        <v>71501</v>
      </c>
      <c r="E585" t="s">
        <v>1986</v>
      </c>
      <c r="F585" t="s">
        <v>48</v>
      </c>
      <c r="G585" t="s">
        <v>49</v>
      </c>
      <c r="H585" t="s">
        <v>50</v>
      </c>
      <c r="I585" t="s">
        <v>51</v>
      </c>
      <c r="J585" t="s">
        <v>102</v>
      </c>
      <c r="K585" t="s">
        <v>102</v>
      </c>
      <c r="L585" t="s">
        <v>103</v>
      </c>
      <c r="M585" t="s">
        <v>52</v>
      </c>
      <c r="N585" t="s">
        <v>2144</v>
      </c>
      <c r="O585" t="s">
        <v>105</v>
      </c>
      <c r="Q585" s="3"/>
      <c r="U585" s="3"/>
      <c r="W585" t="s">
        <v>43</v>
      </c>
      <c r="X585" t="s">
        <v>43</v>
      </c>
      <c r="Y585" s="3">
        <v>3769</v>
      </c>
      <c r="Z585" t="s">
        <v>2141</v>
      </c>
      <c r="AA585" t="s">
        <v>2145</v>
      </c>
      <c r="AB585" t="s">
        <v>2143</v>
      </c>
      <c r="AC585" t="s">
        <v>1850</v>
      </c>
      <c r="AD585" t="s">
        <v>110</v>
      </c>
      <c r="AE585" t="s">
        <v>60</v>
      </c>
      <c r="AH585" s="3"/>
      <c r="AI585" s="3">
        <v>2024</v>
      </c>
      <c r="AJ585" s="4">
        <v>45444</v>
      </c>
      <c r="AK585" s="5">
        <v>45480</v>
      </c>
      <c r="AL585" t="s">
        <v>43</v>
      </c>
      <c r="AM585" t="s">
        <v>61</v>
      </c>
      <c r="AN585">
        <v>1563.96</v>
      </c>
      <c r="AO585">
        <v>1563.96</v>
      </c>
      <c r="AQ585" s="6">
        <v>1563.96</v>
      </c>
    </row>
    <row r="586" spans="1:43" x14ac:dyDescent="0.3">
      <c r="A586" t="s">
        <v>1510</v>
      </c>
      <c r="B586" t="s">
        <v>247</v>
      </c>
      <c r="C586" t="s">
        <v>46</v>
      </c>
      <c r="D586" s="3">
        <v>71501</v>
      </c>
      <c r="E586" t="s">
        <v>1986</v>
      </c>
      <c r="F586" t="s">
        <v>48</v>
      </c>
      <c r="G586" t="s">
        <v>49</v>
      </c>
      <c r="H586" t="s">
        <v>50</v>
      </c>
      <c r="I586" t="s">
        <v>51</v>
      </c>
      <c r="J586" t="s">
        <v>102</v>
      </c>
      <c r="K586" t="s">
        <v>102</v>
      </c>
      <c r="L586" t="s">
        <v>103</v>
      </c>
      <c r="M586" t="s">
        <v>52</v>
      </c>
      <c r="N586" t="s">
        <v>2146</v>
      </c>
      <c r="O586" t="s">
        <v>105</v>
      </c>
      <c r="Q586" s="3"/>
      <c r="U586" s="3"/>
      <c r="W586" t="s">
        <v>43</v>
      </c>
      <c r="X586" t="s">
        <v>43</v>
      </c>
      <c r="Y586" s="3">
        <v>3779</v>
      </c>
      <c r="Z586" t="s">
        <v>1742</v>
      </c>
      <c r="AA586" t="s">
        <v>2147</v>
      </c>
      <c r="AB586" t="s">
        <v>1744</v>
      </c>
      <c r="AC586" t="s">
        <v>1524</v>
      </c>
      <c r="AD586" t="s">
        <v>110</v>
      </c>
      <c r="AE586" t="s">
        <v>60</v>
      </c>
      <c r="AH586" s="3"/>
      <c r="AI586" s="3">
        <v>2023</v>
      </c>
      <c r="AJ586" s="4">
        <v>45200</v>
      </c>
      <c r="AK586" s="5">
        <v>45235</v>
      </c>
      <c r="AL586" t="s">
        <v>43</v>
      </c>
      <c r="AM586" t="s">
        <v>61</v>
      </c>
      <c r="AN586">
        <v>1087.49</v>
      </c>
      <c r="AO586">
        <v>1087.49</v>
      </c>
      <c r="AQ586" s="6">
        <v>1087.49</v>
      </c>
    </row>
    <row r="587" spans="1:43" x14ac:dyDescent="0.3">
      <c r="A587" t="s">
        <v>1510</v>
      </c>
      <c r="B587" t="s">
        <v>207</v>
      </c>
      <c r="C587" t="s">
        <v>46</v>
      </c>
      <c r="D587" s="3">
        <v>71501</v>
      </c>
      <c r="E587" t="s">
        <v>1986</v>
      </c>
      <c r="F587" t="s">
        <v>48</v>
      </c>
      <c r="G587" t="s">
        <v>49</v>
      </c>
      <c r="H587" t="s">
        <v>50</v>
      </c>
      <c r="I587" t="s">
        <v>51</v>
      </c>
      <c r="J587" t="s">
        <v>102</v>
      </c>
      <c r="K587" t="s">
        <v>102</v>
      </c>
      <c r="L587" t="s">
        <v>103</v>
      </c>
      <c r="M587" t="s">
        <v>52</v>
      </c>
      <c r="N587" t="s">
        <v>2148</v>
      </c>
      <c r="O587" t="s">
        <v>105</v>
      </c>
      <c r="Q587" s="3"/>
      <c r="U587" s="3"/>
      <c r="W587" t="s">
        <v>43</v>
      </c>
      <c r="X587" t="s">
        <v>43</v>
      </c>
      <c r="Y587" s="3">
        <v>3802</v>
      </c>
      <c r="Z587" t="s">
        <v>1781</v>
      </c>
      <c r="AA587" t="s">
        <v>2149</v>
      </c>
      <c r="AB587" t="s">
        <v>1783</v>
      </c>
      <c r="AC587" t="s">
        <v>1784</v>
      </c>
      <c r="AD587" t="s">
        <v>110</v>
      </c>
      <c r="AE587" t="s">
        <v>60</v>
      </c>
      <c r="AH587" s="3"/>
      <c r="AI587" s="3">
        <v>2024</v>
      </c>
      <c r="AJ587" s="4">
        <v>45474</v>
      </c>
      <c r="AK587" s="5">
        <v>45514</v>
      </c>
      <c r="AL587" t="s">
        <v>43</v>
      </c>
      <c r="AM587" t="s">
        <v>61</v>
      </c>
      <c r="AN587">
        <v>1491.97</v>
      </c>
      <c r="AO587">
        <v>1491.97</v>
      </c>
      <c r="AQ587" s="6">
        <v>1491.97</v>
      </c>
    </row>
    <row r="588" spans="1:43" x14ac:dyDescent="0.3">
      <c r="A588" t="s">
        <v>1510</v>
      </c>
      <c r="B588" t="s">
        <v>207</v>
      </c>
      <c r="C588" t="s">
        <v>46</v>
      </c>
      <c r="D588" s="3">
        <v>71501</v>
      </c>
      <c r="E588" t="s">
        <v>1986</v>
      </c>
      <c r="F588" t="s">
        <v>48</v>
      </c>
      <c r="G588" t="s">
        <v>49</v>
      </c>
      <c r="H588" t="s">
        <v>50</v>
      </c>
      <c r="I588" t="s">
        <v>51</v>
      </c>
      <c r="J588" t="s">
        <v>102</v>
      </c>
      <c r="K588" t="s">
        <v>102</v>
      </c>
      <c r="L588" t="s">
        <v>103</v>
      </c>
      <c r="M588" t="s">
        <v>52</v>
      </c>
      <c r="N588" t="s">
        <v>2150</v>
      </c>
      <c r="O588" t="s">
        <v>105</v>
      </c>
      <c r="Q588" s="3"/>
      <c r="U588" s="3"/>
      <c r="W588" t="s">
        <v>43</v>
      </c>
      <c r="X588" t="s">
        <v>43</v>
      </c>
      <c r="Y588" s="3">
        <v>3803</v>
      </c>
      <c r="Z588" t="s">
        <v>1781</v>
      </c>
      <c r="AA588" t="s">
        <v>2151</v>
      </c>
      <c r="AB588" t="s">
        <v>1783</v>
      </c>
      <c r="AC588" t="s">
        <v>1784</v>
      </c>
      <c r="AD588" t="s">
        <v>110</v>
      </c>
      <c r="AE588" t="s">
        <v>60</v>
      </c>
      <c r="AH588" s="3"/>
      <c r="AI588" s="3">
        <v>2024</v>
      </c>
      <c r="AJ588" s="4">
        <v>45474</v>
      </c>
      <c r="AK588" s="5">
        <v>45514</v>
      </c>
      <c r="AL588" t="s">
        <v>43</v>
      </c>
      <c r="AM588" t="s">
        <v>61</v>
      </c>
      <c r="AN588">
        <v>1563.96</v>
      </c>
      <c r="AO588">
        <v>1563.96</v>
      </c>
      <c r="AQ588" s="6">
        <v>1563.96</v>
      </c>
    </row>
    <row r="589" spans="1:43" x14ac:dyDescent="0.3">
      <c r="A589" t="s">
        <v>1510</v>
      </c>
      <c r="B589" t="s">
        <v>156</v>
      </c>
      <c r="C589" t="s">
        <v>46</v>
      </c>
      <c r="D589" s="3">
        <v>71501</v>
      </c>
      <c r="E589" t="s">
        <v>1986</v>
      </c>
      <c r="F589" t="s">
        <v>48</v>
      </c>
      <c r="G589" t="s">
        <v>49</v>
      </c>
      <c r="H589" t="s">
        <v>50</v>
      </c>
      <c r="I589" t="s">
        <v>51</v>
      </c>
      <c r="J589" t="s">
        <v>102</v>
      </c>
      <c r="K589" t="s">
        <v>102</v>
      </c>
      <c r="L589" t="s">
        <v>103</v>
      </c>
      <c r="M589" t="s">
        <v>52</v>
      </c>
      <c r="N589" t="s">
        <v>2152</v>
      </c>
      <c r="O589" t="s">
        <v>105</v>
      </c>
      <c r="Q589" s="3"/>
      <c r="U589" s="3"/>
      <c r="W589" t="s">
        <v>43</v>
      </c>
      <c r="X589" t="s">
        <v>43</v>
      </c>
      <c r="Y589" s="3">
        <v>3810</v>
      </c>
      <c r="Z589" t="s">
        <v>1764</v>
      </c>
      <c r="AA589" t="s">
        <v>2153</v>
      </c>
      <c r="AB589" t="s">
        <v>1766</v>
      </c>
      <c r="AC589" t="s">
        <v>1591</v>
      </c>
      <c r="AD589" t="s">
        <v>110</v>
      </c>
      <c r="AE589" t="s">
        <v>60</v>
      </c>
      <c r="AH589" s="3"/>
      <c r="AI589" s="3">
        <v>2023</v>
      </c>
      <c r="AJ589" s="4">
        <v>44986</v>
      </c>
      <c r="AK589" s="5">
        <v>45169</v>
      </c>
      <c r="AL589" t="s">
        <v>43</v>
      </c>
      <c r="AM589" t="s">
        <v>61</v>
      </c>
      <c r="AN589">
        <v>3786.46</v>
      </c>
      <c r="AO589">
        <v>3786.46</v>
      </c>
      <c r="AQ589" s="6">
        <v>3786.46</v>
      </c>
    </row>
    <row r="590" spans="1:43" x14ac:dyDescent="0.3">
      <c r="A590" t="s">
        <v>1510</v>
      </c>
      <c r="B590" t="s">
        <v>733</v>
      </c>
      <c r="C590" t="s">
        <v>46</v>
      </c>
      <c r="D590" s="3">
        <v>71501</v>
      </c>
      <c r="E590" t="s">
        <v>1986</v>
      </c>
      <c r="F590" t="s">
        <v>48</v>
      </c>
      <c r="G590" t="s">
        <v>49</v>
      </c>
      <c r="H590" t="s">
        <v>50</v>
      </c>
      <c r="I590" t="s">
        <v>51</v>
      </c>
      <c r="J590" t="s">
        <v>102</v>
      </c>
      <c r="K590" t="s">
        <v>102</v>
      </c>
      <c r="L590" t="s">
        <v>103</v>
      </c>
      <c r="M590" t="s">
        <v>52</v>
      </c>
      <c r="N590" t="s">
        <v>2154</v>
      </c>
      <c r="O590" t="s">
        <v>105</v>
      </c>
      <c r="Q590" s="3"/>
      <c r="U590" s="3"/>
      <c r="W590" t="s">
        <v>43</v>
      </c>
      <c r="X590" t="s">
        <v>43</v>
      </c>
      <c r="Y590" s="3">
        <v>3812</v>
      </c>
      <c r="Z590" t="s">
        <v>1804</v>
      </c>
      <c r="AA590" t="s">
        <v>2155</v>
      </c>
      <c r="AB590" t="s">
        <v>1806</v>
      </c>
      <c r="AC590" t="s">
        <v>1807</v>
      </c>
      <c r="AD590" t="s">
        <v>110</v>
      </c>
      <c r="AE590" t="s">
        <v>60</v>
      </c>
      <c r="AH590" s="3"/>
      <c r="AI590" s="3">
        <v>2024</v>
      </c>
      <c r="AJ590" s="4">
        <v>45505</v>
      </c>
      <c r="AK590" s="5">
        <v>45546</v>
      </c>
      <c r="AL590" t="s">
        <v>43</v>
      </c>
      <c r="AM590" t="s">
        <v>61</v>
      </c>
      <c r="AN590">
        <v>1491.97</v>
      </c>
      <c r="AO590">
        <v>1491.97</v>
      </c>
      <c r="AQ590" s="6">
        <v>1491.97</v>
      </c>
    </row>
    <row r="591" spans="1:43" x14ac:dyDescent="0.3">
      <c r="A591" t="s">
        <v>1510</v>
      </c>
      <c r="B591" t="s">
        <v>733</v>
      </c>
      <c r="C591" t="s">
        <v>46</v>
      </c>
      <c r="D591" s="3">
        <v>71501</v>
      </c>
      <c r="E591" t="s">
        <v>1986</v>
      </c>
      <c r="F591" t="s">
        <v>48</v>
      </c>
      <c r="G591" t="s">
        <v>49</v>
      </c>
      <c r="H591" t="s">
        <v>50</v>
      </c>
      <c r="I591" t="s">
        <v>51</v>
      </c>
      <c r="J591" t="s">
        <v>102</v>
      </c>
      <c r="K591" t="s">
        <v>102</v>
      </c>
      <c r="L591" t="s">
        <v>103</v>
      </c>
      <c r="M591" t="s">
        <v>52</v>
      </c>
      <c r="N591" t="s">
        <v>2156</v>
      </c>
      <c r="O591" t="s">
        <v>105</v>
      </c>
      <c r="Q591" s="3"/>
      <c r="U591" s="3"/>
      <c r="W591" t="s">
        <v>43</v>
      </c>
      <c r="X591" t="s">
        <v>43</v>
      </c>
      <c r="Y591" s="3">
        <v>3813</v>
      </c>
      <c r="Z591" t="s">
        <v>1804</v>
      </c>
      <c r="AA591" t="s">
        <v>2157</v>
      </c>
      <c r="AB591" t="s">
        <v>1806</v>
      </c>
      <c r="AC591" t="s">
        <v>1807</v>
      </c>
      <c r="AD591" t="s">
        <v>110</v>
      </c>
      <c r="AE591" t="s">
        <v>60</v>
      </c>
      <c r="AH591" s="3"/>
      <c r="AI591" s="3">
        <v>2024</v>
      </c>
      <c r="AJ591" s="4">
        <v>45505</v>
      </c>
      <c r="AK591" s="5">
        <v>45546</v>
      </c>
      <c r="AL591" t="s">
        <v>43</v>
      </c>
      <c r="AM591" t="s">
        <v>61</v>
      </c>
      <c r="AN591">
        <v>1563.96</v>
      </c>
      <c r="AO591">
        <v>1563.96</v>
      </c>
      <c r="AQ591" s="6">
        <v>1563.96</v>
      </c>
    </row>
    <row r="592" spans="1:43" x14ac:dyDescent="0.3">
      <c r="A592" t="s">
        <v>1510</v>
      </c>
      <c r="B592" t="s">
        <v>517</v>
      </c>
      <c r="C592" t="s">
        <v>46</v>
      </c>
      <c r="D592" s="3">
        <v>71501</v>
      </c>
      <c r="E592" t="s">
        <v>1986</v>
      </c>
      <c r="F592" t="s">
        <v>48</v>
      </c>
      <c r="G592" t="s">
        <v>49</v>
      </c>
      <c r="H592" t="s">
        <v>50</v>
      </c>
      <c r="I592" t="s">
        <v>51</v>
      </c>
      <c r="J592" t="s">
        <v>102</v>
      </c>
      <c r="K592" t="s">
        <v>102</v>
      </c>
      <c r="L592" t="s">
        <v>103</v>
      </c>
      <c r="M592" t="s">
        <v>52</v>
      </c>
      <c r="N592" t="s">
        <v>2158</v>
      </c>
      <c r="O592" t="s">
        <v>105</v>
      </c>
      <c r="Q592" s="3"/>
      <c r="U592" s="3"/>
      <c r="W592" t="s">
        <v>43</v>
      </c>
      <c r="X592" t="s">
        <v>43</v>
      </c>
      <c r="Y592" s="3">
        <v>3814</v>
      </c>
      <c r="Z592" t="s">
        <v>1788</v>
      </c>
      <c r="AA592" t="s">
        <v>2159</v>
      </c>
      <c r="AB592" t="s">
        <v>1790</v>
      </c>
      <c r="AC592" t="s">
        <v>1791</v>
      </c>
      <c r="AD592" t="s">
        <v>110</v>
      </c>
      <c r="AE592" t="s">
        <v>60</v>
      </c>
      <c r="AH592" s="3"/>
      <c r="AI592" s="3">
        <v>2024</v>
      </c>
      <c r="AJ592" s="4">
        <v>45352</v>
      </c>
      <c r="AK592" s="5">
        <v>45380</v>
      </c>
      <c r="AL592" t="s">
        <v>43</v>
      </c>
      <c r="AM592" t="s">
        <v>61</v>
      </c>
      <c r="AN592">
        <v>1154.1600000000001</v>
      </c>
      <c r="AO592">
        <v>1154.1600000000001</v>
      </c>
      <c r="AQ592" s="6">
        <v>1154.1600000000001</v>
      </c>
    </row>
    <row r="593" spans="1:43" x14ac:dyDescent="0.3">
      <c r="A593" t="s">
        <v>1510</v>
      </c>
      <c r="B593" t="s">
        <v>517</v>
      </c>
      <c r="C593" t="s">
        <v>46</v>
      </c>
      <c r="D593" s="3">
        <v>71501</v>
      </c>
      <c r="E593" t="s">
        <v>1986</v>
      </c>
      <c r="F593" t="s">
        <v>48</v>
      </c>
      <c r="G593" t="s">
        <v>49</v>
      </c>
      <c r="H593" t="s">
        <v>50</v>
      </c>
      <c r="I593" t="s">
        <v>51</v>
      </c>
      <c r="J593" t="s">
        <v>102</v>
      </c>
      <c r="K593" t="s">
        <v>102</v>
      </c>
      <c r="L593" t="s">
        <v>103</v>
      </c>
      <c r="M593" t="s">
        <v>52</v>
      </c>
      <c r="N593" t="s">
        <v>2160</v>
      </c>
      <c r="O593" t="s">
        <v>105</v>
      </c>
      <c r="Q593" s="3"/>
      <c r="U593" s="3"/>
      <c r="W593" t="s">
        <v>43</v>
      </c>
      <c r="X593" t="s">
        <v>43</v>
      </c>
      <c r="Y593" s="3">
        <v>3815</v>
      </c>
      <c r="Z593" t="s">
        <v>1788</v>
      </c>
      <c r="AA593" t="s">
        <v>2161</v>
      </c>
      <c r="AB593" t="s">
        <v>1790</v>
      </c>
      <c r="AC593" t="s">
        <v>1791</v>
      </c>
      <c r="AD593" t="s">
        <v>110</v>
      </c>
      <c r="AE593" t="s">
        <v>60</v>
      </c>
      <c r="AH593" s="3"/>
      <c r="AI593" s="3">
        <v>2024</v>
      </c>
      <c r="AJ593" s="4">
        <v>45352</v>
      </c>
      <c r="AK593" s="5">
        <v>45380</v>
      </c>
      <c r="AL593" t="s">
        <v>43</v>
      </c>
      <c r="AM593" t="s">
        <v>61</v>
      </c>
      <c r="AN593">
        <v>1226.1500000000001</v>
      </c>
      <c r="AO593">
        <v>1226.1500000000001</v>
      </c>
      <c r="AQ593" s="6">
        <v>1226.1500000000001</v>
      </c>
    </row>
    <row r="594" spans="1:43" x14ac:dyDescent="0.3">
      <c r="A594" t="s">
        <v>1510</v>
      </c>
      <c r="B594" t="s">
        <v>117</v>
      </c>
      <c r="C594" t="s">
        <v>46</v>
      </c>
      <c r="D594" s="3">
        <v>71501</v>
      </c>
      <c r="E594" t="s">
        <v>1986</v>
      </c>
      <c r="F594" t="s">
        <v>48</v>
      </c>
      <c r="G594" t="s">
        <v>49</v>
      </c>
      <c r="H594" t="s">
        <v>50</v>
      </c>
      <c r="I594" t="s">
        <v>51</v>
      </c>
      <c r="J594" t="s">
        <v>102</v>
      </c>
      <c r="K594" t="s">
        <v>102</v>
      </c>
      <c r="L594" t="s">
        <v>103</v>
      </c>
      <c r="M594" t="s">
        <v>52</v>
      </c>
      <c r="N594" t="s">
        <v>2162</v>
      </c>
      <c r="O594" t="s">
        <v>105</v>
      </c>
      <c r="Q594" s="3"/>
      <c r="U594" s="3"/>
      <c r="W594" t="s">
        <v>43</v>
      </c>
      <c r="X594" t="s">
        <v>43</v>
      </c>
      <c r="Y594" s="3">
        <v>3817</v>
      </c>
      <c r="Z594" t="s">
        <v>2163</v>
      </c>
      <c r="AA594" t="s">
        <v>2164</v>
      </c>
      <c r="AB594" t="s">
        <v>2165</v>
      </c>
      <c r="AC594" t="s">
        <v>1529</v>
      </c>
      <c r="AD594" t="s">
        <v>110</v>
      </c>
      <c r="AE594" t="s">
        <v>60</v>
      </c>
      <c r="AH594" s="3"/>
      <c r="AI594" s="3">
        <v>2023</v>
      </c>
      <c r="AJ594" s="4">
        <v>45231</v>
      </c>
      <c r="AK594" s="5">
        <v>45268</v>
      </c>
      <c r="AL594" t="s">
        <v>43</v>
      </c>
      <c r="AM594" t="s">
        <v>61</v>
      </c>
      <c r="AN594">
        <v>1087.49</v>
      </c>
      <c r="AO594">
        <v>1087.49</v>
      </c>
      <c r="AQ594" s="6">
        <v>1087.49</v>
      </c>
    </row>
    <row r="595" spans="1:43" x14ac:dyDescent="0.3">
      <c r="A595" t="s">
        <v>1510</v>
      </c>
      <c r="B595" t="s">
        <v>117</v>
      </c>
      <c r="C595" t="s">
        <v>46</v>
      </c>
      <c r="D595" s="3">
        <v>71501</v>
      </c>
      <c r="E595" t="s">
        <v>1986</v>
      </c>
      <c r="F595" t="s">
        <v>48</v>
      </c>
      <c r="G595" t="s">
        <v>49</v>
      </c>
      <c r="H595" t="s">
        <v>50</v>
      </c>
      <c r="I595" t="s">
        <v>51</v>
      </c>
      <c r="J595" t="s">
        <v>102</v>
      </c>
      <c r="K595" t="s">
        <v>102</v>
      </c>
      <c r="L595" t="s">
        <v>103</v>
      </c>
      <c r="M595" t="s">
        <v>52</v>
      </c>
      <c r="N595" t="s">
        <v>2166</v>
      </c>
      <c r="O595" t="s">
        <v>105</v>
      </c>
      <c r="Q595" s="3"/>
      <c r="U595" s="3"/>
      <c r="W595" t="s">
        <v>43</v>
      </c>
      <c r="X595" t="s">
        <v>43</v>
      </c>
      <c r="Y595" s="3">
        <v>3818</v>
      </c>
      <c r="Z595" t="s">
        <v>2163</v>
      </c>
      <c r="AA595" t="s">
        <v>2167</v>
      </c>
      <c r="AB595" t="s">
        <v>2165</v>
      </c>
      <c r="AC595" t="s">
        <v>1529</v>
      </c>
      <c r="AD595" t="s">
        <v>110</v>
      </c>
      <c r="AE595" t="s">
        <v>60</v>
      </c>
      <c r="AH595" s="3"/>
      <c r="AI595" s="3">
        <v>2023</v>
      </c>
      <c r="AJ595" s="4">
        <v>45231</v>
      </c>
      <c r="AK595" s="5">
        <v>45268</v>
      </c>
      <c r="AL595" t="s">
        <v>43</v>
      </c>
      <c r="AM595" t="s">
        <v>61</v>
      </c>
      <c r="AN595">
        <v>1159.48</v>
      </c>
      <c r="AO595">
        <v>1159.48</v>
      </c>
      <c r="AQ595" s="6">
        <v>1159.48</v>
      </c>
    </row>
    <row r="596" spans="1:43" x14ac:dyDescent="0.3">
      <c r="A596" t="s">
        <v>1510</v>
      </c>
      <c r="B596" t="s">
        <v>289</v>
      </c>
      <c r="C596" t="s">
        <v>46</v>
      </c>
      <c r="D596" s="3">
        <v>71501</v>
      </c>
      <c r="E596" t="s">
        <v>1986</v>
      </c>
      <c r="F596" t="s">
        <v>48</v>
      </c>
      <c r="G596" t="s">
        <v>49</v>
      </c>
      <c r="H596" t="s">
        <v>50</v>
      </c>
      <c r="I596" t="s">
        <v>51</v>
      </c>
      <c r="J596" t="s">
        <v>102</v>
      </c>
      <c r="K596" t="s">
        <v>102</v>
      </c>
      <c r="L596" t="s">
        <v>103</v>
      </c>
      <c r="M596" t="s">
        <v>52</v>
      </c>
      <c r="N596" t="s">
        <v>2168</v>
      </c>
      <c r="O596" t="s">
        <v>105</v>
      </c>
      <c r="Q596" s="3"/>
      <c r="U596" s="3"/>
      <c r="W596" t="s">
        <v>43</v>
      </c>
      <c r="X596" t="s">
        <v>43</v>
      </c>
      <c r="Y596" s="3">
        <v>3819</v>
      </c>
      <c r="Z596" t="s">
        <v>1736</v>
      </c>
      <c r="AA596" t="s">
        <v>2169</v>
      </c>
      <c r="AB596" t="s">
        <v>1738</v>
      </c>
      <c r="AC596" t="s">
        <v>1543</v>
      </c>
      <c r="AD596" t="s">
        <v>110</v>
      </c>
      <c r="AE596" t="s">
        <v>60</v>
      </c>
      <c r="AH596" s="3"/>
      <c r="AI596" s="3">
        <v>2023</v>
      </c>
      <c r="AJ596" s="4">
        <v>45170</v>
      </c>
      <c r="AK596" s="5">
        <v>45202</v>
      </c>
      <c r="AL596" t="s">
        <v>43</v>
      </c>
      <c r="AM596" t="s">
        <v>61</v>
      </c>
      <c r="AN596">
        <v>1159.48</v>
      </c>
      <c r="AO596">
        <v>1159.48</v>
      </c>
      <c r="AQ596" s="6">
        <v>1159.48</v>
      </c>
    </row>
    <row r="597" spans="1:43" x14ac:dyDescent="0.3">
      <c r="A597" t="s">
        <v>1510</v>
      </c>
      <c r="B597" t="s">
        <v>440</v>
      </c>
      <c r="C597" t="s">
        <v>46</v>
      </c>
      <c r="D597" s="3">
        <v>71501</v>
      </c>
      <c r="E597" t="s">
        <v>1986</v>
      </c>
      <c r="F597" t="s">
        <v>48</v>
      </c>
      <c r="G597" t="s">
        <v>49</v>
      </c>
      <c r="H597" t="s">
        <v>50</v>
      </c>
      <c r="I597" t="s">
        <v>51</v>
      </c>
      <c r="J597" t="s">
        <v>102</v>
      </c>
      <c r="K597" t="s">
        <v>102</v>
      </c>
      <c r="L597" t="s">
        <v>103</v>
      </c>
      <c r="M597" t="s">
        <v>52</v>
      </c>
      <c r="N597" t="s">
        <v>2170</v>
      </c>
      <c r="O597" t="s">
        <v>105</v>
      </c>
      <c r="Q597" s="3"/>
      <c r="U597" s="3"/>
      <c r="W597" t="s">
        <v>43</v>
      </c>
      <c r="X597" t="s">
        <v>43</v>
      </c>
      <c r="Y597" s="3">
        <v>3827</v>
      </c>
      <c r="Z597" t="s">
        <v>1843</v>
      </c>
      <c r="AA597" t="s">
        <v>2171</v>
      </c>
      <c r="AB597" t="s">
        <v>1845</v>
      </c>
      <c r="AC597" t="s">
        <v>1802</v>
      </c>
      <c r="AD597" t="s">
        <v>110</v>
      </c>
      <c r="AE597" t="s">
        <v>60</v>
      </c>
      <c r="AH597" s="3"/>
      <c r="AI597" s="3">
        <v>2024</v>
      </c>
      <c r="AJ597" s="4">
        <v>45383</v>
      </c>
      <c r="AK597" s="5">
        <v>45439</v>
      </c>
      <c r="AL597" t="s">
        <v>43</v>
      </c>
      <c r="AM597" t="s">
        <v>61</v>
      </c>
      <c r="AN597">
        <v>1491.97</v>
      </c>
      <c r="AO597">
        <v>1491.97</v>
      </c>
      <c r="AQ597" s="6">
        <v>1491.97</v>
      </c>
    </row>
    <row r="598" spans="1:43" x14ac:dyDescent="0.3">
      <c r="A598" t="s">
        <v>1510</v>
      </c>
      <c r="B598" t="s">
        <v>440</v>
      </c>
      <c r="C598" t="s">
        <v>46</v>
      </c>
      <c r="D598" s="3">
        <v>71501</v>
      </c>
      <c r="E598" t="s">
        <v>1986</v>
      </c>
      <c r="F598" t="s">
        <v>48</v>
      </c>
      <c r="G598" t="s">
        <v>49</v>
      </c>
      <c r="H598" t="s">
        <v>50</v>
      </c>
      <c r="I598" t="s">
        <v>51</v>
      </c>
      <c r="J598" t="s">
        <v>102</v>
      </c>
      <c r="K598" t="s">
        <v>102</v>
      </c>
      <c r="L598" t="s">
        <v>103</v>
      </c>
      <c r="M598" t="s">
        <v>52</v>
      </c>
      <c r="N598" t="s">
        <v>2172</v>
      </c>
      <c r="O598" t="s">
        <v>105</v>
      </c>
      <c r="Q598" s="3"/>
      <c r="U598" s="3"/>
      <c r="W598" t="s">
        <v>43</v>
      </c>
      <c r="X598" t="s">
        <v>43</v>
      </c>
      <c r="Y598" s="3">
        <v>3828</v>
      </c>
      <c r="Z598" t="s">
        <v>1843</v>
      </c>
      <c r="AA598" t="s">
        <v>2173</v>
      </c>
      <c r="AB598" t="s">
        <v>1845</v>
      </c>
      <c r="AC598" t="s">
        <v>1802</v>
      </c>
      <c r="AD598" t="s">
        <v>110</v>
      </c>
      <c r="AE598" t="s">
        <v>60</v>
      </c>
      <c r="AH598" s="3"/>
      <c r="AI598" s="3">
        <v>2024</v>
      </c>
      <c r="AJ598" s="4">
        <v>45383</v>
      </c>
      <c r="AK598" s="5">
        <v>45439</v>
      </c>
      <c r="AL598" t="s">
        <v>43</v>
      </c>
      <c r="AM598" t="s">
        <v>61</v>
      </c>
      <c r="AN598">
        <v>1563.96</v>
      </c>
      <c r="AO598">
        <v>1563.96</v>
      </c>
      <c r="AQ598" s="6">
        <v>1563.96</v>
      </c>
    </row>
    <row r="599" spans="1:43" x14ac:dyDescent="0.3">
      <c r="A599" t="s">
        <v>1510</v>
      </c>
      <c r="B599" t="s">
        <v>551</v>
      </c>
      <c r="C599" t="s">
        <v>46</v>
      </c>
      <c r="D599" s="3">
        <v>71501</v>
      </c>
      <c r="E599" t="s">
        <v>1986</v>
      </c>
      <c r="F599" t="s">
        <v>48</v>
      </c>
      <c r="G599" t="s">
        <v>49</v>
      </c>
      <c r="H599" t="s">
        <v>50</v>
      </c>
      <c r="I599" t="s">
        <v>51</v>
      </c>
      <c r="J599" t="s">
        <v>102</v>
      </c>
      <c r="K599" t="s">
        <v>102</v>
      </c>
      <c r="L599" t="s">
        <v>103</v>
      </c>
      <c r="M599" t="s">
        <v>52</v>
      </c>
      <c r="N599" t="s">
        <v>2174</v>
      </c>
      <c r="O599" t="s">
        <v>105</v>
      </c>
      <c r="Q599" s="3"/>
      <c r="U599" s="3"/>
      <c r="W599" t="s">
        <v>43</v>
      </c>
      <c r="X599" t="s">
        <v>43</v>
      </c>
      <c r="Y599" s="3">
        <v>3843</v>
      </c>
      <c r="Z599" t="s">
        <v>1759</v>
      </c>
      <c r="AA599" t="s">
        <v>2175</v>
      </c>
      <c r="AB599" t="s">
        <v>1761</v>
      </c>
      <c r="AC599" t="s">
        <v>1762</v>
      </c>
      <c r="AD599" t="s">
        <v>110</v>
      </c>
      <c r="AE599" t="s">
        <v>60</v>
      </c>
      <c r="AH599" s="3"/>
      <c r="AI599" s="3">
        <v>2024</v>
      </c>
      <c r="AJ599" s="4">
        <v>45292</v>
      </c>
      <c r="AK599" s="5">
        <v>45378</v>
      </c>
      <c r="AL599" t="s">
        <v>43</v>
      </c>
      <c r="AM599" t="s">
        <v>61</v>
      </c>
      <c r="AN599">
        <v>1154.1600000000001</v>
      </c>
      <c r="AO599">
        <v>1154.1600000000001</v>
      </c>
      <c r="AQ599" s="6">
        <v>1154.1600000000001</v>
      </c>
    </row>
    <row r="600" spans="1:43" x14ac:dyDescent="0.3">
      <c r="A600" t="s">
        <v>1510</v>
      </c>
      <c r="B600" t="s">
        <v>551</v>
      </c>
      <c r="C600" t="s">
        <v>46</v>
      </c>
      <c r="D600" s="3">
        <v>71501</v>
      </c>
      <c r="E600" t="s">
        <v>1986</v>
      </c>
      <c r="F600" t="s">
        <v>48</v>
      </c>
      <c r="G600" t="s">
        <v>49</v>
      </c>
      <c r="H600" t="s">
        <v>50</v>
      </c>
      <c r="I600" t="s">
        <v>51</v>
      </c>
      <c r="J600" t="s">
        <v>102</v>
      </c>
      <c r="K600" t="s">
        <v>102</v>
      </c>
      <c r="L600" t="s">
        <v>103</v>
      </c>
      <c r="M600" t="s">
        <v>52</v>
      </c>
      <c r="N600" t="s">
        <v>2176</v>
      </c>
      <c r="O600" t="s">
        <v>105</v>
      </c>
      <c r="Q600" s="3"/>
      <c r="U600" s="3"/>
      <c r="W600" t="s">
        <v>43</v>
      </c>
      <c r="X600" t="s">
        <v>43</v>
      </c>
      <c r="Y600" s="3">
        <v>3844</v>
      </c>
      <c r="Z600" t="s">
        <v>1759</v>
      </c>
      <c r="AA600" t="s">
        <v>2177</v>
      </c>
      <c r="AB600" t="s">
        <v>1761</v>
      </c>
      <c r="AC600" t="s">
        <v>1762</v>
      </c>
      <c r="AD600" t="s">
        <v>110</v>
      </c>
      <c r="AE600" t="s">
        <v>60</v>
      </c>
      <c r="AH600" s="3"/>
      <c r="AI600" s="3">
        <v>2024</v>
      </c>
      <c r="AJ600" s="4">
        <v>45292</v>
      </c>
      <c r="AK600" s="5">
        <v>45378</v>
      </c>
      <c r="AL600" t="s">
        <v>43</v>
      </c>
      <c r="AM600" t="s">
        <v>61</v>
      </c>
      <c r="AN600">
        <v>1226.1500000000001</v>
      </c>
      <c r="AO600">
        <v>1226.1500000000001</v>
      </c>
      <c r="AQ600" s="6">
        <v>1226.1500000000001</v>
      </c>
    </row>
    <row r="601" spans="1:43" x14ac:dyDescent="0.3">
      <c r="A601" t="s">
        <v>1510</v>
      </c>
      <c r="B601" t="s">
        <v>179</v>
      </c>
      <c r="C601" t="s">
        <v>46</v>
      </c>
      <c r="D601" s="3">
        <v>71501</v>
      </c>
      <c r="E601" t="s">
        <v>1986</v>
      </c>
      <c r="F601" t="s">
        <v>48</v>
      </c>
      <c r="G601" t="s">
        <v>49</v>
      </c>
      <c r="H601" t="s">
        <v>50</v>
      </c>
      <c r="I601" t="s">
        <v>51</v>
      </c>
      <c r="J601" t="s">
        <v>102</v>
      </c>
      <c r="K601" t="s">
        <v>102</v>
      </c>
      <c r="L601" t="s">
        <v>103</v>
      </c>
      <c r="M601" t="s">
        <v>52</v>
      </c>
      <c r="N601" t="s">
        <v>2178</v>
      </c>
      <c r="O601" t="s">
        <v>105</v>
      </c>
      <c r="Q601" s="3"/>
      <c r="U601" s="3"/>
      <c r="W601" t="s">
        <v>43</v>
      </c>
      <c r="X601" t="s">
        <v>43</v>
      </c>
      <c r="Y601" s="3">
        <v>3862</v>
      </c>
      <c r="Z601" t="s">
        <v>1858</v>
      </c>
      <c r="AA601" t="s">
        <v>2179</v>
      </c>
      <c r="AB601" t="s">
        <v>1860</v>
      </c>
      <c r="AC601" t="s">
        <v>1861</v>
      </c>
      <c r="AD601" t="s">
        <v>110</v>
      </c>
      <c r="AE601" t="s">
        <v>60</v>
      </c>
      <c r="AH601" s="3"/>
      <c r="AI601" s="3">
        <v>2024</v>
      </c>
      <c r="AJ601" s="4">
        <v>45536</v>
      </c>
      <c r="AK601" s="5">
        <v>45575</v>
      </c>
      <c r="AL601" t="s">
        <v>43</v>
      </c>
      <c r="AM601" t="s">
        <v>61</v>
      </c>
      <c r="AN601">
        <v>1491.97</v>
      </c>
      <c r="AO601">
        <v>1491.97</v>
      </c>
      <c r="AQ601" s="6">
        <v>1491.97</v>
      </c>
    </row>
    <row r="602" spans="1:43" x14ac:dyDescent="0.3">
      <c r="A602" t="s">
        <v>1510</v>
      </c>
      <c r="B602" t="s">
        <v>179</v>
      </c>
      <c r="C602" t="s">
        <v>46</v>
      </c>
      <c r="D602" s="3">
        <v>71501</v>
      </c>
      <c r="E602" t="s">
        <v>1986</v>
      </c>
      <c r="F602" t="s">
        <v>48</v>
      </c>
      <c r="G602" t="s">
        <v>49</v>
      </c>
      <c r="H602" t="s">
        <v>50</v>
      </c>
      <c r="I602" t="s">
        <v>51</v>
      </c>
      <c r="J602" t="s">
        <v>102</v>
      </c>
      <c r="K602" t="s">
        <v>102</v>
      </c>
      <c r="L602" t="s">
        <v>103</v>
      </c>
      <c r="M602" t="s">
        <v>52</v>
      </c>
      <c r="N602" t="s">
        <v>2180</v>
      </c>
      <c r="O602" t="s">
        <v>105</v>
      </c>
      <c r="Q602" s="3"/>
      <c r="U602" s="3"/>
      <c r="W602" t="s">
        <v>43</v>
      </c>
      <c r="X602" t="s">
        <v>43</v>
      </c>
      <c r="Y602" s="3">
        <v>3863</v>
      </c>
      <c r="Z602" t="s">
        <v>1858</v>
      </c>
      <c r="AA602" t="s">
        <v>2181</v>
      </c>
      <c r="AB602" t="s">
        <v>1860</v>
      </c>
      <c r="AC602" t="s">
        <v>1861</v>
      </c>
      <c r="AD602" t="s">
        <v>110</v>
      </c>
      <c r="AE602" t="s">
        <v>60</v>
      </c>
      <c r="AH602" s="3"/>
      <c r="AI602" s="3">
        <v>2024</v>
      </c>
      <c r="AJ602" s="4">
        <v>45536</v>
      </c>
      <c r="AK602" s="5">
        <v>45575</v>
      </c>
      <c r="AL602" t="s">
        <v>43</v>
      </c>
      <c r="AM602" t="s">
        <v>61</v>
      </c>
      <c r="AN602">
        <v>1563.97</v>
      </c>
      <c r="AO602">
        <v>1563.97</v>
      </c>
      <c r="AQ602" s="6">
        <v>1563.97</v>
      </c>
    </row>
    <row r="603" spans="1:43" x14ac:dyDescent="0.3">
      <c r="A603" t="s">
        <v>1510</v>
      </c>
      <c r="B603" t="s">
        <v>915</v>
      </c>
      <c r="C603" t="s">
        <v>46</v>
      </c>
      <c r="D603" s="3">
        <v>71501</v>
      </c>
      <c r="E603" t="s">
        <v>1986</v>
      </c>
      <c r="F603" t="s">
        <v>48</v>
      </c>
      <c r="G603" t="s">
        <v>49</v>
      </c>
      <c r="H603" t="s">
        <v>50</v>
      </c>
      <c r="I603" t="s">
        <v>51</v>
      </c>
      <c r="J603" t="s">
        <v>102</v>
      </c>
      <c r="K603" t="s">
        <v>102</v>
      </c>
      <c r="L603" t="s">
        <v>103</v>
      </c>
      <c r="M603" t="s">
        <v>52</v>
      </c>
      <c r="N603" t="s">
        <v>2182</v>
      </c>
      <c r="O603" t="s">
        <v>105</v>
      </c>
      <c r="Q603" s="3"/>
      <c r="U603" s="3"/>
      <c r="W603" t="s">
        <v>43</v>
      </c>
      <c r="X603" t="s">
        <v>43</v>
      </c>
      <c r="Y603" s="3">
        <v>3875</v>
      </c>
      <c r="Z603" t="s">
        <v>1774</v>
      </c>
      <c r="AA603" t="s">
        <v>2183</v>
      </c>
      <c r="AB603" t="s">
        <v>1776</v>
      </c>
      <c r="AC603" t="s">
        <v>1777</v>
      </c>
      <c r="AD603" t="s">
        <v>110</v>
      </c>
      <c r="AE603" t="s">
        <v>60</v>
      </c>
      <c r="AH603" s="3"/>
      <c r="AI603" s="3">
        <v>2024</v>
      </c>
      <c r="AJ603" s="4">
        <v>45413</v>
      </c>
      <c r="AK603" s="5">
        <v>45449</v>
      </c>
      <c r="AL603" t="s">
        <v>43</v>
      </c>
      <c r="AM603" t="s">
        <v>61</v>
      </c>
      <c r="AN603">
        <v>1491.97</v>
      </c>
      <c r="AO603">
        <v>1491.97</v>
      </c>
      <c r="AQ603" s="6">
        <v>1491.97</v>
      </c>
    </row>
    <row r="604" spans="1:43" x14ac:dyDescent="0.3">
      <c r="A604" t="s">
        <v>1510</v>
      </c>
      <c r="B604" t="s">
        <v>45</v>
      </c>
      <c r="C604" t="s">
        <v>46</v>
      </c>
      <c r="D604" s="3">
        <v>71501</v>
      </c>
      <c r="E604" t="s">
        <v>1986</v>
      </c>
      <c r="F604" t="s">
        <v>48</v>
      </c>
      <c r="G604" t="s">
        <v>49</v>
      </c>
      <c r="H604" t="s">
        <v>50</v>
      </c>
      <c r="I604" t="s">
        <v>51</v>
      </c>
      <c r="J604" t="s">
        <v>102</v>
      </c>
      <c r="K604" t="s">
        <v>102</v>
      </c>
      <c r="L604" t="s">
        <v>103</v>
      </c>
      <c r="M604" t="s">
        <v>52</v>
      </c>
      <c r="N604" t="s">
        <v>2184</v>
      </c>
      <c r="O604" t="s">
        <v>105</v>
      </c>
      <c r="Q604" s="3"/>
      <c r="U604" s="3"/>
      <c r="W604" t="s">
        <v>43</v>
      </c>
      <c r="X604" t="s">
        <v>43</v>
      </c>
      <c r="Y604" s="3">
        <v>3876</v>
      </c>
      <c r="Z604" t="s">
        <v>2185</v>
      </c>
      <c r="AA604" t="s">
        <v>2186</v>
      </c>
      <c r="AB604" t="s">
        <v>2187</v>
      </c>
      <c r="AC604" t="s">
        <v>1595</v>
      </c>
      <c r="AD604" t="s">
        <v>110</v>
      </c>
      <c r="AE604" t="s">
        <v>60</v>
      </c>
      <c r="AH604" s="3"/>
      <c r="AI604" s="3">
        <v>2023</v>
      </c>
      <c r="AJ604" s="4">
        <v>45078</v>
      </c>
      <c r="AK604" s="5">
        <v>45170</v>
      </c>
      <c r="AL604" t="s">
        <v>43</v>
      </c>
      <c r="AM604" t="s">
        <v>61</v>
      </c>
      <c r="AN604">
        <v>1146.71</v>
      </c>
      <c r="AO604">
        <v>1146.71</v>
      </c>
      <c r="AQ604" s="6">
        <v>1146.71</v>
      </c>
    </row>
    <row r="605" spans="1:43" x14ac:dyDescent="0.3">
      <c r="A605" t="s">
        <v>1510</v>
      </c>
      <c r="B605" t="s">
        <v>915</v>
      </c>
      <c r="C605" t="s">
        <v>46</v>
      </c>
      <c r="D605" s="3">
        <v>71501</v>
      </c>
      <c r="E605" t="s">
        <v>1986</v>
      </c>
      <c r="F605" t="s">
        <v>48</v>
      </c>
      <c r="G605" t="s">
        <v>49</v>
      </c>
      <c r="H605" t="s">
        <v>50</v>
      </c>
      <c r="I605" t="s">
        <v>51</v>
      </c>
      <c r="J605" t="s">
        <v>102</v>
      </c>
      <c r="K605" t="s">
        <v>102</v>
      </c>
      <c r="L605" t="s">
        <v>103</v>
      </c>
      <c r="M605" t="s">
        <v>52</v>
      </c>
      <c r="N605" t="s">
        <v>2188</v>
      </c>
      <c r="O605" t="s">
        <v>105</v>
      </c>
      <c r="Q605" s="3"/>
      <c r="U605" s="3"/>
      <c r="W605" t="s">
        <v>43</v>
      </c>
      <c r="X605" t="s">
        <v>43</v>
      </c>
      <c r="Y605" s="3">
        <v>3876</v>
      </c>
      <c r="Z605" t="s">
        <v>1774</v>
      </c>
      <c r="AA605" t="s">
        <v>2189</v>
      </c>
      <c r="AB605" t="s">
        <v>1776</v>
      </c>
      <c r="AC605" t="s">
        <v>1777</v>
      </c>
      <c r="AD605" t="s">
        <v>110</v>
      </c>
      <c r="AE605" t="s">
        <v>60</v>
      </c>
      <c r="AH605" s="3"/>
      <c r="AI605" s="3">
        <v>2024</v>
      </c>
      <c r="AJ605" s="4">
        <v>45413</v>
      </c>
      <c r="AK605" s="5">
        <v>45449</v>
      </c>
      <c r="AL605" t="s">
        <v>43</v>
      </c>
      <c r="AM605" t="s">
        <v>61</v>
      </c>
      <c r="AN605">
        <v>1563.97</v>
      </c>
      <c r="AO605">
        <v>1563.97</v>
      </c>
      <c r="AQ605" s="6">
        <v>1563.97</v>
      </c>
    </row>
    <row r="606" spans="1:43" x14ac:dyDescent="0.3">
      <c r="A606" t="s">
        <v>1510</v>
      </c>
      <c r="B606" t="s">
        <v>190</v>
      </c>
      <c r="C606" t="s">
        <v>46</v>
      </c>
      <c r="D606" s="3">
        <v>71501</v>
      </c>
      <c r="E606" t="s">
        <v>1986</v>
      </c>
      <c r="F606" t="s">
        <v>48</v>
      </c>
      <c r="G606" t="s">
        <v>49</v>
      </c>
      <c r="H606" t="s">
        <v>50</v>
      </c>
      <c r="I606" t="s">
        <v>51</v>
      </c>
      <c r="J606" t="s">
        <v>102</v>
      </c>
      <c r="K606" t="s">
        <v>102</v>
      </c>
      <c r="L606" t="s">
        <v>103</v>
      </c>
      <c r="M606" t="s">
        <v>52</v>
      </c>
      <c r="N606" t="s">
        <v>2190</v>
      </c>
      <c r="O606" t="s">
        <v>105</v>
      </c>
      <c r="Q606" s="3"/>
      <c r="U606" s="3"/>
      <c r="W606" t="s">
        <v>43</v>
      </c>
      <c r="X606" t="s">
        <v>43</v>
      </c>
      <c r="Y606" s="3">
        <v>3938</v>
      </c>
      <c r="Z606" t="s">
        <v>1825</v>
      </c>
      <c r="AA606" t="s">
        <v>2191</v>
      </c>
      <c r="AB606" t="s">
        <v>1827</v>
      </c>
      <c r="AC606" t="s">
        <v>1828</v>
      </c>
      <c r="AD606" t="s">
        <v>110</v>
      </c>
      <c r="AE606" t="s">
        <v>60</v>
      </c>
      <c r="AH606" s="3"/>
      <c r="AI606" s="3">
        <v>2025</v>
      </c>
      <c r="AJ606" s="4">
        <v>45658</v>
      </c>
      <c r="AK606" s="5">
        <v>45703</v>
      </c>
      <c r="AL606" t="s">
        <v>43</v>
      </c>
      <c r="AM606" t="s">
        <v>61</v>
      </c>
      <c r="AN606">
        <v>1592.4</v>
      </c>
      <c r="AO606">
        <v>1592.4</v>
      </c>
      <c r="AQ606" s="6">
        <v>1592.4</v>
      </c>
    </row>
    <row r="607" spans="1:43" x14ac:dyDescent="0.3">
      <c r="A607" t="s">
        <v>1510</v>
      </c>
      <c r="B607" t="s">
        <v>124</v>
      </c>
      <c r="C607" t="s">
        <v>46</v>
      </c>
      <c r="D607" s="3">
        <v>71501</v>
      </c>
      <c r="E607" t="s">
        <v>1986</v>
      </c>
      <c r="F607" t="s">
        <v>48</v>
      </c>
      <c r="G607" t="s">
        <v>49</v>
      </c>
      <c r="H607" t="s">
        <v>50</v>
      </c>
      <c r="I607" t="s">
        <v>51</v>
      </c>
      <c r="J607" t="s">
        <v>102</v>
      </c>
      <c r="K607" t="s">
        <v>102</v>
      </c>
      <c r="L607" t="s">
        <v>103</v>
      </c>
      <c r="M607" t="s">
        <v>52</v>
      </c>
      <c r="N607" t="s">
        <v>2192</v>
      </c>
      <c r="O607" t="s">
        <v>105</v>
      </c>
      <c r="Q607" s="3"/>
      <c r="U607" s="3"/>
      <c r="W607" t="s">
        <v>43</v>
      </c>
      <c r="X607" t="s">
        <v>43</v>
      </c>
      <c r="Y607" s="3">
        <v>3946</v>
      </c>
      <c r="Z607" t="s">
        <v>2193</v>
      </c>
      <c r="AA607" t="s">
        <v>2194</v>
      </c>
      <c r="AB607" t="s">
        <v>2195</v>
      </c>
      <c r="AC607" t="s">
        <v>1889</v>
      </c>
      <c r="AD607" t="s">
        <v>110</v>
      </c>
      <c r="AE607" t="s">
        <v>60</v>
      </c>
      <c r="AH607" s="3"/>
      <c r="AI607" s="3">
        <v>2024</v>
      </c>
      <c r="AJ607" s="4">
        <v>45566</v>
      </c>
      <c r="AK607" s="5">
        <v>45607</v>
      </c>
      <c r="AL607" t="s">
        <v>43</v>
      </c>
      <c r="AM607" t="s">
        <v>61</v>
      </c>
      <c r="AN607">
        <v>1555.49</v>
      </c>
      <c r="AO607">
        <v>1555.49</v>
      </c>
      <c r="AQ607" s="6">
        <v>1555.49</v>
      </c>
    </row>
    <row r="608" spans="1:43" x14ac:dyDescent="0.3">
      <c r="A608" t="s">
        <v>1510</v>
      </c>
      <c r="B608" t="s">
        <v>124</v>
      </c>
      <c r="C608" t="s">
        <v>46</v>
      </c>
      <c r="D608" s="3">
        <v>71501</v>
      </c>
      <c r="E608" t="s">
        <v>1986</v>
      </c>
      <c r="F608" t="s">
        <v>48</v>
      </c>
      <c r="G608" t="s">
        <v>49</v>
      </c>
      <c r="H608" t="s">
        <v>50</v>
      </c>
      <c r="I608" t="s">
        <v>51</v>
      </c>
      <c r="J608" t="s">
        <v>102</v>
      </c>
      <c r="K608" t="s">
        <v>102</v>
      </c>
      <c r="L608" t="s">
        <v>103</v>
      </c>
      <c r="M608" t="s">
        <v>52</v>
      </c>
      <c r="N608" t="s">
        <v>2196</v>
      </c>
      <c r="O608" t="s">
        <v>105</v>
      </c>
      <c r="Q608" s="3"/>
      <c r="U608" s="3"/>
      <c r="W608" t="s">
        <v>43</v>
      </c>
      <c r="X608" t="s">
        <v>43</v>
      </c>
      <c r="Y608" s="3">
        <v>3947</v>
      </c>
      <c r="Z608" t="s">
        <v>2193</v>
      </c>
      <c r="AA608" t="s">
        <v>2197</v>
      </c>
      <c r="AB608" t="s">
        <v>2195</v>
      </c>
      <c r="AC608" t="s">
        <v>1889</v>
      </c>
      <c r="AD608" t="s">
        <v>110</v>
      </c>
      <c r="AE608" t="s">
        <v>60</v>
      </c>
      <c r="AH608" s="3"/>
      <c r="AI608" s="3">
        <v>2024</v>
      </c>
      <c r="AJ608" s="4">
        <v>45566</v>
      </c>
      <c r="AK608" s="5">
        <v>45607</v>
      </c>
      <c r="AL608" t="s">
        <v>43</v>
      </c>
      <c r="AM608" t="s">
        <v>61</v>
      </c>
      <c r="AN608">
        <v>1663.29</v>
      </c>
      <c r="AO608">
        <v>1663.29</v>
      </c>
      <c r="AQ608" s="6">
        <v>1663.29</v>
      </c>
    </row>
    <row r="609" spans="1:43" x14ac:dyDescent="0.3">
      <c r="A609" t="s">
        <v>1894</v>
      </c>
      <c r="B609" t="s">
        <v>196</v>
      </c>
      <c r="C609" t="s">
        <v>46</v>
      </c>
      <c r="D609" s="3">
        <v>71501</v>
      </c>
      <c r="E609" t="s">
        <v>1986</v>
      </c>
      <c r="F609" t="s">
        <v>48</v>
      </c>
      <c r="G609" t="s">
        <v>49</v>
      </c>
      <c r="H609" t="s">
        <v>50</v>
      </c>
      <c r="I609" t="s">
        <v>51</v>
      </c>
      <c r="J609" t="s">
        <v>102</v>
      </c>
      <c r="K609" t="s">
        <v>102</v>
      </c>
      <c r="L609" t="s">
        <v>103</v>
      </c>
      <c r="M609" t="s">
        <v>52</v>
      </c>
      <c r="N609" t="s">
        <v>2198</v>
      </c>
      <c r="O609" t="s">
        <v>105</v>
      </c>
      <c r="Q609" s="3"/>
      <c r="U609" s="3"/>
      <c r="W609" t="s">
        <v>43</v>
      </c>
      <c r="X609" t="s">
        <v>43</v>
      </c>
      <c r="Y609" s="3">
        <v>4</v>
      </c>
      <c r="Z609" t="s">
        <v>2199</v>
      </c>
      <c r="AA609" t="s">
        <v>1367</v>
      </c>
      <c r="AB609" t="s">
        <v>2200</v>
      </c>
      <c r="AC609" t="s">
        <v>1991</v>
      </c>
      <c r="AD609" t="s">
        <v>110</v>
      </c>
      <c r="AE609" t="s">
        <v>60</v>
      </c>
      <c r="AH609" s="3"/>
      <c r="AI609" s="3">
        <v>2023</v>
      </c>
      <c r="AJ609" s="4">
        <v>45026</v>
      </c>
      <c r="AK609" s="5">
        <v>45180</v>
      </c>
      <c r="AL609" t="s">
        <v>43</v>
      </c>
      <c r="AM609" t="s">
        <v>61</v>
      </c>
      <c r="AN609">
        <v>-2739.34</v>
      </c>
      <c r="AP609">
        <v>2739.34</v>
      </c>
      <c r="AQ609" s="6">
        <v>-2739.34</v>
      </c>
    </row>
    <row r="610" spans="1:43" x14ac:dyDescent="0.3">
      <c r="A610" t="s">
        <v>1894</v>
      </c>
      <c r="B610" t="s">
        <v>289</v>
      </c>
      <c r="C610" t="s">
        <v>46</v>
      </c>
      <c r="D610" s="3">
        <v>71501</v>
      </c>
      <c r="E610" t="s">
        <v>1986</v>
      </c>
      <c r="F610" t="s">
        <v>48</v>
      </c>
      <c r="G610" t="s">
        <v>49</v>
      </c>
      <c r="H610" t="s">
        <v>50</v>
      </c>
      <c r="I610" t="s">
        <v>51</v>
      </c>
      <c r="J610" t="s">
        <v>102</v>
      </c>
      <c r="K610" t="s">
        <v>102</v>
      </c>
      <c r="L610" t="s">
        <v>103</v>
      </c>
      <c r="M610" t="s">
        <v>52</v>
      </c>
      <c r="N610" t="s">
        <v>2201</v>
      </c>
      <c r="O610" t="s">
        <v>105</v>
      </c>
      <c r="Q610" s="3"/>
      <c r="U610" s="3"/>
      <c r="W610" t="s">
        <v>43</v>
      </c>
      <c r="X610" t="s">
        <v>43</v>
      </c>
      <c r="Y610" s="3">
        <v>283</v>
      </c>
      <c r="Z610" t="s">
        <v>2202</v>
      </c>
      <c r="AA610" t="s">
        <v>1367</v>
      </c>
      <c r="AB610" t="s">
        <v>2203</v>
      </c>
      <c r="AC610" t="s">
        <v>1543</v>
      </c>
      <c r="AD610" t="s">
        <v>110</v>
      </c>
      <c r="AE610" t="s">
        <v>60</v>
      </c>
      <c r="AH610" s="3"/>
      <c r="AI610" s="3">
        <v>2023</v>
      </c>
      <c r="AJ610" s="4">
        <v>45170</v>
      </c>
      <c r="AK610" s="5">
        <v>45274</v>
      </c>
      <c r="AL610" t="s">
        <v>43</v>
      </c>
      <c r="AM610" t="s">
        <v>61</v>
      </c>
      <c r="AN610">
        <v>-1087.49</v>
      </c>
      <c r="AP610">
        <v>1087.49</v>
      </c>
      <c r="AQ610" s="6">
        <v>-1087.49</v>
      </c>
    </row>
    <row r="611" spans="1:43" x14ac:dyDescent="0.3">
      <c r="A611" t="s">
        <v>1894</v>
      </c>
      <c r="B611" t="s">
        <v>247</v>
      </c>
      <c r="C611" t="s">
        <v>46</v>
      </c>
      <c r="D611" s="3">
        <v>71501</v>
      </c>
      <c r="E611" t="s">
        <v>1986</v>
      </c>
      <c r="F611" t="s">
        <v>48</v>
      </c>
      <c r="G611" t="s">
        <v>49</v>
      </c>
      <c r="H611" t="s">
        <v>50</v>
      </c>
      <c r="I611" t="s">
        <v>51</v>
      </c>
      <c r="J611" t="s">
        <v>102</v>
      </c>
      <c r="K611" t="s">
        <v>102</v>
      </c>
      <c r="L611" t="s">
        <v>103</v>
      </c>
      <c r="M611" t="s">
        <v>52</v>
      </c>
      <c r="N611" t="s">
        <v>2204</v>
      </c>
      <c r="O611" t="s">
        <v>105</v>
      </c>
      <c r="Q611" s="3"/>
      <c r="U611" s="3"/>
      <c r="W611" t="s">
        <v>43</v>
      </c>
      <c r="X611" t="s">
        <v>43</v>
      </c>
      <c r="Y611" s="3">
        <v>284</v>
      </c>
      <c r="Z611" t="s">
        <v>1896</v>
      </c>
      <c r="AA611" t="s">
        <v>1367</v>
      </c>
      <c r="AB611" t="s">
        <v>1899</v>
      </c>
      <c r="AC611" t="s">
        <v>1524</v>
      </c>
      <c r="AD611" t="s">
        <v>110</v>
      </c>
      <c r="AE611" t="s">
        <v>60</v>
      </c>
      <c r="AH611" s="3"/>
      <c r="AI611" s="3">
        <v>2023</v>
      </c>
      <c r="AJ611" s="4">
        <v>45200</v>
      </c>
      <c r="AK611" s="5">
        <v>45278</v>
      </c>
      <c r="AL611" t="s">
        <v>43</v>
      </c>
      <c r="AM611" t="s">
        <v>61</v>
      </c>
      <c r="AN611">
        <v>-1087.49</v>
      </c>
      <c r="AP611">
        <v>1087.49</v>
      </c>
      <c r="AQ611" s="6">
        <v>-1087.49</v>
      </c>
    </row>
    <row r="612" spans="1:43" x14ac:dyDescent="0.3">
      <c r="A612" t="s">
        <v>1894</v>
      </c>
      <c r="B612" t="s">
        <v>247</v>
      </c>
      <c r="C612" t="s">
        <v>46</v>
      </c>
      <c r="D612" s="3">
        <v>71501</v>
      </c>
      <c r="E612" t="s">
        <v>1986</v>
      </c>
      <c r="F612" t="s">
        <v>48</v>
      </c>
      <c r="G612" t="s">
        <v>49</v>
      </c>
      <c r="H612" t="s">
        <v>50</v>
      </c>
      <c r="I612" t="s">
        <v>51</v>
      </c>
      <c r="J612" t="s">
        <v>102</v>
      </c>
      <c r="K612" t="s">
        <v>102</v>
      </c>
      <c r="L612" t="s">
        <v>103</v>
      </c>
      <c r="M612" t="s">
        <v>52</v>
      </c>
      <c r="N612" t="s">
        <v>2205</v>
      </c>
      <c r="O612" t="s">
        <v>105</v>
      </c>
      <c r="Q612" s="3"/>
      <c r="U612" s="3"/>
      <c r="W612" t="s">
        <v>43</v>
      </c>
      <c r="X612" t="s">
        <v>43</v>
      </c>
      <c r="Y612" s="3">
        <v>285</v>
      </c>
      <c r="Z612" t="s">
        <v>1896</v>
      </c>
      <c r="AA612" t="s">
        <v>1367</v>
      </c>
      <c r="AB612" t="s">
        <v>1899</v>
      </c>
      <c r="AC612" t="s">
        <v>1524</v>
      </c>
      <c r="AD612" t="s">
        <v>110</v>
      </c>
      <c r="AE612" t="s">
        <v>60</v>
      </c>
      <c r="AH612" s="3"/>
      <c r="AI612" s="3">
        <v>2023</v>
      </c>
      <c r="AJ612" s="4">
        <v>45200</v>
      </c>
      <c r="AK612" s="5">
        <v>45278</v>
      </c>
      <c r="AL612" t="s">
        <v>43</v>
      </c>
      <c r="AM612" t="s">
        <v>61</v>
      </c>
      <c r="AN612">
        <v>-1159.48</v>
      </c>
      <c r="AP612">
        <v>1159.48</v>
      </c>
      <c r="AQ612" s="6">
        <v>-1159.48</v>
      </c>
    </row>
    <row r="613" spans="1:43" x14ac:dyDescent="0.3">
      <c r="A613" t="s">
        <v>1894</v>
      </c>
      <c r="B613" t="s">
        <v>446</v>
      </c>
      <c r="C613" t="s">
        <v>46</v>
      </c>
      <c r="D613" s="3">
        <v>71501</v>
      </c>
      <c r="E613" t="s">
        <v>1986</v>
      </c>
      <c r="F613" t="s">
        <v>48</v>
      </c>
      <c r="G613" t="s">
        <v>49</v>
      </c>
      <c r="H613" t="s">
        <v>50</v>
      </c>
      <c r="I613" t="s">
        <v>51</v>
      </c>
      <c r="J613" t="s">
        <v>102</v>
      </c>
      <c r="K613" t="s">
        <v>102</v>
      </c>
      <c r="L613" t="s">
        <v>103</v>
      </c>
      <c r="M613" t="s">
        <v>52</v>
      </c>
      <c r="N613" t="s">
        <v>2206</v>
      </c>
      <c r="O613" t="s">
        <v>105</v>
      </c>
      <c r="Q613" s="3"/>
      <c r="U613" s="3"/>
      <c r="W613" t="s">
        <v>43</v>
      </c>
      <c r="X613" t="s">
        <v>43</v>
      </c>
      <c r="Y613" s="3">
        <v>342</v>
      </c>
      <c r="Z613" t="s">
        <v>1901</v>
      </c>
      <c r="AA613" t="s">
        <v>1367</v>
      </c>
      <c r="AB613" t="s">
        <v>1902</v>
      </c>
      <c r="AC613" t="s">
        <v>1551</v>
      </c>
      <c r="AD613" t="s">
        <v>110</v>
      </c>
      <c r="AE613" t="s">
        <v>60</v>
      </c>
      <c r="AH613" s="3"/>
      <c r="AI613" s="3">
        <v>2023</v>
      </c>
      <c r="AJ613" s="4">
        <v>45139</v>
      </c>
      <c r="AK613" s="5">
        <v>45278</v>
      </c>
      <c r="AL613" t="s">
        <v>43</v>
      </c>
      <c r="AM613" t="s">
        <v>61</v>
      </c>
      <c r="AN613">
        <v>-1163.52</v>
      </c>
      <c r="AP613">
        <v>1163.52</v>
      </c>
      <c r="AQ613" s="6">
        <v>-1163.52</v>
      </c>
    </row>
    <row r="614" spans="1:43" x14ac:dyDescent="0.3">
      <c r="A614" t="s">
        <v>1894</v>
      </c>
      <c r="B614" t="s">
        <v>117</v>
      </c>
      <c r="C614" t="s">
        <v>46</v>
      </c>
      <c r="D614" s="3">
        <v>71501</v>
      </c>
      <c r="E614" t="s">
        <v>1986</v>
      </c>
      <c r="F614" t="s">
        <v>48</v>
      </c>
      <c r="G614" t="s">
        <v>49</v>
      </c>
      <c r="H614" t="s">
        <v>50</v>
      </c>
      <c r="I614" t="s">
        <v>51</v>
      </c>
      <c r="J614" t="s">
        <v>102</v>
      </c>
      <c r="K614" t="s">
        <v>102</v>
      </c>
      <c r="L614" t="s">
        <v>103</v>
      </c>
      <c r="M614" t="s">
        <v>52</v>
      </c>
      <c r="N614" t="s">
        <v>2207</v>
      </c>
      <c r="O614" t="s">
        <v>105</v>
      </c>
      <c r="Q614" s="3"/>
      <c r="U614" s="3"/>
      <c r="W614" t="s">
        <v>43</v>
      </c>
      <c r="X614" t="s">
        <v>43</v>
      </c>
      <c r="Y614" s="3">
        <v>354</v>
      </c>
      <c r="Z614" t="s">
        <v>1901</v>
      </c>
      <c r="AA614" t="s">
        <v>1367</v>
      </c>
      <c r="AB614" t="s">
        <v>1904</v>
      </c>
      <c r="AC614" t="s">
        <v>1529</v>
      </c>
      <c r="AD614" t="s">
        <v>110</v>
      </c>
      <c r="AE614" t="s">
        <v>60</v>
      </c>
      <c r="AH614" s="3"/>
      <c r="AI614" s="3">
        <v>2023</v>
      </c>
      <c r="AJ614" s="4">
        <v>45231</v>
      </c>
      <c r="AK614" s="5">
        <v>45278</v>
      </c>
      <c r="AL614" t="s">
        <v>43</v>
      </c>
      <c r="AM614" t="s">
        <v>61</v>
      </c>
      <c r="AN614">
        <v>-1087.49</v>
      </c>
      <c r="AP614">
        <v>1087.49</v>
      </c>
      <c r="AQ614" s="6">
        <v>-1087.49</v>
      </c>
    </row>
    <row r="615" spans="1:43" x14ac:dyDescent="0.3">
      <c r="A615" t="s">
        <v>1894</v>
      </c>
      <c r="B615" t="s">
        <v>289</v>
      </c>
      <c r="C615" t="s">
        <v>46</v>
      </c>
      <c r="D615" s="3">
        <v>71501</v>
      </c>
      <c r="E615" t="s">
        <v>1986</v>
      </c>
      <c r="F615" t="s">
        <v>48</v>
      </c>
      <c r="G615" t="s">
        <v>49</v>
      </c>
      <c r="H615" t="s">
        <v>50</v>
      </c>
      <c r="I615" t="s">
        <v>51</v>
      </c>
      <c r="J615" t="s">
        <v>102</v>
      </c>
      <c r="K615" t="s">
        <v>102</v>
      </c>
      <c r="L615" t="s">
        <v>103</v>
      </c>
      <c r="M615" t="s">
        <v>52</v>
      </c>
      <c r="N615" t="s">
        <v>2208</v>
      </c>
      <c r="O615" t="s">
        <v>105</v>
      </c>
      <c r="Q615" s="3"/>
      <c r="U615" s="3"/>
      <c r="W615" t="s">
        <v>43</v>
      </c>
      <c r="X615" t="s">
        <v>43</v>
      </c>
      <c r="Y615" s="3">
        <v>355</v>
      </c>
      <c r="Z615" t="s">
        <v>1929</v>
      </c>
      <c r="AA615" t="s">
        <v>1367</v>
      </c>
      <c r="AB615" t="s">
        <v>2209</v>
      </c>
      <c r="AC615" t="s">
        <v>1543</v>
      </c>
      <c r="AD615" t="s">
        <v>110</v>
      </c>
      <c r="AE615" t="s">
        <v>60</v>
      </c>
      <c r="AH615" s="3"/>
      <c r="AI615" s="3">
        <v>2023</v>
      </c>
      <c r="AJ615" s="4">
        <v>45170</v>
      </c>
      <c r="AK615" s="5">
        <v>45278</v>
      </c>
      <c r="AL615" t="s">
        <v>43</v>
      </c>
      <c r="AM615" t="s">
        <v>61</v>
      </c>
      <c r="AN615">
        <v>-1159.48</v>
      </c>
      <c r="AP615">
        <v>1159.48</v>
      </c>
      <c r="AQ615" s="6">
        <v>-1159.48</v>
      </c>
    </row>
    <row r="616" spans="1:43" x14ac:dyDescent="0.3">
      <c r="A616" t="s">
        <v>1894</v>
      </c>
      <c r="B616" t="s">
        <v>162</v>
      </c>
      <c r="C616" t="s">
        <v>46</v>
      </c>
      <c r="D616" s="3">
        <v>71501</v>
      </c>
      <c r="E616" t="s">
        <v>1986</v>
      </c>
      <c r="F616" t="s">
        <v>48</v>
      </c>
      <c r="G616" t="s">
        <v>49</v>
      </c>
      <c r="H616" t="s">
        <v>50</v>
      </c>
      <c r="I616" t="s">
        <v>51</v>
      </c>
      <c r="J616" t="s">
        <v>102</v>
      </c>
      <c r="K616" t="s">
        <v>102</v>
      </c>
      <c r="L616" t="s">
        <v>103</v>
      </c>
      <c r="M616" t="s">
        <v>52</v>
      </c>
      <c r="N616" t="s">
        <v>2210</v>
      </c>
      <c r="O616" t="s">
        <v>105</v>
      </c>
      <c r="Q616" s="3"/>
      <c r="U616" s="3"/>
      <c r="W616" t="s">
        <v>43</v>
      </c>
      <c r="X616" t="s">
        <v>43</v>
      </c>
      <c r="Y616" s="3">
        <v>437</v>
      </c>
      <c r="Z616" t="s">
        <v>1911</v>
      </c>
      <c r="AA616" t="s">
        <v>1367</v>
      </c>
      <c r="AB616" t="s">
        <v>1921</v>
      </c>
      <c r="AC616" t="s">
        <v>1567</v>
      </c>
      <c r="AD616" t="s">
        <v>110</v>
      </c>
      <c r="AE616" t="s">
        <v>60</v>
      </c>
      <c r="AH616" s="3"/>
      <c r="AI616" s="3">
        <v>2023</v>
      </c>
      <c r="AJ616" s="4">
        <v>45047</v>
      </c>
      <c r="AK616" s="5">
        <v>45191</v>
      </c>
      <c r="AL616" t="s">
        <v>43</v>
      </c>
      <c r="AM616" t="s">
        <v>61</v>
      </c>
      <c r="AN616">
        <v>-1097.22</v>
      </c>
      <c r="AP616">
        <v>1097.22</v>
      </c>
      <c r="AQ616" s="6">
        <v>-1097.22</v>
      </c>
    </row>
    <row r="617" spans="1:43" x14ac:dyDescent="0.3">
      <c r="A617" t="s">
        <v>1894</v>
      </c>
      <c r="B617" t="s">
        <v>117</v>
      </c>
      <c r="C617" t="s">
        <v>46</v>
      </c>
      <c r="D617" s="3">
        <v>71501</v>
      </c>
      <c r="E617" t="s">
        <v>1986</v>
      </c>
      <c r="F617" t="s">
        <v>48</v>
      </c>
      <c r="G617" t="s">
        <v>49</v>
      </c>
      <c r="H617" t="s">
        <v>50</v>
      </c>
      <c r="I617" t="s">
        <v>51</v>
      </c>
      <c r="J617" t="s">
        <v>102</v>
      </c>
      <c r="K617" t="s">
        <v>102</v>
      </c>
      <c r="L617" t="s">
        <v>103</v>
      </c>
      <c r="M617" t="s">
        <v>52</v>
      </c>
      <c r="N617" t="s">
        <v>2211</v>
      </c>
      <c r="O617" t="s">
        <v>105</v>
      </c>
      <c r="Q617" s="3"/>
      <c r="U617" s="3"/>
      <c r="W617" t="s">
        <v>43</v>
      </c>
      <c r="X617" t="s">
        <v>43</v>
      </c>
      <c r="Y617" s="3">
        <v>455</v>
      </c>
      <c r="Z617" t="s">
        <v>1929</v>
      </c>
      <c r="AA617" t="s">
        <v>1367</v>
      </c>
      <c r="AB617" t="s">
        <v>1930</v>
      </c>
      <c r="AC617" t="s">
        <v>1529</v>
      </c>
      <c r="AD617" t="s">
        <v>110</v>
      </c>
      <c r="AE617" t="s">
        <v>60</v>
      </c>
      <c r="AH617" s="3"/>
      <c r="AI617" s="3">
        <v>2023</v>
      </c>
      <c r="AJ617" s="4">
        <v>45231</v>
      </c>
      <c r="AK617" s="5">
        <v>45278</v>
      </c>
      <c r="AL617" t="s">
        <v>43</v>
      </c>
      <c r="AM617" t="s">
        <v>61</v>
      </c>
      <c r="AN617">
        <v>-1159.48</v>
      </c>
      <c r="AP617">
        <v>1159.48</v>
      </c>
      <c r="AQ617" s="6">
        <v>-1159.48</v>
      </c>
    </row>
    <row r="618" spans="1:43" x14ac:dyDescent="0.3">
      <c r="A618" t="s">
        <v>1894</v>
      </c>
      <c r="B618" t="s">
        <v>156</v>
      </c>
      <c r="C618" t="s">
        <v>46</v>
      </c>
      <c r="D618" s="3">
        <v>71501</v>
      </c>
      <c r="E618" t="s">
        <v>1986</v>
      </c>
      <c r="F618" t="s">
        <v>48</v>
      </c>
      <c r="G618" t="s">
        <v>49</v>
      </c>
      <c r="H618" t="s">
        <v>50</v>
      </c>
      <c r="I618" t="s">
        <v>51</v>
      </c>
      <c r="J618" t="s">
        <v>102</v>
      </c>
      <c r="K618" t="s">
        <v>102</v>
      </c>
      <c r="L618" t="s">
        <v>103</v>
      </c>
      <c r="M618" t="s">
        <v>52</v>
      </c>
      <c r="N618" t="s">
        <v>2212</v>
      </c>
      <c r="O618" t="s">
        <v>105</v>
      </c>
      <c r="Q618" s="3"/>
      <c r="U618" s="3"/>
      <c r="W618" t="s">
        <v>43</v>
      </c>
      <c r="X618" t="s">
        <v>43</v>
      </c>
      <c r="Y618" s="3">
        <v>474</v>
      </c>
      <c r="Z618" t="s">
        <v>1911</v>
      </c>
      <c r="AA618" t="s">
        <v>1367</v>
      </c>
      <c r="AB618" t="s">
        <v>1926</v>
      </c>
      <c r="AC618" t="s">
        <v>1591</v>
      </c>
      <c r="AD618" t="s">
        <v>110</v>
      </c>
      <c r="AE618" t="s">
        <v>60</v>
      </c>
      <c r="AH618" s="3"/>
      <c r="AI618" s="3">
        <v>2023</v>
      </c>
      <c r="AJ618" s="4">
        <v>44986</v>
      </c>
      <c r="AK618" s="5">
        <v>45191</v>
      </c>
      <c r="AL618" t="s">
        <v>43</v>
      </c>
      <c r="AM618" t="s">
        <v>61</v>
      </c>
      <c r="AN618">
        <v>-3786.46</v>
      </c>
      <c r="AP618">
        <v>3786.46</v>
      </c>
      <c r="AQ618" s="6">
        <v>-3786.46</v>
      </c>
    </row>
    <row r="619" spans="1:43" x14ac:dyDescent="0.3">
      <c r="A619" t="s">
        <v>1894</v>
      </c>
      <c r="B619" t="s">
        <v>196</v>
      </c>
      <c r="C619" t="s">
        <v>46</v>
      </c>
      <c r="D619" s="3">
        <v>71501</v>
      </c>
      <c r="E619" t="s">
        <v>1986</v>
      </c>
      <c r="F619" t="s">
        <v>48</v>
      </c>
      <c r="G619" t="s">
        <v>49</v>
      </c>
      <c r="H619" t="s">
        <v>50</v>
      </c>
      <c r="I619" t="s">
        <v>51</v>
      </c>
      <c r="J619" t="s">
        <v>102</v>
      </c>
      <c r="K619" t="s">
        <v>102</v>
      </c>
      <c r="L619" t="s">
        <v>103</v>
      </c>
      <c r="M619" t="s">
        <v>52</v>
      </c>
      <c r="N619" t="s">
        <v>2213</v>
      </c>
      <c r="O619" t="s">
        <v>105</v>
      </c>
      <c r="Q619" s="3"/>
      <c r="U619" s="3"/>
      <c r="W619" t="s">
        <v>43</v>
      </c>
      <c r="X619" t="s">
        <v>43</v>
      </c>
      <c r="Y619" s="3">
        <v>487</v>
      </c>
      <c r="Z619" t="s">
        <v>1911</v>
      </c>
      <c r="AA619" t="s">
        <v>1367</v>
      </c>
      <c r="AB619" t="s">
        <v>1932</v>
      </c>
      <c r="AC619" t="s">
        <v>1604</v>
      </c>
      <c r="AD619" t="s">
        <v>110</v>
      </c>
      <c r="AE619" t="s">
        <v>60</v>
      </c>
      <c r="AH619" s="3"/>
      <c r="AI619" s="3">
        <v>2023</v>
      </c>
      <c r="AJ619" s="4">
        <v>45017</v>
      </c>
      <c r="AK619" s="5">
        <v>45191</v>
      </c>
      <c r="AL619" t="s">
        <v>43</v>
      </c>
      <c r="AM619" t="s">
        <v>61</v>
      </c>
      <c r="AN619">
        <v>-1053.73</v>
      </c>
      <c r="AP619">
        <v>1053.73</v>
      </c>
      <c r="AQ619" s="6">
        <v>-1053.73</v>
      </c>
    </row>
    <row r="620" spans="1:43" x14ac:dyDescent="0.3">
      <c r="A620" t="s">
        <v>1894</v>
      </c>
      <c r="B620" t="s">
        <v>230</v>
      </c>
      <c r="C620" t="s">
        <v>46</v>
      </c>
      <c r="D620" s="3">
        <v>71501</v>
      </c>
      <c r="E620" t="s">
        <v>1986</v>
      </c>
      <c r="F620" t="s">
        <v>48</v>
      </c>
      <c r="G620" t="s">
        <v>49</v>
      </c>
      <c r="H620" t="s">
        <v>50</v>
      </c>
      <c r="I620" t="s">
        <v>51</v>
      </c>
      <c r="J620" t="s">
        <v>102</v>
      </c>
      <c r="K620" t="s">
        <v>102</v>
      </c>
      <c r="L620" t="s">
        <v>103</v>
      </c>
      <c r="M620" t="s">
        <v>52</v>
      </c>
      <c r="N620" t="s">
        <v>2214</v>
      </c>
      <c r="O620" t="s">
        <v>105</v>
      </c>
      <c r="Q620" s="3"/>
      <c r="U620" s="3"/>
      <c r="W620" t="s">
        <v>43</v>
      </c>
      <c r="X620" t="s">
        <v>43</v>
      </c>
      <c r="Y620" s="3">
        <v>492</v>
      </c>
      <c r="Z620" t="s">
        <v>1918</v>
      </c>
      <c r="AA620" t="s">
        <v>1367</v>
      </c>
      <c r="AB620" t="s">
        <v>1940</v>
      </c>
      <c r="AC620" t="s">
        <v>1578</v>
      </c>
      <c r="AD620" t="s">
        <v>110</v>
      </c>
      <c r="AE620" t="s">
        <v>60</v>
      </c>
      <c r="AH620" s="3"/>
      <c r="AI620" s="3">
        <v>2023</v>
      </c>
      <c r="AJ620" s="4">
        <v>45108</v>
      </c>
      <c r="AK620" s="5">
        <v>45191</v>
      </c>
      <c r="AL620" t="s">
        <v>43</v>
      </c>
      <c r="AM620" t="s">
        <v>61</v>
      </c>
      <c r="AN620">
        <v>-1153.22</v>
      </c>
      <c r="AP620">
        <v>1153.22</v>
      </c>
      <c r="AQ620" s="6">
        <v>-1153.22</v>
      </c>
    </row>
    <row r="621" spans="1:43" x14ac:dyDescent="0.3">
      <c r="A621" t="s">
        <v>1894</v>
      </c>
      <c r="B621" t="s">
        <v>446</v>
      </c>
      <c r="C621" t="s">
        <v>46</v>
      </c>
      <c r="D621" s="3">
        <v>71501</v>
      </c>
      <c r="E621" t="s">
        <v>1986</v>
      </c>
      <c r="F621" t="s">
        <v>48</v>
      </c>
      <c r="G621" t="s">
        <v>49</v>
      </c>
      <c r="H621" t="s">
        <v>50</v>
      </c>
      <c r="I621" t="s">
        <v>51</v>
      </c>
      <c r="J621" t="s">
        <v>102</v>
      </c>
      <c r="K621" t="s">
        <v>102</v>
      </c>
      <c r="L621" t="s">
        <v>103</v>
      </c>
      <c r="M621" t="s">
        <v>52</v>
      </c>
      <c r="N621" t="s">
        <v>2215</v>
      </c>
      <c r="O621" t="s">
        <v>105</v>
      </c>
      <c r="Q621" s="3"/>
      <c r="U621" s="3"/>
      <c r="W621" t="s">
        <v>43</v>
      </c>
      <c r="X621" t="s">
        <v>43</v>
      </c>
      <c r="Y621" s="3">
        <v>518</v>
      </c>
      <c r="Z621" t="s">
        <v>1911</v>
      </c>
      <c r="AA621" t="s">
        <v>1367</v>
      </c>
      <c r="AB621" t="s">
        <v>1935</v>
      </c>
      <c r="AC621" t="s">
        <v>1551</v>
      </c>
      <c r="AD621" t="s">
        <v>110</v>
      </c>
      <c r="AE621" t="s">
        <v>60</v>
      </c>
      <c r="AH621" s="3"/>
      <c r="AI621" s="3">
        <v>2023</v>
      </c>
      <c r="AJ621" s="4">
        <v>45139</v>
      </c>
      <c r="AK621" s="5">
        <v>45191</v>
      </c>
      <c r="AL621" t="s">
        <v>43</v>
      </c>
      <c r="AM621" t="s">
        <v>61</v>
      </c>
      <c r="AN621">
        <v>-1163.52</v>
      </c>
      <c r="AP621">
        <v>1163.52</v>
      </c>
      <c r="AQ621" s="6">
        <v>-1163.52</v>
      </c>
    </row>
    <row r="622" spans="1:43" x14ac:dyDescent="0.3">
      <c r="A622" t="s">
        <v>1894</v>
      </c>
      <c r="B622" t="s">
        <v>45</v>
      </c>
      <c r="C622" t="s">
        <v>46</v>
      </c>
      <c r="D622" s="3">
        <v>71501</v>
      </c>
      <c r="E622" t="s">
        <v>1986</v>
      </c>
      <c r="F622" t="s">
        <v>48</v>
      </c>
      <c r="G622" t="s">
        <v>49</v>
      </c>
      <c r="H622" t="s">
        <v>50</v>
      </c>
      <c r="I622" t="s">
        <v>51</v>
      </c>
      <c r="J622" t="s">
        <v>102</v>
      </c>
      <c r="K622" t="s">
        <v>102</v>
      </c>
      <c r="L622" t="s">
        <v>103</v>
      </c>
      <c r="M622" t="s">
        <v>52</v>
      </c>
      <c r="N622" t="s">
        <v>2216</v>
      </c>
      <c r="O622" t="s">
        <v>105</v>
      </c>
      <c r="Q622" s="3"/>
      <c r="U622" s="3"/>
      <c r="W622" t="s">
        <v>43</v>
      </c>
      <c r="X622" t="s">
        <v>43</v>
      </c>
      <c r="Y622" s="3">
        <v>540</v>
      </c>
      <c r="Z622" t="s">
        <v>1911</v>
      </c>
      <c r="AA622" t="s">
        <v>1367</v>
      </c>
      <c r="AB622" t="s">
        <v>1948</v>
      </c>
      <c r="AC622" t="s">
        <v>1595</v>
      </c>
      <c r="AD622" t="s">
        <v>110</v>
      </c>
      <c r="AE622" t="s">
        <v>60</v>
      </c>
      <c r="AH622" s="3"/>
      <c r="AI622" s="3">
        <v>2023</v>
      </c>
      <c r="AJ622" s="4">
        <v>45078</v>
      </c>
      <c r="AK622" s="5">
        <v>45191</v>
      </c>
      <c r="AL622" t="s">
        <v>43</v>
      </c>
      <c r="AM622" t="s">
        <v>61</v>
      </c>
      <c r="AN622">
        <v>-1146.71</v>
      </c>
      <c r="AP622">
        <v>1146.71</v>
      </c>
      <c r="AQ622" s="6">
        <v>-1146.71</v>
      </c>
    </row>
    <row r="623" spans="1:43" x14ac:dyDescent="0.3">
      <c r="A623" t="s">
        <v>1894</v>
      </c>
      <c r="B623" t="s">
        <v>162</v>
      </c>
      <c r="C623" t="s">
        <v>46</v>
      </c>
      <c r="D623" s="3">
        <v>71501</v>
      </c>
      <c r="E623" t="s">
        <v>1986</v>
      </c>
      <c r="F623" t="s">
        <v>48</v>
      </c>
      <c r="G623" t="s">
        <v>49</v>
      </c>
      <c r="H623" t="s">
        <v>50</v>
      </c>
      <c r="I623" t="s">
        <v>51</v>
      </c>
      <c r="J623" t="s">
        <v>102</v>
      </c>
      <c r="K623" t="s">
        <v>102</v>
      </c>
      <c r="L623" t="s">
        <v>103</v>
      </c>
      <c r="M623" t="s">
        <v>52</v>
      </c>
      <c r="N623" t="s">
        <v>2217</v>
      </c>
      <c r="O623" t="s">
        <v>105</v>
      </c>
      <c r="Q623" s="3"/>
      <c r="U623" s="3"/>
      <c r="W623" t="s">
        <v>43</v>
      </c>
      <c r="X623" t="s">
        <v>43</v>
      </c>
      <c r="Y623" s="3">
        <v>890</v>
      </c>
      <c r="Z623" t="s">
        <v>2218</v>
      </c>
      <c r="AA623" t="s">
        <v>1367</v>
      </c>
      <c r="AB623" t="s">
        <v>2219</v>
      </c>
      <c r="AC623" t="s">
        <v>1567</v>
      </c>
      <c r="AD623" t="s">
        <v>110</v>
      </c>
      <c r="AE623" t="s">
        <v>60</v>
      </c>
      <c r="AH623" s="3"/>
      <c r="AI623" s="3">
        <v>2023</v>
      </c>
      <c r="AJ623" s="4">
        <v>45047</v>
      </c>
      <c r="AK623" s="5">
        <v>45180</v>
      </c>
      <c r="AL623" t="s">
        <v>43</v>
      </c>
      <c r="AM623" t="s">
        <v>61</v>
      </c>
      <c r="AN623">
        <v>-1025.22</v>
      </c>
      <c r="AP623">
        <v>1025.22</v>
      </c>
      <c r="AQ623" s="6">
        <v>-1025.22</v>
      </c>
    </row>
    <row r="624" spans="1:43" x14ac:dyDescent="0.3">
      <c r="A624" t="s">
        <v>1894</v>
      </c>
      <c r="B624" t="s">
        <v>45</v>
      </c>
      <c r="C624" t="s">
        <v>46</v>
      </c>
      <c r="D624" s="3">
        <v>71501</v>
      </c>
      <c r="E624" t="s">
        <v>1986</v>
      </c>
      <c r="F624" t="s">
        <v>48</v>
      </c>
      <c r="G624" t="s">
        <v>49</v>
      </c>
      <c r="H624" t="s">
        <v>50</v>
      </c>
      <c r="I624" t="s">
        <v>51</v>
      </c>
      <c r="J624" t="s">
        <v>102</v>
      </c>
      <c r="K624" t="s">
        <v>102</v>
      </c>
      <c r="L624" t="s">
        <v>103</v>
      </c>
      <c r="M624" t="s">
        <v>52</v>
      </c>
      <c r="N624" t="s">
        <v>2220</v>
      </c>
      <c r="O624" t="s">
        <v>105</v>
      </c>
      <c r="Q624" s="3"/>
      <c r="U624" s="3"/>
      <c r="W624" t="s">
        <v>43</v>
      </c>
      <c r="X624" t="s">
        <v>43</v>
      </c>
      <c r="Y624" s="3">
        <v>962</v>
      </c>
      <c r="Z624" t="s">
        <v>2218</v>
      </c>
      <c r="AA624" t="s">
        <v>1367</v>
      </c>
      <c r="AB624" t="s">
        <v>2221</v>
      </c>
      <c r="AC624" t="s">
        <v>1595</v>
      </c>
      <c r="AD624" t="s">
        <v>110</v>
      </c>
      <c r="AE624" t="s">
        <v>60</v>
      </c>
      <c r="AH624" s="3"/>
      <c r="AI624" s="3">
        <v>2023</v>
      </c>
      <c r="AJ624" s="4">
        <v>45078</v>
      </c>
      <c r="AK624" s="5">
        <v>45180</v>
      </c>
      <c r="AL624" t="s">
        <v>43</v>
      </c>
      <c r="AM624" t="s">
        <v>61</v>
      </c>
      <c r="AN624">
        <v>-1074.71</v>
      </c>
      <c r="AP624">
        <v>1074.71</v>
      </c>
      <c r="AQ624" s="6">
        <v>-1074.71</v>
      </c>
    </row>
    <row r="625" spans="1:43" x14ac:dyDescent="0.3">
      <c r="A625" t="s">
        <v>1894</v>
      </c>
      <c r="B625" t="s">
        <v>446</v>
      </c>
      <c r="C625" t="s">
        <v>46</v>
      </c>
      <c r="D625" s="3">
        <v>71501</v>
      </c>
      <c r="E625" t="s">
        <v>1986</v>
      </c>
      <c r="F625" t="s">
        <v>48</v>
      </c>
      <c r="G625" t="s">
        <v>49</v>
      </c>
      <c r="H625" t="s">
        <v>50</v>
      </c>
      <c r="I625" t="s">
        <v>51</v>
      </c>
      <c r="J625" t="s">
        <v>102</v>
      </c>
      <c r="K625" t="s">
        <v>102</v>
      </c>
      <c r="L625" t="s">
        <v>103</v>
      </c>
      <c r="M625" t="s">
        <v>52</v>
      </c>
      <c r="N625" t="s">
        <v>2222</v>
      </c>
      <c r="O625" t="s">
        <v>105</v>
      </c>
      <c r="Q625" s="3"/>
      <c r="U625" s="3"/>
      <c r="W625" t="s">
        <v>43</v>
      </c>
      <c r="X625" t="s">
        <v>43</v>
      </c>
      <c r="Y625" s="3">
        <v>1093</v>
      </c>
      <c r="Z625" t="s">
        <v>2223</v>
      </c>
      <c r="AA625" t="s">
        <v>1367</v>
      </c>
      <c r="AB625" t="s">
        <v>2224</v>
      </c>
      <c r="AC625" t="s">
        <v>1551</v>
      </c>
      <c r="AD625" t="s">
        <v>110</v>
      </c>
      <c r="AE625" t="s">
        <v>60</v>
      </c>
      <c r="AH625" s="3"/>
      <c r="AI625" s="3">
        <v>2023</v>
      </c>
      <c r="AJ625" s="4">
        <v>45139</v>
      </c>
      <c r="AK625" s="5">
        <v>45180</v>
      </c>
      <c r="AL625" t="s">
        <v>43</v>
      </c>
      <c r="AM625" t="s">
        <v>61</v>
      </c>
      <c r="AN625">
        <v>-1091.54</v>
      </c>
      <c r="AP625">
        <v>1091.54</v>
      </c>
      <c r="AQ625" s="6">
        <v>-1091.54</v>
      </c>
    </row>
    <row r="626" spans="1:43" x14ac:dyDescent="0.3">
      <c r="A626" t="s">
        <v>1894</v>
      </c>
      <c r="B626" t="s">
        <v>230</v>
      </c>
      <c r="C626" t="s">
        <v>46</v>
      </c>
      <c r="D626" s="3">
        <v>71501</v>
      </c>
      <c r="E626" t="s">
        <v>1986</v>
      </c>
      <c r="F626" t="s">
        <v>48</v>
      </c>
      <c r="G626" t="s">
        <v>49</v>
      </c>
      <c r="H626" t="s">
        <v>50</v>
      </c>
      <c r="I626" t="s">
        <v>51</v>
      </c>
      <c r="J626" t="s">
        <v>102</v>
      </c>
      <c r="K626" t="s">
        <v>102</v>
      </c>
      <c r="L626" t="s">
        <v>103</v>
      </c>
      <c r="M626" t="s">
        <v>52</v>
      </c>
      <c r="N626" t="s">
        <v>2225</v>
      </c>
      <c r="O626" t="s">
        <v>105</v>
      </c>
      <c r="Q626" s="3"/>
      <c r="U626" s="3"/>
      <c r="W626" t="s">
        <v>43</v>
      </c>
      <c r="X626" t="s">
        <v>43</v>
      </c>
      <c r="Y626" s="3">
        <v>1101</v>
      </c>
      <c r="Z626" t="s">
        <v>2226</v>
      </c>
      <c r="AA626" t="s">
        <v>1367</v>
      </c>
      <c r="AB626" t="s">
        <v>2227</v>
      </c>
      <c r="AC626" t="s">
        <v>1578</v>
      </c>
      <c r="AD626" t="s">
        <v>110</v>
      </c>
      <c r="AE626" t="s">
        <v>60</v>
      </c>
      <c r="AH626" s="3"/>
      <c r="AI626" s="3">
        <v>2023</v>
      </c>
      <c r="AJ626" s="4">
        <v>45108</v>
      </c>
      <c r="AK626" s="5">
        <v>45180</v>
      </c>
      <c r="AL626" t="s">
        <v>43</v>
      </c>
      <c r="AM626" t="s">
        <v>61</v>
      </c>
      <c r="AN626">
        <v>-1081.23</v>
      </c>
      <c r="AP626">
        <v>1081.23</v>
      </c>
      <c r="AQ626" s="6">
        <v>-1081.23</v>
      </c>
    </row>
    <row r="627" spans="1:43" x14ac:dyDescent="0.3">
      <c r="A627" t="s">
        <v>1894</v>
      </c>
      <c r="B627" t="s">
        <v>247</v>
      </c>
      <c r="C627" t="s">
        <v>46</v>
      </c>
      <c r="D627" s="3">
        <v>71501</v>
      </c>
      <c r="E627" t="s">
        <v>1986</v>
      </c>
      <c r="F627" t="s">
        <v>48</v>
      </c>
      <c r="G627" t="s">
        <v>49</v>
      </c>
      <c r="H627" t="s">
        <v>50</v>
      </c>
      <c r="I627" t="s">
        <v>51</v>
      </c>
      <c r="J627" t="s">
        <v>102</v>
      </c>
      <c r="K627" t="s">
        <v>102</v>
      </c>
      <c r="L627" t="s">
        <v>103</v>
      </c>
      <c r="M627" t="s">
        <v>52</v>
      </c>
      <c r="N627" t="s">
        <v>2228</v>
      </c>
      <c r="O627" t="s">
        <v>105</v>
      </c>
      <c r="Q627" s="3"/>
      <c r="U627" s="3"/>
      <c r="W627" t="s">
        <v>43</v>
      </c>
      <c r="X627" t="s">
        <v>43</v>
      </c>
      <c r="Y627" s="3">
        <v>1180</v>
      </c>
      <c r="Z627" t="s">
        <v>2229</v>
      </c>
      <c r="AA627" t="s">
        <v>1367</v>
      </c>
      <c r="AB627" t="s">
        <v>2230</v>
      </c>
      <c r="AC627" t="s">
        <v>1524</v>
      </c>
      <c r="AD627" t="s">
        <v>110</v>
      </c>
      <c r="AE627" t="s">
        <v>60</v>
      </c>
      <c r="AH627" s="3"/>
      <c r="AI627" s="3">
        <v>2023</v>
      </c>
      <c r="AJ627" s="4">
        <v>45200</v>
      </c>
      <c r="AK627" s="5">
        <v>45253</v>
      </c>
      <c r="AL627" t="s">
        <v>43</v>
      </c>
      <c r="AM627" t="s">
        <v>61</v>
      </c>
      <c r="AN627">
        <v>-1087.49</v>
      </c>
      <c r="AP627">
        <v>1087.49</v>
      </c>
      <c r="AQ627" s="6">
        <v>-1087.49</v>
      </c>
    </row>
    <row r="628" spans="1:43" x14ac:dyDescent="0.3">
      <c r="A628" t="s">
        <v>1894</v>
      </c>
      <c r="B628" t="s">
        <v>230</v>
      </c>
      <c r="C628" t="s">
        <v>46</v>
      </c>
      <c r="D628" s="3">
        <v>71501</v>
      </c>
      <c r="E628" t="s">
        <v>1986</v>
      </c>
      <c r="F628" t="s">
        <v>48</v>
      </c>
      <c r="G628" t="s">
        <v>49</v>
      </c>
      <c r="H628" t="s">
        <v>50</v>
      </c>
      <c r="I628" t="s">
        <v>51</v>
      </c>
      <c r="J628" t="s">
        <v>102</v>
      </c>
      <c r="K628" t="s">
        <v>102</v>
      </c>
      <c r="L628" t="s">
        <v>103</v>
      </c>
      <c r="M628" t="s">
        <v>52</v>
      </c>
      <c r="N628" t="s">
        <v>2231</v>
      </c>
      <c r="O628" t="s">
        <v>105</v>
      </c>
      <c r="Q628" s="3"/>
      <c r="U628" s="3"/>
      <c r="W628" t="s">
        <v>43</v>
      </c>
      <c r="X628" t="s">
        <v>43</v>
      </c>
      <c r="Y628" s="3">
        <v>2421</v>
      </c>
      <c r="Z628" t="s">
        <v>1896</v>
      </c>
      <c r="AA628" t="s">
        <v>1367</v>
      </c>
      <c r="AB628" t="s">
        <v>1963</v>
      </c>
      <c r="AC628" t="s">
        <v>1578</v>
      </c>
      <c r="AD628" t="s">
        <v>110</v>
      </c>
      <c r="AE628" t="s">
        <v>60</v>
      </c>
      <c r="AH628" s="3"/>
      <c r="AI628" s="3">
        <v>2023</v>
      </c>
      <c r="AJ628" s="4">
        <v>45108</v>
      </c>
      <c r="AK628" s="5">
        <v>45278</v>
      </c>
      <c r="AL628" t="s">
        <v>43</v>
      </c>
      <c r="AM628" t="s">
        <v>61</v>
      </c>
      <c r="AN628">
        <v>-3786.46</v>
      </c>
      <c r="AP628">
        <v>3786.46</v>
      </c>
      <c r="AQ628" s="6">
        <v>-3786.46</v>
      </c>
    </row>
    <row r="629" spans="1:43" x14ac:dyDescent="0.3">
      <c r="A629" t="s">
        <v>1894</v>
      </c>
      <c r="B629" t="s">
        <v>230</v>
      </c>
      <c r="C629" t="s">
        <v>46</v>
      </c>
      <c r="D629" s="3">
        <v>71501</v>
      </c>
      <c r="E629" t="s">
        <v>1986</v>
      </c>
      <c r="F629" t="s">
        <v>48</v>
      </c>
      <c r="G629" t="s">
        <v>49</v>
      </c>
      <c r="H629" t="s">
        <v>50</v>
      </c>
      <c r="I629" t="s">
        <v>51</v>
      </c>
      <c r="J629" t="s">
        <v>102</v>
      </c>
      <c r="K629" t="s">
        <v>102</v>
      </c>
      <c r="L629" t="s">
        <v>103</v>
      </c>
      <c r="M629" t="s">
        <v>52</v>
      </c>
      <c r="N629" t="s">
        <v>2232</v>
      </c>
      <c r="O629" t="s">
        <v>105</v>
      </c>
      <c r="Q629" s="3"/>
      <c r="U629" s="3"/>
      <c r="W629" t="s">
        <v>43</v>
      </c>
      <c r="X629" t="s">
        <v>43</v>
      </c>
      <c r="Y629" s="3">
        <v>2438</v>
      </c>
      <c r="Z629" t="s">
        <v>2233</v>
      </c>
      <c r="AA629" t="s">
        <v>1367</v>
      </c>
      <c r="AB629" t="s">
        <v>2234</v>
      </c>
      <c r="AC629" t="s">
        <v>1578</v>
      </c>
      <c r="AD629" t="s">
        <v>110</v>
      </c>
      <c r="AE629" t="s">
        <v>60</v>
      </c>
      <c r="AH629" s="3"/>
      <c r="AI629" s="3">
        <v>2023</v>
      </c>
      <c r="AJ629" s="4">
        <v>45108</v>
      </c>
      <c r="AK629" s="5">
        <v>45274</v>
      </c>
      <c r="AL629" t="s">
        <v>43</v>
      </c>
      <c r="AM629" t="s">
        <v>61</v>
      </c>
      <c r="AN629">
        <v>-1025.22</v>
      </c>
      <c r="AP629">
        <v>1025.22</v>
      </c>
      <c r="AQ629" s="6">
        <v>-1025.22</v>
      </c>
    </row>
    <row r="630" spans="1:43" x14ac:dyDescent="0.3">
      <c r="A630" t="s">
        <v>1894</v>
      </c>
      <c r="B630" t="s">
        <v>230</v>
      </c>
      <c r="C630" t="s">
        <v>46</v>
      </c>
      <c r="D630" s="3">
        <v>71501</v>
      </c>
      <c r="E630" t="s">
        <v>1986</v>
      </c>
      <c r="F630" t="s">
        <v>48</v>
      </c>
      <c r="G630" t="s">
        <v>49</v>
      </c>
      <c r="H630" t="s">
        <v>50</v>
      </c>
      <c r="I630" t="s">
        <v>51</v>
      </c>
      <c r="J630" t="s">
        <v>102</v>
      </c>
      <c r="K630" t="s">
        <v>102</v>
      </c>
      <c r="L630" t="s">
        <v>103</v>
      </c>
      <c r="M630" t="s">
        <v>52</v>
      </c>
      <c r="N630" t="s">
        <v>2235</v>
      </c>
      <c r="O630" t="s">
        <v>105</v>
      </c>
      <c r="Q630" s="3"/>
      <c r="U630" s="3"/>
      <c r="W630" t="s">
        <v>43</v>
      </c>
      <c r="X630" t="s">
        <v>43</v>
      </c>
      <c r="Y630" s="3">
        <v>2528</v>
      </c>
      <c r="Z630" t="s">
        <v>1901</v>
      </c>
      <c r="AA630" t="s">
        <v>1367</v>
      </c>
      <c r="AB630" t="s">
        <v>1976</v>
      </c>
      <c r="AC630" t="s">
        <v>1578</v>
      </c>
      <c r="AD630" t="s">
        <v>110</v>
      </c>
      <c r="AE630" t="s">
        <v>60</v>
      </c>
      <c r="AH630" s="3"/>
      <c r="AI630" s="3">
        <v>2023</v>
      </c>
      <c r="AJ630" s="4">
        <v>45108</v>
      </c>
      <c r="AK630" s="5">
        <v>45278</v>
      </c>
      <c r="AL630" t="s">
        <v>43</v>
      </c>
      <c r="AM630" t="s">
        <v>61</v>
      </c>
      <c r="AN630">
        <v>-1053.73</v>
      </c>
      <c r="AP630">
        <v>1053.73</v>
      </c>
      <c r="AQ630" s="6">
        <v>-1053.73</v>
      </c>
    </row>
    <row r="631" spans="1:43" x14ac:dyDescent="0.3">
      <c r="A631" t="s">
        <v>1894</v>
      </c>
      <c r="B631" t="s">
        <v>230</v>
      </c>
      <c r="C631" t="s">
        <v>46</v>
      </c>
      <c r="D631" s="3">
        <v>71501</v>
      </c>
      <c r="E631" t="s">
        <v>1986</v>
      </c>
      <c r="F631" t="s">
        <v>48</v>
      </c>
      <c r="G631" t="s">
        <v>49</v>
      </c>
      <c r="H631" t="s">
        <v>50</v>
      </c>
      <c r="I631" t="s">
        <v>51</v>
      </c>
      <c r="J631" t="s">
        <v>102</v>
      </c>
      <c r="K631" t="s">
        <v>102</v>
      </c>
      <c r="L631" t="s">
        <v>103</v>
      </c>
      <c r="M631" t="s">
        <v>52</v>
      </c>
      <c r="N631" t="s">
        <v>2236</v>
      </c>
      <c r="O631" t="s">
        <v>105</v>
      </c>
      <c r="Q631" s="3"/>
      <c r="U631" s="3"/>
      <c r="W631" t="s">
        <v>43</v>
      </c>
      <c r="X631" t="s">
        <v>43</v>
      </c>
      <c r="Y631" s="3">
        <v>2529</v>
      </c>
      <c r="Z631" t="s">
        <v>1901</v>
      </c>
      <c r="AA631" t="s">
        <v>1367</v>
      </c>
      <c r="AB631" t="s">
        <v>1976</v>
      </c>
      <c r="AC631" t="s">
        <v>1578</v>
      </c>
      <c r="AD631" t="s">
        <v>110</v>
      </c>
      <c r="AE631" t="s">
        <v>60</v>
      </c>
      <c r="AH631" s="3"/>
      <c r="AI631" s="3">
        <v>2023</v>
      </c>
      <c r="AJ631" s="4">
        <v>45108</v>
      </c>
      <c r="AK631" s="5">
        <v>45278</v>
      </c>
      <c r="AL631" t="s">
        <v>43</v>
      </c>
      <c r="AM631" t="s">
        <v>61</v>
      </c>
      <c r="AN631">
        <v>-1097.22</v>
      </c>
      <c r="AP631">
        <v>1097.22</v>
      </c>
      <c r="AQ631" s="6">
        <v>-1097.22</v>
      </c>
    </row>
    <row r="632" spans="1:43" x14ac:dyDescent="0.3">
      <c r="A632" t="s">
        <v>1894</v>
      </c>
      <c r="B632" t="s">
        <v>230</v>
      </c>
      <c r="C632" t="s">
        <v>46</v>
      </c>
      <c r="D632" s="3">
        <v>71501</v>
      </c>
      <c r="E632" t="s">
        <v>1986</v>
      </c>
      <c r="F632" t="s">
        <v>48</v>
      </c>
      <c r="G632" t="s">
        <v>49</v>
      </c>
      <c r="H632" t="s">
        <v>50</v>
      </c>
      <c r="I632" t="s">
        <v>51</v>
      </c>
      <c r="J632" t="s">
        <v>102</v>
      </c>
      <c r="K632" t="s">
        <v>102</v>
      </c>
      <c r="L632" t="s">
        <v>103</v>
      </c>
      <c r="M632" t="s">
        <v>52</v>
      </c>
      <c r="N632" t="s">
        <v>2237</v>
      </c>
      <c r="O632" t="s">
        <v>105</v>
      </c>
      <c r="Q632" s="3"/>
      <c r="U632" s="3"/>
      <c r="W632" t="s">
        <v>43</v>
      </c>
      <c r="X632" t="s">
        <v>43</v>
      </c>
      <c r="Y632" s="3">
        <v>2530</v>
      </c>
      <c r="Z632" t="s">
        <v>1901</v>
      </c>
      <c r="AA632" t="s">
        <v>1367</v>
      </c>
      <c r="AB632" t="s">
        <v>1976</v>
      </c>
      <c r="AC632" t="s">
        <v>1578</v>
      </c>
      <c r="AD632" t="s">
        <v>110</v>
      </c>
      <c r="AE632" t="s">
        <v>60</v>
      </c>
      <c r="AH632" s="3"/>
      <c r="AI632" s="3">
        <v>2023</v>
      </c>
      <c r="AJ632" s="4">
        <v>45108</v>
      </c>
      <c r="AK632" s="5">
        <v>45278</v>
      </c>
      <c r="AL632" t="s">
        <v>43</v>
      </c>
      <c r="AM632" t="s">
        <v>61</v>
      </c>
      <c r="AN632">
        <v>-1146.71</v>
      </c>
      <c r="AP632">
        <v>1146.71</v>
      </c>
      <c r="AQ632" s="6">
        <v>-1146.71</v>
      </c>
    </row>
    <row r="633" spans="1:43" x14ac:dyDescent="0.3">
      <c r="A633" t="s">
        <v>1894</v>
      </c>
      <c r="B633" t="s">
        <v>230</v>
      </c>
      <c r="C633" t="s">
        <v>46</v>
      </c>
      <c r="D633" s="3">
        <v>71501</v>
      </c>
      <c r="E633" t="s">
        <v>1986</v>
      </c>
      <c r="F633" t="s">
        <v>48</v>
      </c>
      <c r="G633" t="s">
        <v>49</v>
      </c>
      <c r="H633" t="s">
        <v>50</v>
      </c>
      <c r="I633" t="s">
        <v>51</v>
      </c>
      <c r="J633" t="s">
        <v>102</v>
      </c>
      <c r="K633" t="s">
        <v>102</v>
      </c>
      <c r="L633" t="s">
        <v>103</v>
      </c>
      <c r="M633" t="s">
        <v>52</v>
      </c>
      <c r="N633" t="s">
        <v>2238</v>
      </c>
      <c r="O633" t="s">
        <v>105</v>
      </c>
      <c r="Q633" s="3"/>
      <c r="U633" s="3"/>
      <c r="W633" t="s">
        <v>43</v>
      </c>
      <c r="X633" t="s">
        <v>43</v>
      </c>
      <c r="Y633" s="3">
        <v>2531</v>
      </c>
      <c r="Z633" t="s">
        <v>1901</v>
      </c>
      <c r="AA633" t="s">
        <v>1367</v>
      </c>
      <c r="AB633" t="s">
        <v>1976</v>
      </c>
      <c r="AC633" t="s">
        <v>1578</v>
      </c>
      <c r="AD633" t="s">
        <v>110</v>
      </c>
      <c r="AE633" t="s">
        <v>60</v>
      </c>
      <c r="AH633" s="3"/>
      <c r="AI633" s="3">
        <v>2023</v>
      </c>
      <c r="AJ633" s="4">
        <v>45108</v>
      </c>
      <c r="AK633" s="5">
        <v>45278</v>
      </c>
      <c r="AL633" t="s">
        <v>43</v>
      </c>
      <c r="AM633" t="s">
        <v>61</v>
      </c>
      <c r="AN633">
        <v>-1153.22</v>
      </c>
      <c r="AP633">
        <v>1153.22</v>
      </c>
      <c r="AQ633" s="6">
        <v>-1153.22</v>
      </c>
    </row>
    <row r="634" spans="1:43" x14ac:dyDescent="0.3">
      <c r="A634" t="s">
        <v>3497</v>
      </c>
      <c r="B634" t="s">
        <v>551</v>
      </c>
      <c r="C634" t="s">
        <v>46</v>
      </c>
      <c r="D634" s="3">
        <v>71605</v>
      </c>
      <c r="E634" t="s">
        <v>4670</v>
      </c>
      <c r="F634" t="s">
        <v>48</v>
      </c>
      <c r="G634" t="s">
        <v>49</v>
      </c>
      <c r="H634" t="s">
        <v>50</v>
      </c>
      <c r="I634" t="s">
        <v>51</v>
      </c>
      <c r="J634" t="s">
        <v>102</v>
      </c>
      <c r="K634" t="s">
        <v>102</v>
      </c>
      <c r="L634" t="s">
        <v>103</v>
      </c>
      <c r="M634" t="s">
        <v>52</v>
      </c>
      <c r="N634" t="s">
        <v>3203</v>
      </c>
      <c r="O634" t="s">
        <v>3498</v>
      </c>
      <c r="P634" t="s">
        <v>3202</v>
      </c>
      <c r="Q634" s="3">
        <v>1830204</v>
      </c>
      <c r="R634" t="s">
        <v>2243</v>
      </c>
      <c r="S634">
        <v>160</v>
      </c>
      <c r="T634">
        <v>160</v>
      </c>
      <c r="U634" s="3">
        <v>1</v>
      </c>
      <c r="V634" t="s">
        <v>3203</v>
      </c>
      <c r="W634" t="s">
        <v>3160</v>
      </c>
      <c r="X634" t="s">
        <v>3161</v>
      </c>
      <c r="Y634" s="3">
        <v>4</v>
      </c>
      <c r="Z634" t="s">
        <v>4330</v>
      </c>
      <c r="AA634" t="s">
        <v>4331</v>
      </c>
      <c r="AB634" t="s">
        <v>4332</v>
      </c>
      <c r="AC634" t="s">
        <v>4333</v>
      </c>
      <c r="AD634" t="s">
        <v>110</v>
      </c>
      <c r="AE634" t="s">
        <v>60</v>
      </c>
      <c r="AF634" t="s">
        <v>3204</v>
      </c>
      <c r="AG634" t="s">
        <v>3205</v>
      </c>
      <c r="AH634" s="3">
        <v>1</v>
      </c>
      <c r="AI634" s="3">
        <v>2024</v>
      </c>
      <c r="AJ634" s="4">
        <v>45295</v>
      </c>
      <c r="AK634" s="5">
        <v>45327</v>
      </c>
      <c r="AL634" t="s">
        <v>3508</v>
      </c>
      <c r="AM634" t="s">
        <v>61</v>
      </c>
      <c r="AN634">
        <v>160</v>
      </c>
      <c r="AO634">
        <v>160</v>
      </c>
      <c r="AQ634" s="6">
        <v>160</v>
      </c>
    </row>
    <row r="635" spans="1:43" x14ac:dyDescent="0.3">
      <c r="A635" t="s">
        <v>3497</v>
      </c>
      <c r="B635" t="s">
        <v>117</v>
      </c>
      <c r="C635" t="s">
        <v>46</v>
      </c>
      <c r="D635" s="3">
        <v>71610</v>
      </c>
      <c r="E635" t="s">
        <v>4671</v>
      </c>
      <c r="F635" t="s">
        <v>48</v>
      </c>
      <c r="G635" t="s">
        <v>49</v>
      </c>
      <c r="H635" t="s">
        <v>50</v>
      </c>
      <c r="I635" t="s">
        <v>51</v>
      </c>
      <c r="J635" t="s">
        <v>102</v>
      </c>
      <c r="K635" t="s">
        <v>102</v>
      </c>
      <c r="L635" t="s">
        <v>103</v>
      </c>
      <c r="M635" t="s">
        <v>52</v>
      </c>
      <c r="N635" t="s">
        <v>3179</v>
      </c>
      <c r="O635" t="s">
        <v>3498</v>
      </c>
      <c r="P635" t="s">
        <v>3178</v>
      </c>
      <c r="Q635" s="3">
        <v>1601194</v>
      </c>
      <c r="R635" t="s">
        <v>2243</v>
      </c>
      <c r="S635">
        <v>390</v>
      </c>
      <c r="T635">
        <v>390</v>
      </c>
      <c r="U635" s="3">
        <v>1</v>
      </c>
      <c r="V635" t="s">
        <v>3179</v>
      </c>
      <c r="W635" t="s">
        <v>3160</v>
      </c>
      <c r="X635" t="s">
        <v>3161</v>
      </c>
      <c r="Y635" s="3">
        <v>20</v>
      </c>
      <c r="Z635" t="s">
        <v>4317</v>
      </c>
      <c r="AA635" t="s">
        <v>4318</v>
      </c>
      <c r="AB635" t="s">
        <v>4319</v>
      </c>
      <c r="AC635" t="s">
        <v>3797</v>
      </c>
      <c r="AD635" t="s">
        <v>110</v>
      </c>
      <c r="AE635" t="s">
        <v>60</v>
      </c>
      <c r="AF635" t="s">
        <v>3180</v>
      </c>
      <c r="AG635" t="s">
        <v>3181</v>
      </c>
      <c r="AH635" s="3">
        <v>1</v>
      </c>
      <c r="AI635" s="3">
        <v>2023</v>
      </c>
      <c r="AJ635" s="4">
        <v>45243</v>
      </c>
      <c r="AK635" s="5">
        <v>45258</v>
      </c>
      <c r="AL635" t="s">
        <v>3508</v>
      </c>
      <c r="AM635" t="s">
        <v>61</v>
      </c>
      <c r="AN635">
        <v>390</v>
      </c>
      <c r="AO635">
        <v>390</v>
      </c>
      <c r="AQ635" s="6">
        <v>390</v>
      </c>
    </row>
    <row r="636" spans="1:43" x14ac:dyDescent="0.3">
      <c r="A636" t="s">
        <v>3497</v>
      </c>
      <c r="B636" t="s">
        <v>117</v>
      </c>
      <c r="C636" t="s">
        <v>46</v>
      </c>
      <c r="D636" s="3">
        <v>71610</v>
      </c>
      <c r="E636" t="s">
        <v>4671</v>
      </c>
      <c r="F636" t="s">
        <v>48</v>
      </c>
      <c r="G636" t="s">
        <v>49</v>
      </c>
      <c r="H636" t="s">
        <v>50</v>
      </c>
      <c r="I636" t="s">
        <v>51</v>
      </c>
      <c r="J636" t="s">
        <v>102</v>
      </c>
      <c r="K636" t="s">
        <v>102</v>
      </c>
      <c r="L636" t="s">
        <v>103</v>
      </c>
      <c r="M636" t="s">
        <v>52</v>
      </c>
      <c r="N636" t="s">
        <v>3183</v>
      </c>
      <c r="O636" t="s">
        <v>3498</v>
      </c>
      <c r="P636" t="s">
        <v>3182</v>
      </c>
      <c r="Q636" s="3">
        <v>1601195</v>
      </c>
      <c r="R636" t="s">
        <v>2243</v>
      </c>
      <c r="S636">
        <v>390</v>
      </c>
      <c r="T636">
        <v>390</v>
      </c>
      <c r="U636" s="3">
        <v>1</v>
      </c>
      <c r="V636" t="s">
        <v>3183</v>
      </c>
      <c r="W636" t="s">
        <v>3160</v>
      </c>
      <c r="X636" t="s">
        <v>3161</v>
      </c>
      <c r="Y636" s="3">
        <v>23</v>
      </c>
      <c r="Z636" t="s">
        <v>4317</v>
      </c>
      <c r="AA636" t="s">
        <v>4320</v>
      </c>
      <c r="AB636" t="s">
        <v>4319</v>
      </c>
      <c r="AC636" t="s">
        <v>3797</v>
      </c>
      <c r="AD636" t="s">
        <v>110</v>
      </c>
      <c r="AE636" t="s">
        <v>60</v>
      </c>
      <c r="AF636" t="s">
        <v>3180</v>
      </c>
      <c r="AG636" t="s">
        <v>3184</v>
      </c>
      <c r="AH636" s="3">
        <v>1</v>
      </c>
      <c r="AI636" s="3">
        <v>2023</v>
      </c>
      <c r="AJ636" s="4">
        <v>45243</v>
      </c>
      <c r="AK636" s="5">
        <v>45258</v>
      </c>
      <c r="AL636" t="s">
        <v>3508</v>
      </c>
      <c r="AM636" t="s">
        <v>61</v>
      </c>
      <c r="AN636">
        <v>390</v>
      </c>
      <c r="AO636">
        <v>390</v>
      </c>
      <c r="AQ636" s="6">
        <v>390</v>
      </c>
    </row>
    <row r="637" spans="1:43" x14ac:dyDescent="0.3">
      <c r="A637" t="s">
        <v>3497</v>
      </c>
      <c r="B637" t="s">
        <v>117</v>
      </c>
      <c r="C637" t="s">
        <v>46</v>
      </c>
      <c r="D637" s="3">
        <v>71610</v>
      </c>
      <c r="E637" t="s">
        <v>4671</v>
      </c>
      <c r="F637" t="s">
        <v>48</v>
      </c>
      <c r="G637" t="s">
        <v>49</v>
      </c>
      <c r="H637" t="s">
        <v>50</v>
      </c>
      <c r="I637" t="s">
        <v>51</v>
      </c>
      <c r="J637" t="s">
        <v>102</v>
      </c>
      <c r="K637" t="s">
        <v>102</v>
      </c>
      <c r="L637" t="s">
        <v>103</v>
      </c>
      <c r="M637" t="s">
        <v>52</v>
      </c>
      <c r="N637" t="s">
        <v>3186</v>
      </c>
      <c r="O637" t="s">
        <v>3498</v>
      </c>
      <c r="P637" t="s">
        <v>3185</v>
      </c>
      <c r="Q637" s="3">
        <v>1601196</v>
      </c>
      <c r="R637" t="s">
        <v>2243</v>
      </c>
      <c r="S637">
        <v>390</v>
      </c>
      <c r="T637">
        <v>390</v>
      </c>
      <c r="U637" s="3">
        <v>1</v>
      </c>
      <c r="V637" t="s">
        <v>3186</v>
      </c>
      <c r="W637" t="s">
        <v>3160</v>
      </c>
      <c r="X637" t="s">
        <v>3161</v>
      </c>
      <c r="Y637" s="3">
        <v>22</v>
      </c>
      <c r="Z637" t="s">
        <v>4317</v>
      </c>
      <c r="AA637" t="s">
        <v>4321</v>
      </c>
      <c r="AB637" t="s">
        <v>4319</v>
      </c>
      <c r="AC637" t="s">
        <v>3797</v>
      </c>
      <c r="AD637" t="s">
        <v>110</v>
      </c>
      <c r="AE637" t="s">
        <v>60</v>
      </c>
      <c r="AF637" t="s">
        <v>3180</v>
      </c>
      <c r="AG637" t="s">
        <v>3187</v>
      </c>
      <c r="AH637" s="3">
        <v>1</v>
      </c>
      <c r="AI637" s="3">
        <v>2023</v>
      </c>
      <c r="AJ637" s="4">
        <v>45243</v>
      </c>
      <c r="AK637" s="5">
        <v>45258</v>
      </c>
      <c r="AL637" t="s">
        <v>3508</v>
      </c>
      <c r="AM637" t="s">
        <v>61</v>
      </c>
      <c r="AN637">
        <v>390</v>
      </c>
      <c r="AO637">
        <v>390</v>
      </c>
      <c r="AQ637" s="6">
        <v>390</v>
      </c>
    </row>
    <row r="638" spans="1:43" x14ac:dyDescent="0.3">
      <c r="A638" t="s">
        <v>3497</v>
      </c>
      <c r="B638" t="s">
        <v>117</v>
      </c>
      <c r="C638" t="s">
        <v>46</v>
      </c>
      <c r="D638" s="3">
        <v>71610</v>
      </c>
      <c r="E638" t="s">
        <v>4671</v>
      </c>
      <c r="F638" t="s">
        <v>48</v>
      </c>
      <c r="G638" t="s">
        <v>49</v>
      </c>
      <c r="H638" t="s">
        <v>50</v>
      </c>
      <c r="I638" t="s">
        <v>51</v>
      </c>
      <c r="J638" t="s">
        <v>102</v>
      </c>
      <c r="K638" t="s">
        <v>102</v>
      </c>
      <c r="L638" t="s">
        <v>103</v>
      </c>
      <c r="M638" t="s">
        <v>52</v>
      </c>
      <c r="N638" t="s">
        <v>3189</v>
      </c>
      <c r="O638" t="s">
        <v>3498</v>
      </c>
      <c r="P638" t="s">
        <v>3188</v>
      </c>
      <c r="Q638" s="3">
        <v>1601197</v>
      </c>
      <c r="R638" t="s">
        <v>2243</v>
      </c>
      <c r="S638">
        <v>390</v>
      </c>
      <c r="T638">
        <v>390</v>
      </c>
      <c r="U638" s="3">
        <v>1</v>
      </c>
      <c r="V638" t="s">
        <v>3189</v>
      </c>
      <c r="W638" t="s">
        <v>3160</v>
      </c>
      <c r="X638" t="s">
        <v>3161</v>
      </c>
      <c r="Y638" s="3">
        <v>21</v>
      </c>
      <c r="Z638" t="s">
        <v>4317</v>
      </c>
      <c r="AA638" t="s">
        <v>4322</v>
      </c>
      <c r="AB638" t="s">
        <v>4319</v>
      </c>
      <c r="AC638" t="s">
        <v>3797</v>
      </c>
      <c r="AD638" t="s">
        <v>110</v>
      </c>
      <c r="AE638" t="s">
        <v>60</v>
      </c>
      <c r="AF638" t="s">
        <v>3180</v>
      </c>
      <c r="AG638" t="s">
        <v>3190</v>
      </c>
      <c r="AH638" s="3">
        <v>1</v>
      </c>
      <c r="AI638" s="3">
        <v>2023</v>
      </c>
      <c r="AJ638" s="4">
        <v>45243</v>
      </c>
      <c r="AK638" s="5">
        <v>45258</v>
      </c>
      <c r="AL638" t="s">
        <v>3508</v>
      </c>
      <c r="AM638" t="s">
        <v>61</v>
      </c>
      <c r="AN638">
        <v>390</v>
      </c>
      <c r="AO638">
        <v>390</v>
      </c>
      <c r="AQ638" s="6">
        <v>390</v>
      </c>
    </row>
    <row r="639" spans="1:43" x14ac:dyDescent="0.3">
      <c r="A639" t="s">
        <v>3497</v>
      </c>
      <c r="B639" t="s">
        <v>551</v>
      </c>
      <c r="C639" t="s">
        <v>46</v>
      </c>
      <c r="D639" s="3">
        <v>71615</v>
      </c>
      <c r="E639" t="s">
        <v>4642</v>
      </c>
      <c r="F639" t="s">
        <v>48</v>
      </c>
      <c r="G639" t="s">
        <v>49</v>
      </c>
      <c r="H639" t="s">
        <v>50</v>
      </c>
      <c r="I639" t="s">
        <v>51</v>
      </c>
      <c r="J639" t="s">
        <v>102</v>
      </c>
      <c r="K639" t="s">
        <v>102</v>
      </c>
      <c r="L639" t="s">
        <v>103</v>
      </c>
      <c r="M639" t="s">
        <v>52</v>
      </c>
      <c r="N639" t="s">
        <v>3288</v>
      </c>
      <c r="O639" t="s">
        <v>3498</v>
      </c>
      <c r="P639" t="s">
        <v>3257</v>
      </c>
      <c r="Q639" s="3">
        <v>300001537560664</v>
      </c>
      <c r="R639" t="s">
        <v>2243</v>
      </c>
      <c r="S639">
        <v>1248.8</v>
      </c>
      <c r="T639">
        <v>1248.8</v>
      </c>
      <c r="U639" s="3">
        <v>1</v>
      </c>
      <c r="V639" t="s">
        <v>3288</v>
      </c>
      <c r="W639" t="s">
        <v>3278</v>
      </c>
      <c r="X639" t="s">
        <v>3279</v>
      </c>
      <c r="Y639" s="3">
        <v>165</v>
      </c>
      <c r="Z639" t="s">
        <v>4453</v>
      </c>
      <c r="AA639" t="s">
        <v>4454</v>
      </c>
      <c r="AB639" t="s">
        <v>4455</v>
      </c>
      <c r="AC639" t="s">
        <v>4452</v>
      </c>
      <c r="AD639" t="s">
        <v>110</v>
      </c>
      <c r="AE639" t="s">
        <v>60</v>
      </c>
      <c r="AF639" t="s">
        <v>2247</v>
      </c>
      <c r="AH639" s="3">
        <v>0</v>
      </c>
      <c r="AI639" s="3">
        <v>2024</v>
      </c>
      <c r="AJ639" s="4">
        <v>45321</v>
      </c>
      <c r="AK639" s="5">
        <v>45322</v>
      </c>
      <c r="AL639" t="s">
        <v>3508</v>
      </c>
      <c r="AM639" t="s">
        <v>61</v>
      </c>
      <c r="AN639">
        <v>1248.8</v>
      </c>
      <c r="AO639">
        <v>1248.8</v>
      </c>
      <c r="AQ639" s="6">
        <v>1248.8</v>
      </c>
    </row>
    <row r="640" spans="1:43" x14ac:dyDescent="0.3">
      <c r="A640" t="s">
        <v>3497</v>
      </c>
      <c r="B640" t="s">
        <v>440</v>
      </c>
      <c r="C640" t="s">
        <v>46</v>
      </c>
      <c r="D640" s="3">
        <v>71615</v>
      </c>
      <c r="E640" t="s">
        <v>4642</v>
      </c>
      <c r="F640" t="s">
        <v>48</v>
      </c>
      <c r="G640" t="s">
        <v>49</v>
      </c>
      <c r="H640" t="s">
        <v>50</v>
      </c>
      <c r="I640" t="s">
        <v>51</v>
      </c>
      <c r="J640" t="s">
        <v>102</v>
      </c>
      <c r="K640" t="s">
        <v>102</v>
      </c>
      <c r="L640" t="s">
        <v>103</v>
      </c>
      <c r="M640" t="s">
        <v>52</v>
      </c>
      <c r="N640" t="s">
        <v>4462</v>
      </c>
      <c r="O640" t="s">
        <v>3498</v>
      </c>
      <c r="Q640" s="3">
        <v>300001644407576</v>
      </c>
      <c r="R640" t="s">
        <v>2243</v>
      </c>
      <c r="S640">
        <v>0</v>
      </c>
      <c r="T640">
        <v>0</v>
      </c>
      <c r="U640" s="3">
        <v>1</v>
      </c>
      <c r="V640" t="s">
        <v>4462</v>
      </c>
      <c r="W640" t="s">
        <v>3278</v>
      </c>
      <c r="X640" t="s">
        <v>3279</v>
      </c>
      <c r="Y640" s="3">
        <v>31</v>
      </c>
      <c r="Z640" t="s">
        <v>4463</v>
      </c>
      <c r="AA640" t="s">
        <v>4464</v>
      </c>
      <c r="AB640" t="s">
        <v>4465</v>
      </c>
      <c r="AC640" t="s">
        <v>3544</v>
      </c>
      <c r="AD640" t="s">
        <v>110</v>
      </c>
      <c r="AE640" t="s">
        <v>60</v>
      </c>
      <c r="AF640" t="s">
        <v>2247</v>
      </c>
      <c r="AH640" s="3">
        <v>0</v>
      </c>
      <c r="AI640" s="3">
        <v>2024</v>
      </c>
      <c r="AJ640" s="4">
        <v>45383</v>
      </c>
      <c r="AK640" s="5">
        <v>45441</v>
      </c>
      <c r="AL640" t="s">
        <v>3508</v>
      </c>
      <c r="AM640" t="s">
        <v>61</v>
      </c>
      <c r="AN640">
        <v>-312.2</v>
      </c>
      <c r="AP640">
        <v>312.2</v>
      </c>
      <c r="AQ640" s="6">
        <v>-312.2</v>
      </c>
    </row>
    <row r="641" spans="1:43" x14ac:dyDescent="0.3">
      <c r="A641" t="s">
        <v>3497</v>
      </c>
      <c r="B641" t="s">
        <v>517</v>
      </c>
      <c r="C641" t="s">
        <v>46</v>
      </c>
      <c r="D641" s="3">
        <v>71615</v>
      </c>
      <c r="E641" t="s">
        <v>4642</v>
      </c>
      <c r="F641" t="s">
        <v>48</v>
      </c>
      <c r="G641" t="s">
        <v>49</v>
      </c>
      <c r="H641" t="s">
        <v>50</v>
      </c>
      <c r="I641" t="s">
        <v>51</v>
      </c>
      <c r="J641" t="s">
        <v>102</v>
      </c>
      <c r="K641" t="s">
        <v>102</v>
      </c>
      <c r="L641" t="s">
        <v>103</v>
      </c>
      <c r="M641" t="s">
        <v>52</v>
      </c>
      <c r="N641" t="s">
        <v>4462</v>
      </c>
      <c r="O641" t="s">
        <v>3498</v>
      </c>
      <c r="Q641" s="3">
        <v>300001644407576</v>
      </c>
      <c r="R641" t="s">
        <v>2243</v>
      </c>
      <c r="S641">
        <v>0</v>
      </c>
      <c r="T641">
        <v>0</v>
      </c>
      <c r="U641" s="3">
        <v>1</v>
      </c>
      <c r="V641" t="s">
        <v>4462</v>
      </c>
      <c r="W641" t="s">
        <v>3278</v>
      </c>
      <c r="X641" t="s">
        <v>3279</v>
      </c>
      <c r="Y641" s="3">
        <v>1202</v>
      </c>
      <c r="Z641" t="s">
        <v>4466</v>
      </c>
      <c r="AA641" t="s">
        <v>4464</v>
      </c>
      <c r="AB641" t="s">
        <v>4467</v>
      </c>
      <c r="AC641" t="s">
        <v>4468</v>
      </c>
      <c r="AD641" t="s">
        <v>110</v>
      </c>
      <c r="AE641" t="s">
        <v>60</v>
      </c>
      <c r="AF641" t="s">
        <v>2247</v>
      </c>
      <c r="AH641" s="3">
        <v>0</v>
      </c>
      <c r="AI641" s="3">
        <v>2024</v>
      </c>
      <c r="AJ641" s="4">
        <v>45370</v>
      </c>
      <c r="AK641" s="5">
        <v>45370</v>
      </c>
      <c r="AL641" t="s">
        <v>3508</v>
      </c>
      <c r="AM641" t="s">
        <v>61</v>
      </c>
      <c r="AN641">
        <v>312.2</v>
      </c>
      <c r="AO641">
        <v>312.2</v>
      </c>
      <c r="AQ641" s="6">
        <v>312.2</v>
      </c>
    </row>
    <row r="642" spans="1:43" x14ac:dyDescent="0.3">
      <c r="A642" t="s">
        <v>3497</v>
      </c>
      <c r="B642" t="s">
        <v>117</v>
      </c>
      <c r="C642" t="s">
        <v>46</v>
      </c>
      <c r="D642" s="3">
        <v>71620</v>
      </c>
      <c r="E642" t="s">
        <v>4643</v>
      </c>
      <c r="F642" t="s">
        <v>48</v>
      </c>
      <c r="G642" t="s">
        <v>49</v>
      </c>
      <c r="H642" t="s">
        <v>50</v>
      </c>
      <c r="I642" t="s">
        <v>51</v>
      </c>
      <c r="J642" t="s">
        <v>102</v>
      </c>
      <c r="K642" t="s">
        <v>102</v>
      </c>
      <c r="L642" t="s">
        <v>103</v>
      </c>
      <c r="M642" t="s">
        <v>52</v>
      </c>
      <c r="N642" t="s">
        <v>2678</v>
      </c>
      <c r="O642" t="s">
        <v>3498</v>
      </c>
      <c r="P642" t="s">
        <v>2677</v>
      </c>
      <c r="Q642" s="3">
        <v>300001373816148</v>
      </c>
      <c r="R642" t="s">
        <v>2243</v>
      </c>
      <c r="S642">
        <v>10400</v>
      </c>
      <c r="T642">
        <v>10400</v>
      </c>
      <c r="U642" s="3">
        <v>1</v>
      </c>
      <c r="V642" t="s">
        <v>2678</v>
      </c>
      <c r="W642" t="s">
        <v>2679</v>
      </c>
      <c r="X642" t="s">
        <v>2680</v>
      </c>
      <c r="Y642" s="3">
        <v>441</v>
      </c>
      <c r="Z642" t="s">
        <v>3794</v>
      </c>
      <c r="AA642" t="s">
        <v>3795</v>
      </c>
      <c r="AB642" t="s">
        <v>3796</v>
      </c>
      <c r="AC642" t="s">
        <v>3797</v>
      </c>
      <c r="AD642" t="s">
        <v>110</v>
      </c>
      <c r="AE642" t="s">
        <v>60</v>
      </c>
      <c r="AF642" t="s">
        <v>2247</v>
      </c>
      <c r="AH642" s="3">
        <v>0</v>
      </c>
      <c r="AI642" s="3">
        <v>2023</v>
      </c>
      <c r="AJ642" s="4">
        <v>45243</v>
      </c>
      <c r="AK642" s="5">
        <v>45243</v>
      </c>
      <c r="AL642" t="s">
        <v>3508</v>
      </c>
      <c r="AM642" t="s">
        <v>116</v>
      </c>
      <c r="AN642">
        <v>10400</v>
      </c>
      <c r="AO642">
        <v>77.83</v>
      </c>
      <c r="AQ642" s="6">
        <v>77.83</v>
      </c>
    </row>
    <row r="643" spans="1:43" x14ac:dyDescent="0.3">
      <c r="A643" t="s">
        <v>3497</v>
      </c>
      <c r="B643" t="s">
        <v>117</v>
      </c>
      <c r="C643" t="s">
        <v>46</v>
      </c>
      <c r="D643" s="3">
        <v>71620</v>
      </c>
      <c r="E643" t="s">
        <v>4643</v>
      </c>
      <c r="F643" t="s">
        <v>48</v>
      </c>
      <c r="G643" t="s">
        <v>49</v>
      </c>
      <c r="H643" t="s">
        <v>50</v>
      </c>
      <c r="I643" t="s">
        <v>51</v>
      </c>
      <c r="J643" t="s">
        <v>102</v>
      </c>
      <c r="K643" t="s">
        <v>102</v>
      </c>
      <c r="L643" t="s">
        <v>103</v>
      </c>
      <c r="M643" t="s">
        <v>52</v>
      </c>
      <c r="N643" t="s">
        <v>3258</v>
      </c>
      <c r="O643" t="s">
        <v>3498</v>
      </c>
      <c r="P643" t="s">
        <v>3257</v>
      </c>
      <c r="Q643" s="3">
        <v>300001373911828</v>
      </c>
      <c r="R643" t="s">
        <v>2243</v>
      </c>
      <c r="S643">
        <v>713.6</v>
      </c>
      <c r="T643">
        <v>713.6</v>
      </c>
      <c r="U643" s="3">
        <v>1</v>
      </c>
      <c r="V643" t="s">
        <v>3258</v>
      </c>
      <c r="W643" t="s">
        <v>3259</v>
      </c>
      <c r="X643" t="s">
        <v>3260</v>
      </c>
      <c r="Y643" s="3">
        <v>440</v>
      </c>
      <c r="Z643" t="s">
        <v>3794</v>
      </c>
      <c r="AA643" t="s">
        <v>4398</v>
      </c>
      <c r="AB643" t="s">
        <v>3796</v>
      </c>
      <c r="AC643" t="s">
        <v>3797</v>
      </c>
      <c r="AD643" t="s">
        <v>110</v>
      </c>
      <c r="AE643" t="s">
        <v>60</v>
      </c>
      <c r="AF643" t="s">
        <v>2247</v>
      </c>
      <c r="AH643" s="3">
        <v>0</v>
      </c>
      <c r="AI643" s="3">
        <v>2023</v>
      </c>
      <c r="AJ643" s="4">
        <v>45243</v>
      </c>
      <c r="AK643" s="5">
        <v>45243</v>
      </c>
      <c r="AL643" t="s">
        <v>3508</v>
      </c>
      <c r="AM643" t="s">
        <v>61</v>
      </c>
      <c r="AN643">
        <v>713.6</v>
      </c>
      <c r="AO643">
        <v>713.6</v>
      </c>
      <c r="AQ643" s="6">
        <v>713.6</v>
      </c>
    </row>
    <row r="644" spans="1:43" x14ac:dyDescent="0.3">
      <c r="A644" t="s">
        <v>3497</v>
      </c>
      <c r="B644" t="s">
        <v>117</v>
      </c>
      <c r="C644" t="s">
        <v>46</v>
      </c>
      <c r="D644" s="3">
        <v>71620</v>
      </c>
      <c r="E644" t="s">
        <v>4643</v>
      </c>
      <c r="F644" t="s">
        <v>48</v>
      </c>
      <c r="G644" t="s">
        <v>49</v>
      </c>
      <c r="H644" t="s">
        <v>50</v>
      </c>
      <c r="I644" t="s">
        <v>51</v>
      </c>
      <c r="J644" t="s">
        <v>102</v>
      </c>
      <c r="K644" t="s">
        <v>102</v>
      </c>
      <c r="L644" t="s">
        <v>103</v>
      </c>
      <c r="M644" t="s">
        <v>52</v>
      </c>
      <c r="N644" t="s">
        <v>3261</v>
      </c>
      <c r="O644" t="s">
        <v>3498</v>
      </c>
      <c r="P644" t="s">
        <v>3257</v>
      </c>
      <c r="Q644" s="3">
        <v>300001374085483</v>
      </c>
      <c r="R644" t="s">
        <v>2243</v>
      </c>
      <c r="S644">
        <v>713.6</v>
      </c>
      <c r="T644">
        <v>713.6</v>
      </c>
      <c r="U644" s="3">
        <v>1</v>
      </c>
      <c r="V644" t="s">
        <v>3261</v>
      </c>
      <c r="W644" t="s">
        <v>2729</v>
      </c>
      <c r="X644" t="s">
        <v>2730</v>
      </c>
      <c r="Y644" s="3">
        <v>192</v>
      </c>
      <c r="Z644" t="s">
        <v>3798</v>
      </c>
      <c r="AA644" t="s">
        <v>4399</v>
      </c>
      <c r="AB644" t="s">
        <v>3800</v>
      </c>
      <c r="AC644" t="s">
        <v>3797</v>
      </c>
      <c r="AD644" t="s">
        <v>110</v>
      </c>
      <c r="AE644" t="s">
        <v>60</v>
      </c>
      <c r="AF644" t="s">
        <v>2247</v>
      </c>
      <c r="AH644" s="3">
        <v>0</v>
      </c>
      <c r="AI644" s="3">
        <v>2023</v>
      </c>
      <c r="AJ644" s="4">
        <v>45243</v>
      </c>
      <c r="AK644" s="5">
        <v>45244</v>
      </c>
      <c r="AL644" t="s">
        <v>3508</v>
      </c>
      <c r="AM644" t="s">
        <v>61</v>
      </c>
      <c r="AN644">
        <v>713.6</v>
      </c>
      <c r="AO644">
        <v>713.6</v>
      </c>
      <c r="AQ644" s="6">
        <v>713.6</v>
      </c>
    </row>
    <row r="645" spans="1:43" x14ac:dyDescent="0.3">
      <c r="A645" t="s">
        <v>3497</v>
      </c>
      <c r="B645" t="s">
        <v>117</v>
      </c>
      <c r="C645" t="s">
        <v>46</v>
      </c>
      <c r="D645" s="3">
        <v>71620</v>
      </c>
      <c r="E645" t="s">
        <v>4643</v>
      </c>
      <c r="F645" t="s">
        <v>48</v>
      </c>
      <c r="G645" t="s">
        <v>49</v>
      </c>
      <c r="H645" t="s">
        <v>50</v>
      </c>
      <c r="I645" t="s">
        <v>51</v>
      </c>
      <c r="J645" t="s">
        <v>102</v>
      </c>
      <c r="K645" t="s">
        <v>102</v>
      </c>
      <c r="L645" t="s">
        <v>103</v>
      </c>
      <c r="M645" t="s">
        <v>52</v>
      </c>
      <c r="N645" t="s">
        <v>3262</v>
      </c>
      <c r="O645" t="s">
        <v>3498</v>
      </c>
      <c r="P645" t="s">
        <v>3257</v>
      </c>
      <c r="Q645" s="3">
        <v>300001374129210</v>
      </c>
      <c r="R645" t="s">
        <v>2243</v>
      </c>
      <c r="S645">
        <v>713.6</v>
      </c>
      <c r="T645">
        <v>713.6</v>
      </c>
      <c r="U645" s="3">
        <v>1</v>
      </c>
      <c r="V645" t="s">
        <v>3262</v>
      </c>
      <c r="W645" t="s">
        <v>3263</v>
      </c>
      <c r="X645" t="s">
        <v>3264</v>
      </c>
      <c r="Y645" s="3">
        <v>193</v>
      </c>
      <c r="Z645" t="s">
        <v>3798</v>
      </c>
      <c r="AA645" t="s">
        <v>4400</v>
      </c>
      <c r="AB645" t="s">
        <v>3800</v>
      </c>
      <c r="AC645" t="s">
        <v>3797</v>
      </c>
      <c r="AD645" t="s">
        <v>110</v>
      </c>
      <c r="AE645" t="s">
        <v>60</v>
      </c>
      <c r="AF645" t="s">
        <v>2247</v>
      </c>
      <c r="AH645" s="3">
        <v>0</v>
      </c>
      <c r="AI645" s="3">
        <v>2023</v>
      </c>
      <c r="AJ645" s="4">
        <v>45243</v>
      </c>
      <c r="AK645" s="5">
        <v>45244</v>
      </c>
      <c r="AL645" t="s">
        <v>3508</v>
      </c>
      <c r="AM645" t="s">
        <v>61</v>
      </c>
      <c r="AN645">
        <v>713.6</v>
      </c>
      <c r="AO645">
        <v>713.6</v>
      </c>
      <c r="AQ645" s="6">
        <v>713.6</v>
      </c>
    </row>
    <row r="646" spans="1:43" x14ac:dyDescent="0.3">
      <c r="A646" t="s">
        <v>3497</v>
      </c>
      <c r="B646" t="s">
        <v>117</v>
      </c>
      <c r="C646" t="s">
        <v>46</v>
      </c>
      <c r="D646" s="3">
        <v>71620</v>
      </c>
      <c r="E646" t="s">
        <v>4643</v>
      </c>
      <c r="F646" t="s">
        <v>48</v>
      </c>
      <c r="G646" t="s">
        <v>49</v>
      </c>
      <c r="H646" t="s">
        <v>50</v>
      </c>
      <c r="I646" t="s">
        <v>51</v>
      </c>
      <c r="J646" t="s">
        <v>102</v>
      </c>
      <c r="K646" t="s">
        <v>102</v>
      </c>
      <c r="L646" t="s">
        <v>103</v>
      </c>
      <c r="M646" t="s">
        <v>52</v>
      </c>
      <c r="N646" t="s">
        <v>4401</v>
      </c>
      <c r="O646" t="s">
        <v>3498</v>
      </c>
      <c r="P646" t="s">
        <v>4402</v>
      </c>
      <c r="Q646" s="3">
        <v>300001375979560</v>
      </c>
      <c r="R646" t="s">
        <v>2243</v>
      </c>
      <c r="S646">
        <v>0</v>
      </c>
      <c r="T646">
        <v>0</v>
      </c>
      <c r="U646" s="3">
        <v>1</v>
      </c>
      <c r="V646" t="s">
        <v>4401</v>
      </c>
      <c r="W646" t="s">
        <v>3263</v>
      </c>
      <c r="X646" t="s">
        <v>3264</v>
      </c>
      <c r="Y646" s="3">
        <v>728</v>
      </c>
      <c r="Z646" t="s">
        <v>4405</v>
      </c>
      <c r="AA646" t="s">
        <v>4403</v>
      </c>
      <c r="AB646" t="s">
        <v>4406</v>
      </c>
      <c r="AC646" t="s">
        <v>4404</v>
      </c>
      <c r="AD646" t="s">
        <v>110</v>
      </c>
      <c r="AE646" t="s">
        <v>60</v>
      </c>
      <c r="AF646" t="s">
        <v>2247</v>
      </c>
      <c r="AH646" s="3">
        <v>0</v>
      </c>
      <c r="AI646" s="3">
        <v>2023</v>
      </c>
      <c r="AJ646" s="4">
        <v>45244</v>
      </c>
      <c r="AK646" s="5">
        <v>45244</v>
      </c>
      <c r="AL646" t="s">
        <v>3508</v>
      </c>
      <c r="AM646" t="s">
        <v>61</v>
      </c>
      <c r="AN646">
        <v>-892</v>
      </c>
      <c r="AP646">
        <v>892</v>
      </c>
      <c r="AQ646" s="6">
        <v>-892</v>
      </c>
    </row>
    <row r="647" spans="1:43" x14ac:dyDescent="0.3">
      <c r="A647" t="s">
        <v>3497</v>
      </c>
      <c r="B647" t="s">
        <v>117</v>
      </c>
      <c r="C647" t="s">
        <v>46</v>
      </c>
      <c r="D647" s="3">
        <v>71620</v>
      </c>
      <c r="E647" t="s">
        <v>4643</v>
      </c>
      <c r="F647" t="s">
        <v>48</v>
      </c>
      <c r="G647" t="s">
        <v>49</v>
      </c>
      <c r="H647" t="s">
        <v>50</v>
      </c>
      <c r="I647" t="s">
        <v>51</v>
      </c>
      <c r="J647" t="s">
        <v>102</v>
      </c>
      <c r="K647" t="s">
        <v>102</v>
      </c>
      <c r="L647" t="s">
        <v>103</v>
      </c>
      <c r="M647" t="s">
        <v>52</v>
      </c>
      <c r="N647" t="s">
        <v>4401</v>
      </c>
      <c r="O647" t="s">
        <v>3498</v>
      </c>
      <c r="P647" t="s">
        <v>4402</v>
      </c>
      <c r="Q647" s="3">
        <v>300001375979560</v>
      </c>
      <c r="R647" t="s">
        <v>2243</v>
      </c>
      <c r="S647">
        <v>0</v>
      </c>
      <c r="T647">
        <v>0</v>
      </c>
      <c r="U647" s="3">
        <v>1</v>
      </c>
      <c r="V647" t="s">
        <v>4401</v>
      </c>
      <c r="W647" t="s">
        <v>3263</v>
      </c>
      <c r="X647" t="s">
        <v>3264</v>
      </c>
      <c r="Y647" s="3">
        <v>942</v>
      </c>
      <c r="Z647" t="s">
        <v>3798</v>
      </c>
      <c r="AA647" t="s">
        <v>4403</v>
      </c>
      <c r="AB647" t="s">
        <v>3800</v>
      </c>
      <c r="AC647" t="s">
        <v>4404</v>
      </c>
      <c r="AD647" t="s">
        <v>110</v>
      </c>
      <c r="AE647" t="s">
        <v>60</v>
      </c>
      <c r="AF647" t="s">
        <v>2247</v>
      </c>
      <c r="AH647" s="3">
        <v>0</v>
      </c>
      <c r="AI647" s="3">
        <v>2023</v>
      </c>
      <c r="AJ647" s="4">
        <v>45244</v>
      </c>
      <c r="AK647" s="5">
        <v>45244</v>
      </c>
      <c r="AL647" t="s">
        <v>3508</v>
      </c>
      <c r="AM647" t="s">
        <v>61</v>
      </c>
      <c r="AN647">
        <v>892</v>
      </c>
      <c r="AO647">
        <v>892</v>
      </c>
      <c r="AQ647" s="6">
        <v>892</v>
      </c>
    </row>
    <row r="648" spans="1:43" x14ac:dyDescent="0.3">
      <c r="A648" t="s">
        <v>3497</v>
      </c>
      <c r="B648" t="s">
        <v>117</v>
      </c>
      <c r="C648" t="s">
        <v>46</v>
      </c>
      <c r="D648" s="3">
        <v>71620</v>
      </c>
      <c r="E648" t="s">
        <v>4643</v>
      </c>
      <c r="F648" t="s">
        <v>48</v>
      </c>
      <c r="G648" t="s">
        <v>49</v>
      </c>
      <c r="H648" t="s">
        <v>50</v>
      </c>
      <c r="I648" t="s">
        <v>51</v>
      </c>
      <c r="J648" t="s">
        <v>102</v>
      </c>
      <c r="K648" t="s">
        <v>102</v>
      </c>
      <c r="L648" t="s">
        <v>103</v>
      </c>
      <c r="M648" t="s">
        <v>52</v>
      </c>
      <c r="N648" t="s">
        <v>4401</v>
      </c>
      <c r="O648" t="s">
        <v>3498</v>
      </c>
      <c r="P648" t="s">
        <v>4407</v>
      </c>
      <c r="Q648" s="3">
        <v>300001375990324</v>
      </c>
      <c r="R648" t="s">
        <v>2243</v>
      </c>
      <c r="S648">
        <v>0</v>
      </c>
      <c r="T648">
        <v>0</v>
      </c>
      <c r="U648" s="3">
        <v>1</v>
      </c>
      <c r="V648" t="s">
        <v>4401</v>
      </c>
      <c r="W648" t="s">
        <v>2269</v>
      </c>
      <c r="X648" t="s">
        <v>2270</v>
      </c>
      <c r="Y648" s="3">
        <v>729</v>
      </c>
      <c r="Z648" t="s">
        <v>4405</v>
      </c>
      <c r="AA648" t="s">
        <v>4408</v>
      </c>
      <c r="AB648" t="s">
        <v>4406</v>
      </c>
      <c r="AC648" t="s">
        <v>4404</v>
      </c>
      <c r="AD648" t="s">
        <v>110</v>
      </c>
      <c r="AE648" t="s">
        <v>60</v>
      </c>
      <c r="AF648" t="s">
        <v>2247</v>
      </c>
      <c r="AH648" s="3">
        <v>0</v>
      </c>
      <c r="AI648" s="3">
        <v>2023</v>
      </c>
      <c r="AJ648" s="4">
        <v>45244</v>
      </c>
      <c r="AK648" s="5">
        <v>45244</v>
      </c>
      <c r="AL648" t="s">
        <v>3508</v>
      </c>
      <c r="AM648" t="s">
        <v>61</v>
      </c>
      <c r="AN648">
        <v>-892</v>
      </c>
      <c r="AP648">
        <v>892</v>
      </c>
      <c r="AQ648" s="6">
        <v>-892</v>
      </c>
    </row>
    <row r="649" spans="1:43" x14ac:dyDescent="0.3">
      <c r="A649" t="s">
        <v>3497</v>
      </c>
      <c r="B649" t="s">
        <v>117</v>
      </c>
      <c r="C649" t="s">
        <v>46</v>
      </c>
      <c r="D649" s="3">
        <v>71620</v>
      </c>
      <c r="E649" t="s">
        <v>4643</v>
      </c>
      <c r="F649" t="s">
        <v>48</v>
      </c>
      <c r="G649" t="s">
        <v>49</v>
      </c>
      <c r="H649" t="s">
        <v>50</v>
      </c>
      <c r="I649" t="s">
        <v>51</v>
      </c>
      <c r="J649" t="s">
        <v>102</v>
      </c>
      <c r="K649" t="s">
        <v>102</v>
      </c>
      <c r="L649" t="s">
        <v>103</v>
      </c>
      <c r="M649" t="s">
        <v>52</v>
      </c>
      <c r="N649" t="s">
        <v>4401</v>
      </c>
      <c r="O649" t="s">
        <v>3498</v>
      </c>
      <c r="P649" t="s">
        <v>4407</v>
      </c>
      <c r="Q649" s="3">
        <v>300001375990324</v>
      </c>
      <c r="R649" t="s">
        <v>2243</v>
      </c>
      <c r="S649">
        <v>0</v>
      </c>
      <c r="T649">
        <v>0</v>
      </c>
      <c r="U649" s="3">
        <v>1</v>
      </c>
      <c r="V649" t="s">
        <v>4401</v>
      </c>
      <c r="W649" t="s">
        <v>2269</v>
      </c>
      <c r="X649" t="s">
        <v>2270</v>
      </c>
      <c r="Y649" s="3">
        <v>943</v>
      </c>
      <c r="Z649" t="s">
        <v>3798</v>
      </c>
      <c r="AA649" t="s">
        <v>4408</v>
      </c>
      <c r="AB649" t="s">
        <v>3800</v>
      </c>
      <c r="AC649" t="s">
        <v>4404</v>
      </c>
      <c r="AD649" t="s">
        <v>110</v>
      </c>
      <c r="AE649" t="s">
        <v>60</v>
      </c>
      <c r="AF649" t="s">
        <v>2247</v>
      </c>
      <c r="AH649" s="3">
        <v>0</v>
      </c>
      <c r="AI649" s="3">
        <v>2023</v>
      </c>
      <c r="AJ649" s="4">
        <v>45244</v>
      </c>
      <c r="AK649" s="5">
        <v>45244</v>
      </c>
      <c r="AL649" t="s">
        <v>3508</v>
      </c>
      <c r="AM649" t="s">
        <v>61</v>
      </c>
      <c r="AN649">
        <v>892</v>
      </c>
      <c r="AO649">
        <v>892</v>
      </c>
      <c r="AQ649" s="6">
        <v>892</v>
      </c>
    </row>
    <row r="650" spans="1:43" x14ac:dyDescent="0.3">
      <c r="A650" t="s">
        <v>3497</v>
      </c>
      <c r="B650" t="s">
        <v>117</v>
      </c>
      <c r="C650" t="s">
        <v>46</v>
      </c>
      <c r="D650" s="3">
        <v>71620</v>
      </c>
      <c r="E650" t="s">
        <v>4643</v>
      </c>
      <c r="F650" t="s">
        <v>48</v>
      </c>
      <c r="G650" t="s">
        <v>49</v>
      </c>
      <c r="H650" t="s">
        <v>50</v>
      </c>
      <c r="I650" t="s">
        <v>51</v>
      </c>
      <c r="J650" t="s">
        <v>102</v>
      </c>
      <c r="K650" t="s">
        <v>102</v>
      </c>
      <c r="L650" t="s">
        <v>103</v>
      </c>
      <c r="M650" t="s">
        <v>52</v>
      </c>
      <c r="N650" t="s">
        <v>4401</v>
      </c>
      <c r="O650" t="s">
        <v>3498</v>
      </c>
      <c r="P650" t="s">
        <v>4409</v>
      </c>
      <c r="Q650" s="3">
        <v>300001375990374</v>
      </c>
      <c r="R650" t="s">
        <v>2243</v>
      </c>
      <c r="S650">
        <v>0</v>
      </c>
      <c r="T650">
        <v>0</v>
      </c>
      <c r="U650" s="3">
        <v>1</v>
      </c>
      <c r="V650" t="s">
        <v>4401</v>
      </c>
      <c r="W650" t="s">
        <v>3259</v>
      </c>
      <c r="X650" t="s">
        <v>3260</v>
      </c>
      <c r="Y650" s="3">
        <v>730</v>
      </c>
      <c r="Z650" t="s">
        <v>4405</v>
      </c>
      <c r="AA650" t="s">
        <v>4410</v>
      </c>
      <c r="AB650" t="s">
        <v>4406</v>
      </c>
      <c r="AC650" t="s">
        <v>4404</v>
      </c>
      <c r="AD650" t="s">
        <v>110</v>
      </c>
      <c r="AE650" t="s">
        <v>60</v>
      </c>
      <c r="AF650" t="s">
        <v>2247</v>
      </c>
      <c r="AH650" s="3">
        <v>0</v>
      </c>
      <c r="AI650" s="3">
        <v>2023</v>
      </c>
      <c r="AJ650" s="4">
        <v>45244</v>
      </c>
      <c r="AK650" s="5">
        <v>45244</v>
      </c>
      <c r="AL650" t="s">
        <v>3508</v>
      </c>
      <c r="AM650" t="s">
        <v>61</v>
      </c>
      <c r="AN650">
        <v>-892</v>
      </c>
      <c r="AP650">
        <v>892</v>
      </c>
      <c r="AQ650" s="6">
        <v>-892</v>
      </c>
    </row>
    <row r="651" spans="1:43" x14ac:dyDescent="0.3">
      <c r="A651" t="s">
        <v>3497</v>
      </c>
      <c r="B651" t="s">
        <v>117</v>
      </c>
      <c r="C651" t="s">
        <v>46</v>
      </c>
      <c r="D651" s="3">
        <v>71620</v>
      </c>
      <c r="E651" t="s">
        <v>4643</v>
      </c>
      <c r="F651" t="s">
        <v>48</v>
      </c>
      <c r="G651" t="s">
        <v>49</v>
      </c>
      <c r="H651" t="s">
        <v>50</v>
      </c>
      <c r="I651" t="s">
        <v>51</v>
      </c>
      <c r="J651" t="s">
        <v>102</v>
      </c>
      <c r="K651" t="s">
        <v>102</v>
      </c>
      <c r="L651" t="s">
        <v>103</v>
      </c>
      <c r="M651" t="s">
        <v>52</v>
      </c>
      <c r="N651" t="s">
        <v>4401</v>
      </c>
      <c r="O651" t="s">
        <v>3498</v>
      </c>
      <c r="P651" t="s">
        <v>4409</v>
      </c>
      <c r="Q651" s="3">
        <v>300001375990374</v>
      </c>
      <c r="R651" t="s">
        <v>2243</v>
      </c>
      <c r="S651">
        <v>0</v>
      </c>
      <c r="T651">
        <v>0</v>
      </c>
      <c r="U651" s="3">
        <v>1</v>
      </c>
      <c r="V651" t="s">
        <v>4401</v>
      </c>
      <c r="W651" t="s">
        <v>3259</v>
      </c>
      <c r="X651" t="s">
        <v>3260</v>
      </c>
      <c r="Y651" s="3">
        <v>941</v>
      </c>
      <c r="Z651" t="s">
        <v>3798</v>
      </c>
      <c r="AA651" t="s">
        <v>4410</v>
      </c>
      <c r="AB651" t="s">
        <v>3800</v>
      </c>
      <c r="AC651" t="s">
        <v>4404</v>
      </c>
      <c r="AD651" t="s">
        <v>110</v>
      </c>
      <c r="AE651" t="s">
        <v>60</v>
      </c>
      <c r="AF651" t="s">
        <v>2247</v>
      </c>
      <c r="AH651" s="3">
        <v>0</v>
      </c>
      <c r="AI651" s="3">
        <v>2023</v>
      </c>
      <c r="AJ651" s="4">
        <v>45244</v>
      </c>
      <c r="AK651" s="5">
        <v>45244</v>
      </c>
      <c r="AL651" t="s">
        <v>3508</v>
      </c>
      <c r="AM651" t="s">
        <v>61</v>
      </c>
      <c r="AN651">
        <v>892</v>
      </c>
      <c r="AO651">
        <v>892</v>
      </c>
      <c r="AQ651" s="6">
        <v>892</v>
      </c>
    </row>
    <row r="652" spans="1:43" x14ac:dyDescent="0.3">
      <c r="A652" t="s">
        <v>3497</v>
      </c>
      <c r="B652" t="s">
        <v>85</v>
      </c>
      <c r="C652" t="s">
        <v>46</v>
      </c>
      <c r="D652" s="3">
        <v>71620</v>
      </c>
      <c r="E652" t="s">
        <v>4643</v>
      </c>
      <c r="F652" t="s">
        <v>48</v>
      </c>
      <c r="G652" t="s">
        <v>49</v>
      </c>
      <c r="H652" t="s">
        <v>50</v>
      </c>
      <c r="I652" t="s">
        <v>51</v>
      </c>
      <c r="J652" t="s">
        <v>102</v>
      </c>
      <c r="K652" t="s">
        <v>102</v>
      </c>
      <c r="L652" t="s">
        <v>103</v>
      </c>
      <c r="M652" t="s">
        <v>52</v>
      </c>
      <c r="N652" t="s">
        <v>4427</v>
      </c>
      <c r="O652" t="s">
        <v>3498</v>
      </c>
      <c r="Q652" s="3">
        <v>300001440049401</v>
      </c>
      <c r="R652" t="s">
        <v>2243</v>
      </c>
      <c r="S652">
        <v>0</v>
      </c>
      <c r="T652">
        <v>0</v>
      </c>
      <c r="U652" s="3">
        <v>1</v>
      </c>
      <c r="V652" t="s">
        <v>4427</v>
      </c>
      <c r="W652" t="s">
        <v>3263</v>
      </c>
      <c r="X652" t="s">
        <v>3264</v>
      </c>
      <c r="Y652" s="3">
        <v>22</v>
      </c>
      <c r="Z652" t="s">
        <v>3829</v>
      </c>
      <c r="AA652" t="s">
        <v>4428</v>
      </c>
      <c r="AB652" t="s">
        <v>3830</v>
      </c>
      <c r="AC652" t="s">
        <v>3852</v>
      </c>
      <c r="AD652" t="s">
        <v>110</v>
      </c>
      <c r="AE652" t="s">
        <v>60</v>
      </c>
      <c r="AF652" t="s">
        <v>2247</v>
      </c>
      <c r="AH652" s="3">
        <v>0</v>
      </c>
      <c r="AI652" s="3">
        <v>2023</v>
      </c>
      <c r="AJ652" s="4">
        <v>45273</v>
      </c>
      <c r="AK652" s="5">
        <v>45282</v>
      </c>
      <c r="AL652" t="s">
        <v>3508</v>
      </c>
      <c r="AM652" t="s">
        <v>61</v>
      </c>
      <c r="AN652">
        <v>-178.4</v>
      </c>
      <c r="AP652">
        <v>178.4</v>
      </c>
      <c r="AQ652" s="6">
        <v>-178.4</v>
      </c>
    </row>
    <row r="653" spans="1:43" x14ac:dyDescent="0.3">
      <c r="A653" t="s">
        <v>3497</v>
      </c>
      <c r="B653" t="s">
        <v>85</v>
      </c>
      <c r="C653" t="s">
        <v>46</v>
      </c>
      <c r="D653" s="3">
        <v>71620</v>
      </c>
      <c r="E653" t="s">
        <v>4643</v>
      </c>
      <c r="F653" t="s">
        <v>48</v>
      </c>
      <c r="G653" t="s">
        <v>49</v>
      </c>
      <c r="H653" t="s">
        <v>50</v>
      </c>
      <c r="I653" t="s">
        <v>51</v>
      </c>
      <c r="J653" t="s">
        <v>102</v>
      </c>
      <c r="K653" t="s">
        <v>102</v>
      </c>
      <c r="L653" t="s">
        <v>103</v>
      </c>
      <c r="M653" t="s">
        <v>52</v>
      </c>
      <c r="N653" t="s">
        <v>4427</v>
      </c>
      <c r="O653" t="s">
        <v>3498</v>
      </c>
      <c r="Q653" s="3">
        <v>300001440049401</v>
      </c>
      <c r="R653" t="s">
        <v>2243</v>
      </c>
      <c r="S653">
        <v>0</v>
      </c>
      <c r="T653">
        <v>0</v>
      </c>
      <c r="U653" s="3">
        <v>1</v>
      </c>
      <c r="V653" t="s">
        <v>4427</v>
      </c>
      <c r="W653" t="s">
        <v>3263</v>
      </c>
      <c r="X653" t="s">
        <v>3264</v>
      </c>
      <c r="Y653" s="3">
        <v>639</v>
      </c>
      <c r="Z653" t="s">
        <v>4429</v>
      </c>
      <c r="AA653" t="s">
        <v>4428</v>
      </c>
      <c r="AB653" t="s">
        <v>4430</v>
      </c>
      <c r="AC653" t="s">
        <v>3852</v>
      </c>
      <c r="AD653" t="s">
        <v>110</v>
      </c>
      <c r="AE653" t="s">
        <v>60</v>
      </c>
      <c r="AF653" t="s">
        <v>2247</v>
      </c>
      <c r="AH653" s="3">
        <v>0</v>
      </c>
      <c r="AI653" s="3">
        <v>2023</v>
      </c>
      <c r="AJ653" s="4">
        <v>45273</v>
      </c>
      <c r="AK653" s="5">
        <v>45274</v>
      </c>
      <c r="AL653" t="s">
        <v>3508</v>
      </c>
      <c r="AM653" t="s">
        <v>61</v>
      </c>
      <c r="AN653">
        <v>178.4</v>
      </c>
      <c r="AO653">
        <v>178.4</v>
      </c>
      <c r="AQ653" s="6">
        <v>178.4</v>
      </c>
    </row>
    <row r="654" spans="1:43" x14ac:dyDescent="0.3">
      <c r="A654" t="s">
        <v>3497</v>
      </c>
      <c r="B654" t="s">
        <v>85</v>
      </c>
      <c r="C654" t="s">
        <v>46</v>
      </c>
      <c r="D654" s="3">
        <v>71620</v>
      </c>
      <c r="E654" t="s">
        <v>4643</v>
      </c>
      <c r="F654" t="s">
        <v>48</v>
      </c>
      <c r="G654" t="s">
        <v>49</v>
      </c>
      <c r="H654" t="s">
        <v>50</v>
      </c>
      <c r="I654" t="s">
        <v>51</v>
      </c>
      <c r="J654" t="s">
        <v>102</v>
      </c>
      <c r="K654" t="s">
        <v>102</v>
      </c>
      <c r="L654" t="s">
        <v>103</v>
      </c>
      <c r="M654" t="s">
        <v>52</v>
      </c>
      <c r="N654" t="s">
        <v>3280</v>
      </c>
      <c r="O654" t="s">
        <v>3498</v>
      </c>
      <c r="Q654" s="3">
        <v>300001440106963</v>
      </c>
      <c r="R654" t="s">
        <v>2243</v>
      </c>
      <c r="S654">
        <v>178.4</v>
      </c>
      <c r="T654">
        <v>178.4</v>
      </c>
      <c r="U654" s="3">
        <v>1</v>
      </c>
      <c r="V654" t="s">
        <v>3280</v>
      </c>
      <c r="W654" t="s">
        <v>2729</v>
      </c>
      <c r="X654" t="s">
        <v>2730</v>
      </c>
      <c r="Y654" s="3">
        <v>467</v>
      </c>
      <c r="Z654" t="s">
        <v>4431</v>
      </c>
      <c r="AA654" t="s">
        <v>4432</v>
      </c>
      <c r="AB654" t="s">
        <v>4433</v>
      </c>
      <c r="AC654" t="s">
        <v>3852</v>
      </c>
      <c r="AD654" t="s">
        <v>110</v>
      </c>
      <c r="AE654" t="s">
        <v>60</v>
      </c>
      <c r="AF654" t="s">
        <v>2247</v>
      </c>
      <c r="AH654" s="3">
        <v>0</v>
      </c>
      <c r="AI654" s="3">
        <v>2023</v>
      </c>
      <c r="AJ654" s="4">
        <v>45273</v>
      </c>
      <c r="AK654" s="5">
        <v>45274</v>
      </c>
      <c r="AL654" t="s">
        <v>3508</v>
      </c>
      <c r="AM654" t="s">
        <v>61</v>
      </c>
      <c r="AN654">
        <v>178.4</v>
      </c>
      <c r="AO654">
        <v>178.4</v>
      </c>
      <c r="AQ654" s="6">
        <v>178.4</v>
      </c>
    </row>
    <row r="655" spans="1:43" x14ac:dyDescent="0.3">
      <c r="A655" t="s">
        <v>3497</v>
      </c>
      <c r="B655" t="s">
        <v>85</v>
      </c>
      <c r="C655" t="s">
        <v>46</v>
      </c>
      <c r="D655" s="3">
        <v>71620</v>
      </c>
      <c r="E655" t="s">
        <v>4643</v>
      </c>
      <c r="F655" t="s">
        <v>48</v>
      </c>
      <c r="G655" t="s">
        <v>49</v>
      </c>
      <c r="H655" t="s">
        <v>50</v>
      </c>
      <c r="I655" t="s">
        <v>51</v>
      </c>
      <c r="J655" t="s">
        <v>102</v>
      </c>
      <c r="K655" t="s">
        <v>102</v>
      </c>
      <c r="L655" t="s">
        <v>103</v>
      </c>
      <c r="M655" t="s">
        <v>52</v>
      </c>
      <c r="N655" t="s">
        <v>4441</v>
      </c>
      <c r="O655" t="s">
        <v>3498</v>
      </c>
      <c r="P655" t="s">
        <v>4442</v>
      </c>
      <c r="Q655" s="3">
        <v>300001463626273</v>
      </c>
      <c r="R655" t="s">
        <v>2243</v>
      </c>
      <c r="S655">
        <v>0</v>
      </c>
      <c r="T655">
        <v>0</v>
      </c>
      <c r="U655" s="3">
        <v>1</v>
      </c>
      <c r="V655" t="s">
        <v>4441</v>
      </c>
      <c r="W655" t="s">
        <v>2269</v>
      </c>
      <c r="X655" t="s">
        <v>2270</v>
      </c>
      <c r="Y655" s="3">
        <v>19</v>
      </c>
      <c r="Z655" t="s">
        <v>3829</v>
      </c>
      <c r="AA655" t="s">
        <v>4443</v>
      </c>
      <c r="AB655" t="s">
        <v>3830</v>
      </c>
      <c r="AC655" t="s">
        <v>3852</v>
      </c>
      <c r="AD655" t="s">
        <v>110</v>
      </c>
      <c r="AE655" t="s">
        <v>60</v>
      </c>
      <c r="AF655" t="s">
        <v>2247</v>
      </c>
      <c r="AH655" s="3">
        <v>0</v>
      </c>
      <c r="AI655" s="3">
        <v>2023</v>
      </c>
      <c r="AJ655" s="4">
        <v>45273</v>
      </c>
      <c r="AK655" s="5">
        <v>45282</v>
      </c>
      <c r="AL655" t="s">
        <v>3508</v>
      </c>
      <c r="AM655" t="s">
        <v>61</v>
      </c>
      <c r="AN655">
        <v>178.4</v>
      </c>
      <c r="AO655">
        <v>178.4</v>
      </c>
      <c r="AQ655" s="6">
        <v>178.4</v>
      </c>
    </row>
    <row r="656" spans="1:43" x14ac:dyDescent="0.3">
      <c r="A656" t="s">
        <v>3497</v>
      </c>
      <c r="B656" t="s">
        <v>85</v>
      </c>
      <c r="C656" t="s">
        <v>46</v>
      </c>
      <c r="D656" s="3">
        <v>71620</v>
      </c>
      <c r="E656" t="s">
        <v>4643</v>
      </c>
      <c r="F656" t="s">
        <v>48</v>
      </c>
      <c r="G656" t="s">
        <v>49</v>
      </c>
      <c r="H656" t="s">
        <v>50</v>
      </c>
      <c r="I656" t="s">
        <v>51</v>
      </c>
      <c r="J656" t="s">
        <v>102</v>
      </c>
      <c r="K656" t="s">
        <v>102</v>
      </c>
      <c r="L656" t="s">
        <v>103</v>
      </c>
      <c r="M656" t="s">
        <v>52</v>
      </c>
      <c r="N656" t="s">
        <v>4441</v>
      </c>
      <c r="O656" t="s">
        <v>3498</v>
      </c>
      <c r="P656" t="s">
        <v>4442</v>
      </c>
      <c r="Q656" s="3">
        <v>300001463626273</v>
      </c>
      <c r="R656" t="s">
        <v>2243</v>
      </c>
      <c r="S656">
        <v>0</v>
      </c>
      <c r="T656">
        <v>0</v>
      </c>
      <c r="U656" s="3">
        <v>1</v>
      </c>
      <c r="V656" t="s">
        <v>4441</v>
      </c>
      <c r="W656" t="s">
        <v>2269</v>
      </c>
      <c r="X656" t="s">
        <v>2270</v>
      </c>
      <c r="Y656" s="3">
        <v>21</v>
      </c>
      <c r="Z656" t="s">
        <v>3829</v>
      </c>
      <c r="AA656" t="s">
        <v>4443</v>
      </c>
      <c r="AB656" t="s">
        <v>3830</v>
      </c>
      <c r="AC656" t="s">
        <v>3852</v>
      </c>
      <c r="AD656" t="s">
        <v>110</v>
      </c>
      <c r="AE656" t="s">
        <v>60</v>
      </c>
      <c r="AF656" t="s">
        <v>2247</v>
      </c>
      <c r="AH656" s="3">
        <v>0</v>
      </c>
      <c r="AI656" s="3">
        <v>2023</v>
      </c>
      <c r="AJ656" s="4">
        <v>45273</v>
      </c>
      <c r="AK656" s="5">
        <v>45282</v>
      </c>
      <c r="AL656" t="s">
        <v>3508</v>
      </c>
      <c r="AM656" t="s">
        <v>61</v>
      </c>
      <c r="AN656">
        <v>-178.4</v>
      </c>
      <c r="AP656">
        <v>178.4</v>
      </c>
      <c r="AQ656" s="6">
        <v>-178.4</v>
      </c>
    </row>
    <row r="657" spans="1:43" x14ac:dyDescent="0.3">
      <c r="A657" t="s">
        <v>3497</v>
      </c>
      <c r="B657" t="s">
        <v>85</v>
      </c>
      <c r="C657" t="s">
        <v>46</v>
      </c>
      <c r="D657" s="3">
        <v>71620</v>
      </c>
      <c r="E657" t="s">
        <v>4643</v>
      </c>
      <c r="F657" t="s">
        <v>48</v>
      </c>
      <c r="G657" t="s">
        <v>49</v>
      </c>
      <c r="H657" t="s">
        <v>50</v>
      </c>
      <c r="I657" t="s">
        <v>51</v>
      </c>
      <c r="J657" t="s">
        <v>102</v>
      </c>
      <c r="K657" t="s">
        <v>102</v>
      </c>
      <c r="L657" t="s">
        <v>103</v>
      </c>
      <c r="M657" t="s">
        <v>52</v>
      </c>
      <c r="N657" t="s">
        <v>3286</v>
      </c>
      <c r="O657" t="s">
        <v>3498</v>
      </c>
      <c r="Q657" s="3">
        <v>300001478556721</v>
      </c>
      <c r="R657" t="s">
        <v>2243</v>
      </c>
      <c r="S657">
        <v>178.4</v>
      </c>
      <c r="T657">
        <v>178.4</v>
      </c>
      <c r="U657" s="3">
        <v>1</v>
      </c>
      <c r="V657" t="s">
        <v>3286</v>
      </c>
      <c r="W657" t="s">
        <v>3259</v>
      </c>
      <c r="X657" t="s">
        <v>3260</v>
      </c>
      <c r="Y657" s="3">
        <v>245</v>
      </c>
      <c r="Z657" t="s">
        <v>4446</v>
      </c>
      <c r="AA657" t="s">
        <v>4447</v>
      </c>
      <c r="AB657" t="s">
        <v>4448</v>
      </c>
      <c r="AC657" t="s">
        <v>3510</v>
      </c>
      <c r="AD657" t="s">
        <v>110</v>
      </c>
      <c r="AE657" t="s">
        <v>60</v>
      </c>
      <c r="AF657" t="s">
        <v>2247</v>
      </c>
      <c r="AH657" s="3">
        <v>0</v>
      </c>
      <c r="AI657" s="3">
        <v>2023</v>
      </c>
      <c r="AJ657" s="4">
        <v>45291</v>
      </c>
      <c r="AK657" s="5">
        <v>45294</v>
      </c>
      <c r="AL657" t="s">
        <v>3508</v>
      </c>
      <c r="AM657" t="s">
        <v>61</v>
      </c>
      <c r="AN657">
        <v>178.4</v>
      </c>
      <c r="AO657">
        <v>178.4</v>
      </c>
      <c r="AQ657" s="6">
        <v>178.4</v>
      </c>
    </row>
    <row r="658" spans="1:43" x14ac:dyDescent="0.3">
      <c r="A658" t="s">
        <v>3497</v>
      </c>
      <c r="B658" t="s">
        <v>551</v>
      </c>
      <c r="C658" t="s">
        <v>46</v>
      </c>
      <c r="D658" s="3">
        <v>71620</v>
      </c>
      <c r="E658" t="s">
        <v>4643</v>
      </c>
      <c r="F658" t="s">
        <v>48</v>
      </c>
      <c r="G658" t="s">
        <v>49</v>
      </c>
      <c r="H658" t="s">
        <v>50</v>
      </c>
      <c r="I658" t="s">
        <v>51</v>
      </c>
      <c r="J658" t="s">
        <v>102</v>
      </c>
      <c r="K658" t="s">
        <v>102</v>
      </c>
      <c r="L658" t="s">
        <v>103</v>
      </c>
      <c r="M658" t="s">
        <v>52</v>
      </c>
      <c r="N658" t="s">
        <v>3287</v>
      </c>
      <c r="O658" t="s">
        <v>3498</v>
      </c>
      <c r="Q658" s="3">
        <v>300001537455737</v>
      </c>
      <c r="R658" t="s">
        <v>2243</v>
      </c>
      <c r="S658">
        <v>178.4</v>
      </c>
      <c r="T658">
        <v>178.4</v>
      </c>
      <c r="U658" s="3">
        <v>1</v>
      </c>
      <c r="V658" t="s">
        <v>3287</v>
      </c>
      <c r="W658" t="s">
        <v>3263</v>
      </c>
      <c r="X658" t="s">
        <v>3264</v>
      </c>
      <c r="Y658" s="3">
        <v>271</v>
      </c>
      <c r="Z658" t="s">
        <v>4449</v>
      </c>
      <c r="AA658" t="s">
        <v>4450</v>
      </c>
      <c r="AB658" t="s">
        <v>4451</v>
      </c>
      <c r="AC658" t="s">
        <v>4452</v>
      </c>
      <c r="AD658" t="s">
        <v>110</v>
      </c>
      <c r="AE658" t="s">
        <v>60</v>
      </c>
      <c r="AF658" t="s">
        <v>2247</v>
      </c>
      <c r="AH658" s="3">
        <v>0</v>
      </c>
      <c r="AI658" s="3">
        <v>2024</v>
      </c>
      <c r="AJ658" s="4">
        <v>45321</v>
      </c>
      <c r="AK658" s="5">
        <v>45321</v>
      </c>
      <c r="AL658" t="s">
        <v>3508</v>
      </c>
      <c r="AM658" t="s">
        <v>61</v>
      </c>
      <c r="AN658">
        <v>178.4</v>
      </c>
      <c r="AO658">
        <v>178.4</v>
      </c>
      <c r="AQ658" s="6">
        <v>178.4</v>
      </c>
    </row>
    <row r="659" spans="1:43" x14ac:dyDescent="0.3">
      <c r="A659" t="s">
        <v>3497</v>
      </c>
      <c r="B659" t="s">
        <v>71</v>
      </c>
      <c r="C659" t="s">
        <v>46</v>
      </c>
      <c r="D659" s="3">
        <v>72126</v>
      </c>
      <c r="E659" t="s">
        <v>4667</v>
      </c>
      <c r="F659" t="s">
        <v>48</v>
      </c>
      <c r="G659" t="s">
        <v>49</v>
      </c>
      <c r="H659" t="s">
        <v>50</v>
      </c>
      <c r="I659" t="s">
        <v>51</v>
      </c>
      <c r="J659" t="s">
        <v>102</v>
      </c>
      <c r="K659" t="s">
        <v>102</v>
      </c>
      <c r="L659" t="s">
        <v>103</v>
      </c>
      <c r="M659" t="s">
        <v>52</v>
      </c>
      <c r="N659" t="s">
        <v>4179</v>
      </c>
      <c r="O659" t="s">
        <v>3498</v>
      </c>
      <c r="Q659" s="3">
        <v>300002273409372</v>
      </c>
      <c r="R659" t="s">
        <v>2243</v>
      </c>
      <c r="S659">
        <v>0</v>
      </c>
      <c r="T659">
        <v>0</v>
      </c>
      <c r="U659" s="3">
        <v>2</v>
      </c>
      <c r="V659" t="s">
        <v>4179</v>
      </c>
      <c r="W659" t="s">
        <v>2582</v>
      </c>
      <c r="X659" t="s">
        <v>2583</v>
      </c>
      <c r="Y659" s="3">
        <v>35</v>
      </c>
      <c r="Z659" t="s">
        <v>4180</v>
      </c>
      <c r="AA659" t="s">
        <v>4181</v>
      </c>
      <c r="AB659" t="s">
        <v>4182</v>
      </c>
      <c r="AC659" t="s">
        <v>4183</v>
      </c>
      <c r="AD659" t="s">
        <v>110</v>
      </c>
      <c r="AE659" t="s">
        <v>60</v>
      </c>
      <c r="AF659" t="s">
        <v>3065</v>
      </c>
      <c r="AG659" t="s">
        <v>3066</v>
      </c>
      <c r="AH659" s="3">
        <v>2</v>
      </c>
      <c r="AI659" s="3">
        <v>2024</v>
      </c>
      <c r="AJ659" s="4">
        <v>45644</v>
      </c>
      <c r="AK659" s="5">
        <v>45649</v>
      </c>
      <c r="AL659" t="s">
        <v>3580</v>
      </c>
      <c r="AM659" t="s">
        <v>116</v>
      </c>
      <c r="AN659">
        <v>0</v>
      </c>
      <c r="AO659">
        <v>0.9</v>
      </c>
      <c r="AQ659" s="6">
        <v>0.9</v>
      </c>
    </row>
    <row r="660" spans="1:43" x14ac:dyDescent="0.3">
      <c r="A660" t="s">
        <v>3497</v>
      </c>
      <c r="B660" t="s">
        <v>71</v>
      </c>
      <c r="C660" t="s">
        <v>46</v>
      </c>
      <c r="D660" s="3">
        <v>72126</v>
      </c>
      <c r="E660" t="s">
        <v>4667</v>
      </c>
      <c r="F660" t="s">
        <v>48</v>
      </c>
      <c r="G660" t="s">
        <v>49</v>
      </c>
      <c r="H660" t="s">
        <v>50</v>
      </c>
      <c r="I660" t="s">
        <v>51</v>
      </c>
      <c r="J660" t="s">
        <v>102</v>
      </c>
      <c r="K660" t="s">
        <v>102</v>
      </c>
      <c r="L660" t="s">
        <v>103</v>
      </c>
      <c r="M660" t="s">
        <v>52</v>
      </c>
      <c r="N660" t="s">
        <v>4179</v>
      </c>
      <c r="O660" t="s">
        <v>3498</v>
      </c>
      <c r="Q660" s="3">
        <v>300002273409372</v>
      </c>
      <c r="R660" t="s">
        <v>2243</v>
      </c>
      <c r="S660">
        <v>0</v>
      </c>
      <c r="T660">
        <v>0</v>
      </c>
      <c r="U660" s="3">
        <v>2</v>
      </c>
      <c r="V660" t="s">
        <v>4179</v>
      </c>
      <c r="W660" t="s">
        <v>2582</v>
      </c>
      <c r="X660" t="s">
        <v>2583</v>
      </c>
      <c r="Y660" s="3">
        <v>36</v>
      </c>
      <c r="Z660" t="s">
        <v>4180</v>
      </c>
      <c r="AA660" t="s">
        <v>4181</v>
      </c>
      <c r="AB660" t="s">
        <v>4182</v>
      </c>
      <c r="AC660" t="s">
        <v>4183</v>
      </c>
      <c r="AD660" t="s">
        <v>110</v>
      </c>
      <c r="AE660" t="s">
        <v>60</v>
      </c>
      <c r="AF660" t="s">
        <v>3065</v>
      </c>
      <c r="AG660" t="s">
        <v>3066</v>
      </c>
      <c r="AH660" s="3">
        <v>2</v>
      </c>
      <c r="AI660" s="3">
        <v>2024</v>
      </c>
      <c r="AJ660" s="4">
        <v>45644</v>
      </c>
      <c r="AK660" s="5">
        <v>45649</v>
      </c>
      <c r="AL660" t="s">
        <v>3580</v>
      </c>
      <c r="AM660" t="s">
        <v>116</v>
      </c>
      <c r="AN660">
        <v>0</v>
      </c>
      <c r="AP660">
        <v>0.9</v>
      </c>
      <c r="AQ660" s="6">
        <v>-0.9</v>
      </c>
    </row>
    <row r="661" spans="1:43" x14ac:dyDescent="0.3">
      <c r="A661" t="s">
        <v>3497</v>
      </c>
      <c r="B661" t="s">
        <v>71</v>
      </c>
      <c r="C661" t="s">
        <v>46</v>
      </c>
      <c r="D661" s="3">
        <v>72126</v>
      </c>
      <c r="E661" t="s">
        <v>4667</v>
      </c>
      <c r="F661" t="s">
        <v>48</v>
      </c>
      <c r="G661" t="s">
        <v>49</v>
      </c>
      <c r="H661" t="s">
        <v>50</v>
      </c>
      <c r="I661" t="s">
        <v>51</v>
      </c>
      <c r="J661" t="s">
        <v>102</v>
      </c>
      <c r="K661" t="s">
        <v>102</v>
      </c>
      <c r="L661" t="s">
        <v>103</v>
      </c>
      <c r="M661" t="s">
        <v>52</v>
      </c>
      <c r="N661" t="s">
        <v>4179</v>
      </c>
      <c r="O661" t="s">
        <v>3498</v>
      </c>
      <c r="Q661" s="3">
        <v>300002273409372</v>
      </c>
      <c r="R661" t="s">
        <v>2243</v>
      </c>
      <c r="S661">
        <v>0</v>
      </c>
      <c r="T661">
        <v>0</v>
      </c>
      <c r="U661" s="3">
        <v>2</v>
      </c>
      <c r="V661" t="s">
        <v>4179</v>
      </c>
      <c r="W661" t="s">
        <v>2582</v>
      </c>
      <c r="X661" t="s">
        <v>2583</v>
      </c>
      <c r="Y661" s="3">
        <v>37</v>
      </c>
      <c r="Z661" t="s">
        <v>4180</v>
      </c>
      <c r="AA661" t="s">
        <v>4181</v>
      </c>
      <c r="AB661" t="s">
        <v>4184</v>
      </c>
      <c r="AC661" t="s">
        <v>4183</v>
      </c>
      <c r="AD661" t="s">
        <v>110</v>
      </c>
      <c r="AE661" t="s">
        <v>60</v>
      </c>
      <c r="AF661" t="s">
        <v>3065</v>
      </c>
      <c r="AG661" t="s">
        <v>3066</v>
      </c>
      <c r="AH661" s="3">
        <v>2</v>
      </c>
      <c r="AI661" s="3">
        <v>2024</v>
      </c>
      <c r="AJ661" s="4">
        <v>45644</v>
      </c>
      <c r="AK661" s="5">
        <v>45649</v>
      </c>
      <c r="AL661" t="s">
        <v>3580</v>
      </c>
      <c r="AM661" t="s">
        <v>116</v>
      </c>
      <c r="AN661">
        <v>55172.880000000005</v>
      </c>
      <c r="AO661">
        <v>421.40000000000003</v>
      </c>
      <c r="AQ661" s="6">
        <v>421.40000000000003</v>
      </c>
    </row>
    <row r="662" spans="1:43" x14ac:dyDescent="0.3">
      <c r="A662" t="s">
        <v>3497</v>
      </c>
      <c r="B662" t="s">
        <v>71</v>
      </c>
      <c r="C662" t="s">
        <v>46</v>
      </c>
      <c r="D662" s="3">
        <v>72126</v>
      </c>
      <c r="E662" t="s">
        <v>4667</v>
      </c>
      <c r="F662" t="s">
        <v>48</v>
      </c>
      <c r="G662" t="s">
        <v>49</v>
      </c>
      <c r="H662" t="s">
        <v>50</v>
      </c>
      <c r="I662" t="s">
        <v>51</v>
      </c>
      <c r="J662" t="s">
        <v>102</v>
      </c>
      <c r="K662" t="s">
        <v>102</v>
      </c>
      <c r="L662" t="s">
        <v>103</v>
      </c>
      <c r="M662" t="s">
        <v>52</v>
      </c>
      <c r="N662" t="s">
        <v>4179</v>
      </c>
      <c r="O662" t="s">
        <v>3498</v>
      </c>
      <c r="Q662" s="3">
        <v>300002273409372</v>
      </c>
      <c r="R662" t="s">
        <v>2243</v>
      </c>
      <c r="S662">
        <v>0</v>
      </c>
      <c r="T662">
        <v>0</v>
      </c>
      <c r="U662" s="3">
        <v>2</v>
      </c>
      <c r="V662" t="s">
        <v>4179</v>
      </c>
      <c r="W662" t="s">
        <v>2582</v>
      </c>
      <c r="X662" t="s">
        <v>2583</v>
      </c>
      <c r="Y662" s="3">
        <v>38</v>
      </c>
      <c r="Z662" t="s">
        <v>4180</v>
      </c>
      <c r="AA662" t="s">
        <v>4181</v>
      </c>
      <c r="AB662" t="s">
        <v>4184</v>
      </c>
      <c r="AC662" t="s">
        <v>4183</v>
      </c>
      <c r="AD662" t="s">
        <v>110</v>
      </c>
      <c r="AE662" t="s">
        <v>60</v>
      </c>
      <c r="AF662" t="s">
        <v>3065</v>
      </c>
      <c r="AG662" t="s">
        <v>3066</v>
      </c>
      <c r="AH662" s="3">
        <v>2</v>
      </c>
      <c r="AI662" s="3">
        <v>2024</v>
      </c>
      <c r="AJ662" s="4">
        <v>45644</v>
      </c>
      <c r="AK662" s="5">
        <v>45649</v>
      </c>
      <c r="AL662" t="s">
        <v>3580</v>
      </c>
      <c r="AM662" t="s">
        <v>116</v>
      </c>
      <c r="AN662">
        <v>-55172.880000000005</v>
      </c>
      <c r="AP662">
        <v>421.40000000000003</v>
      </c>
      <c r="AQ662" s="6">
        <v>-421.40000000000003</v>
      </c>
    </row>
    <row r="663" spans="1:43" x14ac:dyDescent="0.3">
      <c r="A663" t="s">
        <v>3497</v>
      </c>
      <c r="B663" t="s">
        <v>71</v>
      </c>
      <c r="C663" t="s">
        <v>46</v>
      </c>
      <c r="D663" s="3">
        <v>72126</v>
      </c>
      <c r="E663" t="s">
        <v>4667</v>
      </c>
      <c r="F663" t="s">
        <v>48</v>
      </c>
      <c r="G663" t="s">
        <v>49</v>
      </c>
      <c r="H663" t="s">
        <v>50</v>
      </c>
      <c r="I663" t="s">
        <v>51</v>
      </c>
      <c r="J663" t="s">
        <v>102</v>
      </c>
      <c r="K663" t="s">
        <v>102</v>
      </c>
      <c r="L663" t="s">
        <v>103</v>
      </c>
      <c r="M663" t="s">
        <v>52</v>
      </c>
      <c r="N663" t="s">
        <v>4185</v>
      </c>
      <c r="O663" t="s">
        <v>3498</v>
      </c>
      <c r="Q663" s="3">
        <v>300002273409375</v>
      </c>
      <c r="R663" t="s">
        <v>2243</v>
      </c>
      <c r="S663">
        <v>0</v>
      </c>
      <c r="T663">
        <v>0</v>
      </c>
      <c r="U663" s="3">
        <v>2</v>
      </c>
      <c r="V663" t="s">
        <v>4185</v>
      </c>
      <c r="W663" t="s">
        <v>2582</v>
      </c>
      <c r="X663" t="s">
        <v>2583</v>
      </c>
      <c r="Y663" s="3">
        <v>41</v>
      </c>
      <c r="Z663" t="s">
        <v>4186</v>
      </c>
      <c r="AA663" t="s">
        <v>4187</v>
      </c>
      <c r="AB663" t="s">
        <v>4188</v>
      </c>
      <c r="AC663" t="s">
        <v>4183</v>
      </c>
      <c r="AD663" t="s">
        <v>110</v>
      </c>
      <c r="AE663" t="s">
        <v>60</v>
      </c>
      <c r="AF663" t="s">
        <v>3065</v>
      </c>
      <c r="AG663" t="s">
        <v>3066</v>
      </c>
      <c r="AH663" s="3">
        <v>2</v>
      </c>
      <c r="AI663" s="3">
        <v>2024</v>
      </c>
      <c r="AJ663" s="4">
        <v>45644</v>
      </c>
      <c r="AK663" s="5">
        <v>45656</v>
      </c>
      <c r="AL663" t="s">
        <v>3580</v>
      </c>
      <c r="AM663" t="s">
        <v>116</v>
      </c>
      <c r="AN663">
        <v>0</v>
      </c>
      <c r="AO663">
        <v>0.9</v>
      </c>
      <c r="AQ663" s="6">
        <v>0.9</v>
      </c>
    </row>
    <row r="664" spans="1:43" x14ac:dyDescent="0.3">
      <c r="A664" t="s">
        <v>3497</v>
      </c>
      <c r="B664" t="s">
        <v>71</v>
      </c>
      <c r="C664" t="s">
        <v>46</v>
      </c>
      <c r="D664" s="3">
        <v>72126</v>
      </c>
      <c r="E664" t="s">
        <v>4667</v>
      </c>
      <c r="F664" t="s">
        <v>48</v>
      </c>
      <c r="G664" t="s">
        <v>49</v>
      </c>
      <c r="H664" t="s">
        <v>50</v>
      </c>
      <c r="I664" t="s">
        <v>51</v>
      </c>
      <c r="J664" t="s">
        <v>102</v>
      </c>
      <c r="K664" t="s">
        <v>102</v>
      </c>
      <c r="L664" t="s">
        <v>103</v>
      </c>
      <c r="M664" t="s">
        <v>52</v>
      </c>
      <c r="N664" t="s">
        <v>4185</v>
      </c>
      <c r="O664" t="s">
        <v>3498</v>
      </c>
      <c r="Q664" s="3">
        <v>300002273409375</v>
      </c>
      <c r="R664" t="s">
        <v>2243</v>
      </c>
      <c r="S664">
        <v>0</v>
      </c>
      <c r="T664">
        <v>0</v>
      </c>
      <c r="U664" s="3">
        <v>2</v>
      </c>
      <c r="V664" t="s">
        <v>4185</v>
      </c>
      <c r="W664" t="s">
        <v>2582</v>
      </c>
      <c r="X664" t="s">
        <v>2583</v>
      </c>
      <c r="Y664" s="3">
        <v>42</v>
      </c>
      <c r="Z664" t="s">
        <v>4186</v>
      </c>
      <c r="AA664" t="s">
        <v>4187</v>
      </c>
      <c r="AB664" t="s">
        <v>4188</v>
      </c>
      <c r="AC664" t="s">
        <v>4183</v>
      </c>
      <c r="AD664" t="s">
        <v>110</v>
      </c>
      <c r="AE664" t="s">
        <v>60</v>
      </c>
      <c r="AF664" t="s">
        <v>3065</v>
      </c>
      <c r="AG664" t="s">
        <v>3066</v>
      </c>
      <c r="AH664" s="3">
        <v>2</v>
      </c>
      <c r="AI664" s="3">
        <v>2024</v>
      </c>
      <c r="AJ664" s="4">
        <v>45644</v>
      </c>
      <c r="AK664" s="5">
        <v>45656</v>
      </c>
      <c r="AL664" t="s">
        <v>3580</v>
      </c>
      <c r="AM664" t="s">
        <v>116</v>
      </c>
      <c r="AN664">
        <v>0</v>
      </c>
      <c r="AP664">
        <v>0.9</v>
      </c>
      <c r="AQ664" s="6">
        <v>-0.9</v>
      </c>
    </row>
    <row r="665" spans="1:43" x14ac:dyDescent="0.3">
      <c r="A665" t="s">
        <v>3497</v>
      </c>
      <c r="B665" t="s">
        <v>71</v>
      </c>
      <c r="C665" t="s">
        <v>46</v>
      </c>
      <c r="D665" s="3">
        <v>72126</v>
      </c>
      <c r="E665" t="s">
        <v>4667</v>
      </c>
      <c r="F665" t="s">
        <v>48</v>
      </c>
      <c r="G665" t="s">
        <v>49</v>
      </c>
      <c r="H665" t="s">
        <v>50</v>
      </c>
      <c r="I665" t="s">
        <v>51</v>
      </c>
      <c r="J665" t="s">
        <v>102</v>
      </c>
      <c r="K665" t="s">
        <v>102</v>
      </c>
      <c r="L665" t="s">
        <v>103</v>
      </c>
      <c r="M665" t="s">
        <v>52</v>
      </c>
      <c r="N665" t="s">
        <v>4185</v>
      </c>
      <c r="O665" t="s">
        <v>3498</v>
      </c>
      <c r="Q665" s="3">
        <v>300002273409375</v>
      </c>
      <c r="R665" t="s">
        <v>2243</v>
      </c>
      <c r="S665">
        <v>0</v>
      </c>
      <c r="T665">
        <v>0</v>
      </c>
      <c r="U665" s="3">
        <v>2</v>
      </c>
      <c r="V665" t="s">
        <v>4185</v>
      </c>
      <c r="W665" t="s">
        <v>2582</v>
      </c>
      <c r="X665" t="s">
        <v>2583</v>
      </c>
      <c r="Y665" s="3">
        <v>47</v>
      </c>
      <c r="Z665" t="s">
        <v>4186</v>
      </c>
      <c r="AA665" t="s">
        <v>4187</v>
      </c>
      <c r="AB665" t="s">
        <v>4189</v>
      </c>
      <c r="AC665" t="s">
        <v>4183</v>
      </c>
      <c r="AD665" t="s">
        <v>110</v>
      </c>
      <c r="AE665" t="s">
        <v>60</v>
      </c>
      <c r="AF665" t="s">
        <v>3065</v>
      </c>
      <c r="AG665" t="s">
        <v>3066</v>
      </c>
      <c r="AH665" s="3">
        <v>2</v>
      </c>
      <c r="AI665" s="3">
        <v>2024</v>
      </c>
      <c r="AJ665" s="4">
        <v>45644</v>
      </c>
      <c r="AK665" s="5">
        <v>45656</v>
      </c>
      <c r="AL665" t="s">
        <v>3580</v>
      </c>
      <c r="AM665" t="s">
        <v>116</v>
      </c>
      <c r="AN665">
        <v>55104</v>
      </c>
      <c r="AO665">
        <v>420.87</v>
      </c>
      <c r="AQ665" s="6">
        <v>420.87</v>
      </c>
    </row>
    <row r="666" spans="1:43" x14ac:dyDescent="0.3">
      <c r="A666" t="s">
        <v>3497</v>
      </c>
      <c r="B666" t="s">
        <v>71</v>
      </c>
      <c r="C666" t="s">
        <v>46</v>
      </c>
      <c r="D666" s="3">
        <v>72126</v>
      </c>
      <c r="E666" t="s">
        <v>4667</v>
      </c>
      <c r="F666" t="s">
        <v>48</v>
      </c>
      <c r="G666" t="s">
        <v>49</v>
      </c>
      <c r="H666" t="s">
        <v>50</v>
      </c>
      <c r="I666" t="s">
        <v>51</v>
      </c>
      <c r="J666" t="s">
        <v>102</v>
      </c>
      <c r="K666" t="s">
        <v>102</v>
      </c>
      <c r="L666" t="s">
        <v>103</v>
      </c>
      <c r="M666" t="s">
        <v>52</v>
      </c>
      <c r="N666" t="s">
        <v>4185</v>
      </c>
      <c r="O666" t="s">
        <v>3498</v>
      </c>
      <c r="Q666" s="3">
        <v>300002273409375</v>
      </c>
      <c r="R666" t="s">
        <v>2243</v>
      </c>
      <c r="S666">
        <v>0</v>
      </c>
      <c r="T666">
        <v>0</v>
      </c>
      <c r="U666" s="3">
        <v>2</v>
      </c>
      <c r="V666" t="s">
        <v>4185</v>
      </c>
      <c r="W666" t="s">
        <v>2582</v>
      </c>
      <c r="X666" t="s">
        <v>2583</v>
      </c>
      <c r="Y666" s="3">
        <v>48</v>
      </c>
      <c r="Z666" t="s">
        <v>4186</v>
      </c>
      <c r="AA666" t="s">
        <v>4187</v>
      </c>
      <c r="AB666" t="s">
        <v>4189</v>
      </c>
      <c r="AC666" t="s">
        <v>4183</v>
      </c>
      <c r="AD666" t="s">
        <v>110</v>
      </c>
      <c r="AE666" t="s">
        <v>60</v>
      </c>
      <c r="AF666" t="s">
        <v>3065</v>
      </c>
      <c r="AG666" t="s">
        <v>3066</v>
      </c>
      <c r="AH666" s="3">
        <v>2</v>
      </c>
      <c r="AI666" s="3">
        <v>2024</v>
      </c>
      <c r="AJ666" s="4">
        <v>45644</v>
      </c>
      <c r="AK666" s="5">
        <v>45656</v>
      </c>
      <c r="AL666" t="s">
        <v>3580</v>
      </c>
      <c r="AM666" t="s">
        <v>116</v>
      </c>
      <c r="AN666">
        <v>-55104</v>
      </c>
      <c r="AP666">
        <v>420.87</v>
      </c>
      <c r="AQ666" s="6">
        <v>-420.87</v>
      </c>
    </row>
    <row r="667" spans="1:43" x14ac:dyDescent="0.3">
      <c r="A667" t="s">
        <v>3497</v>
      </c>
      <c r="B667" t="s">
        <v>71</v>
      </c>
      <c r="C667" t="s">
        <v>46</v>
      </c>
      <c r="D667" s="3">
        <v>72126</v>
      </c>
      <c r="E667" t="s">
        <v>4667</v>
      </c>
      <c r="F667" t="s">
        <v>48</v>
      </c>
      <c r="G667" t="s">
        <v>49</v>
      </c>
      <c r="H667" t="s">
        <v>50</v>
      </c>
      <c r="I667" t="s">
        <v>51</v>
      </c>
      <c r="J667" t="s">
        <v>102</v>
      </c>
      <c r="K667" t="s">
        <v>102</v>
      </c>
      <c r="L667" t="s">
        <v>103</v>
      </c>
      <c r="M667" t="s">
        <v>52</v>
      </c>
      <c r="N667" t="s">
        <v>3064</v>
      </c>
      <c r="O667" t="s">
        <v>3498</v>
      </c>
      <c r="Q667" s="3">
        <v>300002295699564</v>
      </c>
      <c r="R667" t="s">
        <v>2243</v>
      </c>
      <c r="S667">
        <v>7103250</v>
      </c>
      <c r="T667">
        <v>1033200</v>
      </c>
      <c r="U667" s="3">
        <v>2</v>
      </c>
      <c r="V667" t="s">
        <v>3064</v>
      </c>
      <c r="W667" t="s">
        <v>2582</v>
      </c>
      <c r="X667" t="s">
        <v>2583</v>
      </c>
      <c r="Y667" s="3">
        <v>18</v>
      </c>
      <c r="Z667" t="s">
        <v>4190</v>
      </c>
      <c r="AA667" t="s">
        <v>4191</v>
      </c>
      <c r="AB667" t="s">
        <v>4192</v>
      </c>
      <c r="AC667" t="s">
        <v>4183</v>
      </c>
      <c r="AD667" t="s">
        <v>110</v>
      </c>
      <c r="AE667" t="s">
        <v>60</v>
      </c>
      <c r="AF667" t="s">
        <v>3065</v>
      </c>
      <c r="AG667" t="s">
        <v>3066</v>
      </c>
      <c r="AH667" s="3">
        <v>2</v>
      </c>
      <c r="AI667" s="3">
        <v>2024</v>
      </c>
      <c r="AJ667" s="4">
        <v>45644</v>
      </c>
      <c r="AK667" s="5">
        <v>45657</v>
      </c>
      <c r="AL667" t="s">
        <v>3580</v>
      </c>
      <c r="AM667" t="s">
        <v>116</v>
      </c>
      <c r="AN667">
        <v>0</v>
      </c>
      <c r="AO667">
        <v>0.9</v>
      </c>
      <c r="AQ667" s="6">
        <v>0.9</v>
      </c>
    </row>
    <row r="668" spans="1:43" x14ac:dyDescent="0.3">
      <c r="A668" t="s">
        <v>3497</v>
      </c>
      <c r="B668" t="s">
        <v>71</v>
      </c>
      <c r="C668" t="s">
        <v>46</v>
      </c>
      <c r="D668" s="3">
        <v>72126</v>
      </c>
      <c r="E668" t="s">
        <v>4667</v>
      </c>
      <c r="F668" t="s">
        <v>48</v>
      </c>
      <c r="G668" t="s">
        <v>49</v>
      </c>
      <c r="H668" t="s">
        <v>50</v>
      </c>
      <c r="I668" t="s">
        <v>51</v>
      </c>
      <c r="J668" t="s">
        <v>102</v>
      </c>
      <c r="K668" t="s">
        <v>102</v>
      </c>
      <c r="L668" t="s">
        <v>103</v>
      </c>
      <c r="M668" t="s">
        <v>52</v>
      </c>
      <c r="N668" t="s">
        <v>3064</v>
      </c>
      <c r="O668" t="s">
        <v>3498</v>
      </c>
      <c r="Q668" s="3">
        <v>300002295699564</v>
      </c>
      <c r="R668" t="s">
        <v>2243</v>
      </c>
      <c r="S668">
        <v>7103250</v>
      </c>
      <c r="T668">
        <v>1033200</v>
      </c>
      <c r="U668" s="3">
        <v>2</v>
      </c>
      <c r="V668" t="s">
        <v>3064</v>
      </c>
      <c r="W668" t="s">
        <v>2582</v>
      </c>
      <c r="X668" t="s">
        <v>2583</v>
      </c>
      <c r="Y668" s="3">
        <v>24</v>
      </c>
      <c r="Z668" t="s">
        <v>4190</v>
      </c>
      <c r="AA668" t="s">
        <v>4191</v>
      </c>
      <c r="AB668" t="s">
        <v>4193</v>
      </c>
      <c r="AC668" t="s">
        <v>4183</v>
      </c>
      <c r="AD668" t="s">
        <v>110</v>
      </c>
      <c r="AE668" t="s">
        <v>60</v>
      </c>
      <c r="AF668" t="s">
        <v>3065</v>
      </c>
      <c r="AG668" t="s">
        <v>3066</v>
      </c>
      <c r="AH668" s="3">
        <v>2</v>
      </c>
      <c r="AI668" s="3">
        <v>2024</v>
      </c>
      <c r="AJ668" s="4">
        <v>45644</v>
      </c>
      <c r="AK668" s="5">
        <v>45657</v>
      </c>
      <c r="AL668" t="s">
        <v>3580</v>
      </c>
      <c r="AM668" t="s">
        <v>116</v>
      </c>
      <c r="AN668">
        <v>55104</v>
      </c>
      <c r="AO668">
        <v>420.87</v>
      </c>
      <c r="AQ668" s="6">
        <v>420.87</v>
      </c>
    </row>
    <row r="669" spans="1:43" x14ac:dyDescent="0.3">
      <c r="A669" t="s">
        <v>3497</v>
      </c>
      <c r="B669" t="s">
        <v>85</v>
      </c>
      <c r="C669" t="s">
        <v>46</v>
      </c>
      <c r="D669" s="3">
        <v>72135</v>
      </c>
      <c r="E669" t="s">
        <v>1385</v>
      </c>
      <c r="F669" t="s">
        <v>48</v>
      </c>
      <c r="G669" t="s">
        <v>1370</v>
      </c>
      <c r="H669" t="s">
        <v>50</v>
      </c>
      <c r="I669" t="s">
        <v>51</v>
      </c>
      <c r="J669" t="s">
        <v>102</v>
      </c>
      <c r="K669" t="s">
        <v>102</v>
      </c>
      <c r="L669" t="s">
        <v>103</v>
      </c>
      <c r="M669" t="s">
        <v>52</v>
      </c>
      <c r="N669" t="s">
        <v>3511</v>
      </c>
      <c r="O669" t="s">
        <v>3498</v>
      </c>
      <c r="P669" t="s">
        <v>3512</v>
      </c>
      <c r="Q669" s="3">
        <v>300001513857437</v>
      </c>
      <c r="R669" t="s">
        <v>2243</v>
      </c>
      <c r="S669">
        <v>0</v>
      </c>
      <c r="T669">
        <v>0</v>
      </c>
      <c r="U669" s="3">
        <v>1</v>
      </c>
      <c r="V669" t="s">
        <v>3511</v>
      </c>
      <c r="W669" t="s">
        <v>2245</v>
      </c>
      <c r="X669" t="s">
        <v>2246</v>
      </c>
      <c r="Y669" s="3">
        <v>233</v>
      </c>
      <c r="Z669" t="s">
        <v>3513</v>
      </c>
      <c r="AA669" t="s">
        <v>3514</v>
      </c>
      <c r="AB669" t="s">
        <v>3515</v>
      </c>
      <c r="AC669" t="s">
        <v>3516</v>
      </c>
      <c r="AD669" t="s">
        <v>110</v>
      </c>
      <c r="AE669" t="s">
        <v>60</v>
      </c>
      <c r="AF669" t="s">
        <v>2247</v>
      </c>
      <c r="AH669" s="3">
        <v>0</v>
      </c>
      <c r="AI669" s="3">
        <v>2023</v>
      </c>
      <c r="AJ669" s="4">
        <v>45261</v>
      </c>
      <c r="AK669" s="5">
        <v>45314</v>
      </c>
      <c r="AL669" t="s">
        <v>3508</v>
      </c>
      <c r="AM669" t="s">
        <v>116</v>
      </c>
      <c r="AN669">
        <v>66300</v>
      </c>
      <c r="AO669">
        <v>500.08</v>
      </c>
      <c r="AQ669" s="6">
        <v>500.08</v>
      </c>
    </row>
    <row r="670" spans="1:43" x14ac:dyDescent="0.3">
      <c r="A670" t="s">
        <v>3497</v>
      </c>
      <c r="B670" t="s">
        <v>85</v>
      </c>
      <c r="C670" t="s">
        <v>46</v>
      </c>
      <c r="D670" s="3">
        <v>72135</v>
      </c>
      <c r="E670" t="s">
        <v>1385</v>
      </c>
      <c r="F670" t="s">
        <v>48</v>
      </c>
      <c r="G670" t="s">
        <v>1370</v>
      </c>
      <c r="H670" t="s">
        <v>50</v>
      </c>
      <c r="I670" t="s">
        <v>51</v>
      </c>
      <c r="J670" t="s">
        <v>102</v>
      </c>
      <c r="K670" t="s">
        <v>102</v>
      </c>
      <c r="L670" t="s">
        <v>103</v>
      </c>
      <c r="M670" t="s">
        <v>52</v>
      </c>
      <c r="N670" t="s">
        <v>3511</v>
      </c>
      <c r="O670" t="s">
        <v>3498</v>
      </c>
      <c r="P670" t="s">
        <v>3512</v>
      </c>
      <c r="Q670" s="3">
        <v>300001513857437</v>
      </c>
      <c r="R670" t="s">
        <v>2243</v>
      </c>
      <c r="S670">
        <v>0</v>
      </c>
      <c r="T670">
        <v>0</v>
      </c>
      <c r="U670" s="3">
        <v>1</v>
      </c>
      <c r="V670" t="s">
        <v>3511</v>
      </c>
      <c r="W670" t="s">
        <v>2245</v>
      </c>
      <c r="X670" t="s">
        <v>2246</v>
      </c>
      <c r="Y670" s="3">
        <v>234</v>
      </c>
      <c r="Z670" t="s">
        <v>3513</v>
      </c>
      <c r="AA670" t="s">
        <v>3514</v>
      </c>
      <c r="AB670" t="s">
        <v>3515</v>
      </c>
      <c r="AC670" t="s">
        <v>3516</v>
      </c>
      <c r="AD670" t="s">
        <v>110</v>
      </c>
      <c r="AE670" t="s">
        <v>60</v>
      </c>
      <c r="AF670" t="s">
        <v>2247</v>
      </c>
      <c r="AH670" s="3">
        <v>0</v>
      </c>
      <c r="AI670" s="3">
        <v>2023</v>
      </c>
      <c r="AJ670" s="4">
        <v>45261</v>
      </c>
      <c r="AK670" s="5">
        <v>45314</v>
      </c>
      <c r="AL670" t="s">
        <v>3508</v>
      </c>
      <c r="AM670" t="s">
        <v>116</v>
      </c>
      <c r="AN670">
        <v>-66300</v>
      </c>
      <c r="AP670">
        <v>500.08</v>
      </c>
      <c r="AQ670" s="6">
        <v>-500.08</v>
      </c>
    </row>
    <row r="671" spans="1:43" x14ac:dyDescent="0.3">
      <c r="A671" t="s">
        <v>3497</v>
      </c>
      <c r="B671" t="s">
        <v>150</v>
      </c>
      <c r="C671" t="s">
        <v>46</v>
      </c>
      <c r="D671" s="3">
        <v>72135</v>
      </c>
      <c r="E671" t="s">
        <v>1385</v>
      </c>
      <c r="F671" t="s">
        <v>48</v>
      </c>
      <c r="G671" t="s">
        <v>49</v>
      </c>
      <c r="H671" t="s">
        <v>50</v>
      </c>
      <c r="I671" t="s">
        <v>51</v>
      </c>
      <c r="J671" t="s">
        <v>102</v>
      </c>
      <c r="K671" t="s">
        <v>102</v>
      </c>
      <c r="L671" t="s">
        <v>103</v>
      </c>
      <c r="M671" t="s">
        <v>52</v>
      </c>
      <c r="N671" t="s">
        <v>3868</v>
      </c>
      <c r="O671" t="s">
        <v>3498</v>
      </c>
      <c r="P671" t="s">
        <v>3869</v>
      </c>
      <c r="Q671" s="3">
        <v>300001610396690</v>
      </c>
      <c r="R671" t="s">
        <v>2243</v>
      </c>
      <c r="S671">
        <v>0</v>
      </c>
      <c r="T671">
        <v>0</v>
      </c>
      <c r="U671" s="3">
        <v>1</v>
      </c>
      <c r="V671" t="s">
        <v>3868</v>
      </c>
      <c r="W671" t="s">
        <v>3297</v>
      </c>
      <c r="X671" t="s">
        <v>3298</v>
      </c>
      <c r="Y671" s="3">
        <v>58</v>
      </c>
      <c r="Z671" t="s">
        <v>3870</v>
      </c>
      <c r="AA671" t="s">
        <v>3871</v>
      </c>
      <c r="AB671" t="s">
        <v>3872</v>
      </c>
      <c r="AC671" t="s">
        <v>3873</v>
      </c>
      <c r="AD671" t="s">
        <v>110</v>
      </c>
      <c r="AE671" t="s">
        <v>60</v>
      </c>
      <c r="AF671" t="s">
        <v>2247</v>
      </c>
      <c r="AH671" s="3">
        <v>0</v>
      </c>
      <c r="AI671" s="3">
        <v>2024</v>
      </c>
      <c r="AJ671" s="4">
        <v>45323</v>
      </c>
      <c r="AK671" s="5">
        <v>45357</v>
      </c>
      <c r="AL671" t="s">
        <v>3508</v>
      </c>
      <c r="AM671" t="s">
        <v>116</v>
      </c>
      <c r="AN671">
        <v>3138.9900000000002</v>
      </c>
      <c r="AO671">
        <v>23.8</v>
      </c>
      <c r="AQ671" s="6">
        <v>23.8</v>
      </c>
    </row>
    <row r="672" spans="1:43" x14ac:dyDescent="0.3">
      <c r="A672" t="s">
        <v>3497</v>
      </c>
      <c r="B672" t="s">
        <v>517</v>
      </c>
      <c r="C672" t="s">
        <v>46</v>
      </c>
      <c r="D672" s="3">
        <v>72135</v>
      </c>
      <c r="E672" t="s">
        <v>1385</v>
      </c>
      <c r="F672" t="s">
        <v>48</v>
      </c>
      <c r="G672" t="s">
        <v>49</v>
      </c>
      <c r="H672" t="s">
        <v>50</v>
      </c>
      <c r="I672" t="s">
        <v>51</v>
      </c>
      <c r="J672" t="s">
        <v>102</v>
      </c>
      <c r="K672" t="s">
        <v>102</v>
      </c>
      <c r="L672" t="s">
        <v>103</v>
      </c>
      <c r="M672" t="s">
        <v>52</v>
      </c>
      <c r="N672" t="s">
        <v>3868</v>
      </c>
      <c r="O672" t="s">
        <v>3498</v>
      </c>
      <c r="P672" t="s">
        <v>3869</v>
      </c>
      <c r="Q672" s="3">
        <v>300001610396690</v>
      </c>
      <c r="R672" t="s">
        <v>2243</v>
      </c>
      <c r="S672">
        <v>0</v>
      </c>
      <c r="T672">
        <v>0</v>
      </c>
      <c r="U672" s="3">
        <v>1</v>
      </c>
      <c r="V672" t="s">
        <v>3868</v>
      </c>
      <c r="W672" t="s">
        <v>3297</v>
      </c>
      <c r="X672" t="s">
        <v>3298</v>
      </c>
      <c r="Y672" s="3">
        <v>806</v>
      </c>
      <c r="Z672" t="s">
        <v>3874</v>
      </c>
      <c r="AA672" t="s">
        <v>3871</v>
      </c>
      <c r="AB672" t="s">
        <v>3875</v>
      </c>
      <c r="AC672" t="s">
        <v>3876</v>
      </c>
      <c r="AD672" t="s">
        <v>110</v>
      </c>
      <c r="AE672" t="s">
        <v>60</v>
      </c>
      <c r="AF672" t="s">
        <v>2247</v>
      </c>
      <c r="AH672" s="3">
        <v>0</v>
      </c>
      <c r="AI672" s="3">
        <v>2024</v>
      </c>
      <c r="AJ672" s="4">
        <v>45352</v>
      </c>
      <c r="AK672" s="5">
        <v>45383</v>
      </c>
      <c r="AL672" t="s">
        <v>3508</v>
      </c>
      <c r="AM672" t="s">
        <v>116</v>
      </c>
      <c r="AN672">
        <v>-3138.9900000000002</v>
      </c>
      <c r="AP672">
        <v>23.8</v>
      </c>
      <c r="AQ672" s="6">
        <v>-23.8</v>
      </c>
    </row>
    <row r="673" spans="1:43" x14ac:dyDescent="0.3">
      <c r="A673" t="s">
        <v>3497</v>
      </c>
      <c r="B673" t="s">
        <v>224</v>
      </c>
      <c r="C673" t="s">
        <v>46</v>
      </c>
      <c r="D673" s="3">
        <v>72135</v>
      </c>
      <c r="E673" t="s">
        <v>1385</v>
      </c>
      <c r="F673" t="s">
        <v>48</v>
      </c>
      <c r="G673" t="s">
        <v>49</v>
      </c>
      <c r="H673" t="s">
        <v>50</v>
      </c>
      <c r="I673" t="s">
        <v>51</v>
      </c>
      <c r="J673" t="s">
        <v>102</v>
      </c>
      <c r="K673" t="s">
        <v>102</v>
      </c>
      <c r="L673" t="s">
        <v>103</v>
      </c>
      <c r="M673" t="s">
        <v>52</v>
      </c>
      <c r="N673" t="s">
        <v>2814</v>
      </c>
      <c r="O673" t="s">
        <v>3498</v>
      </c>
      <c r="P673" t="s">
        <v>2813</v>
      </c>
      <c r="Q673" s="3">
        <v>300001832254628</v>
      </c>
      <c r="R673" t="s">
        <v>2243</v>
      </c>
      <c r="S673">
        <v>65412</v>
      </c>
      <c r="T673">
        <v>65412</v>
      </c>
      <c r="U673" s="3">
        <v>1</v>
      </c>
      <c r="V673" t="s">
        <v>2814</v>
      </c>
      <c r="W673" t="s">
        <v>2245</v>
      </c>
      <c r="X673" t="s">
        <v>2246</v>
      </c>
      <c r="Y673" s="3">
        <v>447</v>
      </c>
      <c r="Z673" t="s">
        <v>3938</v>
      </c>
      <c r="AA673" t="s">
        <v>3939</v>
      </c>
      <c r="AB673" t="s">
        <v>3940</v>
      </c>
      <c r="AC673" t="s">
        <v>3941</v>
      </c>
      <c r="AD673" t="s">
        <v>2675</v>
      </c>
      <c r="AE673" t="s">
        <v>60</v>
      </c>
      <c r="AF673" t="s">
        <v>2247</v>
      </c>
      <c r="AH673" s="3">
        <v>0</v>
      </c>
      <c r="AI673" s="3">
        <v>2024</v>
      </c>
      <c r="AJ673" s="4">
        <v>45461</v>
      </c>
      <c r="AK673" s="5">
        <v>45461</v>
      </c>
      <c r="AL673" t="s">
        <v>3508</v>
      </c>
      <c r="AM673" t="s">
        <v>116</v>
      </c>
      <c r="AN673">
        <v>65412</v>
      </c>
      <c r="AO673">
        <v>493.90000000000003</v>
      </c>
      <c r="AQ673" s="6">
        <v>493.90000000000003</v>
      </c>
    </row>
    <row r="674" spans="1:43" x14ac:dyDescent="0.3">
      <c r="A674" t="s">
        <v>3497</v>
      </c>
      <c r="B674" t="s">
        <v>440</v>
      </c>
      <c r="C674" t="s">
        <v>46</v>
      </c>
      <c r="D674" s="3">
        <v>72205</v>
      </c>
      <c r="E674" t="s">
        <v>4658</v>
      </c>
      <c r="F674" t="s">
        <v>48</v>
      </c>
      <c r="G674" t="s">
        <v>49</v>
      </c>
      <c r="H674" t="s">
        <v>50</v>
      </c>
      <c r="I674" t="s">
        <v>51</v>
      </c>
      <c r="J674" t="s">
        <v>102</v>
      </c>
      <c r="K674" t="s">
        <v>102</v>
      </c>
      <c r="L674" t="s">
        <v>103</v>
      </c>
      <c r="M674" t="s">
        <v>52</v>
      </c>
      <c r="N674" t="s">
        <v>2790</v>
      </c>
      <c r="O674" t="s">
        <v>3498</v>
      </c>
      <c r="P674" t="s">
        <v>2789</v>
      </c>
      <c r="Q674" s="3">
        <v>300001743312055</v>
      </c>
      <c r="R674" t="s">
        <v>2243</v>
      </c>
      <c r="S674">
        <v>215090</v>
      </c>
      <c r="T674">
        <v>215090</v>
      </c>
      <c r="U674" s="3">
        <v>1</v>
      </c>
      <c r="V674" t="s">
        <v>2790</v>
      </c>
      <c r="W674" t="s">
        <v>2711</v>
      </c>
      <c r="X674" t="s">
        <v>2712</v>
      </c>
      <c r="Y674" s="3">
        <v>215</v>
      </c>
      <c r="Z674" t="s">
        <v>3926</v>
      </c>
      <c r="AA674" t="s">
        <v>3927</v>
      </c>
      <c r="AB674" t="s">
        <v>3928</v>
      </c>
      <c r="AC674" t="s">
        <v>3544</v>
      </c>
      <c r="AD674" t="s">
        <v>110</v>
      </c>
      <c r="AE674" t="s">
        <v>60</v>
      </c>
      <c r="AF674" t="s">
        <v>2247</v>
      </c>
      <c r="AH674" s="3">
        <v>0</v>
      </c>
      <c r="AI674" s="3">
        <v>2024</v>
      </c>
      <c r="AJ674" s="4">
        <v>45383</v>
      </c>
      <c r="AK674" s="5">
        <v>45419</v>
      </c>
      <c r="AL674" t="s">
        <v>3508</v>
      </c>
      <c r="AM674" t="s">
        <v>116</v>
      </c>
      <c r="AN674">
        <v>215090</v>
      </c>
      <c r="AO674">
        <v>1621.3600000000001</v>
      </c>
      <c r="AQ674" s="6">
        <v>1621.3600000000001</v>
      </c>
    </row>
    <row r="675" spans="1:43" x14ac:dyDescent="0.3">
      <c r="A675" t="s">
        <v>3497</v>
      </c>
      <c r="B675" t="s">
        <v>150</v>
      </c>
      <c r="C675" t="s">
        <v>46</v>
      </c>
      <c r="D675" s="3">
        <v>72205</v>
      </c>
      <c r="E675" t="s">
        <v>4658</v>
      </c>
      <c r="F675" t="s">
        <v>48</v>
      </c>
      <c r="G675" t="s">
        <v>49</v>
      </c>
      <c r="H675" t="s">
        <v>50</v>
      </c>
      <c r="I675" t="s">
        <v>51</v>
      </c>
      <c r="J675" t="s">
        <v>102</v>
      </c>
      <c r="K675" t="s">
        <v>102</v>
      </c>
      <c r="L675" t="s">
        <v>103</v>
      </c>
      <c r="M675" t="s">
        <v>52</v>
      </c>
      <c r="N675" t="s">
        <v>4456</v>
      </c>
      <c r="O675" t="s">
        <v>3498</v>
      </c>
      <c r="P675" t="s">
        <v>4457</v>
      </c>
      <c r="Q675" s="3">
        <v>300001603023096</v>
      </c>
      <c r="R675" t="s">
        <v>2243</v>
      </c>
      <c r="S675">
        <v>0</v>
      </c>
      <c r="T675">
        <v>0</v>
      </c>
      <c r="U675" s="3">
        <v>1</v>
      </c>
      <c r="V675" t="s">
        <v>4456</v>
      </c>
      <c r="W675" t="s">
        <v>2711</v>
      </c>
      <c r="X675" t="s">
        <v>2712</v>
      </c>
      <c r="Y675" s="3">
        <v>12</v>
      </c>
      <c r="Z675" t="s">
        <v>3858</v>
      </c>
      <c r="AA675" t="s">
        <v>4458</v>
      </c>
      <c r="AB675" t="s">
        <v>3860</v>
      </c>
      <c r="AC675" t="s">
        <v>4459</v>
      </c>
      <c r="AD675" t="s">
        <v>110</v>
      </c>
      <c r="AE675" t="s">
        <v>60</v>
      </c>
      <c r="AF675" t="s">
        <v>2247</v>
      </c>
      <c r="AH675" s="3">
        <v>0</v>
      </c>
      <c r="AI675" s="3">
        <v>2024</v>
      </c>
      <c r="AJ675" s="4">
        <v>45345</v>
      </c>
      <c r="AK675" s="5">
        <v>45351</v>
      </c>
      <c r="AL675" t="s">
        <v>3508</v>
      </c>
      <c r="AM675" t="s">
        <v>61</v>
      </c>
      <c r="AN675">
        <v>1570</v>
      </c>
      <c r="AO675">
        <v>1570</v>
      </c>
      <c r="AQ675" s="6">
        <v>1570</v>
      </c>
    </row>
    <row r="676" spans="1:43" x14ac:dyDescent="0.3">
      <c r="A676" t="s">
        <v>3497</v>
      </c>
      <c r="B676" t="s">
        <v>440</v>
      </c>
      <c r="C676" t="s">
        <v>46</v>
      </c>
      <c r="D676" s="3">
        <v>72205</v>
      </c>
      <c r="E676" t="s">
        <v>4658</v>
      </c>
      <c r="F676" t="s">
        <v>48</v>
      </c>
      <c r="G676" t="s">
        <v>49</v>
      </c>
      <c r="H676" t="s">
        <v>50</v>
      </c>
      <c r="I676" t="s">
        <v>51</v>
      </c>
      <c r="J676" t="s">
        <v>102</v>
      </c>
      <c r="K676" t="s">
        <v>102</v>
      </c>
      <c r="L676" t="s">
        <v>103</v>
      </c>
      <c r="M676" t="s">
        <v>52</v>
      </c>
      <c r="N676" t="s">
        <v>4456</v>
      </c>
      <c r="O676" t="s">
        <v>3498</v>
      </c>
      <c r="P676" t="s">
        <v>4457</v>
      </c>
      <c r="Q676" s="3">
        <v>300001603023096</v>
      </c>
      <c r="R676" t="s">
        <v>2243</v>
      </c>
      <c r="S676">
        <v>0</v>
      </c>
      <c r="T676">
        <v>0</v>
      </c>
      <c r="U676" s="3">
        <v>1</v>
      </c>
      <c r="V676" t="s">
        <v>4456</v>
      </c>
      <c r="W676" t="s">
        <v>2711</v>
      </c>
      <c r="X676" t="s">
        <v>2712</v>
      </c>
      <c r="Y676" s="3">
        <v>313</v>
      </c>
      <c r="Z676" t="s">
        <v>4460</v>
      </c>
      <c r="AA676" t="s">
        <v>4458</v>
      </c>
      <c r="AB676" t="s">
        <v>4461</v>
      </c>
      <c r="AC676" t="s">
        <v>3544</v>
      </c>
      <c r="AD676" t="s">
        <v>110</v>
      </c>
      <c r="AE676" t="s">
        <v>60</v>
      </c>
      <c r="AF676" t="s">
        <v>2247</v>
      </c>
      <c r="AH676" s="3">
        <v>0</v>
      </c>
      <c r="AI676" s="3">
        <v>2024</v>
      </c>
      <c r="AJ676" s="4">
        <v>45383</v>
      </c>
      <c r="AK676" s="5">
        <v>45418</v>
      </c>
      <c r="AL676" t="s">
        <v>3508</v>
      </c>
      <c r="AM676" t="s">
        <v>61</v>
      </c>
      <c r="AN676">
        <v>-1570</v>
      </c>
      <c r="AP676">
        <v>1570</v>
      </c>
      <c r="AQ676" s="6">
        <v>-1570</v>
      </c>
    </row>
    <row r="677" spans="1:43" x14ac:dyDescent="0.3">
      <c r="A677" t="s">
        <v>3497</v>
      </c>
      <c r="B677" t="s">
        <v>71</v>
      </c>
      <c r="C677" t="s">
        <v>46</v>
      </c>
      <c r="D677" s="3">
        <v>72210</v>
      </c>
      <c r="E677" t="s">
        <v>4653</v>
      </c>
      <c r="F677" t="s">
        <v>48</v>
      </c>
      <c r="G677" t="s">
        <v>49</v>
      </c>
      <c r="H677" t="s">
        <v>50</v>
      </c>
      <c r="I677" t="s">
        <v>51</v>
      </c>
      <c r="J677" t="s">
        <v>102</v>
      </c>
      <c r="K677" t="s">
        <v>102</v>
      </c>
      <c r="L677" t="s">
        <v>103</v>
      </c>
      <c r="M677" t="s">
        <v>52</v>
      </c>
      <c r="N677" t="s">
        <v>3383</v>
      </c>
      <c r="O677" t="s">
        <v>3498</v>
      </c>
      <c r="Q677" s="3">
        <v>300002284254196</v>
      </c>
      <c r="R677" t="s">
        <v>2243</v>
      </c>
      <c r="S677">
        <v>0</v>
      </c>
      <c r="T677">
        <v>478.63</v>
      </c>
      <c r="U677" s="3">
        <v>6</v>
      </c>
      <c r="V677" t="s">
        <v>3383</v>
      </c>
      <c r="W677" t="s">
        <v>3380</v>
      </c>
      <c r="X677" t="s">
        <v>3380</v>
      </c>
      <c r="Y677" s="3">
        <v>1372</v>
      </c>
      <c r="Z677" t="s">
        <v>4630</v>
      </c>
      <c r="AA677" t="s">
        <v>4631</v>
      </c>
      <c r="AB677" t="s">
        <v>4632</v>
      </c>
      <c r="AC677" t="s">
        <v>4633</v>
      </c>
      <c r="AD677" t="s">
        <v>110</v>
      </c>
      <c r="AE677" t="s">
        <v>60</v>
      </c>
      <c r="AF677" t="s">
        <v>2247</v>
      </c>
      <c r="AH677" s="3">
        <v>0</v>
      </c>
      <c r="AI677" s="3">
        <v>2024</v>
      </c>
      <c r="AJ677" s="4">
        <v>45652</v>
      </c>
      <c r="AK677" s="5">
        <v>45652</v>
      </c>
      <c r="AL677" t="s">
        <v>3502</v>
      </c>
      <c r="AM677" t="s">
        <v>61</v>
      </c>
      <c r="AN677">
        <v>478.63</v>
      </c>
      <c r="AO677">
        <v>478.63</v>
      </c>
      <c r="AQ677" s="6">
        <v>478.63</v>
      </c>
    </row>
    <row r="678" spans="1:43" x14ac:dyDescent="0.3">
      <c r="A678" t="s">
        <v>3497</v>
      </c>
      <c r="B678" t="s">
        <v>137</v>
      </c>
      <c r="C678" t="s">
        <v>46</v>
      </c>
      <c r="D678" s="3">
        <v>72220</v>
      </c>
      <c r="E678" t="s">
        <v>4645</v>
      </c>
      <c r="F678" t="s">
        <v>48</v>
      </c>
      <c r="G678" t="s">
        <v>49</v>
      </c>
      <c r="H678" t="s">
        <v>50</v>
      </c>
      <c r="I678" t="s">
        <v>51</v>
      </c>
      <c r="J678" t="s">
        <v>102</v>
      </c>
      <c r="K678" t="s">
        <v>102</v>
      </c>
      <c r="L678" t="s">
        <v>103</v>
      </c>
      <c r="M678" t="s">
        <v>52</v>
      </c>
      <c r="N678" t="s">
        <v>3142</v>
      </c>
      <c r="O678" t="s">
        <v>3498</v>
      </c>
      <c r="P678" t="s">
        <v>3141</v>
      </c>
      <c r="Q678" s="3">
        <v>300002491516341</v>
      </c>
      <c r="R678" t="s">
        <v>2243</v>
      </c>
      <c r="S678">
        <v>6750</v>
      </c>
      <c r="T678">
        <v>6750</v>
      </c>
      <c r="U678" s="3">
        <v>1</v>
      </c>
      <c r="V678" t="s">
        <v>3142</v>
      </c>
      <c r="W678" t="s">
        <v>2495</v>
      </c>
      <c r="X678" t="s">
        <v>2496</v>
      </c>
      <c r="Y678" s="3">
        <v>7</v>
      </c>
      <c r="Z678" t="s">
        <v>4289</v>
      </c>
      <c r="AA678" t="s">
        <v>4290</v>
      </c>
      <c r="AB678" t="s">
        <v>4291</v>
      </c>
      <c r="AC678" t="s">
        <v>4288</v>
      </c>
      <c r="AD678" t="s">
        <v>110</v>
      </c>
      <c r="AE678" t="s">
        <v>60</v>
      </c>
      <c r="AF678" t="s">
        <v>3144</v>
      </c>
      <c r="AG678" t="s">
        <v>3145</v>
      </c>
      <c r="AH678" s="3">
        <v>1</v>
      </c>
      <c r="AI678" s="3">
        <v>2025</v>
      </c>
      <c r="AJ678" s="4">
        <v>45713</v>
      </c>
      <c r="AK678" s="5">
        <v>45728</v>
      </c>
      <c r="AL678" t="s">
        <v>3508</v>
      </c>
      <c r="AM678" t="s">
        <v>116</v>
      </c>
      <c r="AN678">
        <v>6750</v>
      </c>
      <c r="AO678">
        <v>51.82</v>
      </c>
      <c r="AQ678" s="6">
        <v>51.82</v>
      </c>
    </row>
    <row r="679" spans="1:43" x14ac:dyDescent="0.3">
      <c r="A679" t="s">
        <v>3497</v>
      </c>
      <c r="B679" t="s">
        <v>85</v>
      </c>
      <c r="C679" t="s">
        <v>46</v>
      </c>
      <c r="D679" s="3">
        <v>72311</v>
      </c>
      <c r="E679" t="s">
        <v>4639</v>
      </c>
      <c r="F679" t="s">
        <v>48</v>
      </c>
      <c r="G679" t="s">
        <v>49</v>
      </c>
      <c r="H679" t="s">
        <v>50</v>
      </c>
      <c r="I679" t="s">
        <v>51</v>
      </c>
      <c r="J679" t="s">
        <v>102</v>
      </c>
      <c r="K679" t="s">
        <v>102</v>
      </c>
      <c r="L679" t="s">
        <v>103</v>
      </c>
      <c r="M679" t="s">
        <v>52</v>
      </c>
      <c r="N679" t="s">
        <v>2728</v>
      </c>
      <c r="O679" t="s">
        <v>3498</v>
      </c>
      <c r="Q679" s="3">
        <v>300001446255165</v>
      </c>
      <c r="R679" t="s">
        <v>2243</v>
      </c>
      <c r="S679">
        <v>25000</v>
      </c>
      <c r="T679">
        <v>25000</v>
      </c>
      <c r="U679" s="3">
        <v>1</v>
      </c>
      <c r="V679" t="s">
        <v>2728</v>
      </c>
      <c r="W679" t="s">
        <v>2729</v>
      </c>
      <c r="X679" t="s">
        <v>2730</v>
      </c>
      <c r="Y679" s="3">
        <v>21</v>
      </c>
      <c r="Z679" t="s">
        <v>3832</v>
      </c>
      <c r="AA679" t="s">
        <v>3833</v>
      </c>
      <c r="AB679" t="s">
        <v>3834</v>
      </c>
      <c r="AC679" t="s">
        <v>3835</v>
      </c>
      <c r="AD679" t="s">
        <v>110</v>
      </c>
      <c r="AE679" t="s">
        <v>60</v>
      </c>
      <c r="AF679" t="s">
        <v>2247</v>
      </c>
      <c r="AH679" s="3">
        <v>0</v>
      </c>
      <c r="AI679" s="3">
        <v>2023</v>
      </c>
      <c r="AJ679" s="4">
        <v>45275</v>
      </c>
      <c r="AK679" s="5">
        <v>45277</v>
      </c>
      <c r="AL679" t="s">
        <v>3508</v>
      </c>
      <c r="AM679" t="s">
        <v>116</v>
      </c>
      <c r="AN679">
        <v>25000</v>
      </c>
      <c r="AO679">
        <v>189.11</v>
      </c>
      <c r="AQ679" s="6">
        <v>189.11</v>
      </c>
    </row>
    <row r="680" spans="1:43" x14ac:dyDescent="0.3">
      <c r="A680" t="s">
        <v>3497</v>
      </c>
      <c r="B680" t="s">
        <v>130</v>
      </c>
      <c r="C680" t="s">
        <v>46</v>
      </c>
      <c r="D680" s="3">
        <v>72311</v>
      </c>
      <c r="E680" t="s">
        <v>4639</v>
      </c>
      <c r="F680" t="s">
        <v>48</v>
      </c>
      <c r="G680" t="s">
        <v>49</v>
      </c>
      <c r="H680" t="s">
        <v>50</v>
      </c>
      <c r="I680" t="s">
        <v>51</v>
      </c>
      <c r="J680" t="s">
        <v>102</v>
      </c>
      <c r="K680" t="s">
        <v>102</v>
      </c>
      <c r="L680" t="s">
        <v>103</v>
      </c>
      <c r="M680" t="s">
        <v>52</v>
      </c>
      <c r="N680" t="s">
        <v>2991</v>
      </c>
      <c r="O680" t="s">
        <v>3498</v>
      </c>
      <c r="P680" t="s">
        <v>2990</v>
      </c>
      <c r="Q680" s="3">
        <v>300002147198219</v>
      </c>
      <c r="R680" t="s">
        <v>2243</v>
      </c>
      <c r="S680">
        <v>409600</v>
      </c>
      <c r="T680">
        <v>204800</v>
      </c>
      <c r="U680" s="3">
        <v>1</v>
      </c>
      <c r="V680" t="s">
        <v>2991</v>
      </c>
      <c r="W680" t="s">
        <v>2992</v>
      </c>
      <c r="X680" t="s">
        <v>2993</v>
      </c>
      <c r="Y680" s="3">
        <v>551</v>
      </c>
      <c r="Z680" t="s">
        <v>4110</v>
      </c>
      <c r="AA680" t="s">
        <v>4111</v>
      </c>
      <c r="AB680" t="s">
        <v>4112</v>
      </c>
      <c r="AC680" t="s">
        <v>4113</v>
      </c>
      <c r="AD680" t="s">
        <v>110</v>
      </c>
      <c r="AE680" t="s">
        <v>60</v>
      </c>
      <c r="AF680" t="s">
        <v>2247</v>
      </c>
      <c r="AH680" s="3">
        <v>0</v>
      </c>
      <c r="AI680" s="3">
        <v>2024</v>
      </c>
      <c r="AJ680" s="4">
        <v>45600</v>
      </c>
      <c r="AK680" s="5">
        <v>45600</v>
      </c>
      <c r="AL680" t="s">
        <v>3508</v>
      </c>
      <c r="AM680" t="s">
        <v>116</v>
      </c>
      <c r="AN680">
        <v>204800</v>
      </c>
      <c r="AO680">
        <v>1561.81</v>
      </c>
      <c r="AQ680" s="6">
        <v>1561.81</v>
      </c>
    </row>
    <row r="681" spans="1:43" x14ac:dyDescent="0.3">
      <c r="A681" t="s">
        <v>3497</v>
      </c>
      <c r="B681" t="s">
        <v>45</v>
      </c>
      <c r="C681" t="s">
        <v>46</v>
      </c>
      <c r="D681" s="3">
        <v>72311</v>
      </c>
      <c r="E681" t="s">
        <v>4639</v>
      </c>
      <c r="F681" t="s">
        <v>48</v>
      </c>
      <c r="G681" t="s">
        <v>49</v>
      </c>
      <c r="H681" t="s">
        <v>50</v>
      </c>
      <c r="I681" t="s">
        <v>51</v>
      </c>
      <c r="J681" t="s">
        <v>102</v>
      </c>
      <c r="K681" t="s">
        <v>102</v>
      </c>
      <c r="L681" t="s">
        <v>103</v>
      </c>
      <c r="M681" t="s">
        <v>52</v>
      </c>
      <c r="N681" t="s">
        <v>3238</v>
      </c>
      <c r="O681" t="s">
        <v>3498</v>
      </c>
      <c r="P681" t="s">
        <v>2343</v>
      </c>
      <c r="Q681" s="3">
        <v>300001129481849</v>
      </c>
      <c r="R681" t="s">
        <v>2243</v>
      </c>
      <c r="S681">
        <v>4840.8500000000004</v>
      </c>
      <c r="T681">
        <v>180.24</v>
      </c>
      <c r="U681" s="3">
        <v>3</v>
      </c>
      <c r="V681" t="s">
        <v>3238</v>
      </c>
      <c r="W681" t="s">
        <v>3239</v>
      </c>
      <c r="X681" t="s">
        <v>3240</v>
      </c>
      <c r="Y681" s="3">
        <v>20</v>
      </c>
      <c r="Z681" t="s">
        <v>3662</v>
      </c>
      <c r="AA681" t="s">
        <v>4373</v>
      </c>
      <c r="AB681" t="s">
        <v>4374</v>
      </c>
      <c r="AC681" t="s">
        <v>3626</v>
      </c>
      <c r="AD681" t="s">
        <v>110</v>
      </c>
      <c r="AE681" t="s">
        <v>60</v>
      </c>
      <c r="AF681" t="s">
        <v>2247</v>
      </c>
      <c r="AH681" s="3">
        <v>0</v>
      </c>
      <c r="AI681" s="3">
        <v>2023</v>
      </c>
      <c r="AJ681" s="4">
        <v>45083</v>
      </c>
      <c r="AK681" s="5">
        <v>45131</v>
      </c>
      <c r="AL681" t="s">
        <v>4048</v>
      </c>
      <c r="AM681" t="s">
        <v>61</v>
      </c>
      <c r="AN681">
        <v>180.24</v>
      </c>
      <c r="AO681">
        <v>180.24</v>
      </c>
      <c r="AQ681" s="6">
        <v>180.24</v>
      </c>
    </row>
    <row r="682" spans="1:43" x14ac:dyDescent="0.3">
      <c r="A682" t="s">
        <v>3497</v>
      </c>
      <c r="B682" t="s">
        <v>179</v>
      </c>
      <c r="C682" t="s">
        <v>46</v>
      </c>
      <c r="D682" s="3">
        <v>72311</v>
      </c>
      <c r="E682" t="s">
        <v>4639</v>
      </c>
      <c r="F682" t="s">
        <v>48</v>
      </c>
      <c r="G682" t="s">
        <v>49</v>
      </c>
      <c r="H682" t="s">
        <v>50</v>
      </c>
      <c r="I682" t="s">
        <v>51</v>
      </c>
      <c r="J682" t="s">
        <v>102</v>
      </c>
      <c r="K682" t="s">
        <v>102</v>
      </c>
      <c r="L682" t="s">
        <v>103</v>
      </c>
      <c r="M682" t="s">
        <v>52</v>
      </c>
      <c r="N682" t="s">
        <v>3317</v>
      </c>
      <c r="O682" t="s">
        <v>3498</v>
      </c>
      <c r="P682" t="s">
        <v>3316</v>
      </c>
      <c r="Q682" s="3">
        <v>300002033987901</v>
      </c>
      <c r="R682" t="s">
        <v>2243</v>
      </c>
      <c r="S682">
        <v>3728.82</v>
      </c>
      <c r="T682">
        <v>548.49</v>
      </c>
      <c r="U682" s="3">
        <v>1</v>
      </c>
      <c r="V682" t="s">
        <v>3317</v>
      </c>
      <c r="W682" t="s">
        <v>3239</v>
      </c>
      <c r="X682" t="s">
        <v>3240</v>
      </c>
      <c r="Y682" s="3">
        <v>901</v>
      </c>
      <c r="Z682" t="s">
        <v>4031</v>
      </c>
      <c r="AA682" t="s">
        <v>4504</v>
      </c>
      <c r="AB682" t="s">
        <v>4033</v>
      </c>
      <c r="AC682" t="s">
        <v>4505</v>
      </c>
      <c r="AD682" t="s">
        <v>110</v>
      </c>
      <c r="AE682" t="s">
        <v>60</v>
      </c>
      <c r="AF682" t="s">
        <v>2247</v>
      </c>
      <c r="AH682" s="3">
        <v>0</v>
      </c>
      <c r="AI682" s="3">
        <v>2024</v>
      </c>
      <c r="AJ682" s="4">
        <v>45553</v>
      </c>
      <c r="AK682" s="5">
        <v>45554</v>
      </c>
      <c r="AL682" t="s">
        <v>3508</v>
      </c>
      <c r="AM682" t="s">
        <v>61</v>
      </c>
      <c r="AN682">
        <v>548.49</v>
      </c>
      <c r="AO682">
        <v>548.49</v>
      </c>
      <c r="AQ682" s="6">
        <v>548.49</v>
      </c>
    </row>
    <row r="683" spans="1:43" x14ac:dyDescent="0.3">
      <c r="A683" t="s">
        <v>3497</v>
      </c>
      <c r="B683" t="s">
        <v>190</v>
      </c>
      <c r="C683" t="s">
        <v>46</v>
      </c>
      <c r="D683" s="3">
        <v>72311</v>
      </c>
      <c r="E683" t="s">
        <v>4639</v>
      </c>
      <c r="F683" t="s">
        <v>48</v>
      </c>
      <c r="G683" t="s">
        <v>49</v>
      </c>
      <c r="H683" t="s">
        <v>50</v>
      </c>
      <c r="I683" t="s">
        <v>51</v>
      </c>
      <c r="J683" t="s">
        <v>102</v>
      </c>
      <c r="K683" t="s">
        <v>102</v>
      </c>
      <c r="L683" t="s">
        <v>103</v>
      </c>
      <c r="M683" t="s">
        <v>52</v>
      </c>
      <c r="N683" t="s">
        <v>3359</v>
      </c>
      <c r="O683" t="s">
        <v>3498</v>
      </c>
      <c r="P683" t="s">
        <v>3358</v>
      </c>
      <c r="Q683" s="3">
        <v>300002397273905</v>
      </c>
      <c r="R683" t="s">
        <v>2243</v>
      </c>
      <c r="S683">
        <v>2974.43</v>
      </c>
      <c r="T683">
        <v>313.44</v>
      </c>
      <c r="U683" s="3">
        <v>4</v>
      </c>
      <c r="V683" t="s">
        <v>3359</v>
      </c>
      <c r="W683" t="s">
        <v>3239</v>
      </c>
      <c r="X683" t="s">
        <v>3240</v>
      </c>
      <c r="Y683" s="3">
        <v>8</v>
      </c>
      <c r="Z683" t="s">
        <v>4569</v>
      </c>
      <c r="AA683" t="s">
        <v>4570</v>
      </c>
      <c r="AB683" t="s">
        <v>4571</v>
      </c>
      <c r="AC683" t="s">
        <v>4572</v>
      </c>
      <c r="AD683" t="s">
        <v>110</v>
      </c>
      <c r="AE683" t="s">
        <v>60</v>
      </c>
      <c r="AF683" t="s">
        <v>2247</v>
      </c>
      <c r="AH683" s="3">
        <v>0</v>
      </c>
      <c r="AI683" s="3">
        <v>2025</v>
      </c>
      <c r="AJ683" s="4">
        <v>45660</v>
      </c>
      <c r="AK683" s="5">
        <v>45696</v>
      </c>
      <c r="AL683" t="s">
        <v>3582</v>
      </c>
      <c r="AM683" t="s">
        <v>61</v>
      </c>
      <c r="AN683">
        <v>313.44</v>
      </c>
      <c r="AO683">
        <v>313.44</v>
      </c>
      <c r="AQ683" s="6">
        <v>313.44</v>
      </c>
    </row>
    <row r="684" spans="1:43" x14ac:dyDescent="0.3">
      <c r="A684" t="s">
        <v>3497</v>
      </c>
      <c r="B684" t="s">
        <v>137</v>
      </c>
      <c r="C684" t="s">
        <v>46</v>
      </c>
      <c r="D684" s="3">
        <v>72311</v>
      </c>
      <c r="E684" t="s">
        <v>4639</v>
      </c>
      <c r="F684" t="s">
        <v>48</v>
      </c>
      <c r="G684" t="s">
        <v>49</v>
      </c>
      <c r="H684" t="s">
        <v>50</v>
      </c>
      <c r="I684" t="s">
        <v>51</v>
      </c>
      <c r="J684" t="s">
        <v>102</v>
      </c>
      <c r="K684" t="s">
        <v>102</v>
      </c>
      <c r="L684" t="s">
        <v>103</v>
      </c>
      <c r="M684" t="s">
        <v>52</v>
      </c>
      <c r="N684" t="s">
        <v>3372</v>
      </c>
      <c r="O684" t="s">
        <v>3498</v>
      </c>
      <c r="P684" t="s">
        <v>3371</v>
      </c>
      <c r="Q684" s="3">
        <v>300002508625313</v>
      </c>
      <c r="R684" t="s">
        <v>2243</v>
      </c>
      <c r="S684">
        <v>2526.6</v>
      </c>
      <c r="T684">
        <v>123.78</v>
      </c>
      <c r="U684" s="3">
        <v>4</v>
      </c>
      <c r="V684" t="s">
        <v>3372</v>
      </c>
      <c r="W684" t="s">
        <v>3239</v>
      </c>
      <c r="X684" t="s">
        <v>3240</v>
      </c>
      <c r="Y684" s="3">
        <v>12</v>
      </c>
      <c r="Z684" t="s">
        <v>4593</v>
      </c>
      <c r="AA684" t="s">
        <v>4594</v>
      </c>
      <c r="AB684" t="s">
        <v>4595</v>
      </c>
      <c r="AC684" t="s">
        <v>4221</v>
      </c>
      <c r="AD684" t="s">
        <v>110</v>
      </c>
      <c r="AE684" t="s">
        <v>60</v>
      </c>
      <c r="AF684" t="s">
        <v>2247</v>
      </c>
      <c r="AH684" s="3">
        <v>0</v>
      </c>
      <c r="AI684" s="3">
        <v>2025</v>
      </c>
      <c r="AJ684" s="4">
        <v>45698</v>
      </c>
      <c r="AK684" s="5">
        <v>45734</v>
      </c>
      <c r="AL684" t="s">
        <v>3582</v>
      </c>
      <c r="AM684" t="s">
        <v>61</v>
      </c>
      <c r="AN684">
        <v>123.78</v>
      </c>
      <c r="AO684">
        <v>123.78</v>
      </c>
      <c r="AQ684" s="6">
        <v>123.78</v>
      </c>
    </row>
    <row r="685" spans="1:43" x14ac:dyDescent="0.3">
      <c r="A685" t="s">
        <v>3497</v>
      </c>
      <c r="B685" t="s">
        <v>196</v>
      </c>
      <c r="C685" t="s">
        <v>46</v>
      </c>
      <c r="D685" s="3">
        <v>72315</v>
      </c>
      <c r="E685" t="s">
        <v>4638</v>
      </c>
      <c r="F685" t="s">
        <v>48</v>
      </c>
      <c r="G685" t="s">
        <v>49</v>
      </c>
      <c r="H685" t="s">
        <v>50</v>
      </c>
      <c r="I685" t="s">
        <v>51</v>
      </c>
      <c r="J685" t="s">
        <v>102</v>
      </c>
      <c r="K685" t="s">
        <v>102</v>
      </c>
      <c r="L685" t="s">
        <v>103</v>
      </c>
      <c r="M685" t="s">
        <v>52</v>
      </c>
      <c r="N685" t="s">
        <v>2320</v>
      </c>
      <c r="O685" t="s">
        <v>3498</v>
      </c>
      <c r="P685" t="s">
        <v>2319</v>
      </c>
      <c r="Q685" s="3">
        <v>300000961530064</v>
      </c>
      <c r="R685" t="s">
        <v>2243</v>
      </c>
      <c r="S685">
        <v>103217.2</v>
      </c>
      <c r="T685">
        <v>103217.2</v>
      </c>
      <c r="U685" s="3">
        <v>1</v>
      </c>
      <c r="V685" t="s">
        <v>2320</v>
      </c>
      <c r="W685" t="s">
        <v>2321</v>
      </c>
      <c r="X685" t="s">
        <v>2322</v>
      </c>
      <c r="Y685" s="3">
        <v>2</v>
      </c>
      <c r="Z685" t="s">
        <v>3583</v>
      </c>
      <c r="AA685" t="s">
        <v>3584</v>
      </c>
      <c r="AB685" t="s">
        <v>3587</v>
      </c>
      <c r="AC685" t="s">
        <v>3586</v>
      </c>
      <c r="AD685" t="s">
        <v>110</v>
      </c>
      <c r="AE685" t="s">
        <v>60</v>
      </c>
      <c r="AF685" t="s">
        <v>2324</v>
      </c>
      <c r="AG685" t="s">
        <v>2325</v>
      </c>
      <c r="AH685" s="3">
        <v>1</v>
      </c>
      <c r="AI685" s="3">
        <v>2023</v>
      </c>
      <c r="AJ685" s="4">
        <v>45026</v>
      </c>
      <c r="AK685" s="5">
        <v>45061</v>
      </c>
      <c r="AL685" t="s">
        <v>3508</v>
      </c>
      <c r="AM685" t="s">
        <v>116</v>
      </c>
      <c r="AN685">
        <v>0</v>
      </c>
      <c r="AP685">
        <v>11.92</v>
      </c>
      <c r="AQ685" s="6">
        <v>-11.92</v>
      </c>
    </row>
    <row r="686" spans="1:43" x14ac:dyDescent="0.3">
      <c r="A686" t="s">
        <v>3497</v>
      </c>
      <c r="B686" t="s">
        <v>196</v>
      </c>
      <c r="C686" t="s">
        <v>46</v>
      </c>
      <c r="D686" s="3">
        <v>72315</v>
      </c>
      <c r="E686" t="s">
        <v>4638</v>
      </c>
      <c r="F686" t="s">
        <v>48</v>
      </c>
      <c r="G686" t="s">
        <v>49</v>
      </c>
      <c r="H686" t="s">
        <v>50</v>
      </c>
      <c r="I686" t="s">
        <v>51</v>
      </c>
      <c r="J686" t="s">
        <v>102</v>
      </c>
      <c r="K686" t="s">
        <v>102</v>
      </c>
      <c r="L686" t="s">
        <v>103</v>
      </c>
      <c r="M686" t="s">
        <v>52</v>
      </c>
      <c r="N686" t="s">
        <v>2320</v>
      </c>
      <c r="O686" t="s">
        <v>3498</v>
      </c>
      <c r="P686" t="s">
        <v>2319</v>
      </c>
      <c r="Q686" s="3">
        <v>300000961530064</v>
      </c>
      <c r="R686" t="s">
        <v>2243</v>
      </c>
      <c r="S686">
        <v>103217.2</v>
      </c>
      <c r="T686">
        <v>103217.2</v>
      </c>
      <c r="U686" s="3">
        <v>1</v>
      </c>
      <c r="V686" t="s">
        <v>2320</v>
      </c>
      <c r="W686" t="s">
        <v>2321</v>
      </c>
      <c r="X686" t="s">
        <v>2322</v>
      </c>
      <c r="Y686" s="3">
        <v>3</v>
      </c>
      <c r="Z686" t="s">
        <v>3583</v>
      </c>
      <c r="AA686" t="s">
        <v>3584</v>
      </c>
      <c r="AB686" t="s">
        <v>3585</v>
      </c>
      <c r="AC686" t="s">
        <v>3586</v>
      </c>
      <c r="AD686" t="s">
        <v>110</v>
      </c>
      <c r="AE686" t="s">
        <v>60</v>
      </c>
      <c r="AF686" t="s">
        <v>2324</v>
      </c>
      <c r="AG686" t="s">
        <v>2325</v>
      </c>
      <c r="AH686" s="3">
        <v>1</v>
      </c>
      <c r="AI686" s="3">
        <v>2023</v>
      </c>
      <c r="AJ686" s="4">
        <v>45026</v>
      </c>
      <c r="AK686" s="5">
        <v>45061</v>
      </c>
      <c r="AL686" t="s">
        <v>3508</v>
      </c>
      <c r="AM686" t="s">
        <v>116</v>
      </c>
      <c r="AN686">
        <v>103217.2</v>
      </c>
      <c r="AO686">
        <v>683.64</v>
      </c>
      <c r="AQ686" s="6">
        <v>683.64</v>
      </c>
    </row>
    <row r="687" spans="1:43" x14ac:dyDescent="0.3">
      <c r="A687" t="s">
        <v>3497</v>
      </c>
      <c r="B687" t="s">
        <v>71</v>
      </c>
      <c r="C687" t="s">
        <v>46</v>
      </c>
      <c r="D687" s="3">
        <v>72315</v>
      </c>
      <c r="E687" t="s">
        <v>4638</v>
      </c>
      <c r="F687" t="s">
        <v>48</v>
      </c>
      <c r="G687" t="s">
        <v>49</v>
      </c>
      <c r="H687" t="s">
        <v>50</v>
      </c>
      <c r="I687" t="s">
        <v>51</v>
      </c>
      <c r="J687" t="s">
        <v>102</v>
      </c>
      <c r="K687" t="s">
        <v>102</v>
      </c>
      <c r="L687" t="s">
        <v>103</v>
      </c>
      <c r="M687" t="s">
        <v>52</v>
      </c>
      <c r="N687" t="s">
        <v>3069</v>
      </c>
      <c r="O687" t="s">
        <v>3498</v>
      </c>
      <c r="P687" t="s">
        <v>3068</v>
      </c>
      <c r="Q687" s="3">
        <v>300002315362515</v>
      </c>
      <c r="R687" t="s">
        <v>2243</v>
      </c>
      <c r="S687">
        <v>61100</v>
      </c>
      <c r="T687">
        <v>61100</v>
      </c>
      <c r="U687" s="3">
        <v>1</v>
      </c>
      <c r="V687" t="s">
        <v>3069</v>
      </c>
      <c r="W687" t="s">
        <v>2321</v>
      </c>
      <c r="X687" t="s">
        <v>2322</v>
      </c>
      <c r="Y687" s="3">
        <v>12</v>
      </c>
      <c r="Z687" t="s">
        <v>4200</v>
      </c>
      <c r="AA687" t="s">
        <v>4201</v>
      </c>
      <c r="AB687" t="s">
        <v>4202</v>
      </c>
      <c r="AC687" t="s">
        <v>4203</v>
      </c>
      <c r="AD687" t="s">
        <v>110</v>
      </c>
      <c r="AE687" t="s">
        <v>60</v>
      </c>
      <c r="AF687" t="s">
        <v>3074</v>
      </c>
      <c r="AG687" t="s">
        <v>3075</v>
      </c>
      <c r="AH687" s="3">
        <v>1</v>
      </c>
      <c r="AI687" s="3">
        <v>2024</v>
      </c>
      <c r="AJ687" s="4">
        <v>45645</v>
      </c>
      <c r="AK687" s="5">
        <v>45665</v>
      </c>
      <c r="AL687" t="s">
        <v>3508</v>
      </c>
      <c r="AM687" t="s">
        <v>116</v>
      </c>
      <c r="AN687">
        <v>0</v>
      </c>
      <c r="AO687">
        <v>1</v>
      </c>
      <c r="AQ687" s="6">
        <v>1</v>
      </c>
    </row>
    <row r="688" spans="1:43" x14ac:dyDescent="0.3">
      <c r="A688" t="s">
        <v>3497</v>
      </c>
      <c r="B688" t="s">
        <v>71</v>
      </c>
      <c r="C688" t="s">
        <v>46</v>
      </c>
      <c r="D688" s="3">
        <v>72315</v>
      </c>
      <c r="E688" t="s">
        <v>4638</v>
      </c>
      <c r="F688" t="s">
        <v>48</v>
      </c>
      <c r="G688" t="s">
        <v>49</v>
      </c>
      <c r="H688" t="s">
        <v>50</v>
      </c>
      <c r="I688" t="s">
        <v>51</v>
      </c>
      <c r="J688" t="s">
        <v>102</v>
      </c>
      <c r="K688" t="s">
        <v>102</v>
      </c>
      <c r="L688" t="s">
        <v>103</v>
      </c>
      <c r="M688" t="s">
        <v>52</v>
      </c>
      <c r="N688" t="s">
        <v>3069</v>
      </c>
      <c r="O688" t="s">
        <v>3498</v>
      </c>
      <c r="P688" t="s">
        <v>3068</v>
      </c>
      <c r="Q688" s="3">
        <v>300002315362515</v>
      </c>
      <c r="R688" t="s">
        <v>2243</v>
      </c>
      <c r="S688">
        <v>61100</v>
      </c>
      <c r="T688">
        <v>61100</v>
      </c>
      <c r="U688" s="3">
        <v>1</v>
      </c>
      <c r="V688" t="s">
        <v>3069</v>
      </c>
      <c r="W688" t="s">
        <v>2321</v>
      </c>
      <c r="X688" t="s">
        <v>2322</v>
      </c>
      <c r="Y688" s="3">
        <v>24</v>
      </c>
      <c r="Z688" t="s">
        <v>4200</v>
      </c>
      <c r="AA688" t="s">
        <v>4201</v>
      </c>
      <c r="AB688" t="s">
        <v>4204</v>
      </c>
      <c r="AC688" t="s">
        <v>4203</v>
      </c>
      <c r="AD688" t="s">
        <v>110</v>
      </c>
      <c r="AE688" t="s">
        <v>60</v>
      </c>
      <c r="AF688" t="s">
        <v>3074</v>
      </c>
      <c r="AG688" t="s">
        <v>3075</v>
      </c>
      <c r="AH688" s="3">
        <v>1</v>
      </c>
      <c r="AI688" s="3">
        <v>2024</v>
      </c>
      <c r="AJ688" s="4">
        <v>45645</v>
      </c>
      <c r="AK688" s="5">
        <v>45665</v>
      </c>
      <c r="AL688" t="s">
        <v>3508</v>
      </c>
      <c r="AM688" t="s">
        <v>116</v>
      </c>
      <c r="AN688">
        <v>61100</v>
      </c>
      <c r="AO688">
        <v>466.66</v>
      </c>
      <c r="AQ688" s="6">
        <v>466.66</v>
      </c>
    </row>
    <row r="689" spans="1:43" x14ac:dyDescent="0.3">
      <c r="A689" t="s">
        <v>3497</v>
      </c>
      <c r="B689" t="s">
        <v>150</v>
      </c>
      <c r="C689" t="s">
        <v>46</v>
      </c>
      <c r="D689" s="3">
        <v>72350</v>
      </c>
      <c r="E689" t="s">
        <v>4640</v>
      </c>
      <c r="F689" t="s">
        <v>48</v>
      </c>
      <c r="G689" t="s">
        <v>49</v>
      </c>
      <c r="H689" t="s">
        <v>50</v>
      </c>
      <c r="I689" t="s">
        <v>51</v>
      </c>
      <c r="J689" t="s">
        <v>102</v>
      </c>
      <c r="K689" t="s">
        <v>102</v>
      </c>
      <c r="L689" t="s">
        <v>103</v>
      </c>
      <c r="M689" t="s">
        <v>52</v>
      </c>
      <c r="N689" t="s">
        <v>2747</v>
      </c>
      <c r="O689" t="s">
        <v>3498</v>
      </c>
      <c r="P689" t="s">
        <v>2746</v>
      </c>
      <c r="Q689" s="3">
        <v>300001600850795</v>
      </c>
      <c r="R689" t="s">
        <v>2243</v>
      </c>
      <c r="S689">
        <v>278664.73</v>
      </c>
      <c r="T689">
        <v>278664.73</v>
      </c>
      <c r="U689" s="3">
        <v>1</v>
      </c>
      <c r="V689" t="s">
        <v>2747</v>
      </c>
      <c r="W689" t="s">
        <v>2495</v>
      </c>
      <c r="X689" t="s">
        <v>2496</v>
      </c>
      <c r="Y689" s="3">
        <v>230</v>
      </c>
      <c r="Z689" t="s">
        <v>3858</v>
      </c>
      <c r="AA689" t="s">
        <v>3859</v>
      </c>
      <c r="AB689" t="s">
        <v>3860</v>
      </c>
      <c r="AC689" t="s">
        <v>3861</v>
      </c>
      <c r="AD689" t="s">
        <v>110</v>
      </c>
      <c r="AE689" t="s">
        <v>60</v>
      </c>
      <c r="AF689" t="s">
        <v>2247</v>
      </c>
      <c r="AH689" s="3">
        <v>0</v>
      </c>
      <c r="AI689" s="3">
        <v>2024</v>
      </c>
      <c r="AJ689" s="4">
        <v>45350</v>
      </c>
      <c r="AK689" s="5">
        <v>45351</v>
      </c>
      <c r="AL689" t="s">
        <v>3508</v>
      </c>
      <c r="AM689" t="s">
        <v>116</v>
      </c>
      <c r="AN689">
        <v>278664.73</v>
      </c>
      <c r="AO689">
        <v>2117.67</v>
      </c>
      <c r="AQ689" s="6">
        <v>2117.67</v>
      </c>
    </row>
    <row r="690" spans="1:43" x14ac:dyDescent="0.3">
      <c r="A690" t="s">
        <v>3497</v>
      </c>
      <c r="B690" t="s">
        <v>440</v>
      </c>
      <c r="C690" t="s">
        <v>46</v>
      </c>
      <c r="D690" s="3">
        <v>72370</v>
      </c>
      <c r="E690" t="s">
        <v>4641</v>
      </c>
      <c r="F690" t="s">
        <v>48</v>
      </c>
      <c r="G690" t="s">
        <v>1370</v>
      </c>
      <c r="H690" t="s">
        <v>50</v>
      </c>
      <c r="I690" t="s">
        <v>51</v>
      </c>
      <c r="J690" t="s">
        <v>102</v>
      </c>
      <c r="K690" t="s">
        <v>102</v>
      </c>
      <c r="L690" t="s">
        <v>103</v>
      </c>
      <c r="M690" t="s">
        <v>52</v>
      </c>
      <c r="N690" t="s">
        <v>4303</v>
      </c>
      <c r="O690" t="s">
        <v>3498</v>
      </c>
      <c r="P690" t="s">
        <v>4304</v>
      </c>
      <c r="Q690" s="3">
        <v>300001738009468</v>
      </c>
      <c r="R690" t="s">
        <v>2243</v>
      </c>
      <c r="S690">
        <v>0</v>
      </c>
      <c r="T690">
        <v>0</v>
      </c>
      <c r="U690" s="3">
        <v>1</v>
      </c>
      <c r="V690" t="s">
        <v>4303</v>
      </c>
      <c r="W690" t="s">
        <v>3297</v>
      </c>
      <c r="X690" t="s">
        <v>3298</v>
      </c>
      <c r="Y690" s="3">
        <v>22</v>
      </c>
      <c r="Z690" t="s">
        <v>3883</v>
      </c>
      <c r="AA690" t="s">
        <v>4305</v>
      </c>
      <c r="AB690" t="s">
        <v>3885</v>
      </c>
      <c r="AC690" t="s">
        <v>3925</v>
      </c>
      <c r="AD690" t="s">
        <v>110</v>
      </c>
      <c r="AE690" t="s">
        <v>60</v>
      </c>
      <c r="AF690" t="s">
        <v>2247</v>
      </c>
      <c r="AH690" s="3">
        <v>0</v>
      </c>
      <c r="AI690" s="3">
        <v>2024</v>
      </c>
      <c r="AJ690" s="4">
        <v>45390</v>
      </c>
      <c r="AK690" s="5">
        <v>45415</v>
      </c>
      <c r="AL690" t="s">
        <v>3508</v>
      </c>
      <c r="AM690" t="s">
        <v>61</v>
      </c>
      <c r="AN690">
        <v>3138.9900000000002</v>
      </c>
      <c r="AO690">
        <v>3138.9900000000002</v>
      </c>
      <c r="AQ690" s="6">
        <v>3138.9900000000002</v>
      </c>
    </row>
    <row r="691" spans="1:43" x14ac:dyDescent="0.3">
      <c r="A691" t="s">
        <v>3497</v>
      </c>
      <c r="B691" t="s">
        <v>440</v>
      </c>
      <c r="C691" t="s">
        <v>46</v>
      </c>
      <c r="D691" s="3">
        <v>72370</v>
      </c>
      <c r="E691" t="s">
        <v>4641</v>
      </c>
      <c r="F691" t="s">
        <v>48</v>
      </c>
      <c r="G691" t="s">
        <v>1370</v>
      </c>
      <c r="H691" t="s">
        <v>50</v>
      </c>
      <c r="I691" t="s">
        <v>51</v>
      </c>
      <c r="J691" t="s">
        <v>102</v>
      </c>
      <c r="K691" t="s">
        <v>102</v>
      </c>
      <c r="L691" t="s">
        <v>103</v>
      </c>
      <c r="M691" t="s">
        <v>52</v>
      </c>
      <c r="N691" t="s">
        <v>4303</v>
      </c>
      <c r="O691" t="s">
        <v>3498</v>
      </c>
      <c r="P691" t="s">
        <v>4304</v>
      </c>
      <c r="Q691" s="3">
        <v>300001738009468</v>
      </c>
      <c r="R691" t="s">
        <v>2243</v>
      </c>
      <c r="S691">
        <v>0</v>
      </c>
      <c r="T691">
        <v>0</v>
      </c>
      <c r="U691" s="3">
        <v>1</v>
      </c>
      <c r="V691" t="s">
        <v>4303</v>
      </c>
      <c r="W691" t="s">
        <v>3297</v>
      </c>
      <c r="X691" t="s">
        <v>3298</v>
      </c>
      <c r="Y691" s="3">
        <v>23</v>
      </c>
      <c r="Z691" t="s">
        <v>3883</v>
      </c>
      <c r="AA691" t="s">
        <v>4305</v>
      </c>
      <c r="AB691" t="s">
        <v>3885</v>
      </c>
      <c r="AC691" t="s">
        <v>3925</v>
      </c>
      <c r="AD691" t="s">
        <v>110</v>
      </c>
      <c r="AE691" t="s">
        <v>60</v>
      </c>
      <c r="AF691" t="s">
        <v>2247</v>
      </c>
      <c r="AH691" s="3">
        <v>0</v>
      </c>
      <c r="AI691" s="3">
        <v>2024</v>
      </c>
      <c r="AJ691" s="4">
        <v>45390</v>
      </c>
      <c r="AK691" s="5">
        <v>45415</v>
      </c>
      <c r="AL691" t="s">
        <v>3508</v>
      </c>
      <c r="AM691" t="s">
        <v>61</v>
      </c>
      <c r="AN691">
        <v>-3138.9900000000002</v>
      </c>
      <c r="AP691">
        <v>3138.9900000000002</v>
      </c>
      <c r="AQ691" s="6">
        <v>-3138.9900000000002</v>
      </c>
    </row>
    <row r="692" spans="1:43" x14ac:dyDescent="0.3">
      <c r="A692" t="s">
        <v>3497</v>
      </c>
      <c r="B692" t="s">
        <v>144</v>
      </c>
      <c r="C692" t="s">
        <v>46</v>
      </c>
      <c r="D692" s="3">
        <v>72399</v>
      </c>
      <c r="E692" t="s">
        <v>4661</v>
      </c>
      <c r="F692" t="s">
        <v>48</v>
      </c>
      <c r="G692" t="s">
        <v>49</v>
      </c>
      <c r="H692" t="s">
        <v>50</v>
      </c>
      <c r="I692" t="s">
        <v>51</v>
      </c>
      <c r="J692" t="s">
        <v>102</v>
      </c>
      <c r="K692" t="s">
        <v>102</v>
      </c>
      <c r="L692" t="s">
        <v>103</v>
      </c>
      <c r="M692" t="s">
        <v>52</v>
      </c>
      <c r="N692" t="s">
        <v>2249</v>
      </c>
      <c r="O692" t="s">
        <v>3498</v>
      </c>
      <c r="P692" t="s">
        <v>2248</v>
      </c>
      <c r="Q692" s="3">
        <v>300000793938963</v>
      </c>
      <c r="R692" t="s">
        <v>2243</v>
      </c>
      <c r="S692">
        <v>232559.99</v>
      </c>
      <c r="T692">
        <v>232559.99</v>
      </c>
      <c r="U692" s="3">
        <v>1</v>
      </c>
      <c r="V692" t="s">
        <v>2249</v>
      </c>
      <c r="W692" t="s">
        <v>2250</v>
      </c>
      <c r="X692" t="s">
        <v>2251</v>
      </c>
      <c r="Y692" s="3">
        <v>62</v>
      </c>
      <c r="Z692" t="s">
        <v>3517</v>
      </c>
      <c r="AA692" t="s">
        <v>3518</v>
      </c>
      <c r="AB692" t="s">
        <v>3519</v>
      </c>
      <c r="AC692" t="s">
        <v>3520</v>
      </c>
      <c r="AD692" t="s">
        <v>110</v>
      </c>
      <c r="AE692" t="s">
        <v>60</v>
      </c>
      <c r="AF692" t="s">
        <v>2247</v>
      </c>
      <c r="AH692" s="3">
        <v>0</v>
      </c>
      <c r="AI692" s="3">
        <v>2023</v>
      </c>
      <c r="AJ692" s="4">
        <v>44958</v>
      </c>
      <c r="AK692" s="5">
        <v>44987</v>
      </c>
      <c r="AL692" t="s">
        <v>3508</v>
      </c>
      <c r="AM692" t="s">
        <v>116</v>
      </c>
      <c r="AN692">
        <v>232559.99</v>
      </c>
      <c r="AO692">
        <v>1577.64</v>
      </c>
      <c r="AQ692" s="6">
        <v>1577.64</v>
      </c>
    </row>
    <row r="693" spans="1:43" x14ac:dyDescent="0.3">
      <c r="A693" t="s">
        <v>3497</v>
      </c>
      <c r="B693" t="s">
        <v>156</v>
      </c>
      <c r="C693" t="s">
        <v>46</v>
      </c>
      <c r="D693" s="3">
        <v>72399</v>
      </c>
      <c r="E693" t="s">
        <v>4661</v>
      </c>
      <c r="F693" t="s">
        <v>48</v>
      </c>
      <c r="G693" t="s">
        <v>49</v>
      </c>
      <c r="H693" t="s">
        <v>50</v>
      </c>
      <c r="I693" t="s">
        <v>51</v>
      </c>
      <c r="J693" t="s">
        <v>102</v>
      </c>
      <c r="K693" t="s">
        <v>102</v>
      </c>
      <c r="L693" t="s">
        <v>103</v>
      </c>
      <c r="M693" t="s">
        <v>52</v>
      </c>
      <c r="N693" t="s">
        <v>2268</v>
      </c>
      <c r="O693" t="s">
        <v>3498</v>
      </c>
      <c r="P693" t="s">
        <v>2267</v>
      </c>
      <c r="Q693" s="3">
        <v>300000831187172</v>
      </c>
      <c r="R693" t="s">
        <v>2243</v>
      </c>
      <c r="S693">
        <v>45210.6</v>
      </c>
      <c r="T693">
        <v>45210.6</v>
      </c>
      <c r="U693" s="3">
        <v>1</v>
      </c>
      <c r="V693" t="s">
        <v>2268</v>
      </c>
      <c r="W693" t="s">
        <v>2269</v>
      </c>
      <c r="X693" t="s">
        <v>2270</v>
      </c>
      <c r="Y693" s="3">
        <v>995</v>
      </c>
      <c r="Z693" t="s">
        <v>3532</v>
      </c>
      <c r="AA693" t="s">
        <v>3533</v>
      </c>
      <c r="AB693" t="s">
        <v>3534</v>
      </c>
      <c r="AC693" t="s">
        <v>3535</v>
      </c>
      <c r="AD693" t="s">
        <v>110</v>
      </c>
      <c r="AE693" t="s">
        <v>60</v>
      </c>
      <c r="AF693" t="s">
        <v>2247</v>
      </c>
      <c r="AH693" s="3">
        <v>0</v>
      </c>
      <c r="AI693" s="3">
        <v>2023</v>
      </c>
      <c r="AJ693" s="4">
        <v>45000</v>
      </c>
      <c r="AK693" s="5">
        <v>45000</v>
      </c>
      <c r="AL693" t="s">
        <v>3508</v>
      </c>
      <c r="AM693" t="s">
        <v>116</v>
      </c>
      <c r="AN693">
        <v>45210.6</v>
      </c>
      <c r="AO693">
        <v>299.45</v>
      </c>
      <c r="AQ693" s="6">
        <v>299.45</v>
      </c>
    </row>
    <row r="694" spans="1:43" x14ac:dyDescent="0.3">
      <c r="A694" t="s">
        <v>3497</v>
      </c>
      <c r="B694" t="s">
        <v>156</v>
      </c>
      <c r="C694" t="s">
        <v>46</v>
      </c>
      <c r="D694" s="3">
        <v>72399</v>
      </c>
      <c r="E694" t="s">
        <v>4661</v>
      </c>
      <c r="F694" t="s">
        <v>48</v>
      </c>
      <c r="G694" t="s">
        <v>49</v>
      </c>
      <c r="H694" t="s">
        <v>50</v>
      </c>
      <c r="I694" t="s">
        <v>51</v>
      </c>
      <c r="J694" t="s">
        <v>102</v>
      </c>
      <c r="K694" t="s">
        <v>102</v>
      </c>
      <c r="L694" t="s">
        <v>103</v>
      </c>
      <c r="M694" t="s">
        <v>52</v>
      </c>
      <c r="N694" t="s">
        <v>2288</v>
      </c>
      <c r="O694" t="s">
        <v>3498</v>
      </c>
      <c r="P694" t="s">
        <v>2287</v>
      </c>
      <c r="Q694" s="3">
        <v>300000907915959</v>
      </c>
      <c r="R694" t="s">
        <v>2243</v>
      </c>
      <c r="S694">
        <v>846285</v>
      </c>
      <c r="T694">
        <v>846285</v>
      </c>
      <c r="U694" s="3">
        <v>1</v>
      </c>
      <c r="V694" t="s">
        <v>2288</v>
      </c>
      <c r="W694" t="s">
        <v>2289</v>
      </c>
      <c r="X694" t="s">
        <v>2290</v>
      </c>
      <c r="Y694" s="3">
        <v>11</v>
      </c>
      <c r="Z694" t="s">
        <v>3563</v>
      </c>
      <c r="AA694" t="s">
        <v>3564</v>
      </c>
      <c r="AB694" t="s">
        <v>3565</v>
      </c>
      <c r="AC694" t="s">
        <v>3566</v>
      </c>
      <c r="AD694" t="s">
        <v>110</v>
      </c>
      <c r="AE694" t="s">
        <v>60</v>
      </c>
      <c r="AF694" t="s">
        <v>2294</v>
      </c>
      <c r="AG694" t="s">
        <v>2295</v>
      </c>
      <c r="AH694" s="3">
        <v>1</v>
      </c>
      <c r="AI694" s="3">
        <v>2023</v>
      </c>
      <c r="AJ694" s="4">
        <v>45016</v>
      </c>
      <c r="AK694" s="5">
        <v>45029</v>
      </c>
      <c r="AL694" t="s">
        <v>3508</v>
      </c>
      <c r="AM694" t="s">
        <v>116</v>
      </c>
      <c r="AN694">
        <v>0</v>
      </c>
      <c r="AO694">
        <v>97.76</v>
      </c>
      <c r="AQ694" s="6">
        <v>97.76</v>
      </c>
    </row>
    <row r="695" spans="1:43" x14ac:dyDescent="0.3">
      <c r="A695" t="s">
        <v>3497</v>
      </c>
      <c r="B695" t="s">
        <v>156</v>
      </c>
      <c r="C695" t="s">
        <v>46</v>
      </c>
      <c r="D695" s="3">
        <v>72399</v>
      </c>
      <c r="E695" t="s">
        <v>4661</v>
      </c>
      <c r="F695" t="s">
        <v>48</v>
      </c>
      <c r="G695" t="s">
        <v>49</v>
      </c>
      <c r="H695" t="s">
        <v>50</v>
      </c>
      <c r="I695" t="s">
        <v>51</v>
      </c>
      <c r="J695" t="s">
        <v>102</v>
      </c>
      <c r="K695" t="s">
        <v>102</v>
      </c>
      <c r="L695" t="s">
        <v>103</v>
      </c>
      <c r="M695" t="s">
        <v>52</v>
      </c>
      <c r="N695" t="s">
        <v>2288</v>
      </c>
      <c r="O695" t="s">
        <v>3498</v>
      </c>
      <c r="P695" t="s">
        <v>2287</v>
      </c>
      <c r="Q695" s="3">
        <v>300000907915959</v>
      </c>
      <c r="R695" t="s">
        <v>2243</v>
      </c>
      <c r="S695">
        <v>846285</v>
      </c>
      <c r="T695">
        <v>846285</v>
      </c>
      <c r="U695" s="3">
        <v>1</v>
      </c>
      <c r="V695" t="s">
        <v>2288</v>
      </c>
      <c r="W695" t="s">
        <v>2289</v>
      </c>
      <c r="X695" t="s">
        <v>2290</v>
      </c>
      <c r="Y695" s="3">
        <v>106</v>
      </c>
      <c r="Z695" t="s">
        <v>3563</v>
      </c>
      <c r="AA695" t="s">
        <v>3564</v>
      </c>
      <c r="AB695" t="s">
        <v>3567</v>
      </c>
      <c r="AC695" t="s">
        <v>3566</v>
      </c>
      <c r="AD695" t="s">
        <v>110</v>
      </c>
      <c r="AE695" t="s">
        <v>60</v>
      </c>
      <c r="AF695" t="s">
        <v>2294</v>
      </c>
      <c r="AG695" t="s">
        <v>2295</v>
      </c>
      <c r="AH695" s="3">
        <v>1</v>
      </c>
      <c r="AI695" s="3">
        <v>2023</v>
      </c>
      <c r="AJ695" s="4">
        <v>45016</v>
      </c>
      <c r="AK695" s="5">
        <v>45029</v>
      </c>
      <c r="AL695" t="s">
        <v>3508</v>
      </c>
      <c r="AM695" t="s">
        <v>116</v>
      </c>
      <c r="AN695">
        <v>846285</v>
      </c>
      <c r="AO695">
        <v>5507.52</v>
      </c>
      <c r="AQ695" s="6">
        <v>5507.52</v>
      </c>
    </row>
    <row r="696" spans="1:43" x14ac:dyDescent="0.3">
      <c r="A696" t="s">
        <v>3497</v>
      </c>
      <c r="B696" t="s">
        <v>446</v>
      </c>
      <c r="C696" t="s">
        <v>46</v>
      </c>
      <c r="D696" s="3">
        <v>72399</v>
      </c>
      <c r="E696" t="s">
        <v>4661</v>
      </c>
      <c r="F696" t="s">
        <v>48</v>
      </c>
      <c r="G696" t="s">
        <v>49</v>
      </c>
      <c r="H696" t="s">
        <v>50</v>
      </c>
      <c r="I696" t="s">
        <v>51</v>
      </c>
      <c r="J696" t="s">
        <v>102</v>
      </c>
      <c r="K696" t="s">
        <v>102</v>
      </c>
      <c r="L696" t="s">
        <v>103</v>
      </c>
      <c r="M696" t="s">
        <v>52</v>
      </c>
      <c r="N696" t="s">
        <v>2549</v>
      </c>
      <c r="O696" t="s">
        <v>3498</v>
      </c>
      <c r="P696" t="s">
        <v>2548</v>
      </c>
      <c r="Q696" s="3">
        <v>300001264948360</v>
      </c>
      <c r="R696" t="s">
        <v>2243</v>
      </c>
      <c r="S696">
        <v>137000</v>
      </c>
      <c r="T696">
        <v>137000</v>
      </c>
      <c r="U696" s="3">
        <v>1</v>
      </c>
      <c r="V696" t="s">
        <v>2549</v>
      </c>
      <c r="W696" t="s">
        <v>2321</v>
      </c>
      <c r="X696" t="s">
        <v>2322</v>
      </c>
      <c r="Y696" s="3">
        <v>45</v>
      </c>
      <c r="Z696" t="s">
        <v>3707</v>
      </c>
      <c r="AA696" t="s">
        <v>3708</v>
      </c>
      <c r="AB696" t="s">
        <v>3709</v>
      </c>
      <c r="AC696" t="s">
        <v>3710</v>
      </c>
      <c r="AD696" t="s">
        <v>110</v>
      </c>
      <c r="AE696" t="s">
        <v>60</v>
      </c>
      <c r="AF696" t="s">
        <v>2551</v>
      </c>
      <c r="AG696" t="s">
        <v>2552</v>
      </c>
      <c r="AH696" s="3">
        <v>1</v>
      </c>
      <c r="AI696" s="3">
        <v>2023</v>
      </c>
      <c r="AJ696" s="4">
        <v>45169</v>
      </c>
      <c r="AK696" s="5">
        <v>45190</v>
      </c>
      <c r="AL696" t="s">
        <v>3508</v>
      </c>
      <c r="AM696" t="s">
        <v>116</v>
      </c>
      <c r="AN696">
        <v>137000</v>
      </c>
      <c r="AO696">
        <v>1005.87</v>
      </c>
      <c r="AQ696" s="6">
        <v>1005.87</v>
      </c>
    </row>
    <row r="697" spans="1:43" x14ac:dyDescent="0.3">
      <c r="A697" t="s">
        <v>3497</v>
      </c>
      <c r="B697" t="s">
        <v>144</v>
      </c>
      <c r="C697" t="s">
        <v>46</v>
      </c>
      <c r="D697" s="3">
        <v>72399</v>
      </c>
      <c r="E697" t="s">
        <v>4661</v>
      </c>
      <c r="F697" t="s">
        <v>4600</v>
      </c>
      <c r="G697" t="s">
        <v>49</v>
      </c>
      <c r="H697" t="s">
        <v>50</v>
      </c>
      <c r="I697" t="s">
        <v>51</v>
      </c>
      <c r="J697" t="s">
        <v>102</v>
      </c>
      <c r="K697" t="s">
        <v>102</v>
      </c>
      <c r="L697" t="s">
        <v>103</v>
      </c>
      <c r="M697" t="s">
        <v>52</v>
      </c>
      <c r="N697" t="s">
        <v>4607</v>
      </c>
      <c r="O697" t="s">
        <v>3498</v>
      </c>
      <c r="P697" t="s">
        <v>4608</v>
      </c>
      <c r="Q697" s="3">
        <v>300000734194289</v>
      </c>
      <c r="R697" t="s">
        <v>2243</v>
      </c>
      <c r="S697">
        <v>0</v>
      </c>
      <c r="T697">
        <v>0</v>
      </c>
      <c r="U697" s="3">
        <v>1</v>
      </c>
      <c r="V697" t="s">
        <v>4607</v>
      </c>
      <c r="W697" t="s">
        <v>2250</v>
      </c>
      <c r="X697" t="s">
        <v>2251</v>
      </c>
      <c r="Y697" s="3">
        <v>3</v>
      </c>
      <c r="Z697" t="s">
        <v>4609</v>
      </c>
      <c r="AA697" t="s">
        <v>4610</v>
      </c>
      <c r="AB697" t="s">
        <v>4611</v>
      </c>
      <c r="AC697" t="s">
        <v>4606</v>
      </c>
      <c r="AD697" t="s">
        <v>110</v>
      </c>
      <c r="AE697" t="s">
        <v>60</v>
      </c>
      <c r="AF697" t="s">
        <v>2247</v>
      </c>
      <c r="AH697" s="3">
        <v>0</v>
      </c>
      <c r="AI697" s="3">
        <v>2023</v>
      </c>
      <c r="AJ697" s="4">
        <v>44963</v>
      </c>
      <c r="AK697" s="5">
        <v>44986</v>
      </c>
      <c r="AL697" t="s">
        <v>3508</v>
      </c>
      <c r="AM697" t="s">
        <v>116</v>
      </c>
      <c r="AN697">
        <v>232559.99</v>
      </c>
      <c r="AO697">
        <v>1577.64</v>
      </c>
      <c r="AQ697" s="6">
        <v>1577.64</v>
      </c>
    </row>
    <row r="698" spans="1:43" x14ac:dyDescent="0.3">
      <c r="A698" t="s">
        <v>3497</v>
      </c>
      <c r="B698" t="s">
        <v>144</v>
      </c>
      <c r="C698" t="s">
        <v>46</v>
      </c>
      <c r="D698" s="3">
        <v>72399</v>
      </c>
      <c r="E698" t="s">
        <v>4661</v>
      </c>
      <c r="F698" t="s">
        <v>4600</v>
      </c>
      <c r="G698" t="s">
        <v>49</v>
      </c>
      <c r="H698" t="s">
        <v>50</v>
      </c>
      <c r="I698" t="s">
        <v>51</v>
      </c>
      <c r="J698" t="s">
        <v>102</v>
      </c>
      <c r="K698" t="s">
        <v>102</v>
      </c>
      <c r="L698" t="s">
        <v>103</v>
      </c>
      <c r="M698" t="s">
        <v>52</v>
      </c>
      <c r="N698" t="s">
        <v>4607</v>
      </c>
      <c r="O698" t="s">
        <v>3498</v>
      </c>
      <c r="P698" t="s">
        <v>4608</v>
      </c>
      <c r="Q698" s="3">
        <v>300000734194289</v>
      </c>
      <c r="R698" t="s">
        <v>2243</v>
      </c>
      <c r="S698">
        <v>0</v>
      </c>
      <c r="T698">
        <v>0</v>
      </c>
      <c r="U698" s="3">
        <v>1</v>
      </c>
      <c r="V698" t="s">
        <v>4607</v>
      </c>
      <c r="W698" t="s">
        <v>2250</v>
      </c>
      <c r="X698" t="s">
        <v>2251</v>
      </c>
      <c r="Y698" s="3">
        <v>4</v>
      </c>
      <c r="Z698" t="s">
        <v>4609</v>
      </c>
      <c r="AA698" t="s">
        <v>4610</v>
      </c>
      <c r="AB698" t="s">
        <v>4611</v>
      </c>
      <c r="AC698" t="s">
        <v>4606</v>
      </c>
      <c r="AD698" t="s">
        <v>110</v>
      </c>
      <c r="AE698" t="s">
        <v>60</v>
      </c>
      <c r="AF698" t="s">
        <v>2247</v>
      </c>
      <c r="AH698" s="3">
        <v>0</v>
      </c>
      <c r="AI698" s="3">
        <v>2023</v>
      </c>
      <c r="AJ698" s="4">
        <v>44963</v>
      </c>
      <c r="AK698" s="5">
        <v>44986</v>
      </c>
      <c r="AL698" t="s">
        <v>3508</v>
      </c>
      <c r="AM698" t="s">
        <v>116</v>
      </c>
      <c r="AN698">
        <v>-232559.99</v>
      </c>
      <c r="AP698">
        <v>1577.64</v>
      </c>
      <c r="AQ698" s="6">
        <v>-1577.64</v>
      </c>
    </row>
    <row r="699" spans="1:43" x14ac:dyDescent="0.3">
      <c r="A699" t="s">
        <v>3497</v>
      </c>
      <c r="B699" t="s">
        <v>440</v>
      </c>
      <c r="C699" t="s">
        <v>46</v>
      </c>
      <c r="D699" s="3">
        <v>72406</v>
      </c>
      <c r="E699" t="s">
        <v>4664</v>
      </c>
      <c r="F699" t="s">
        <v>48</v>
      </c>
      <c r="G699" t="s">
        <v>49</v>
      </c>
      <c r="H699" t="s">
        <v>50</v>
      </c>
      <c r="I699" t="s">
        <v>51</v>
      </c>
      <c r="J699" t="s">
        <v>102</v>
      </c>
      <c r="K699" t="s">
        <v>102</v>
      </c>
      <c r="L699" t="s">
        <v>103</v>
      </c>
      <c r="M699" t="s">
        <v>52</v>
      </c>
      <c r="N699" t="s">
        <v>3296</v>
      </c>
      <c r="O699" t="s">
        <v>3498</v>
      </c>
      <c r="P699" t="s">
        <v>3295</v>
      </c>
      <c r="Q699" s="3">
        <v>300001738479081</v>
      </c>
      <c r="R699" t="s">
        <v>2243</v>
      </c>
      <c r="S699">
        <v>3138.9900000000002</v>
      </c>
      <c r="T699">
        <v>3138.9900000000002</v>
      </c>
      <c r="U699" s="3">
        <v>1</v>
      </c>
      <c r="V699" t="s">
        <v>3296</v>
      </c>
      <c r="W699" t="s">
        <v>3297</v>
      </c>
      <c r="X699" t="s">
        <v>3298</v>
      </c>
      <c r="Y699" s="3">
        <v>217</v>
      </c>
      <c r="Z699" t="s">
        <v>3926</v>
      </c>
      <c r="AA699" t="s">
        <v>4489</v>
      </c>
      <c r="AB699" t="s">
        <v>3928</v>
      </c>
      <c r="AC699" t="s">
        <v>3544</v>
      </c>
      <c r="AD699" t="s">
        <v>110</v>
      </c>
      <c r="AE699" t="s">
        <v>60</v>
      </c>
      <c r="AF699" t="s">
        <v>2247</v>
      </c>
      <c r="AH699" s="3">
        <v>0</v>
      </c>
      <c r="AI699" s="3">
        <v>2024</v>
      </c>
      <c r="AJ699" s="4">
        <v>45383</v>
      </c>
      <c r="AK699" s="5">
        <v>45419</v>
      </c>
      <c r="AL699" t="s">
        <v>3508</v>
      </c>
      <c r="AM699" t="s">
        <v>61</v>
      </c>
      <c r="AN699">
        <v>3138.9900000000002</v>
      </c>
      <c r="AO699">
        <v>3138.9900000000002</v>
      </c>
      <c r="AQ699" s="6">
        <v>3138.9900000000002</v>
      </c>
    </row>
    <row r="700" spans="1:43" x14ac:dyDescent="0.3">
      <c r="A700" t="s">
        <v>3497</v>
      </c>
      <c r="B700" t="s">
        <v>289</v>
      </c>
      <c r="C700" t="s">
        <v>46</v>
      </c>
      <c r="D700" s="3">
        <v>72410</v>
      </c>
      <c r="E700" t="s">
        <v>47</v>
      </c>
      <c r="F700" t="s">
        <v>48</v>
      </c>
      <c r="G700" t="s">
        <v>49</v>
      </c>
      <c r="H700" t="s">
        <v>50</v>
      </c>
      <c r="I700" t="s">
        <v>51</v>
      </c>
      <c r="J700" t="s">
        <v>102</v>
      </c>
      <c r="K700" t="s">
        <v>102</v>
      </c>
      <c r="L700" t="s">
        <v>103</v>
      </c>
      <c r="M700" t="s">
        <v>52</v>
      </c>
      <c r="N700" t="s">
        <v>2710</v>
      </c>
      <c r="O700" t="s">
        <v>3498</v>
      </c>
      <c r="P700" t="s">
        <v>2709</v>
      </c>
      <c r="Q700" s="3">
        <v>300001427996482</v>
      </c>
      <c r="R700" t="s">
        <v>2243</v>
      </c>
      <c r="S700">
        <v>103675</v>
      </c>
      <c r="T700">
        <v>103675</v>
      </c>
      <c r="U700" s="3">
        <v>1</v>
      </c>
      <c r="V700" t="s">
        <v>2710</v>
      </c>
      <c r="W700" t="s">
        <v>2711</v>
      </c>
      <c r="X700" t="s">
        <v>2712</v>
      </c>
      <c r="Y700" s="3">
        <v>2</v>
      </c>
      <c r="Z700" t="s">
        <v>3817</v>
      </c>
      <c r="AA700" t="s">
        <v>3818</v>
      </c>
      <c r="AB700" t="s">
        <v>3819</v>
      </c>
      <c r="AC700" t="s">
        <v>3723</v>
      </c>
      <c r="AD700" t="s">
        <v>110</v>
      </c>
      <c r="AE700" t="s">
        <v>60</v>
      </c>
      <c r="AF700" t="s">
        <v>2247</v>
      </c>
      <c r="AH700" s="3">
        <v>0</v>
      </c>
      <c r="AI700" s="3">
        <v>2023</v>
      </c>
      <c r="AJ700" s="4">
        <v>45175</v>
      </c>
      <c r="AK700" s="5">
        <v>45269</v>
      </c>
      <c r="AL700" t="s">
        <v>3508</v>
      </c>
      <c r="AM700" t="s">
        <v>116</v>
      </c>
      <c r="AN700">
        <v>103675</v>
      </c>
      <c r="AO700">
        <v>763.33</v>
      </c>
      <c r="AQ700" s="6">
        <v>763.33</v>
      </c>
    </row>
    <row r="701" spans="1:43" x14ac:dyDescent="0.3">
      <c r="A701" t="s">
        <v>3497</v>
      </c>
      <c r="B701" t="s">
        <v>289</v>
      </c>
      <c r="C701" t="s">
        <v>46</v>
      </c>
      <c r="D701" s="3">
        <v>72410</v>
      </c>
      <c r="E701" t="s">
        <v>47</v>
      </c>
      <c r="F701" t="s">
        <v>48</v>
      </c>
      <c r="G701" t="s">
        <v>49</v>
      </c>
      <c r="H701" t="s">
        <v>50</v>
      </c>
      <c r="I701" t="s">
        <v>51</v>
      </c>
      <c r="J701" t="s">
        <v>102</v>
      </c>
      <c r="K701" t="s">
        <v>102</v>
      </c>
      <c r="L701" t="s">
        <v>103</v>
      </c>
      <c r="M701" t="s">
        <v>52</v>
      </c>
      <c r="N701" t="s">
        <v>3820</v>
      </c>
      <c r="O701" t="s">
        <v>3498</v>
      </c>
      <c r="P701" t="s">
        <v>3821</v>
      </c>
      <c r="Q701" s="3">
        <v>300001428317820</v>
      </c>
      <c r="R701" t="s">
        <v>2243</v>
      </c>
      <c r="S701">
        <v>0</v>
      </c>
      <c r="T701">
        <v>0</v>
      </c>
      <c r="U701" s="3">
        <v>1</v>
      </c>
      <c r="V701" t="s">
        <v>3820</v>
      </c>
      <c r="W701" t="s">
        <v>2711</v>
      </c>
      <c r="X701" t="s">
        <v>2712</v>
      </c>
      <c r="Y701" s="3">
        <v>3</v>
      </c>
      <c r="Z701" t="s">
        <v>3822</v>
      </c>
      <c r="AA701" t="s">
        <v>3823</v>
      </c>
      <c r="AB701" t="s">
        <v>3824</v>
      </c>
      <c r="AC701" t="s">
        <v>3723</v>
      </c>
      <c r="AD701" t="s">
        <v>110</v>
      </c>
      <c r="AE701" t="s">
        <v>60</v>
      </c>
      <c r="AF701" t="s">
        <v>2247</v>
      </c>
      <c r="AH701" s="3">
        <v>0</v>
      </c>
      <c r="AI701" s="3">
        <v>2023</v>
      </c>
      <c r="AJ701" s="4">
        <v>45175</v>
      </c>
      <c r="AK701" s="5">
        <v>45268</v>
      </c>
      <c r="AL701" t="s">
        <v>3508</v>
      </c>
      <c r="AM701" t="s">
        <v>116</v>
      </c>
      <c r="AN701">
        <v>103675</v>
      </c>
      <c r="AO701">
        <v>763.33</v>
      </c>
      <c r="AQ701" s="6">
        <v>763.33</v>
      </c>
    </row>
    <row r="702" spans="1:43" x14ac:dyDescent="0.3">
      <c r="A702" t="s">
        <v>3497</v>
      </c>
      <c r="B702" t="s">
        <v>289</v>
      </c>
      <c r="C702" t="s">
        <v>46</v>
      </c>
      <c r="D702" s="3">
        <v>72410</v>
      </c>
      <c r="E702" t="s">
        <v>47</v>
      </c>
      <c r="F702" t="s">
        <v>48</v>
      </c>
      <c r="G702" t="s">
        <v>49</v>
      </c>
      <c r="H702" t="s">
        <v>50</v>
      </c>
      <c r="I702" t="s">
        <v>51</v>
      </c>
      <c r="J702" t="s">
        <v>102</v>
      </c>
      <c r="K702" t="s">
        <v>102</v>
      </c>
      <c r="L702" t="s">
        <v>103</v>
      </c>
      <c r="M702" t="s">
        <v>52</v>
      </c>
      <c r="N702" t="s">
        <v>3820</v>
      </c>
      <c r="O702" t="s">
        <v>3498</v>
      </c>
      <c r="P702" t="s">
        <v>3821</v>
      </c>
      <c r="Q702" s="3">
        <v>300001428317820</v>
      </c>
      <c r="R702" t="s">
        <v>2243</v>
      </c>
      <c r="S702">
        <v>0</v>
      </c>
      <c r="T702">
        <v>0</v>
      </c>
      <c r="U702" s="3">
        <v>1</v>
      </c>
      <c r="V702" t="s">
        <v>3820</v>
      </c>
      <c r="W702" t="s">
        <v>2711</v>
      </c>
      <c r="X702" t="s">
        <v>2712</v>
      </c>
      <c r="Y702" s="3">
        <v>4</v>
      </c>
      <c r="Z702" t="s">
        <v>3822</v>
      </c>
      <c r="AA702" t="s">
        <v>3823</v>
      </c>
      <c r="AB702" t="s">
        <v>3824</v>
      </c>
      <c r="AC702" t="s">
        <v>3723</v>
      </c>
      <c r="AD702" t="s">
        <v>110</v>
      </c>
      <c r="AE702" t="s">
        <v>60</v>
      </c>
      <c r="AF702" t="s">
        <v>2247</v>
      </c>
      <c r="AH702" s="3">
        <v>0</v>
      </c>
      <c r="AI702" s="3">
        <v>2023</v>
      </c>
      <c r="AJ702" s="4">
        <v>45175</v>
      </c>
      <c r="AK702" s="5">
        <v>45268</v>
      </c>
      <c r="AL702" t="s">
        <v>3508</v>
      </c>
      <c r="AM702" t="s">
        <v>116</v>
      </c>
      <c r="AN702">
        <v>-103675</v>
      </c>
      <c r="AP702">
        <v>763.33</v>
      </c>
      <c r="AQ702" s="6">
        <v>-763.33</v>
      </c>
    </row>
    <row r="703" spans="1:43" x14ac:dyDescent="0.3">
      <c r="A703" t="s">
        <v>3497</v>
      </c>
      <c r="B703" t="s">
        <v>224</v>
      </c>
      <c r="C703" t="s">
        <v>46</v>
      </c>
      <c r="D703" s="3">
        <v>72410</v>
      </c>
      <c r="E703" t="s">
        <v>47</v>
      </c>
      <c r="F703" t="s">
        <v>48</v>
      </c>
      <c r="G703" t="s">
        <v>49</v>
      </c>
      <c r="H703" t="s">
        <v>50</v>
      </c>
      <c r="I703" t="s">
        <v>51</v>
      </c>
      <c r="J703" t="s">
        <v>102</v>
      </c>
      <c r="K703" t="s">
        <v>102</v>
      </c>
      <c r="L703" t="s">
        <v>103</v>
      </c>
      <c r="M703" t="s">
        <v>52</v>
      </c>
      <c r="N703" t="s">
        <v>3840</v>
      </c>
      <c r="O703" t="s">
        <v>3498</v>
      </c>
      <c r="P703" t="s">
        <v>3841</v>
      </c>
      <c r="Q703" s="3">
        <v>300001471951357</v>
      </c>
      <c r="R703" t="s">
        <v>2243</v>
      </c>
      <c r="S703">
        <v>0</v>
      </c>
      <c r="T703">
        <v>0</v>
      </c>
      <c r="U703" s="3">
        <v>6</v>
      </c>
      <c r="V703" t="s">
        <v>3840</v>
      </c>
      <c r="W703" t="s">
        <v>3842</v>
      </c>
      <c r="X703" t="s">
        <v>3843</v>
      </c>
      <c r="Y703" s="3">
        <v>180</v>
      </c>
      <c r="Z703" t="s">
        <v>3844</v>
      </c>
      <c r="AA703" t="s">
        <v>3845</v>
      </c>
      <c r="AB703" t="s">
        <v>3846</v>
      </c>
      <c r="AC703" t="s">
        <v>3847</v>
      </c>
      <c r="AD703" t="s">
        <v>110</v>
      </c>
      <c r="AE703" t="s">
        <v>60</v>
      </c>
      <c r="AF703" t="s">
        <v>2247</v>
      </c>
      <c r="AH703" s="3">
        <v>0</v>
      </c>
      <c r="AI703" s="3">
        <v>2024</v>
      </c>
      <c r="AJ703" s="4">
        <v>45444</v>
      </c>
      <c r="AK703" s="5">
        <v>45468</v>
      </c>
      <c r="AL703" t="s">
        <v>3502</v>
      </c>
      <c r="AM703" t="s">
        <v>116</v>
      </c>
      <c r="AN703">
        <v>4900</v>
      </c>
      <c r="AO703">
        <v>36.96</v>
      </c>
      <c r="AQ703" s="6">
        <v>36.96</v>
      </c>
    </row>
    <row r="704" spans="1:43" x14ac:dyDescent="0.3">
      <c r="A704" t="s">
        <v>3497</v>
      </c>
      <c r="B704" t="s">
        <v>224</v>
      </c>
      <c r="C704" t="s">
        <v>46</v>
      </c>
      <c r="D704" s="3">
        <v>72410</v>
      </c>
      <c r="E704" t="s">
        <v>47</v>
      </c>
      <c r="F704" t="s">
        <v>48</v>
      </c>
      <c r="G704" t="s">
        <v>49</v>
      </c>
      <c r="H704" t="s">
        <v>50</v>
      </c>
      <c r="I704" t="s">
        <v>51</v>
      </c>
      <c r="J704" t="s">
        <v>102</v>
      </c>
      <c r="K704" t="s">
        <v>102</v>
      </c>
      <c r="L704" t="s">
        <v>103</v>
      </c>
      <c r="M704" t="s">
        <v>52</v>
      </c>
      <c r="N704" t="s">
        <v>3840</v>
      </c>
      <c r="O704" t="s">
        <v>3498</v>
      </c>
      <c r="P704" t="s">
        <v>3841</v>
      </c>
      <c r="Q704" s="3">
        <v>300001471951357</v>
      </c>
      <c r="R704" t="s">
        <v>2243</v>
      </c>
      <c r="S704">
        <v>0</v>
      </c>
      <c r="T704">
        <v>0</v>
      </c>
      <c r="U704" s="3">
        <v>6</v>
      </c>
      <c r="V704" t="s">
        <v>3840</v>
      </c>
      <c r="W704" t="s">
        <v>3842</v>
      </c>
      <c r="X704" t="s">
        <v>3843</v>
      </c>
      <c r="Y704" s="3">
        <v>181</v>
      </c>
      <c r="Z704" t="s">
        <v>3844</v>
      </c>
      <c r="AA704" t="s">
        <v>3845</v>
      </c>
      <c r="AB704" t="s">
        <v>3846</v>
      </c>
      <c r="AC704" t="s">
        <v>3847</v>
      </c>
      <c r="AD704" t="s">
        <v>110</v>
      </c>
      <c r="AE704" t="s">
        <v>60</v>
      </c>
      <c r="AF704" t="s">
        <v>2247</v>
      </c>
      <c r="AH704" s="3">
        <v>0</v>
      </c>
      <c r="AI704" s="3">
        <v>2024</v>
      </c>
      <c r="AJ704" s="4">
        <v>45444</v>
      </c>
      <c r="AK704" s="5">
        <v>45468</v>
      </c>
      <c r="AL704" t="s">
        <v>3502</v>
      </c>
      <c r="AM704" t="s">
        <v>116</v>
      </c>
      <c r="AN704">
        <v>-4900</v>
      </c>
      <c r="AP704">
        <v>36.96</v>
      </c>
      <c r="AQ704" s="6">
        <v>-36.96</v>
      </c>
    </row>
    <row r="705" spans="1:43" x14ac:dyDescent="0.3">
      <c r="A705" t="s">
        <v>3497</v>
      </c>
      <c r="B705" t="s">
        <v>85</v>
      </c>
      <c r="C705" t="s">
        <v>46</v>
      </c>
      <c r="D705" s="3">
        <v>72410</v>
      </c>
      <c r="E705" t="s">
        <v>47</v>
      </c>
      <c r="F705" t="s">
        <v>48</v>
      </c>
      <c r="G705" t="s">
        <v>49</v>
      </c>
      <c r="H705" t="s">
        <v>50</v>
      </c>
      <c r="I705" t="s">
        <v>51</v>
      </c>
      <c r="J705" t="s">
        <v>102</v>
      </c>
      <c r="K705" t="s">
        <v>102</v>
      </c>
      <c r="L705" t="s">
        <v>103</v>
      </c>
      <c r="M705" t="s">
        <v>52</v>
      </c>
      <c r="N705" t="s">
        <v>3848</v>
      </c>
      <c r="O705" t="s">
        <v>3498</v>
      </c>
      <c r="P705" t="s">
        <v>3841</v>
      </c>
      <c r="Q705" s="3">
        <v>300001473828152</v>
      </c>
      <c r="R705" t="s">
        <v>2243</v>
      </c>
      <c r="S705">
        <v>230490</v>
      </c>
      <c r="T705">
        <v>4900</v>
      </c>
      <c r="U705" s="3">
        <v>8</v>
      </c>
      <c r="V705" t="s">
        <v>3848</v>
      </c>
      <c r="W705" t="s">
        <v>3842</v>
      </c>
      <c r="X705" t="s">
        <v>3843</v>
      </c>
      <c r="Y705" s="3">
        <v>58</v>
      </c>
      <c r="Z705" t="s">
        <v>3849</v>
      </c>
      <c r="AA705" t="s">
        <v>3850</v>
      </c>
      <c r="AB705" t="s">
        <v>3851</v>
      </c>
      <c r="AC705" t="s">
        <v>3852</v>
      </c>
      <c r="AD705" t="s">
        <v>110</v>
      </c>
      <c r="AE705" t="s">
        <v>60</v>
      </c>
      <c r="AF705" t="s">
        <v>2247</v>
      </c>
      <c r="AH705" s="3">
        <v>0</v>
      </c>
      <c r="AI705" s="3">
        <v>2023</v>
      </c>
      <c r="AJ705" s="4">
        <v>45273</v>
      </c>
      <c r="AK705" s="5">
        <v>45288</v>
      </c>
      <c r="AL705" t="s">
        <v>3853</v>
      </c>
      <c r="AM705" t="s">
        <v>116</v>
      </c>
      <c r="AN705">
        <v>4900</v>
      </c>
      <c r="AO705">
        <v>36.96</v>
      </c>
      <c r="AQ705" s="6">
        <v>36.96</v>
      </c>
    </row>
    <row r="706" spans="1:43" x14ac:dyDescent="0.3">
      <c r="A706" t="s">
        <v>3497</v>
      </c>
      <c r="B706" t="s">
        <v>196</v>
      </c>
      <c r="C706" t="s">
        <v>46</v>
      </c>
      <c r="D706" s="3">
        <v>72410</v>
      </c>
      <c r="E706" t="s">
        <v>47</v>
      </c>
      <c r="F706" t="s">
        <v>48</v>
      </c>
      <c r="G706" t="s">
        <v>49</v>
      </c>
      <c r="H706" t="s">
        <v>50</v>
      </c>
      <c r="I706" t="s">
        <v>51</v>
      </c>
      <c r="J706" t="s">
        <v>102</v>
      </c>
      <c r="K706" t="s">
        <v>102</v>
      </c>
      <c r="L706" t="s">
        <v>103</v>
      </c>
      <c r="M706" t="s">
        <v>52</v>
      </c>
      <c r="N706" t="s">
        <v>3233</v>
      </c>
      <c r="O706" t="s">
        <v>3498</v>
      </c>
      <c r="P706" t="s">
        <v>3232</v>
      </c>
      <c r="Q706" s="3">
        <v>300001083083802</v>
      </c>
      <c r="R706" t="s">
        <v>2243</v>
      </c>
      <c r="S706">
        <v>26245</v>
      </c>
      <c r="T706">
        <v>420</v>
      </c>
      <c r="U706" s="3">
        <v>11</v>
      </c>
      <c r="V706" t="s">
        <v>3233</v>
      </c>
      <c r="W706" t="s">
        <v>3234</v>
      </c>
      <c r="X706" t="s">
        <v>3235</v>
      </c>
      <c r="Y706" s="3">
        <v>21</v>
      </c>
      <c r="Z706" t="s">
        <v>4354</v>
      </c>
      <c r="AA706" t="s">
        <v>4365</v>
      </c>
      <c r="AB706" t="s">
        <v>4356</v>
      </c>
      <c r="AC706" t="s">
        <v>4357</v>
      </c>
      <c r="AD706" t="s">
        <v>110</v>
      </c>
      <c r="AE706" t="s">
        <v>60</v>
      </c>
      <c r="AF706" t="s">
        <v>3236</v>
      </c>
      <c r="AG706" t="s">
        <v>3237</v>
      </c>
      <c r="AH706" s="3">
        <v>11</v>
      </c>
      <c r="AI706" s="3">
        <v>2023</v>
      </c>
      <c r="AJ706" s="4">
        <v>45033</v>
      </c>
      <c r="AK706" s="5">
        <v>45111</v>
      </c>
      <c r="AL706" t="s">
        <v>4042</v>
      </c>
      <c r="AM706" t="s">
        <v>61</v>
      </c>
      <c r="AN706">
        <v>420</v>
      </c>
      <c r="AO706">
        <v>420</v>
      </c>
      <c r="AQ706" s="6">
        <v>420</v>
      </c>
    </row>
    <row r="707" spans="1:43" x14ac:dyDescent="0.3">
      <c r="A707" t="s">
        <v>3497</v>
      </c>
      <c r="B707" t="s">
        <v>196</v>
      </c>
      <c r="C707" t="s">
        <v>46</v>
      </c>
      <c r="D707" s="3">
        <v>72410</v>
      </c>
      <c r="E707" t="s">
        <v>47</v>
      </c>
      <c r="F707" t="s">
        <v>48</v>
      </c>
      <c r="G707" t="s">
        <v>49</v>
      </c>
      <c r="H707" t="s">
        <v>50</v>
      </c>
      <c r="I707" t="s">
        <v>51</v>
      </c>
      <c r="J707" t="s">
        <v>102</v>
      </c>
      <c r="K707" t="s">
        <v>102</v>
      </c>
      <c r="L707" t="s">
        <v>103</v>
      </c>
      <c r="M707" t="s">
        <v>52</v>
      </c>
      <c r="N707" t="s">
        <v>3233</v>
      </c>
      <c r="O707" t="s">
        <v>3498</v>
      </c>
      <c r="P707" t="s">
        <v>3232</v>
      </c>
      <c r="Q707" s="3">
        <v>300001083083802</v>
      </c>
      <c r="R707" t="s">
        <v>2243</v>
      </c>
      <c r="S707">
        <v>26245</v>
      </c>
      <c r="T707">
        <v>848</v>
      </c>
      <c r="U707" s="3">
        <v>3</v>
      </c>
      <c r="V707" t="s">
        <v>3233</v>
      </c>
      <c r="W707" t="s">
        <v>3234</v>
      </c>
      <c r="X707" t="s">
        <v>3235</v>
      </c>
      <c r="Y707" s="3">
        <v>22</v>
      </c>
      <c r="Z707" t="s">
        <v>4354</v>
      </c>
      <c r="AA707" t="s">
        <v>4367</v>
      </c>
      <c r="AB707" t="s">
        <v>4356</v>
      </c>
      <c r="AC707" t="s">
        <v>4357</v>
      </c>
      <c r="AD707" t="s">
        <v>110</v>
      </c>
      <c r="AE707" t="s">
        <v>60</v>
      </c>
      <c r="AF707" t="s">
        <v>3236</v>
      </c>
      <c r="AG707" t="s">
        <v>3237</v>
      </c>
      <c r="AH707" s="3">
        <v>3</v>
      </c>
      <c r="AI707" s="3">
        <v>2023</v>
      </c>
      <c r="AJ707" s="4">
        <v>45033</v>
      </c>
      <c r="AK707" s="5">
        <v>45111</v>
      </c>
      <c r="AL707" t="s">
        <v>4048</v>
      </c>
      <c r="AM707" t="s">
        <v>61</v>
      </c>
      <c r="AN707">
        <v>848</v>
      </c>
      <c r="AO707">
        <v>848</v>
      </c>
      <c r="AQ707" s="6">
        <v>848</v>
      </c>
    </row>
    <row r="708" spans="1:43" x14ac:dyDescent="0.3">
      <c r="A708" t="s">
        <v>3497</v>
      </c>
      <c r="B708" t="s">
        <v>207</v>
      </c>
      <c r="C708" t="s">
        <v>46</v>
      </c>
      <c r="D708" s="3">
        <v>72410</v>
      </c>
      <c r="E708" t="s">
        <v>47</v>
      </c>
      <c r="F708" t="s">
        <v>48</v>
      </c>
      <c r="G708" t="s">
        <v>49</v>
      </c>
      <c r="H708" t="s">
        <v>50</v>
      </c>
      <c r="I708" t="s">
        <v>51</v>
      </c>
      <c r="J708" t="s">
        <v>102</v>
      </c>
      <c r="K708" t="s">
        <v>102</v>
      </c>
      <c r="L708" t="s">
        <v>103</v>
      </c>
      <c r="M708" t="s">
        <v>52</v>
      </c>
      <c r="N708" t="s">
        <v>3311</v>
      </c>
      <c r="O708" t="s">
        <v>3498</v>
      </c>
      <c r="Q708" s="3">
        <v>300001965701128</v>
      </c>
      <c r="R708" t="s">
        <v>2243</v>
      </c>
      <c r="S708">
        <v>29420.100000000002</v>
      </c>
      <c r="T708">
        <v>29420.100000000002</v>
      </c>
      <c r="U708" s="3">
        <v>1</v>
      </c>
      <c r="V708" t="s">
        <v>3311</v>
      </c>
      <c r="W708" t="s">
        <v>3312</v>
      </c>
      <c r="X708" t="s">
        <v>3313</v>
      </c>
      <c r="Y708" s="3">
        <v>122</v>
      </c>
      <c r="Z708" t="s">
        <v>4501</v>
      </c>
      <c r="AA708" t="s">
        <v>4502</v>
      </c>
      <c r="AB708" t="s">
        <v>4503</v>
      </c>
      <c r="AC708" t="s">
        <v>3913</v>
      </c>
      <c r="AD708" t="s">
        <v>110</v>
      </c>
      <c r="AE708" t="s">
        <v>60</v>
      </c>
      <c r="AF708" t="s">
        <v>3314</v>
      </c>
      <c r="AG708" t="s">
        <v>3315</v>
      </c>
      <c r="AH708" s="3">
        <v>1</v>
      </c>
      <c r="AI708" s="3">
        <v>2024</v>
      </c>
      <c r="AJ708" s="4">
        <v>45474</v>
      </c>
      <c r="AK708" s="5">
        <v>45524</v>
      </c>
      <c r="AL708" t="s">
        <v>3508</v>
      </c>
      <c r="AM708" t="s">
        <v>61</v>
      </c>
      <c r="AN708">
        <v>653.78</v>
      </c>
      <c r="AO708">
        <v>653.78</v>
      </c>
      <c r="AQ708" s="6">
        <v>653.78</v>
      </c>
    </row>
    <row r="709" spans="1:43" x14ac:dyDescent="0.3">
      <c r="A709" t="s">
        <v>3497</v>
      </c>
      <c r="B709" t="s">
        <v>207</v>
      </c>
      <c r="C709" t="s">
        <v>46</v>
      </c>
      <c r="D709" s="3">
        <v>72425</v>
      </c>
      <c r="E709" t="s">
        <v>4656</v>
      </c>
      <c r="F709" t="s">
        <v>48</v>
      </c>
      <c r="G709" t="s">
        <v>49</v>
      </c>
      <c r="H709" t="s">
        <v>50</v>
      </c>
      <c r="I709" t="s">
        <v>51</v>
      </c>
      <c r="J709" t="s">
        <v>102</v>
      </c>
      <c r="K709" t="s">
        <v>102</v>
      </c>
      <c r="L709" t="s">
        <v>103</v>
      </c>
      <c r="M709" t="s">
        <v>52</v>
      </c>
      <c r="N709" t="s">
        <v>2866</v>
      </c>
      <c r="O709" t="s">
        <v>3498</v>
      </c>
      <c r="P709" t="s">
        <v>2865</v>
      </c>
      <c r="Q709" s="3">
        <v>300001889068632</v>
      </c>
      <c r="R709" t="s">
        <v>2243</v>
      </c>
      <c r="S709">
        <v>49000</v>
      </c>
      <c r="T709">
        <v>49000</v>
      </c>
      <c r="U709" s="3">
        <v>1</v>
      </c>
      <c r="V709" t="s">
        <v>2866</v>
      </c>
      <c r="W709" t="s">
        <v>2280</v>
      </c>
      <c r="X709" t="s">
        <v>2281</v>
      </c>
      <c r="Y709" s="3">
        <v>111</v>
      </c>
      <c r="Z709" t="s">
        <v>3969</v>
      </c>
      <c r="AA709" t="s">
        <v>3970</v>
      </c>
      <c r="AB709" t="s">
        <v>3971</v>
      </c>
      <c r="AC709" t="s">
        <v>3972</v>
      </c>
      <c r="AD709" t="s">
        <v>110</v>
      </c>
      <c r="AE709" t="s">
        <v>60</v>
      </c>
      <c r="AF709" t="s">
        <v>2247</v>
      </c>
      <c r="AH709" s="3">
        <v>0</v>
      </c>
      <c r="AI709" s="3">
        <v>2024</v>
      </c>
      <c r="AJ709" s="4">
        <v>45485</v>
      </c>
      <c r="AK709" s="5">
        <v>45488</v>
      </c>
      <c r="AL709" t="s">
        <v>3508</v>
      </c>
      <c r="AM709" t="s">
        <v>116</v>
      </c>
      <c r="AN709">
        <v>49000</v>
      </c>
      <c r="AO709">
        <v>370.54</v>
      </c>
      <c r="AQ709" s="6">
        <v>370.54</v>
      </c>
    </row>
    <row r="710" spans="1:43" x14ac:dyDescent="0.3">
      <c r="A710" t="s">
        <v>3497</v>
      </c>
      <c r="B710" t="s">
        <v>71</v>
      </c>
      <c r="C710" t="s">
        <v>46</v>
      </c>
      <c r="D710" s="3">
        <v>72425</v>
      </c>
      <c r="E710" t="s">
        <v>4656</v>
      </c>
      <c r="F710" t="s">
        <v>48</v>
      </c>
      <c r="G710" t="s">
        <v>49</v>
      </c>
      <c r="H710" t="s">
        <v>50</v>
      </c>
      <c r="I710" t="s">
        <v>51</v>
      </c>
      <c r="J710" t="s">
        <v>102</v>
      </c>
      <c r="K710" t="s">
        <v>102</v>
      </c>
      <c r="L710" t="s">
        <v>103</v>
      </c>
      <c r="M710" t="s">
        <v>52</v>
      </c>
      <c r="N710" t="s">
        <v>3029</v>
      </c>
      <c r="O710" t="s">
        <v>3498</v>
      </c>
      <c r="P710" t="s">
        <v>3028</v>
      </c>
      <c r="Q710" s="3">
        <v>300002248331318</v>
      </c>
      <c r="R710" t="s">
        <v>2243</v>
      </c>
      <c r="S710">
        <v>3406000</v>
      </c>
      <c r="T710">
        <v>28956.52</v>
      </c>
      <c r="U710" s="3">
        <v>15</v>
      </c>
      <c r="V710" t="s">
        <v>3029</v>
      </c>
      <c r="W710" t="s">
        <v>2245</v>
      </c>
      <c r="X710" t="s">
        <v>2246</v>
      </c>
      <c r="Y710" s="3">
        <v>700</v>
      </c>
      <c r="Z710" t="s">
        <v>3006</v>
      </c>
      <c r="AA710" t="s">
        <v>4148</v>
      </c>
      <c r="AB710" t="s">
        <v>4149</v>
      </c>
      <c r="AC710" t="s">
        <v>4150</v>
      </c>
      <c r="AD710" t="s">
        <v>110</v>
      </c>
      <c r="AE710" t="s">
        <v>60</v>
      </c>
      <c r="AF710" t="s">
        <v>3031</v>
      </c>
      <c r="AG710" t="s">
        <v>3032</v>
      </c>
      <c r="AH710" s="3">
        <v>5</v>
      </c>
      <c r="AI710" s="3">
        <v>2024</v>
      </c>
      <c r="AJ710" s="4">
        <v>45638</v>
      </c>
      <c r="AK710" s="5">
        <v>45638</v>
      </c>
      <c r="AL710" t="s">
        <v>4151</v>
      </c>
      <c r="AM710" t="s">
        <v>116</v>
      </c>
      <c r="AN710">
        <v>28956.52</v>
      </c>
      <c r="AO710">
        <v>221.16</v>
      </c>
      <c r="AQ710" s="6">
        <v>221.16</v>
      </c>
    </row>
    <row r="711" spans="1:43" x14ac:dyDescent="0.3">
      <c r="A711" t="s">
        <v>3497</v>
      </c>
      <c r="B711" t="s">
        <v>137</v>
      </c>
      <c r="C711" t="s">
        <v>46</v>
      </c>
      <c r="D711" s="3">
        <v>72425</v>
      </c>
      <c r="E711" t="s">
        <v>4656</v>
      </c>
      <c r="F711" t="s">
        <v>48</v>
      </c>
      <c r="G711" t="s">
        <v>49</v>
      </c>
      <c r="H711" t="s">
        <v>50</v>
      </c>
      <c r="I711" t="s">
        <v>51</v>
      </c>
      <c r="J711" t="s">
        <v>102</v>
      </c>
      <c r="K711" t="s">
        <v>102</v>
      </c>
      <c r="L711" t="s">
        <v>103</v>
      </c>
      <c r="M711" t="s">
        <v>52</v>
      </c>
      <c r="N711" t="s">
        <v>3112</v>
      </c>
      <c r="O711" t="s">
        <v>3498</v>
      </c>
      <c r="P711" t="s">
        <v>3111</v>
      </c>
      <c r="Q711" s="3">
        <v>300002443851023</v>
      </c>
      <c r="R711" t="s">
        <v>2243</v>
      </c>
      <c r="S711">
        <v>4500000</v>
      </c>
      <c r="T711">
        <v>304431.28000000003</v>
      </c>
      <c r="U711" s="3">
        <v>11</v>
      </c>
      <c r="V711" t="s">
        <v>3112</v>
      </c>
      <c r="W711" t="s">
        <v>2245</v>
      </c>
      <c r="X711" t="s">
        <v>2246</v>
      </c>
      <c r="Y711" s="3">
        <v>117</v>
      </c>
      <c r="Z711" t="s">
        <v>4245</v>
      </c>
      <c r="AA711" t="s">
        <v>4246</v>
      </c>
      <c r="AB711" t="s">
        <v>4247</v>
      </c>
      <c r="AC711" t="s">
        <v>4248</v>
      </c>
      <c r="AD711" t="s">
        <v>110</v>
      </c>
      <c r="AE711" t="s">
        <v>60</v>
      </c>
      <c r="AF711" t="s">
        <v>3117</v>
      </c>
      <c r="AG711" t="s">
        <v>3118</v>
      </c>
      <c r="AH711" s="3">
        <v>12</v>
      </c>
      <c r="AI711" s="3">
        <v>2025</v>
      </c>
      <c r="AJ711" s="4">
        <v>45709</v>
      </c>
      <c r="AK711" s="5">
        <v>45712</v>
      </c>
      <c r="AL711" t="s">
        <v>4042</v>
      </c>
      <c r="AM711" t="s">
        <v>116</v>
      </c>
      <c r="AN711">
        <v>304431.28000000003</v>
      </c>
      <c r="AO711">
        <v>2336.94</v>
      </c>
      <c r="AQ711" s="6">
        <v>2336.94</v>
      </c>
    </row>
    <row r="712" spans="1:43" x14ac:dyDescent="0.3">
      <c r="A712" t="s">
        <v>3497</v>
      </c>
      <c r="B712" t="s">
        <v>144</v>
      </c>
      <c r="C712" t="s">
        <v>46</v>
      </c>
      <c r="D712" s="3">
        <v>72440</v>
      </c>
      <c r="E712" t="s">
        <v>4637</v>
      </c>
      <c r="F712" t="s">
        <v>48</v>
      </c>
      <c r="G712" t="s">
        <v>49</v>
      </c>
      <c r="H712" t="s">
        <v>50</v>
      </c>
      <c r="I712" t="s">
        <v>51</v>
      </c>
      <c r="J712" t="s">
        <v>102</v>
      </c>
      <c r="K712" t="s">
        <v>102</v>
      </c>
      <c r="L712" t="s">
        <v>103</v>
      </c>
      <c r="M712" t="s">
        <v>52</v>
      </c>
      <c r="N712" t="s">
        <v>2262</v>
      </c>
      <c r="O712" t="s">
        <v>3498</v>
      </c>
      <c r="P712" t="s">
        <v>2261</v>
      </c>
      <c r="Q712" s="3">
        <v>300000798271075</v>
      </c>
      <c r="R712" t="s">
        <v>2243</v>
      </c>
      <c r="S712">
        <v>207658</v>
      </c>
      <c r="T712">
        <v>207658</v>
      </c>
      <c r="U712" s="3">
        <v>1</v>
      </c>
      <c r="V712" t="s">
        <v>2262</v>
      </c>
      <c r="W712" t="s">
        <v>2245</v>
      </c>
      <c r="X712" t="s">
        <v>2246</v>
      </c>
      <c r="Y712" s="3">
        <v>15</v>
      </c>
      <c r="Z712" t="s">
        <v>3528</v>
      </c>
      <c r="AA712" t="s">
        <v>3529</v>
      </c>
      <c r="AB712" t="s">
        <v>3530</v>
      </c>
      <c r="AC712" t="s">
        <v>3531</v>
      </c>
      <c r="AD712" t="s">
        <v>110</v>
      </c>
      <c r="AE712" t="s">
        <v>60</v>
      </c>
      <c r="AF712" t="s">
        <v>2247</v>
      </c>
      <c r="AH712" s="3">
        <v>0</v>
      </c>
      <c r="AI712" s="3">
        <v>2023</v>
      </c>
      <c r="AJ712" s="4">
        <v>44984</v>
      </c>
      <c r="AK712" s="5">
        <v>44988</v>
      </c>
      <c r="AL712" t="s">
        <v>3508</v>
      </c>
      <c r="AM712" t="s">
        <v>116</v>
      </c>
      <c r="AN712">
        <v>207658</v>
      </c>
      <c r="AO712">
        <v>1390.18</v>
      </c>
      <c r="AQ712" s="6">
        <v>1390.18</v>
      </c>
    </row>
    <row r="713" spans="1:43" x14ac:dyDescent="0.3">
      <c r="A713" t="s">
        <v>3497</v>
      </c>
      <c r="B713" t="s">
        <v>156</v>
      </c>
      <c r="C713" t="s">
        <v>46</v>
      </c>
      <c r="D713" s="3">
        <v>72440</v>
      </c>
      <c r="E713" t="s">
        <v>4637</v>
      </c>
      <c r="F713" t="s">
        <v>48</v>
      </c>
      <c r="G713" t="s">
        <v>49</v>
      </c>
      <c r="H713" t="s">
        <v>50</v>
      </c>
      <c r="I713" t="s">
        <v>51</v>
      </c>
      <c r="J713" t="s">
        <v>102</v>
      </c>
      <c r="K713" t="s">
        <v>102</v>
      </c>
      <c r="L713" t="s">
        <v>103</v>
      </c>
      <c r="M713" t="s">
        <v>52</v>
      </c>
      <c r="N713" t="s">
        <v>2279</v>
      </c>
      <c r="O713" t="s">
        <v>3498</v>
      </c>
      <c r="P713" t="s">
        <v>2278</v>
      </c>
      <c r="Q713" s="3">
        <v>300000882194758</v>
      </c>
      <c r="R713" t="s">
        <v>2243</v>
      </c>
      <c r="S713">
        <v>46800</v>
      </c>
      <c r="T713">
        <v>46800</v>
      </c>
      <c r="U713" s="3">
        <v>1</v>
      </c>
      <c r="V713" t="s">
        <v>2279</v>
      </c>
      <c r="W713" t="s">
        <v>2280</v>
      </c>
      <c r="X713" t="s">
        <v>2281</v>
      </c>
      <c r="Y713" s="3">
        <v>2</v>
      </c>
      <c r="Z713" t="s">
        <v>3546</v>
      </c>
      <c r="AA713" t="s">
        <v>3549</v>
      </c>
      <c r="AB713" t="s">
        <v>3550</v>
      </c>
      <c r="AC713" t="s">
        <v>3551</v>
      </c>
      <c r="AD713" t="s">
        <v>110</v>
      </c>
      <c r="AE713" t="s">
        <v>60</v>
      </c>
      <c r="AF713" t="s">
        <v>2247</v>
      </c>
      <c r="AH713" s="3">
        <v>0</v>
      </c>
      <c r="AI713" s="3">
        <v>2023</v>
      </c>
      <c r="AJ713" s="4">
        <v>44991</v>
      </c>
      <c r="AK713" s="5">
        <v>45019</v>
      </c>
      <c r="AL713" t="s">
        <v>3508</v>
      </c>
      <c r="AM713" t="s">
        <v>116</v>
      </c>
      <c r="AN713">
        <v>46800</v>
      </c>
      <c r="AO713">
        <v>314.20999999999998</v>
      </c>
      <c r="AQ713" s="6">
        <v>314.20999999999998</v>
      </c>
    </row>
    <row r="714" spans="1:43" x14ac:dyDescent="0.3">
      <c r="A714" t="s">
        <v>3497</v>
      </c>
      <c r="B714" t="s">
        <v>230</v>
      </c>
      <c r="C714" t="s">
        <v>46</v>
      </c>
      <c r="D714" s="3">
        <v>72440</v>
      </c>
      <c r="E714" t="s">
        <v>4637</v>
      </c>
      <c r="F714" t="s">
        <v>48</v>
      </c>
      <c r="G714" t="s">
        <v>49</v>
      </c>
      <c r="H714" t="s">
        <v>50</v>
      </c>
      <c r="I714" t="s">
        <v>51</v>
      </c>
      <c r="J714" t="s">
        <v>102</v>
      </c>
      <c r="K714" t="s">
        <v>102</v>
      </c>
      <c r="L714" t="s">
        <v>103</v>
      </c>
      <c r="M714" t="s">
        <v>52</v>
      </c>
      <c r="N714" t="s">
        <v>2523</v>
      </c>
      <c r="O714" t="s">
        <v>3498</v>
      </c>
      <c r="P714" t="s">
        <v>2522</v>
      </c>
      <c r="Q714" s="3">
        <v>300001185184422</v>
      </c>
      <c r="R714" t="s">
        <v>2243</v>
      </c>
      <c r="S714">
        <v>91640</v>
      </c>
      <c r="T714">
        <v>91640</v>
      </c>
      <c r="U714" s="3">
        <v>1</v>
      </c>
      <c r="V714" t="s">
        <v>2523</v>
      </c>
      <c r="W714" t="s">
        <v>2245</v>
      </c>
      <c r="X714" t="s">
        <v>2246</v>
      </c>
      <c r="Y714" s="3">
        <v>2</v>
      </c>
      <c r="Z714" t="s">
        <v>3688</v>
      </c>
      <c r="AA714" t="s">
        <v>3689</v>
      </c>
      <c r="AB714" t="s">
        <v>3690</v>
      </c>
      <c r="AC714" t="s">
        <v>3665</v>
      </c>
      <c r="AD714" t="s">
        <v>110</v>
      </c>
      <c r="AE714" t="s">
        <v>60</v>
      </c>
      <c r="AF714" t="s">
        <v>2247</v>
      </c>
      <c r="AH714" s="3">
        <v>0</v>
      </c>
      <c r="AI714" s="3">
        <v>2023</v>
      </c>
      <c r="AJ714" s="4">
        <v>45131</v>
      </c>
      <c r="AK714" s="5">
        <v>45155</v>
      </c>
      <c r="AL714" t="s">
        <v>3508</v>
      </c>
      <c r="AM714" t="s">
        <v>116</v>
      </c>
      <c r="AN714">
        <v>91640</v>
      </c>
      <c r="AO714">
        <v>665.7</v>
      </c>
      <c r="AQ714" s="6">
        <v>665.7</v>
      </c>
    </row>
    <row r="715" spans="1:43" x14ac:dyDescent="0.3">
      <c r="A715" t="s">
        <v>3497</v>
      </c>
      <c r="B715" t="s">
        <v>247</v>
      </c>
      <c r="C715" t="s">
        <v>46</v>
      </c>
      <c r="D715" s="3">
        <v>72440</v>
      </c>
      <c r="E715" t="s">
        <v>4637</v>
      </c>
      <c r="F715" t="s">
        <v>48</v>
      </c>
      <c r="G715" t="s">
        <v>49</v>
      </c>
      <c r="H715" t="s">
        <v>50</v>
      </c>
      <c r="I715" t="s">
        <v>51</v>
      </c>
      <c r="J715" t="s">
        <v>102</v>
      </c>
      <c r="K715" t="s">
        <v>102</v>
      </c>
      <c r="L715" t="s">
        <v>103</v>
      </c>
      <c r="M715" t="s">
        <v>52</v>
      </c>
      <c r="N715" t="s">
        <v>2614</v>
      </c>
      <c r="O715" t="s">
        <v>3498</v>
      </c>
      <c r="P715" t="s">
        <v>2613</v>
      </c>
      <c r="Q715" s="3">
        <v>300001305088507</v>
      </c>
      <c r="R715" t="s">
        <v>2243</v>
      </c>
      <c r="S715">
        <v>24467.62</v>
      </c>
      <c r="T715">
        <v>24467.62</v>
      </c>
      <c r="U715" s="3">
        <v>1</v>
      </c>
      <c r="V715" t="s">
        <v>2614</v>
      </c>
      <c r="W715" t="s">
        <v>2280</v>
      </c>
      <c r="X715" t="s">
        <v>2281</v>
      </c>
      <c r="Y715" s="3">
        <v>37</v>
      </c>
      <c r="Z715" t="s">
        <v>3746</v>
      </c>
      <c r="AA715" t="s">
        <v>3747</v>
      </c>
      <c r="AB715" t="s">
        <v>3748</v>
      </c>
      <c r="AC715" t="s">
        <v>3749</v>
      </c>
      <c r="AD715" t="s">
        <v>110</v>
      </c>
      <c r="AE715" t="s">
        <v>60</v>
      </c>
      <c r="AF715" t="s">
        <v>2247</v>
      </c>
      <c r="AH715" s="3">
        <v>0</v>
      </c>
      <c r="AI715" s="3">
        <v>2023</v>
      </c>
      <c r="AJ715" s="4">
        <v>45209</v>
      </c>
      <c r="AK715" s="5">
        <v>45212</v>
      </c>
      <c r="AL715" t="s">
        <v>3508</v>
      </c>
      <c r="AM715" t="s">
        <v>116</v>
      </c>
      <c r="AN715">
        <v>24467.62</v>
      </c>
      <c r="AO715">
        <v>180.15</v>
      </c>
      <c r="AQ715" s="6">
        <v>180.15</v>
      </c>
    </row>
    <row r="716" spans="1:43" x14ac:dyDescent="0.3">
      <c r="A716" t="s">
        <v>3497</v>
      </c>
      <c r="B716" t="s">
        <v>551</v>
      </c>
      <c r="C716" t="s">
        <v>46</v>
      </c>
      <c r="D716" s="3">
        <v>72440</v>
      </c>
      <c r="E716" t="s">
        <v>4637</v>
      </c>
      <c r="F716" t="s">
        <v>48</v>
      </c>
      <c r="G716" t="s">
        <v>49</v>
      </c>
      <c r="H716" t="s">
        <v>50</v>
      </c>
      <c r="I716" t="s">
        <v>51</v>
      </c>
      <c r="J716" t="s">
        <v>102</v>
      </c>
      <c r="K716" t="s">
        <v>102</v>
      </c>
      <c r="L716" t="s">
        <v>103</v>
      </c>
      <c r="M716" t="s">
        <v>52</v>
      </c>
      <c r="N716" t="s">
        <v>2740</v>
      </c>
      <c r="O716" t="s">
        <v>3498</v>
      </c>
      <c r="P716" t="s">
        <v>2739</v>
      </c>
      <c r="Q716" s="3">
        <v>300001600850722</v>
      </c>
      <c r="R716" t="s">
        <v>2243</v>
      </c>
      <c r="S716">
        <v>66360</v>
      </c>
      <c r="T716">
        <v>66360</v>
      </c>
      <c r="U716" s="3">
        <v>1</v>
      </c>
      <c r="V716" t="s">
        <v>2740</v>
      </c>
      <c r="W716" t="s">
        <v>2245</v>
      </c>
      <c r="X716" t="s">
        <v>2246</v>
      </c>
      <c r="Y716" s="3">
        <v>22</v>
      </c>
      <c r="Z716" t="s">
        <v>3854</v>
      </c>
      <c r="AA716" t="s">
        <v>3855</v>
      </c>
      <c r="AB716" t="s">
        <v>3856</v>
      </c>
      <c r="AC716" t="s">
        <v>3857</v>
      </c>
      <c r="AD716" t="s">
        <v>110</v>
      </c>
      <c r="AE716" t="s">
        <v>60</v>
      </c>
      <c r="AF716" t="s">
        <v>2247</v>
      </c>
      <c r="AH716" s="3">
        <v>0</v>
      </c>
      <c r="AI716" s="3">
        <v>2024</v>
      </c>
      <c r="AJ716" s="4">
        <v>45292</v>
      </c>
      <c r="AK716" s="5">
        <v>45350</v>
      </c>
      <c r="AL716" t="s">
        <v>3508</v>
      </c>
      <c r="AM716" t="s">
        <v>116</v>
      </c>
      <c r="AN716">
        <v>66360</v>
      </c>
      <c r="AO716">
        <v>503.15000000000003</v>
      </c>
      <c r="AQ716" s="6">
        <v>503.15000000000003</v>
      </c>
    </row>
    <row r="717" spans="1:43" x14ac:dyDescent="0.3">
      <c r="A717" t="s">
        <v>3497</v>
      </c>
      <c r="B717" t="s">
        <v>137</v>
      </c>
      <c r="C717" t="s">
        <v>46</v>
      </c>
      <c r="D717" s="3">
        <v>72440</v>
      </c>
      <c r="E717" t="s">
        <v>4637</v>
      </c>
      <c r="F717" t="s">
        <v>48</v>
      </c>
      <c r="G717" t="s">
        <v>49</v>
      </c>
      <c r="H717" t="s">
        <v>50</v>
      </c>
      <c r="I717" t="s">
        <v>51</v>
      </c>
      <c r="J717" t="s">
        <v>102</v>
      </c>
      <c r="K717" t="s">
        <v>102</v>
      </c>
      <c r="L717" t="s">
        <v>103</v>
      </c>
      <c r="M717" t="s">
        <v>52</v>
      </c>
      <c r="N717" t="s">
        <v>4217</v>
      </c>
      <c r="O717" t="s">
        <v>3498</v>
      </c>
      <c r="P717" t="s">
        <v>3103</v>
      </c>
      <c r="Q717" s="3">
        <v>300002403215819</v>
      </c>
      <c r="R717" t="s">
        <v>2243</v>
      </c>
      <c r="S717">
        <v>0</v>
      </c>
      <c r="T717">
        <v>0</v>
      </c>
      <c r="U717" s="3">
        <v>9</v>
      </c>
      <c r="V717" t="s">
        <v>4217</v>
      </c>
      <c r="W717" t="s">
        <v>2280</v>
      </c>
      <c r="X717" t="s">
        <v>2281</v>
      </c>
      <c r="Y717" s="3">
        <v>95</v>
      </c>
      <c r="Z717" t="s">
        <v>4218</v>
      </c>
      <c r="AA717" t="s">
        <v>4219</v>
      </c>
      <c r="AB717" t="s">
        <v>4220</v>
      </c>
      <c r="AC717" t="s">
        <v>4221</v>
      </c>
      <c r="AD717" t="s">
        <v>110</v>
      </c>
      <c r="AE717" t="s">
        <v>60</v>
      </c>
      <c r="AF717" t="s">
        <v>2247</v>
      </c>
      <c r="AH717" s="3">
        <v>0</v>
      </c>
      <c r="AI717" s="3">
        <v>2025</v>
      </c>
      <c r="AJ717" s="4">
        <v>45698</v>
      </c>
      <c r="AK717" s="5">
        <v>45702</v>
      </c>
      <c r="AL717" t="s">
        <v>4052</v>
      </c>
      <c r="AM717" t="s">
        <v>116</v>
      </c>
      <c r="AN717">
        <v>23924.06</v>
      </c>
      <c r="AO717">
        <v>183.78</v>
      </c>
      <c r="AQ717" s="6">
        <v>183.78</v>
      </c>
    </row>
    <row r="718" spans="1:43" x14ac:dyDescent="0.3">
      <c r="A718" t="s">
        <v>3497</v>
      </c>
      <c r="B718" t="s">
        <v>137</v>
      </c>
      <c r="C718" t="s">
        <v>46</v>
      </c>
      <c r="D718" s="3">
        <v>72440</v>
      </c>
      <c r="E718" t="s">
        <v>4637</v>
      </c>
      <c r="F718" t="s">
        <v>48</v>
      </c>
      <c r="G718" t="s">
        <v>49</v>
      </c>
      <c r="H718" t="s">
        <v>50</v>
      </c>
      <c r="I718" t="s">
        <v>51</v>
      </c>
      <c r="J718" t="s">
        <v>102</v>
      </c>
      <c r="K718" t="s">
        <v>102</v>
      </c>
      <c r="L718" t="s">
        <v>103</v>
      </c>
      <c r="M718" t="s">
        <v>52</v>
      </c>
      <c r="N718" t="s">
        <v>4217</v>
      </c>
      <c r="O718" t="s">
        <v>3498</v>
      </c>
      <c r="P718" t="s">
        <v>3103</v>
      </c>
      <c r="Q718" s="3">
        <v>300002403215819</v>
      </c>
      <c r="R718" t="s">
        <v>2243</v>
      </c>
      <c r="S718">
        <v>0</v>
      </c>
      <c r="T718">
        <v>0</v>
      </c>
      <c r="U718" s="3">
        <v>9</v>
      </c>
      <c r="V718" t="s">
        <v>4217</v>
      </c>
      <c r="W718" t="s">
        <v>2280</v>
      </c>
      <c r="X718" t="s">
        <v>2281</v>
      </c>
      <c r="Y718" s="3">
        <v>97</v>
      </c>
      <c r="Z718" t="s">
        <v>4218</v>
      </c>
      <c r="AA718" t="s">
        <v>4219</v>
      </c>
      <c r="AB718" t="s">
        <v>4220</v>
      </c>
      <c r="AC718" t="s">
        <v>4221</v>
      </c>
      <c r="AD718" t="s">
        <v>110</v>
      </c>
      <c r="AE718" t="s">
        <v>60</v>
      </c>
      <c r="AF718" t="s">
        <v>2247</v>
      </c>
      <c r="AH718" s="3">
        <v>0</v>
      </c>
      <c r="AI718" s="3">
        <v>2025</v>
      </c>
      <c r="AJ718" s="4">
        <v>45698</v>
      </c>
      <c r="AK718" s="5">
        <v>45702</v>
      </c>
      <c r="AL718" t="s">
        <v>4052</v>
      </c>
      <c r="AM718" t="s">
        <v>116</v>
      </c>
      <c r="AN718">
        <v>-23924.06</v>
      </c>
      <c r="AP718">
        <v>183.78</v>
      </c>
      <c r="AQ718" s="6">
        <v>-183.78</v>
      </c>
    </row>
    <row r="719" spans="1:43" x14ac:dyDescent="0.3">
      <c r="A719" t="s">
        <v>3497</v>
      </c>
      <c r="B719" t="s">
        <v>137</v>
      </c>
      <c r="C719" t="s">
        <v>46</v>
      </c>
      <c r="D719" s="3">
        <v>72440</v>
      </c>
      <c r="E719" t="s">
        <v>4637</v>
      </c>
      <c r="F719" t="s">
        <v>48</v>
      </c>
      <c r="G719" t="s">
        <v>49</v>
      </c>
      <c r="H719" t="s">
        <v>50</v>
      </c>
      <c r="I719" t="s">
        <v>51</v>
      </c>
      <c r="J719" t="s">
        <v>102</v>
      </c>
      <c r="K719" t="s">
        <v>102</v>
      </c>
      <c r="L719" t="s">
        <v>103</v>
      </c>
      <c r="M719" t="s">
        <v>52</v>
      </c>
      <c r="N719" t="s">
        <v>4222</v>
      </c>
      <c r="O719" t="s">
        <v>3498</v>
      </c>
      <c r="P719" t="s">
        <v>4223</v>
      </c>
      <c r="Q719" s="3">
        <v>300002403215833</v>
      </c>
      <c r="R719" t="s">
        <v>2243</v>
      </c>
      <c r="S719">
        <v>0</v>
      </c>
      <c r="T719">
        <v>0</v>
      </c>
      <c r="U719" s="3">
        <v>9</v>
      </c>
      <c r="V719" t="s">
        <v>4222</v>
      </c>
      <c r="W719" t="s">
        <v>2245</v>
      </c>
      <c r="X719" t="s">
        <v>2246</v>
      </c>
      <c r="Y719" s="3">
        <v>94</v>
      </c>
      <c r="Z719" t="s">
        <v>4218</v>
      </c>
      <c r="AA719" t="s">
        <v>4224</v>
      </c>
      <c r="AB719" t="s">
        <v>4220</v>
      </c>
      <c r="AC719" t="s">
        <v>4221</v>
      </c>
      <c r="AD719" t="s">
        <v>110</v>
      </c>
      <c r="AE719" t="s">
        <v>60</v>
      </c>
      <c r="AF719" t="s">
        <v>2247</v>
      </c>
      <c r="AH719" s="3">
        <v>0</v>
      </c>
      <c r="AI719" s="3">
        <v>2025</v>
      </c>
      <c r="AJ719" s="4">
        <v>45698</v>
      </c>
      <c r="AK719" s="5">
        <v>45702</v>
      </c>
      <c r="AL719" t="s">
        <v>4052</v>
      </c>
      <c r="AM719" t="s">
        <v>116</v>
      </c>
      <c r="AN719">
        <v>23896.97</v>
      </c>
      <c r="AO719">
        <v>183.57</v>
      </c>
      <c r="AQ719" s="6">
        <v>183.57</v>
      </c>
    </row>
    <row r="720" spans="1:43" x14ac:dyDescent="0.3">
      <c r="A720" t="s">
        <v>3497</v>
      </c>
      <c r="B720" t="s">
        <v>137</v>
      </c>
      <c r="C720" t="s">
        <v>46</v>
      </c>
      <c r="D720" s="3">
        <v>72440</v>
      </c>
      <c r="E720" t="s">
        <v>4637</v>
      </c>
      <c r="F720" t="s">
        <v>48</v>
      </c>
      <c r="G720" t="s">
        <v>49</v>
      </c>
      <c r="H720" t="s">
        <v>50</v>
      </c>
      <c r="I720" t="s">
        <v>51</v>
      </c>
      <c r="J720" t="s">
        <v>102</v>
      </c>
      <c r="K720" t="s">
        <v>102</v>
      </c>
      <c r="L720" t="s">
        <v>103</v>
      </c>
      <c r="M720" t="s">
        <v>52</v>
      </c>
      <c r="N720" t="s">
        <v>4222</v>
      </c>
      <c r="O720" t="s">
        <v>3498</v>
      </c>
      <c r="P720" t="s">
        <v>4223</v>
      </c>
      <c r="Q720" s="3">
        <v>300002403215833</v>
      </c>
      <c r="R720" t="s">
        <v>2243</v>
      </c>
      <c r="S720">
        <v>0</v>
      </c>
      <c r="T720">
        <v>0</v>
      </c>
      <c r="U720" s="3">
        <v>9</v>
      </c>
      <c r="V720" t="s">
        <v>4222</v>
      </c>
      <c r="W720" t="s">
        <v>2245</v>
      </c>
      <c r="X720" t="s">
        <v>2246</v>
      </c>
      <c r="Y720" s="3">
        <v>96</v>
      </c>
      <c r="Z720" t="s">
        <v>4218</v>
      </c>
      <c r="AA720" t="s">
        <v>4224</v>
      </c>
      <c r="AB720" t="s">
        <v>4220</v>
      </c>
      <c r="AC720" t="s">
        <v>4221</v>
      </c>
      <c r="AD720" t="s">
        <v>110</v>
      </c>
      <c r="AE720" t="s">
        <v>60</v>
      </c>
      <c r="AF720" t="s">
        <v>2247</v>
      </c>
      <c r="AH720" s="3">
        <v>0</v>
      </c>
      <c r="AI720" s="3">
        <v>2025</v>
      </c>
      <c r="AJ720" s="4">
        <v>45698</v>
      </c>
      <c r="AK720" s="5">
        <v>45702</v>
      </c>
      <c r="AL720" t="s">
        <v>4052</v>
      </c>
      <c r="AM720" t="s">
        <v>116</v>
      </c>
      <c r="AN720">
        <v>-23896.97</v>
      </c>
      <c r="AP720">
        <v>183.57</v>
      </c>
      <c r="AQ720" s="6">
        <v>-183.57</v>
      </c>
    </row>
    <row r="721" spans="1:43" x14ac:dyDescent="0.3">
      <c r="A721" t="s">
        <v>3497</v>
      </c>
      <c r="B721" t="s">
        <v>137</v>
      </c>
      <c r="C721" t="s">
        <v>46</v>
      </c>
      <c r="D721" s="3">
        <v>72440</v>
      </c>
      <c r="E721" t="s">
        <v>4637</v>
      </c>
      <c r="F721" t="s">
        <v>48</v>
      </c>
      <c r="G721" t="s">
        <v>49</v>
      </c>
      <c r="H721" t="s">
        <v>50</v>
      </c>
      <c r="I721" t="s">
        <v>51</v>
      </c>
      <c r="J721" t="s">
        <v>102</v>
      </c>
      <c r="K721" t="s">
        <v>102</v>
      </c>
      <c r="L721" t="s">
        <v>103</v>
      </c>
      <c r="M721" t="s">
        <v>52</v>
      </c>
      <c r="N721" t="s">
        <v>3104</v>
      </c>
      <c r="O721" t="s">
        <v>3498</v>
      </c>
      <c r="P721" t="s">
        <v>3103</v>
      </c>
      <c r="Q721" s="3">
        <v>300002437231469</v>
      </c>
      <c r="R721" t="s">
        <v>2243</v>
      </c>
      <c r="S721">
        <v>472500</v>
      </c>
      <c r="T721">
        <v>23924.06</v>
      </c>
      <c r="U721" s="3">
        <v>8</v>
      </c>
      <c r="V721" t="s">
        <v>3104</v>
      </c>
      <c r="W721" t="s">
        <v>2280</v>
      </c>
      <c r="X721" t="s">
        <v>2281</v>
      </c>
      <c r="Y721" s="3">
        <v>13</v>
      </c>
      <c r="Z721" t="s">
        <v>4239</v>
      </c>
      <c r="AA721" t="s">
        <v>4240</v>
      </c>
      <c r="AB721" t="s">
        <v>4241</v>
      </c>
      <c r="AC721" t="s">
        <v>4242</v>
      </c>
      <c r="AD721" t="s">
        <v>110</v>
      </c>
      <c r="AE721" t="s">
        <v>60</v>
      </c>
      <c r="AF721" t="s">
        <v>2247</v>
      </c>
      <c r="AH721" s="3">
        <v>0</v>
      </c>
      <c r="AI721" s="3">
        <v>2025</v>
      </c>
      <c r="AJ721" s="4">
        <v>45690</v>
      </c>
      <c r="AK721" s="5">
        <v>45713</v>
      </c>
      <c r="AL721" t="s">
        <v>3853</v>
      </c>
      <c r="AM721" t="s">
        <v>116</v>
      </c>
      <c r="AN721">
        <v>23924.06</v>
      </c>
      <c r="AO721">
        <v>183.78</v>
      </c>
      <c r="AQ721" s="6">
        <v>183.78</v>
      </c>
    </row>
    <row r="722" spans="1:43" x14ac:dyDescent="0.3">
      <c r="A722" t="s">
        <v>3497</v>
      </c>
      <c r="B722" t="s">
        <v>137</v>
      </c>
      <c r="C722" t="s">
        <v>46</v>
      </c>
      <c r="D722" s="3">
        <v>72440</v>
      </c>
      <c r="E722" t="s">
        <v>4637</v>
      </c>
      <c r="F722" t="s">
        <v>48</v>
      </c>
      <c r="G722" t="s">
        <v>49</v>
      </c>
      <c r="H722" t="s">
        <v>50</v>
      </c>
      <c r="I722" t="s">
        <v>51</v>
      </c>
      <c r="J722" t="s">
        <v>102</v>
      </c>
      <c r="K722" t="s">
        <v>102</v>
      </c>
      <c r="L722" t="s">
        <v>103</v>
      </c>
      <c r="M722" t="s">
        <v>52</v>
      </c>
      <c r="N722" t="s">
        <v>3108</v>
      </c>
      <c r="O722" t="s">
        <v>3498</v>
      </c>
      <c r="P722" t="s">
        <v>3107</v>
      </c>
      <c r="Q722" s="3">
        <v>300002437231486</v>
      </c>
      <c r="R722" t="s">
        <v>2243</v>
      </c>
      <c r="S722">
        <v>471965</v>
      </c>
      <c r="T722">
        <v>23896.98</v>
      </c>
      <c r="U722" s="3">
        <v>8</v>
      </c>
      <c r="V722" t="s">
        <v>3108</v>
      </c>
      <c r="W722" t="s">
        <v>2245</v>
      </c>
      <c r="X722" t="s">
        <v>2246</v>
      </c>
      <c r="Y722" s="3">
        <v>127</v>
      </c>
      <c r="Z722" t="s">
        <v>4239</v>
      </c>
      <c r="AA722" t="s">
        <v>4243</v>
      </c>
      <c r="AB722" t="s">
        <v>4241</v>
      </c>
      <c r="AC722" t="s">
        <v>4244</v>
      </c>
      <c r="AD722" t="s">
        <v>110</v>
      </c>
      <c r="AE722" t="s">
        <v>60</v>
      </c>
      <c r="AF722" t="s">
        <v>2247</v>
      </c>
      <c r="AH722" s="3">
        <v>0</v>
      </c>
      <c r="AI722" s="3">
        <v>2025</v>
      </c>
      <c r="AJ722" s="4">
        <v>45689</v>
      </c>
      <c r="AK722" s="5">
        <v>45713</v>
      </c>
      <c r="AL722" t="s">
        <v>3853</v>
      </c>
      <c r="AM722" t="s">
        <v>116</v>
      </c>
      <c r="AN722">
        <v>23896.98</v>
      </c>
      <c r="AO722">
        <v>182.91</v>
      </c>
      <c r="AQ722" s="6">
        <v>182.91</v>
      </c>
    </row>
    <row r="723" spans="1:43" x14ac:dyDescent="0.3">
      <c r="A723" t="s">
        <v>3497</v>
      </c>
      <c r="B723" t="s">
        <v>137</v>
      </c>
      <c r="C723" t="s">
        <v>46</v>
      </c>
      <c r="D723" s="3">
        <v>72440</v>
      </c>
      <c r="E723" t="s">
        <v>4637</v>
      </c>
      <c r="F723" t="s">
        <v>48</v>
      </c>
      <c r="G723" t="s">
        <v>49</v>
      </c>
      <c r="H723" t="s">
        <v>50</v>
      </c>
      <c r="I723" t="s">
        <v>51</v>
      </c>
      <c r="J723" t="s">
        <v>102</v>
      </c>
      <c r="K723" t="s">
        <v>102</v>
      </c>
      <c r="L723" t="s">
        <v>103</v>
      </c>
      <c r="M723" t="s">
        <v>52</v>
      </c>
      <c r="N723" t="s">
        <v>3125</v>
      </c>
      <c r="O723" t="s">
        <v>3498</v>
      </c>
      <c r="P723" t="s">
        <v>3124</v>
      </c>
      <c r="Q723" s="3">
        <v>300002450556077</v>
      </c>
      <c r="R723" t="s">
        <v>2243</v>
      </c>
      <c r="S723">
        <v>64464</v>
      </c>
      <c r="T723">
        <v>64464</v>
      </c>
      <c r="U723" s="3">
        <v>1</v>
      </c>
      <c r="V723" t="s">
        <v>3125</v>
      </c>
      <c r="W723" t="s">
        <v>2245</v>
      </c>
      <c r="X723" t="s">
        <v>2246</v>
      </c>
      <c r="Y723" s="3">
        <v>128</v>
      </c>
      <c r="Z723" t="s">
        <v>4239</v>
      </c>
      <c r="AA723" t="s">
        <v>4251</v>
      </c>
      <c r="AB723" t="s">
        <v>4241</v>
      </c>
      <c r="AC723" t="s">
        <v>4244</v>
      </c>
      <c r="AD723" t="s">
        <v>110</v>
      </c>
      <c r="AE723" t="s">
        <v>60</v>
      </c>
      <c r="AF723" t="s">
        <v>2247</v>
      </c>
      <c r="AH723" s="3">
        <v>0</v>
      </c>
      <c r="AI723" s="3">
        <v>2025</v>
      </c>
      <c r="AJ723" s="4">
        <v>45689</v>
      </c>
      <c r="AK723" s="5">
        <v>45713</v>
      </c>
      <c r="AL723" t="s">
        <v>3508</v>
      </c>
      <c r="AM723" t="s">
        <v>116</v>
      </c>
      <c r="AN723">
        <v>64464</v>
      </c>
      <c r="AO723">
        <v>495.19</v>
      </c>
      <c r="AQ723" s="6">
        <v>495.19</v>
      </c>
    </row>
    <row r="724" spans="1:43" x14ac:dyDescent="0.3">
      <c r="A724" t="s">
        <v>3497</v>
      </c>
      <c r="B724" t="s">
        <v>241</v>
      </c>
      <c r="C724" t="s">
        <v>46</v>
      </c>
      <c r="D724" s="3">
        <v>72440</v>
      </c>
      <c r="E724" t="s">
        <v>4637</v>
      </c>
      <c r="F724" t="s">
        <v>48</v>
      </c>
      <c r="G724" t="s">
        <v>49</v>
      </c>
      <c r="H724" t="s">
        <v>50</v>
      </c>
      <c r="I724" t="s">
        <v>51</v>
      </c>
      <c r="J724" t="s">
        <v>102</v>
      </c>
      <c r="K724" t="s">
        <v>102</v>
      </c>
      <c r="L724" t="s">
        <v>103</v>
      </c>
      <c r="M724" t="s">
        <v>52</v>
      </c>
      <c r="N724" t="s">
        <v>3155</v>
      </c>
      <c r="O724" t="s">
        <v>3498</v>
      </c>
      <c r="P724" t="s">
        <v>3154</v>
      </c>
      <c r="Q724" s="3">
        <v>300002530646353</v>
      </c>
      <c r="R724" t="s">
        <v>2243</v>
      </c>
      <c r="S724">
        <v>1498575</v>
      </c>
      <c r="T724">
        <v>75877.22</v>
      </c>
      <c r="U724" s="3">
        <v>8</v>
      </c>
      <c r="V724" t="s">
        <v>3155</v>
      </c>
      <c r="W724" t="s">
        <v>2245</v>
      </c>
      <c r="X724" t="s">
        <v>2246</v>
      </c>
      <c r="Y724" s="3">
        <v>25</v>
      </c>
      <c r="Z724" t="s">
        <v>4299</v>
      </c>
      <c r="AA724" t="s">
        <v>4300</v>
      </c>
      <c r="AB724" t="s">
        <v>4301</v>
      </c>
      <c r="AC724" t="s">
        <v>4302</v>
      </c>
      <c r="AD724" t="s">
        <v>110</v>
      </c>
      <c r="AE724" t="s">
        <v>60</v>
      </c>
      <c r="AF724" t="s">
        <v>3156</v>
      </c>
      <c r="AG724" t="s">
        <v>3157</v>
      </c>
      <c r="AH724" s="3">
        <v>8</v>
      </c>
      <c r="AI724" s="3">
        <v>2025</v>
      </c>
      <c r="AJ724" s="4">
        <v>45735</v>
      </c>
      <c r="AK724" s="5">
        <v>45740</v>
      </c>
      <c r="AL724" t="s">
        <v>3853</v>
      </c>
      <c r="AM724" t="s">
        <v>116</v>
      </c>
      <c r="AN724">
        <v>75877.22</v>
      </c>
      <c r="AO724">
        <v>580.99</v>
      </c>
      <c r="AQ724" s="6">
        <v>580.99</v>
      </c>
    </row>
    <row r="725" spans="1:43" x14ac:dyDescent="0.3">
      <c r="A725" t="s">
        <v>3497</v>
      </c>
      <c r="B725" t="s">
        <v>247</v>
      </c>
      <c r="C725" t="s">
        <v>46</v>
      </c>
      <c r="D725" s="3">
        <v>72440</v>
      </c>
      <c r="E725" t="s">
        <v>4637</v>
      </c>
      <c r="F725" t="s">
        <v>48</v>
      </c>
      <c r="G725" t="s">
        <v>49</v>
      </c>
      <c r="H725" t="s">
        <v>50</v>
      </c>
      <c r="I725" t="s">
        <v>51</v>
      </c>
      <c r="J725" t="s">
        <v>102</v>
      </c>
      <c r="K725" t="s">
        <v>102</v>
      </c>
      <c r="L725" t="s">
        <v>103</v>
      </c>
      <c r="M725" t="s">
        <v>52</v>
      </c>
      <c r="N725" t="s">
        <v>3248</v>
      </c>
      <c r="O725" t="s">
        <v>3498</v>
      </c>
      <c r="P725" t="s">
        <v>3247</v>
      </c>
      <c r="Q725" s="3">
        <v>300001305056566</v>
      </c>
      <c r="R725" t="s">
        <v>2243</v>
      </c>
      <c r="S725">
        <v>400</v>
      </c>
      <c r="T725">
        <v>11.59</v>
      </c>
      <c r="U725" s="3">
        <v>7</v>
      </c>
      <c r="V725" t="s">
        <v>3248</v>
      </c>
      <c r="W725" t="s">
        <v>3249</v>
      </c>
      <c r="X725" t="s">
        <v>3250</v>
      </c>
      <c r="Y725" s="3">
        <v>192</v>
      </c>
      <c r="Z725" t="s">
        <v>3735</v>
      </c>
      <c r="AA725" t="s">
        <v>4393</v>
      </c>
      <c r="AB725" t="s">
        <v>3737</v>
      </c>
      <c r="AC725" t="s">
        <v>3755</v>
      </c>
      <c r="AD725" t="s">
        <v>110</v>
      </c>
      <c r="AE725" t="s">
        <v>60</v>
      </c>
      <c r="AF725" t="s">
        <v>2247</v>
      </c>
      <c r="AH725" s="3">
        <v>0</v>
      </c>
      <c r="AI725" s="3">
        <v>2023</v>
      </c>
      <c r="AJ725" s="4">
        <v>45210</v>
      </c>
      <c r="AK725" s="5">
        <v>45211</v>
      </c>
      <c r="AL725" t="s">
        <v>3545</v>
      </c>
      <c r="AM725" t="s">
        <v>61</v>
      </c>
      <c r="AN725">
        <v>11.59</v>
      </c>
      <c r="AO725">
        <v>11.59</v>
      </c>
      <c r="AQ725" s="6">
        <v>11.59</v>
      </c>
    </row>
    <row r="726" spans="1:43" x14ac:dyDescent="0.3">
      <c r="A726" t="s">
        <v>3497</v>
      </c>
      <c r="B726" t="s">
        <v>85</v>
      </c>
      <c r="C726" t="s">
        <v>46</v>
      </c>
      <c r="D726" s="3">
        <v>72440</v>
      </c>
      <c r="E726" t="s">
        <v>4637</v>
      </c>
      <c r="F726" t="s">
        <v>48</v>
      </c>
      <c r="G726" t="s">
        <v>49</v>
      </c>
      <c r="H726" t="s">
        <v>50</v>
      </c>
      <c r="I726" t="s">
        <v>51</v>
      </c>
      <c r="J726" t="s">
        <v>102</v>
      </c>
      <c r="K726" t="s">
        <v>102</v>
      </c>
      <c r="L726" t="s">
        <v>103</v>
      </c>
      <c r="M726" t="s">
        <v>52</v>
      </c>
      <c r="N726" t="s">
        <v>3282</v>
      </c>
      <c r="O726" t="s">
        <v>3498</v>
      </c>
      <c r="P726" t="s">
        <v>3281</v>
      </c>
      <c r="Q726" s="3">
        <v>300001443856962</v>
      </c>
      <c r="R726" t="s">
        <v>2243</v>
      </c>
      <c r="S726">
        <v>400</v>
      </c>
      <c r="T726">
        <v>11.59</v>
      </c>
      <c r="U726" s="3">
        <v>7</v>
      </c>
      <c r="V726" t="s">
        <v>3282</v>
      </c>
      <c r="W726" t="s">
        <v>3249</v>
      </c>
      <c r="X726" t="s">
        <v>3250</v>
      </c>
      <c r="Y726" s="3">
        <v>675</v>
      </c>
      <c r="Z726" t="s">
        <v>4434</v>
      </c>
      <c r="AA726" t="s">
        <v>4435</v>
      </c>
      <c r="AB726" t="s">
        <v>4436</v>
      </c>
      <c r="AC726" t="s">
        <v>4437</v>
      </c>
      <c r="AD726" t="s">
        <v>110</v>
      </c>
      <c r="AE726" t="s">
        <v>60</v>
      </c>
      <c r="AF726" t="s">
        <v>2247</v>
      </c>
      <c r="AH726" s="3">
        <v>0</v>
      </c>
      <c r="AI726" s="3">
        <v>2023</v>
      </c>
      <c r="AJ726" s="4">
        <v>45274</v>
      </c>
      <c r="AK726" s="5">
        <v>45275</v>
      </c>
      <c r="AL726" t="s">
        <v>3545</v>
      </c>
      <c r="AM726" t="s">
        <v>61</v>
      </c>
      <c r="AN726">
        <v>11.59</v>
      </c>
      <c r="AO726">
        <v>11.59</v>
      </c>
      <c r="AQ726" s="6">
        <v>11.59</v>
      </c>
    </row>
    <row r="727" spans="1:43" x14ac:dyDescent="0.3">
      <c r="A727" t="s">
        <v>3497</v>
      </c>
      <c r="B727" t="s">
        <v>207</v>
      </c>
      <c r="C727" t="s">
        <v>46</v>
      </c>
      <c r="D727" s="3">
        <v>72445</v>
      </c>
      <c r="E727" t="s">
        <v>4635</v>
      </c>
      <c r="F727" t="s">
        <v>48</v>
      </c>
      <c r="G727" t="s">
        <v>49</v>
      </c>
      <c r="H727" t="s">
        <v>50</v>
      </c>
      <c r="I727" t="s">
        <v>51</v>
      </c>
      <c r="J727" t="s">
        <v>102</v>
      </c>
      <c r="K727" t="s">
        <v>102</v>
      </c>
      <c r="L727" t="s">
        <v>103</v>
      </c>
      <c r="M727" t="s">
        <v>52</v>
      </c>
      <c r="N727" t="s">
        <v>2875</v>
      </c>
      <c r="O727" t="s">
        <v>3498</v>
      </c>
      <c r="P727" t="s">
        <v>2874</v>
      </c>
      <c r="Q727" s="3">
        <v>300001922209375</v>
      </c>
      <c r="R727" t="s">
        <v>2243</v>
      </c>
      <c r="S727">
        <v>6500</v>
      </c>
      <c r="T727">
        <v>6500</v>
      </c>
      <c r="U727" s="3">
        <v>1</v>
      </c>
      <c r="V727" t="s">
        <v>2875</v>
      </c>
      <c r="W727" t="s">
        <v>2280</v>
      </c>
      <c r="X727" t="s">
        <v>2281</v>
      </c>
      <c r="Y727" s="3">
        <v>14</v>
      </c>
      <c r="Z727" t="s">
        <v>3989</v>
      </c>
      <c r="AA727" t="s">
        <v>3990</v>
      </c>
      <c r="AB727" t="s">
        <v>3991</v>
      </c>
      <c r="AC727" t="s">
        <v>3992</v>
      </c>
      <c r="AD727" t="s">
        <v>110</v>
      </c>
      <c r="AE727" t="s">
        <v>60</v>
      </c>
      <c r="AF727" t="s">
        <v>2247</v>
      </c>
      <c r="AH727" s="3">
        <v>0</v>
      </c>
      <c r="AI727" s="3">
        <v>2024</v>
      </c>
      <c r="AJ727" s="4">
        <v>45489</v>
      </c>
      <c r="AK727" s="5">
        <v>45504</v>
      </c>
      <c r="AL727" t="s">
        <v>3508</v>
      </c>
      <c r="AM727" t="s">
        <v>116</v>
      </c>
      <c r="AN727">
        <v>6500</v>
      </c>
      <c r="AO727">
        <v>49.32</v>
      </c>
      <c r="AQ727" s="6">
        <v>49.32</v>
      </c>
    </row>
    <row r="728" spans="1:43" x14ac:dyDescent="0.3">
      <c r="A728" t="s">
        <v>3497</v>
      </c>
      <c r="B728" t="s">
        <v>156</v>
      </c>
      <c r="C728" t="s">
        <v>46</v>
      </c>
      <c r="D728" s="3">
        <v>72505</v>
      </c>
      <c r="E728" t="s">
        <v>3465</v>
      </c>
      <c r="F728" t="s">
        <v>48</v>
      </c>
      <c r="G728" t="s">
        <v>49</v>
      </c>
      <c r="H728" t="s">
        <v>50</v>
      </c>
      <c r="I728" t="s">
        <v>51</v>
      </c>
      <c r="J728" t="s">
        <v>102</v>
      </c>
      <c r="K728" t="s">
        <v>102</v>
      </c>
      <c r="L728" t="s">
        <v>103</v>
      </c>
      <c r="M728" t="s">
        <v>52</v>
      </c>
      <c r="N728" t="s">
        <v>2374</v>
      </c>
      <c r="O728" t="s">
        <v>3498</v>
      </c>
      <c r="P728" t="s">
        <v>2373</v>
      </c>
      <c r="Q728" s="3">
        <v>300001015715057</v>
      </c>
      <c r="R728" t="s">
        <v>2243</v>
      </c>
      <c r="S728">
        <v>913333.37</v>
      </c>
      <c r="T728">
        <v>913333.37</v>
      </c>
      <c r="U728" s="3">
        <v>1</v>
      </c>
      <c r="V728" t="s">
        <v>2374</v>
      </c>
      <c r="W728" t="s">
        <v>2375</v>
      </c>
      <c r="X728" t="s">
        <v>2376</v>
      </c>
      <c r="Y728" s="3">
        <v>2</v>
      </c>
      <c r="Z728" t="s">
        <v>3619</v>
      </c>
      <c r="AA728" t="s">
        <v>3620</v>
      </c>
      <c r="AB728" t="s">
        <v>3621</v>
      </c>
      <c r="AC728" t="s">
        <v>3535</v>
      </c>
      <c r="AD728" t="s">
        <v>110</v>
      </c>
      <c r="AE728" t="s">
        <v>60</v>
      </c>
      <c r="AF728" t="s">
        <v>2381</v>
      </c>
      <c r="AG728" t="s">
        <v>2382</v>
      </c>
      <c r="AH728" s="3">
        <v>1</v>
      </c>
      <c r="AI728" s="3">
        <v>2023</v>
      </c>
      <c r="AJ728" s="4">
        <v>45000</v>
      </c>
      <c r="AK728" s="5">
        <v>45078</v>
      </c>
      <c r="AL728" t="s">
        <v>3508</v>
      </c>
      <c r="AM728" t="s">
        <v>116</v>
      </c>
      <c r="AN728">
        <v>0</v>
      </c>
      <c r="AP728">
        <v>82.61</v>
      </c>
      <c r="AQ728" s="6">
        <v>-82.61</v>
      </c>
    </row>
    <row r="729" spans="1:43" x14ac:dyDescent="0.3">
      <c r="A729" t="s">
        <v>3497</v>
      </c>
      <c r="B729" t="s">
        <v>156</v>
      </c>
      <c r="C729" t="s">
        <v>46</v>
      </c>
      <c r="D729" s="3">
        <v>72505</v>
      </c>
      <c r="E729" t="s">
        <v>3465</v>
      </c>
      <c r="F729" t="s">
        <v>48</v>
      </c>
      <c r="G729" t="s">
        <v>49</v>
      </c>
      <c r="H729" t="s">
        <v>50</v>
      </c>
      <c r="I729" t="s">
        <v>51</v>
      </c>
      <c r="J729" t="s">
        <v>102</v>
      </c>
      <c r="K729" t="s">
        <v>102</v>
      </c>
      <c r="L729" t="s">
        <v>103</v>
      </c>
      <c r="M729" t="s">
        <v>52</v>
      </c>
      <c r="N729" t="s">
        <v>2374</v>
      </c>
      <c r="O729" t="s">
        <v>3498</v>
      </c>
      <c r="P729" t="s">
        <v>2373</v>
      </c>
      <c r="Q729" s="3">
        <v>300001015715057</v>
      </c>
      <c r="R729" t="s">
        <v>2243</v>
      </c>
      <c r="S729">
        <v>913333.37</v>
      </c>
      <c r="T729">
        <v>913333.37</v>
      </c>
      <c r="U729" s="3">
        <v>1</v>
      </c>
      <c r="V729" t="s">
        <v>2374</v>
      </c>
      <c r="W729" t="s">
        <v>2375</v>
      </c>
      <c r="X729" t="s">
        <v>2376</v>
      </c>
      <c r="Y729" s="3">
        <v>4</v>
      </c>
      <c r="Z729" t="s">
        <v>3619</v>
      </c>
      <c r="AA729" t="s">
        <v>3620</v>
      </c>
      <c r="AB729" t="s">
        <v>3622</v>
      </c>
      <c r="AC729" t="s">
        <v>3535</v>
      </c>
      <c r="AD729" t="s">
        <v>110</v>
      </c>
      <c r="AE729" t="s">
        <v>60</v>
      </c>
      <c r="AF729" t="s">
        <v>2381</v>
      </c>
      <c r="AG729" t="s">
        <v>2382</v>
      </c>
      <c r="AH729" s="3">
        <v>1</v>
      </c>
      <c r="AI729" s="3">
        <v>2023</v>
      </c>
      <c r="AJ729" s="4">
        <v>45000</v>
      </c>
      <c r="AK729" s="5">
        <v>45078</v>
      </c>
      <c r="AL729" t="s">
        <v>3508</v>
      </c>
      <c r="AM729" t="s">
        <v>116</v>
      </c>
      <c r="AN729">
        <v>913333.37</v>
      </c>
      <c r="AO729">
        <v>6131.97</v>
      </c>
      <c r="AQ729" s="6">
        <v>6131.97</v>
      </c>
    </row>
    <row r="730" spans="1:43" x14ac:dyDescent="0.3">
      <c r="A730" t="s">
        <v>3497</v>
      </c>
      <c r="B730" t="s">
        <v>179</v>
      </c>
      <c r="C730" t="s">
        <v>46</v>
      </c>
      <c r="D730" s="3">
        <v>72505</v>
      </c>
      <c r="E730" t="s">
        <v>3465</v>
      </c>
      <c r="F730" t="s">
        <v>48</v>
      </c>
      <c r="G730" t="s">
        <v>49</v>
      </c>
      <c r="H730" t="s">
        <v>50</v>
      </c>
      <c r="I730" t="s">
        <v>51</v>
      </c>
      <c r="J730" t="s">
        <v>102</v>
      </c>
      <c r="K730" t="s">
        <v>102</v>
      </c>
      <c r="L730" t="s">
        <v>103</v>
      </c>
      <c r="M730" t="s">
        <v>52</v>
      </c>
      <c r="N730" t="s">
        <v>2899</v>
      </c>
      <c r="O730" t="s">
        <v>3498</v>
      </c>
      <c r="P730" t="s">
        <v>2898</v>
      </c>
      <c r="Q730" s="3">
        <v>300002045227992</v>
      </c>
      <c r="R730" t="s">
        <v>2243</v>
      </c>
      <c r="S730">
        <v>84170</v>
      </c>
      <c r="T730">
        <v>84170</v>
      </c>
      <c r="U730" s="3">
        <v>1</v>
      </c>
      <c r="V730" t="s">
        <v>2899</v>
      </c>
      <c r="W730" t="s">
        <v>2818</v>
      </c>
      <c r="X730" t="s">
        <v>2819</v>
      </c>
      <c r="Y730" s="3">
        <v>17</v>
      </c>
      <c r="Z730" t="s">
        <v>4073</v>
      </c>
      <c r="AA730" t="s">
        <v>4075</v>
      </c>
      <c r="AB730" t="s">
        <v>4074</v>
      </c>
      <c r="AC730" t="s">
        <v>4076</v>
      </c>
      <c r="AD730" t="s">
        <v>110</v>
      </c>
      <c r="AE730" t="s">
        <v>60</v>
      </c>
      <c r="AF730" t="s">
        <v>2247</v>
      </c>
      <c r="AH730" s="3">
        <v>0</v>
      </c>
      <c r="AI730" s="3">
        <v>2024</v>
      </c>
      <c r="AJ730" s="4">
        <v>45552</v>
      </c>
      <c r="AK730" s="5">
        <v>45559</v>
      </c>
      <c r="AL730" t="s">
        <v>3508</v>
      </c>
      <c r="AM730" t="s">
        <v>116</v>
      </c>
      <c r="AN730">
        <v>84170</v>
      </c>
      <c r="AO730">
        <v>639.69000000000005</v>
      </c>
      <c r="AQ730" s="6">
        <v>639.69000000000005</v>
      </c>
    </row>
    <row r="731" spans="1:43" x14ac:dyDescent="0.3">
      <c r="A731" t="s">
        <v>3497</v>
      </c>
      <c r="B731" t="s">
        <v>124</v>
      </c>
      <c r="C731" t="s">
        <v>46</v>
      </c>
      <c r="D731" s="3">
        <v>72505</v>
      </c>
      <c r="E731" t="s">
        <v>3465</v>
      </c>
      <c r="F731" t="s">
        <v>48</v>
      </c>
      <c r="G731" t="s">
        <v>49</v>
      </c>
      <c r="H731" t="s">
        <v>50</v>
      </c>
      <c r="I731" t="s">
        <v>51</v>
      </c>
      <c r="J731" t="s">
        <v>102</v>
      </c>
      <c r="K731" t="s">
        <v>102</v>
      </c>
      <c r="L731" t="s">
        <v>103</v>
      </c>
      <c r="M731" t="s">
        <v>52</v>
      </c>
      <c r="N731" t="s">
        <v>2967</v>
      </c>
      <c r="O731" t="s">
        <v>3498</v>
      </c>
      <c r="P731" t="s">
        <v>2966</v>
      </c>
      <c r="Q731" s="3">
        <v>300002140133647</v>
      </c>
      <c r="R731" t="s">
        <v>2243</v>
      </c>
      <c r="S731">
        <v>60515</v>
      </c>
      <c r="T731">
        <v>60515</v>
      </c>
      <c r="U731" s="3">
        <v>1</v>
      </c>
      <c r="V731" t="s">
        <v>2967</v>
      </c>
      <c r="W731" t="s">
        <v>2968</v>
      </c>
      <c r="X731" t="s">
        <v>2969</v>
      </c>
      <c r="Y731" s="3">
        <v>63</v>
      </c>
      <c r="Z731" t="s">
        <v>4098</v>
      </c>
      <c r="AA731" t="s">
        <v>4102</v>
      </c>
      <c r="AB731" t="s">
        <v>4100</v>
      </c>
      <c r="AC731" t="s">
        <v>4103</v>
      </c>
      <c r="AD731" t="s">
        <v>110</v>
      </c>
      <c r="AE731" t="s">
        <v>60</v>
      </c>
      <c r="AF731" t="s">
        <v>2247</v>
      </c>
      <c r="AH731" s="3">
        <v>0</v>
      </c>
      <c r="AI731" s="3">
        <v>2024</v>
      </c>
      <c r="AJ731" s="4">
        <v>45594</v>
      </c>
      <c r="AK731" s="5">
        <v>45597</v>
      </c>
      <c r="AL731" t="s">
        <v>3508</v>
      </c>
      <c r="AM731" t="s">
        <v>116</v>
      </c>
      <c r="AN731">
        <v>60515</v>
      </c>
      <c r="AO731">
        <v>460.3</v>
      </c>
      <c r="AQ731" s="6">
        <v>460.3</v>
      </c>
    </row>
    <row r="732" spans="1:43" x14ac:dyDescent="0.3">
      <c r="A732" t="s">
        <v>3497</v>
      </c>
      <c r="B732" t="s">
        <v>196</v>
      </c>
      <c r="C732" t="s">
        <v>46</v>
      </c>
      <c r="D732" s="3">
        <v>72815</v>
      </c>
      <c r="E732" t="s">
        <v>4647</v>
      </c>
      <c r="F732" t="s">
        <v>48</v>
      </c>
      <c r="G732" t="s">
        <v>49</v>
      </c>
      <c r="H732" t="s">
        <v>50</v>
      </c>
      <c r="I732" t="s">
        <v>51</v>
      </c>
      <c r="J732" t="s">
        <v>102</v>
      </c>
      <c r="K732" t="s">
        <v>102</v>
      </c>
      <c r="L732" t="s">
        <v>103</v>
      </c>
      <c r="M732" t="s">
        <v>52</v>
      </c>
      <c r="N732" t="s">
        <v>2302</v>
      </c>
      <c r="O732" t="s">
        <v>3498</v>
      </c>
      <c r="P732" t="s">
        <v>2301</v>
      </c>
      <c r="Q732" s="3">
        <v>300000920069928</v>
      </c>
      <c r="R732" t="s">
        <v>2243</v>
      </c>
      <c r="S732">
        <v>1423125</v>
      </c>
      <c r="T732">
        <v>218625</v>
      </c>
      <c r="U732" s="3">
        <v>6</v>
      </c>
      <c r="V732" t="s">
        <v>2302</v>
      </c>
      <c r="W732" t="s">
        <v>2303</v>
      </c>
      <c r="X732" t="s">
        <v>2304</v>
      </c>
      <c r="Y732" s="3">
        <v>43</v>
      </c>
      <c r="Z732" t="s">
        <v>3572</v>
      </c>
      <c r="AA732" t="s">
        <v>3573</v>
      </c>
      <c r="AB732" t="s">
        <v>3574</v>
      </c>
      <c r="AC732" t="s">
        <v>3575</v>
      </c>
      <c r="AD732" t="s">
        <v>110</v>
      </c>
      <c r="AE732" t="s">
        <v>60</v>
      </c>
      <c r="AF732" t="s">
        <v>2309</v>
      </c>
      <c r="AG732" t="s">
        <v>2310</v>
      </c>
      <c r="AH732" s="3">
        <v>6</v>
      </c>
      <c r="AI732" s="3">
        <v>2023</v>
      </c>
      <c r="AJ732" s="4">
        <v>45021</v>
      </c>
      <c r="AK732" s="5">
        <v>45035</v>
      </c>
      <c r="AL732" t="s">
        <v>3502</v>
      </c>
      <c r="AM732" t="s">
        <v>116</v>
      </c>
      <c r="AN732">
        <v>218625</v>
      </c>
      <c r="AO732">
        <v>1422.78</v>
      </c>
      <c r="AQ732" s="6">
        <v>1422.78</v>
      </c>
    </row>
    <row r="733" spans="1:43" x14ac:dyDescent="0.3">
      <c r="A733" t="s">
        <v>3497</v>
      </c>
      <c r="B733" t="s">
        <v>207</v>
      </c>
      <c r="C733" t="s">
        <v>46</v>
      </c>
      <c r="D733" s="3">
        <v>72815</v>
      </c>
      <c r="E733" t="s">
        <v>4647</v>
      </c>
      <c r="F733" t="s">
        <v>48</v>
      </c>
      <c r="G733" t="s">
        <v>49</v>
      </c>
      <c r="H733" t="s">
        <v>50</v>
      </c>
      <c r="I733" t="s">
        <v>51</v>
      </c>
      <c r="J733" t="s">
        <v>102</v>
      </c>
      <c r="K733" t="s">
        <v>102</v>
      </c>
      <c r="L733" t="s">
        <v>103</v>
      </c>
      <c r="M733" t="s">
        <v>52</v>
      </c>
      <c r="N733" t="s">
        <v>2862</v>
      </c>
      <c r="O733" t="s">
        <v>3498</v>
      </c>
      <c r="P733" t="s">
        <v>2861</v>
      </c>
      <c r="Q733" s="3">
        <v>300001884455926</v>
      </c>
      <c r="R733" t="s">
        <v>2243</v>
      </c>
      <c r="S733">
        <v>83530</v>
      </c>
      <c r="T733">
        <v>83530</v>
      </c>
      <c r="U733" s="3">
        <v>1</v>
      </c>
      <c r="V733" t="s">
        <v>2862</v>
      </c>
      <c r="W733" t="s">
        <v>2818</v>
      </c>
      <c r="X733" t="s">
        <v>2819</v>
      </c>
      <c r="Y733" s="3">
        <v>58</v>
      </c>
      <c r="Z733" t="s">
        <v>3965</v>
      </c>
      <c r="AA733" t="s">
        <v>3966</v>
      </c>
      <c r="AB733" t="s">
        <v>3967</v>
      </c>
      <c r="AC733" t="s">
        <v>3968</v>
      </c>
      <c r="AD733" t="s">
        <v>110</v>
      </c>
      <c r="AE733" t="s">
        <v>60</v>
      </c>
      <c r="AF733" t="s">
        <v>2247</v>
      </c>
      <c r="AH733" s="3">
        <v>0</v>
      </c>
      <c r="AI733" s="3">
        <v>2024</v>
      </c>
      <c r="AJ733" s="4">
        <v>45482</v>
      </c>
      <c r="AK733" s="5">
        <v>45487</v>
      </c>
      <c r="AL733" t="s">
        <v>3508</v>
      </c>
      <c r="AM733" t="s">
        <v>116</v>
      </c>
      <c r="AN733">
        <v>83530</v>
      </c>
      <c r="AO733">
        <v>631.65</v>
      </c>
      <c r="AQ733" s="6">
        <v>631.65</v>
      </c>
    </row>
    <row r="734" spans="1:43" x14ac:dyDescent="0.3">
      <c r="A734" t="s">
        <v>3497</v>
      </c>
      <c r="B734" t="s">
        <v>196</v>
      </c>
      <c r="C734" t="s">
        <v>46</v>
      </c>
      <c r="D734" s="3">
        <v>72815</v>
      </c>
      <c r="E734" t="s">
        <v>4647</v>
      </c>
      <c r="F734" t="s">
        <v>48</v>
      </c>
      <c r="G734" t="s">
        <v>49</v>
      </c>
      <c r="H734" t="s">
        <v>50</v>
      </c>
      <c r="I734" t="s">
        <v>51</v>
      </c>
      <c r="J734" t="s">
        <v>102</v>
      </c>
      <c r="K734" t="s">
        <v>102</v>
      </c>
      <c r="L734" t="s">
        <v>103</v>
      </c>
      <c r="M734" t="s">
        <v>52</v>
      </c>
      <c r="N734" t="s">
        <v>3233</v>
      </c>
      <c r="O734" t="s">
        <v>3498</v>
      </c>
      <c r="P734" t="s">
        <v>3232</v>
      </c>
      <c r="Q734" s="3">
        <v>300001083083802</v>
      </c>
      <c r="R734" t="s">
        <v>2243</v>
      </c>
      <c r="S734">
        <v>26245</v>
      </c>
      <c r="T734">
        <v>58</v>
      </c>
      <c r="U734" s="3">
        <v>6</v>
      </c>
      <c r="V734" t="s">
        <v>3233</v>
      </c>
      <c r="W734" t="s">
        <v>3234</v>
      </c>
      <c r="X734" t="s">
        <v>3235</v>
      </c>
      <c r="Y734" s="3">
        <v>23</v>
      </c>
      <c r="Z734" t="s">
        <v>4354</v>
      </c>
      <c r="AA734" t="s">
        <v>4355</v>
      </c>
      <c r="AB734" t="s">
        <v>4356</v>
      </c>
      <c r="AC734" t="s">
        <v>4357</v>
      </c>
      <c r="AD734" t="s">
        <v>110</v>
      </c>
      <c r="AE734" t="s">
        <v>60</v>
      </c>
      <c r="AF734" t="s">
        <v>3236</v>
      </c>
      <c r="AG734" t="s">
        <v>3237</v>
      </c>
      <c r="AH734" s="3">
        <v>6</v>
      </c>
      <c r="AI734" s="3">
        <v>2023</v>
      </c>
      <c r="AJ734" s="4">
        <v>45033</v>
      </c>
      <c r="AK734" s="5">
        <v>45111</v>
      </c>
      <c r="AL734" t="s">
        <v>3502</v>
      </c>
      <c r="AM734" t="s">
        <v>61</v>
      </c>
      <c r="AN734">
        <v>58</v>
      </c>
      <c r="AO734">
        <v>58</v>
      </c>
      <c r="AQ734" s="6">
        <v>58</v>
      </c>
    </row>
    <row r="735" spans="1:43" x14ac:dyDescent="0.3">
      <c r="A735" t="s">
        <v>3497</v>
      </c>
      <c r="B735" t="s">
        <v>196</v>
      </c>
      <c r="C735" t="s">
        <v>46</v>
      </c>
      <c r="D735" s="3">
        <v>72815</v>
      </c>
      <c r="E735" t="s">
        <v>4647</v>
      </c>
      <c r="F735" t="s">
        <v>48</v>
      </c>
      <c r="G735" t="s">
        <v>49</v>
      </c>
      <c r="H735" t="s">
        <v>50</v>
      </c>
      <c r="I735" t="s">
        <v>51</v>
      </c>
      <c r="J735" t="s">
        <v>102</v>
      </c>
      <c r="K735" t="s">
        <v>102</v>
      </c>
      <c r="L735" t="s">
        <v>103</v>
      </c>
      <c r="M735" t="s">
        <v>52</v>
      </c>
      <c r="N735" t="s">
        <v>3233</v>
      </c>
      <c r="O735" t="s">
        <v>3498</v>
      </c>
      <c r="P735" t="s">
        <v>3232</v>
      </c>
      <c r="Q735" s="3">
        <v>300001083083802</v>
      </c>
      <c r="R735" t="s">
        <v>2243</v>
      </c>
      <c r="S735">
        <v>26245</v>
      </c>
      <c r="T735">
        <v>105</v>
      </c>
      <c r="U735" s="3">
        <v>8</v>
      </c>
      <c r="V735" t="s">
        <v>3233</v>
      </c>
      <c r="W735" t="s">
        <v>3234</v>
      </c>
      <c r="X735" t="s">
        <v>3235</v>
      </c>
      <c r="Y735" s="3">
        <v>24</v>
      </c>
      <c r="Z735" t="s">
        <v>4354</v>
      </c>
      <c r="AA735" t="s">
        <v>4358</v>
      </c>
      <c r="AB735" t="s">
        <v>4356</v>
      </c>
      <c r="AC735" t="s">
        <v>4357</v>
      </c>
      <c r="AD735" t="s">
        <v>110</v>
      </c>
      <c r="AE735" t="s">
        <v>60</v>
      </c>
      <c r="AF735" t="s">
        <v>3236</v>
      </c>
      <c r="AG735" t="s">
        <v>3237</v>
      </c>
      <c r="AH735" s="3">
        <v>8</v>
      </c>
      <c r="AI735" s="3">
        <v>2023</v>
      </c>
      <c r="AJ735" s="4">
        <v>45033</v>
      </c>
      <c r="AK735" s="5">
        <v>45111</v>
      </c>
      <c r="AL735" t="s">
        <v>3853</v>
      </c>
      <c r="AM735" t="s">
        <v>61</v>
      </c>
      <c r="AN735">
        <v>105</v>
      </c>
      <c r="AO735">
        <v>105</v>
      </c>
      <c r="AQ735" s="6">
        <v>105</v>
      </c>
    </row>
    <row r="736" spans="1:43" x14ac:dyDescent="0.3">
      <c r="A736" t="s">
        <v>3497</v>
      </c>
      <c r="B736" t="s">
        <v>196</v>
      </c>
      <c r="C736" t="s">
        <v>46</v>
      </c>
      <c r="D736" s="3">
        <v>72815</v>
      </c>
      <c r="E736" t="s">
        <v>4647</v>
      </c>
      <c r="F736" t="s">
        <v>48</v>
      </c>
      <c r="G736" t="s">
        <v>49</v>
      </c>
      <c r="H736" t="s">
        <v>50</v>
      </c>
      <c r="I736" t="s">
        <v>51</v>
      </c>
      <c r="J736" t="s">
        <v>102</v>
      </c>
      <c r="K736" t="s">
        <v>102</v>
      </c>
      <c r="L736" t="s">
        <v>103</v>
      </c>
      <c r="M736" t="s">
        <v>52</v>
      </c>
      <c r="N736" t="s">
        <v>3233</v>
      </c>
      <c r="O736" t="s">
        <v>3498</v>
      </c>
      <c r="P736" t="s">
        <v>3232</v>
      </c>
      <c r="Q736" s="3">
        <v>300001083083802</v>
      </c>
      <c r="R736" t="s">
        <v>2243</v>
      </c>
      <c r="S736">
        <v>26245</v>
      </c>
      <c r="T736">
        <v>135</v>
      </c>
      <c r="U736" s="3">
        <v>10</v>
      </c>
      <c r="V736" t="s">
        <v>3233</v>
      </c>
      <c r="W736" t="s">
        <v>3234</v>
      </c>
      <c r="X736" t="s">
        <v>3235</v>
      </c>
      <c r="Y736" s="3">
        <v>25</v>
      </c>
      <c r="Z736" t="s">
        <v>4354</v>
      </c>
      <c r="AA736" t="s">
        <v>4359</v>
      </c>
      <c r="AB736" t="s">
        <v>4356</v>
      </c>
      <c r="AC736" t="s">
        <v>4357</v>
      </c>
      <c r="AD736" t="s">
        <v>110</v>
      </c>
      <c r="AE736" t="s">
        <v>60</v>
      </c>
      <c r="AF736" t="s">
        <v>3236</v>
      </c>
      <c r="AG736" t="s">
        <v>3237</v>
      </c>
      <c r="AH736" s="3">
        <v>10</v>
      </c>
      <c r="AI736" s="3">
        <v>2023</v>
      </c>
      <c r="AJ736" s="4">
        <v>45033</v>
      </c>
      <c r="AK736" s="5">
        <v>45111</v>
      </c>
      <c r="AL736" t="s">
        <v>4038</v>
      </c>
      <c r="AM736" t="s">
        <v>61</v>
      </c>
      <c r="AN736">
        <v>135</v>
      </c>
      <c r="AO736">
        <v>135</v>
      </c>
      <c r="AQ736" s="6">
        <v>135</v>
      </c>
    </row>
    <row r="737" spans="1:43" x14ac:dyDescent="0.3">
      <c r="A737" t="s">
        <v>3497</v>
      </c>
      <c r="B737" t="s">
        <v>196</v>
      </c>
      <c r="C737" t="s">
        <v>46</v>
      </c>
      <c r="D737" s="3">
        <v>72815</v>
      </c>
      <c r="E737" t="s">
        <v>4647</v>
      </c>
      <c r="F737" t="s">
        <v>48</v>
      </c>
      <c r="G737" t="s">
        <v>49</v>
      </c>
      <c r="H737" t="s">
        <v>50</v>
      </c>
      <c r="I737" t="s">
        <v>51</v>
      </c>
      <c r="J737" t="s">
        <v>102</v>
      </c>
      <c r="K737" t="s">
        <v>102</v>
      </c>
      <c r="L737" t="s">
        <v>103</v>
      </c>
      <c r="M737" t="s">
        <v>52</v>
      </c>
      <c r="N737" t="s">
        <v>3233</v>
      </c>
      <c r="O737" t="s">
        <v>3498</v>
      </c>
      <c r="P737" t="s">
        <v>3232</v>
      </c>
      <c r="Q737" s="3">
        <v>300001083083802</v>
      </c>
      <c r="R737" t="s">
        <v>2243</v>
      </c>
      <c r="S737">
        <v>26245</v>
      </c>
      <c r="T737">
        <v>145</v>
      </c>
      <c r="U737" s="3">
        <v>9</v>
      </c>
      <c r="V737" t="s">
        <v>3233</v>
      </c>
      <c r="W737" t="s">
        <v>3234</v>
      </c>
      <c r="X737" t="s">
        <v>3235</v>
      </c>
      <c r="Y737" s="3">
        <v>26</v>
      </c>
      <c r="Z737" t="s">
        <v>4354</v>
      </c>
      <c r="AA737" t="s">
        <v>4360</v>
      </c>
      <c r="AB737" t="s">
        <v>4356</v>
      </c>
      <c r="AC737" t="s">
        <v>4357</v>
      </c>
      <c r="AD737" t="s">
        <v>110</v>
      </c>
      <c r="AE737" t="s">
        <v>60</v>
      </c>
      <c r="AF737" t="s">
        <v>3236</v>
      </c>
      <c r="AG737" t="s">
        <v>3237</v>
      </c>
      <c r="AH737" s="3">
        <v>9</v>
      </c>
      <c r="AI737" s="3">
        <v>2023</v>
      </c>
      <c r="AJ737" s="4">
        <v>45033</v>
      </c>
      <c r="AK737" s="5">
        <v>45111</v>
      </c>
      <c r="AL737" t="s">
        <v>4052</v>
      </c>
      <c r="AM737" t="s">
        <v>61</v>
      </c>
      <c r="AN737">
        <v>145</v>
      </c>
      <c r="AO737">
        <v>145</v>
      </c>
      <c r="AQ737" s="6">
        <v>145</v>
      </c>
    </row>
    <row r="738" spans="1:43" x14ac:dyDescent="0.3">
      <c r="A738" t="s">
        <v>3497</v>
      </c>
      <c r="B738" t="s">
        <v>196</v>
      </c>
      <c r="C738" t="s">
        <v>46</v>
      </c>
      <c r="D738" s="3">
        <v>72815</v>
      </c>
      <c r="E738" t="s">
        <v>4647</v>
      </c>
      <c r="F738" t="s">
        <v>48</v>
      </c>
      <c r="G738" t="s">
        <v>49</v>
      </c>
      <c r="H738" t="s">
        <v>50</v>
      </c>
      <c r="I738" t="s">
        <v>51</v>
      </c>
      <c r="J738" t="s">
        <v>102</v>
      </c>
      <c r="K738" t="s">
        <v>102</v>
      </c>
      <c r="L738" t="s">
        <v>103</v>
      </c>
      <c r="M738" t="s">
        <v>52</v>
      </c>
      <c r="N738" t="s">
        <v>3233</v>
      </c>
      <c r="O738" t="s">
        <v>3498</v>
      </c>
      <c r="P738" t="s">
        <v>3232</v>
      </c>
      <c r="Q738" s="3">
        <v>300001083083802</v>
      </c>
      <c r="R738" t="s">
        <v>2243</v>
      </c>
      <c r="S738">
        <v>26245</v>
      </c>
      <c r="T738">
        <v>168</v>
      </c>
      <c r="U738" s="3">
        <v>16</v>
      </c>
      <c r="V738" t="s">
        <v>3233</v>
      </c>
      <c r="W738" t="s">
        <v>3234</v>
      </c>
      <c r="X738" t="s">
        <v>3235</v>
      </c>
      <c r="Y738" s="3">
        <v>27</v>
      </c>
      <c r="Z738" t="s">
        <v>4354</v>
      </c>
      <c r="AA738" t="s">
        <v>4361</v>
      </c>
      <c r="AB738" t="s">
        <v>4356</v>
      </c>
      <c r="AC738" t="s">
        <v>4357</v>
      </c>
      <c r="AD738" t="s">
        <v>110</v>
      </c>
      <c r="AE738" t="s">
        <v>60</v>
      </c>
      <c r="AF738" t="s">
        <v>3236</v>
      </c>
      <c r="AG738" t="s">
        <v>3237</v>
      </c>
      <c r="AH738" s="3">
        <v>16</v>
      </c>
      <c r="AI738" s="3">
        <v>2023</v>
      </c>
      <c r="AJ738" s="4">
        <v>45033</v>
      </c>
      <c r="AK738" s="5">
        <v>45111</v>
      </c>
      <c r="AL738" t="s">
        <v>4362</v>
      </c>
      <c r="AM738" t="s">
        <v>61</v>
      </c>
      <c r="AN738">
        <v>168</v>
      </c>
      <c r="AO738">
        <v>168</v>
      </c>
      <c r="AQ738" s="6">
        <v>168</v>
      </c>
    </row>
    <row r="739" spans="1:43" x14ac:dyDescent="0.3">
      <c r="A739" t="s">
        <v>3497</v>
      </c>
      <c r="B739" t="s">
        <v>196</v>
      </c>
      <c r="C739" t="s">
        <v>46</v>
      </c>
      <c r="D739" s="3">
        <v>72815</v>
      </c>
      <c r="E739" t="s">
        <v>4647</v>
      </c>
      <c r="F739" t="s">
        <v>48</v>
      </c>
      <c r="G739" t="s">
        <v>49</v>
      </c>
      <c r="H739" t="s">
        <v>50</v>
      </c>
      <c r="I739" t="s">
        <v>51</v>
      </c>
      <c r="J739" t="s">
        <v>102</v>
      </c>
      <c r="K739" t="s">
        <v>102</v>
      </c>
      <c r="L739" t="s">
        <v>103</v>
      </c>
      <c r="M739" t="s">
        <v>52</v>
      </c>
      <c r="N739" t="s">
        <v>3233</v>
      </c>
      <c r="O739" t="s">
        <v>3498</v>
      </c>
      <c r="P739" t="s">
        <v>3232</v>
      </c>
      <c r="Q739" s="3">
        <v>300001083083802</v>
      </c>
      <c r="R739" t="s">
        <v>2243</v>
      </c>
      <c r="S739">
        <v>26245</v>
      </c>
      <c r="T739">
        <v>250</v>
      </c>
      <c r="U739" s="3">
        <v>14</v>
      </c>
      <c r="V739" t="s">
        <v>3233</v>
      </c>
      <c r="W739" t="s">
        <v>3234</v>
      </c>
      <c r="X739" t="s">
        <v>3235</v>
      </c>
      <c r="Y739" s="3">
        <v>28</v>
      </c>
      <c r="Z739" t="s">
        <v>4354</v>
      </c>
      <c r="AA739" t="s">
        <v>4363</v>
      </c>
      <c r="AB739" t="s">
        <v>4356</v>
      </c>
      <c r="AC739" t="s">
        <v>4357</v>
      </c>
      <c r="AD739" t="s">
        <v>110</v>
      </c>
      <c r="AE739" t="s">
        <v>60</v>
      </c>
      <c r="AF739" t="s">
        <v>3236</v>
      </c>
      <c r="AG739" t="s">
        <v>3237</v>
      </c>
      <c r="AH739" s="3">
        <v>14</v>
      </c>
      <c r="AI739" s="3">
        <v>2023</v>
      </c>
      <c r="AJ739" s="4">
        <v>45033</v>
      </c>
      <c r="AK739" s="5">
        <v>45111</v>
      </c>
      <c r="AL739" t="s">
        <v>4036</v>
      </c>
      <c r="AM739" t="s">
        <v>61</v>
      </c>
      <c r="AN739">
        <v>250</v>
      </c>
      <c r="AO739">
        <v>250</v>
      </c>
      <c r="AQ739" s="6">
        <v>250</v>
      </c>
    </row>
    <row r="740" spans="1:43" x14ac:dyDescent="0.3">
      <c r="A740" t="s">
        <v>3497</v>
      </c>
      <c r="B740" t="s">
        <v>196</v>
      </c>
      <c r="C740" t="s">
        <v>46</v>
      </c>
      <c r="D740" s="3">
        <v>72815</v>
      </c>
      <c r="E740" t="s">
        <v>4647</v>
      </c>
      <c r="F740" t="s">
        <v>48</v>
      </c>
      <c r="G740" t="s">
        <v>49</v>
      </c>
      <c r="H740" t="s">
        <v>50</v>
      </c>
      <c r="I740" t="s">
        <v>51</v>
      </c>
      <c r="J740" t="s">
        <v>102</v>
      </c>
      <c r="K740" t="s">
        <v>102</v>
      </c>
      <c r="L740" t="s">
        <v>103</v>
      </c>
      <c r="M740" t="s">
        <v>52</v>
      </c>
      <c r="N740" t="s">
        <v>3233</v>
      </c>
      <c r="O740" t="s">
        <v>3498</v>
      </c>
      <c r="P740" t="s">
        <v>3232</v>
      </c>
      <c r="Q740" s="3">
        <v>300001083083802</v>
      </c>
      <c r="R740" t="s">
        <v>2243</v>
      </c>
      <c r="S740">
        <v>26245</v>
      </c>
      <c r="T740">
        <v>280</v>
      </c>
      <c r="U740" s="3">
        <v>15</v>
      </c>
      <c r="V740" t="s">
        <v>3233</v>
      </c>
      <c r="W740" t="s">
        <v>3234</v>
      </c>
      <c r="X740" t="s">
        <v>3235</v>
      </c>
      <c r="Y740" s="3">
        <v>29</v>
      </c>
      <c r="Z740" t="s">
        <v>4354</v>
      </c>
      <c r="AA740" t="s">
        <v>4364</v>
      </c>
      <c r="AB740" t="s">
        <v>4356</v>
      </c>
      <c r="AC740" t="s">
        <v>4357</v>
      </c>
      <c r="AD740" t="s">
        <v>110</v>
      </c>
      <c r="AE740" t="s">
        <v>60</v>
      </c>
      <c r="AF740" t="s">
        <v>3236</v>
      </c>
      <c r="AG740" t="s">
        <v>3237</v>
      </c>
      <c r="AH740" s="3">
        <v>15</v>
      </c>
      <c r="AI740" s="3">
        <v>2023</v>
      </c>
      <c r="AJ740" s="4">
        <v>45033</v>
      </c>
      <c r="AK740" s="5">
        <v>45111</v>
      </c>
      <c r="AL740" t="s">
        <v>4151</v>
      </c>
      <c r="AM740" t="s">
        <v>61</v>
      </c>
      <c r="AN740">
        <v>280</v>
      </c>
      <c r="AO740">
        <v>280</v>
      </c>
      <c r="AQ740" s="6">
        <v>280</v>
      </c>
    </row>
    <row r="741" spans="1:43" x14ac:dyDescent="0.3">
      <c r="A741" t="s">
        <v>3497</v>
      </c>
      <c r="B741" t="s">
        <v>196</v>
      </c>
      <c r="C741" t="s">
        <v>46</v>
      </c>
      <c r="D741" s="3">
        <v>72815</v>
      </c>
      <c r="E741" t="s">
        <v>4647</v>
      </c>
      <c r="F741" t="s">
        <v>48</v>
      </c>
      <c r="G741" t="s">
        <v>49</v>
      </c>
      <c r="H741" t="s">
        <v>50</v>
      </c>
      <c r="I741" t="s">
        <v>51</v>
      </c>
      <c r="J741" t="s">
        <v>102</v>
      </c>
      <c r="K741" t="s">
        <v>102</v>
      </c>
      <c r="L741" t="s">
        <v>103</v>
      </c>
      <c r="M741" t="s">
        <v>52</v>
      </c>
      <c r="N741" t="s">
        <v>3233</v>
      </c>
      <c r="O741" t="s">
        <v>3498</v>
      </c>
      <c r="P741" t="s">
        <v>3232</v>
      </c>
      <c r="Q741" s="3">
        <v>300001083083802</v>
      </c>
      <c r="R741" t="s">
        <v>2243</v>
      </c>
      <c r="S741">
        <v>26245</v>
      </c>
      <c r="T741">
        <v>812</v>
      </c>
      <c r="U741" s="3">
        <v>13</v>
      </c>
      <c r="V741" t="s">
        <v>3233</v>
      </c>
      <c r="W741" t="s">
        <v>3234</v>
      </c>
      <c r="X741" t="s">
        <v>3235</v>
      </c>
      <c r="Y741" s="3">
        <v>30</v>
      </c>
      <c r="Z741" t="s">
        <v>4354</v>
      </c>
      <c r="AA741" t="s">
        <v>4366</v>
      </c>
      <c r="AB741" t="s">
        <v>4356</v>
      </c>
      <c r="AC741" t="s">
        <v>4357</v>
      </c>
      <c r="AD741" t="s">
        <v>110</v>
      </c>
      <c r="AE741" t="s">
        <v>60</v>
      </c>
      <c r="AF741" t="s">
        <v>3236</v>
      </c>
      <c r="AG741" t="s">
        <v>3237</v>
      </c>
      <c r="AH741" s="3">
        <v>13</v>
      </c>
      <c r="AI741" s="3">
        <v>2023</v>
      </c>
      <c r="AJ741" s="4">
        <v>45033</v>
      </c>
      <c r="AK741" s="5">
        <v>45111</v>
      </c>
      <c r="AL741" t="s">
        <v>1402</v>
      </c>
      <c r="AM741" t="s">
        <v>61</v>
      </c>
      <c r="AN741">
        <v>812</v>
      </c>
      <c r="AO741">
        <v>812</v>
      </c>
      <c r="AQ741" s="6">
        <v>812</v>
      </c>
    </row>
    <row r="742" spans="1:43" x14ac:dyDescent="0.3">
      <c r="A742" t="s">
        <v>3497</v>
      </c>
      <c r="B742" t="s">
        <v>196</v>
      </c>
      <c r="C742" t="s">
        <v>46</v>
      </c>
      <c r="D742" s="3">
        <v>72815</v>
      </c>
      <c r="E742" t="s">
        <v>4647</v>
      </c>
      <c r="F742" t="s">
        <v>48</v>
      </c>
      <c r="G742" t="s">
        <v>49</v>
      </c>
      <c r="H742" t="s">
        <v>50</v>
      </c>
      <c r="I742" t="s">
        <v>51</v>
      </c>
      <c r="J742" t="s">
        <v>102</v>
      </c>
      <c r="K742" t="s">
        <v>102</v>
      </c>
      <c r="L742" t="s">
        <v>103</v>
      </c>
      <c r="M742" t="s">
        <v>52</v>
      </c>
      <c r="N742" t="s">
        <v>3233</v>
      </c>
      <c r="O742" t="s">
        <v>3498</v>
      </c>
      <c r="P742" t="s">
        <v>3232</v>
      </c>
      <c r="Q742" s="3">
        <v>300001083083802</v>
      </c>
      <c r="R742" t="s">
        <v>2243</v>
      </c>
      <c r="S742">
        <v>26245</v>
      </c>
      <c r="T742">
        <v>2062</v>
      </c>
      <c r="U742" s="3">
        <v>7</v>
      </c>
      <c r="V742" t="s">
        <v>3233</v>
      </c>
      <c r="W742" t="s">
        <v>3234</v>
      </c>
      <c r="X742" t="s">
        <v>3235</v>
      </c>
      <c r="Y742" s="3">
        <v>31</v>
      </c>
      <c r="Z742" t="s">
        <v>4354</v>
      </c>
      <c r="AA742" t="s">
        <v>4368</v>
      </c>
      <c r="AB742" t="s">
        <v>4356</v>
      </c>
      <c r="AC742" t="s">
        <v>4357</v>
      </c>
      <c r="AD742" t="s">
        <v>110</v>
      </c>
      <c r="AE742" t="s">
        <v>60</v>
      </c>
      <c r="AF742" t="s">
        <v>3236</v>
      </c>
      <c r="AG742" t="s">
        <v>3237</v>
      </c>
      <c r="AH742" s="3">
        <v>7</v>
      </c>
      <c r="AI742" s="3">
        <v>2023</v>
      </c>
      <c r="AJ742" s="4">
        <v>45033</v>
      </c>
      <c r="AK742" s="5">
        <v>45111</v>
      </c>
      <c r="AL742" t="s">
        <v>3545</v>
      </c>
      <c r="AM742" t="s">
        <v>61</v>
      </c>
      <c r="AN742">
        <v>2062</v>
      </c>
      <c r="AO742">
        <v>2062</v>
      </c>
      <c r="AQ742" s="6">
        <v>2062</v>
      </c>
    </row>
    <row r="743" spans="1:43" x14ac:dyDescent="0.3">
      <c r="A743" t="s">
        <v>3497</v>
      </c>
      <c r="B743" t="s">
        <v>196</v>
      </c>
      <c r="C743" t="s">
        <v>46</v>
      </c>
      <c r="D743" s="3">
        <v>72815</v>
      </c>
      <c r="E743" t="s">
        <v>4647</v>
      </c>
      <c r="F743" t="s">
        <v>48</v>
      </c>
      <c r="G743" t="s">
        <v>49</v>
      </c>
      <c r="H743" t="s">
        <v>50</v>
      </c>
      <c r="I743" t="s">
        <v>51</v>
      </c>
      <c r="J743" t="s">
        <v>102</v>
      </c>
      <c r="K743" t="s">
        <v>102</v>
      </c>
      <c r="L743" t="s">
        <v>103</v>
      </c>
      <c r="M743" t="s">
        <v>52</v>
      </c>
      <c r="N743" t="s">
        <v>3233</v>
      </c>
      <c r="O743" t="s">
        <v>3498</v>
      </c>
      <c r="P743" t="s">
        <v>3232</v>
      </c>
      <c r="Q743" s="3">
        <v>300001083083802</v>
      </c>
      <c r="R743" t="s">
        <v>2243</v>
      </c>
      <c r="S743">
        <v>26245</v>
      </c>
      <c r="T743">
        <v>2515</v>
      </c>
      <c r="U743" s="3">
        <v>5</v>
      </c>
      <c r="V743" t="s">
        <v>3233</v>
      </c>
      <c r="W743" t="s">
        <v>3234</v>
      </c>
      <c r="X743" t="s">
        <v>3235</v>
      </c>
      <c r="Y743" s="3">
        <v>32</v>
      </c>
      <c r="Z743" t="s">
        <v>4354</v>
      </c>
      <c r="AA743" t="s">
        <v>4369</v>
      </c>
      <c r="AB743" t="s">
        <v>4356</v>
      </c>
      <c r="AC743" t="s">
        <v>4357</v>
      </c>
      <c r="AD743" t="s">
        <v>110</v>
      </c>
      <c r="AE743" t="s">
        <v>60</v>
      </c>
      <c r="AF743" t="s">
        <v>3236</v>
      </c>
      <c r="AG743" t="s">
        <v>3237</v>
      </c>
      <c r="AH743" s="3">
        <v>5</v>
      </c>
      <c r="AI743" s="3">
        <v>2023</v>
      </c>
      <c r="AJ743" s="4">
        <v>45033</v>
      </c>
      <c r="AK743" s="5">
        <v>45111</v>
      </c>
      <c r="AL743" t="s">
        <v>1471</v>
      </c>
      <c r="AM743" t="s">
        <v>61</v>
      </c>
      <c r="AN743">
        <v>2515</v>
      </c>
      <c r="AO743">
        <v>2515</v>
      </c>
      <c r="AQ743" s="6">
        <v>2515</v>
      </c>
    </row>
    <row r="744" spans="1:43" x14ac:dyDescent="0.3">
      <c r="A744" t="s">
        <v>3497</v>
      </c>
      <c r="B744" t="s">
        <v>196</v>
      </c>
      <c r="C744" t="s">
        <v>46</v>
      </c>
      <c r="D744" s="3">
        <v>72815</v>
      </c>
      <c r="E744" t="s">
        <v>4647</v>
      </c>
      <c r="F744" t="s">
        <v>48</v>
      </c>
      <c r="G744" t="s">
        <v>49</v>
      </c>
      <c r="H744" t="s">
        <v>50</v>
      </c>
      <c r="I744" t="s">
        <v>51</v>
      </c>
      <c r="J744" t="s">
        <v>102</v>
      </c>
      <c r="K744" t="s">
        <v>102</v>
      </c>
      <c r="L744" t="s">
        <v>103</v>
      </c>
      <c r="M744" t="s">
        <v>52</v>
      </c>
      <c r="N744" t="s">
        <v>3233</v>
      </c>
      <c r="O744" t="s">
        <v>3498</v>
      </c>
      <c r="P744" t="s">
        <v>3232</v>
      </c>
      <c r="Q744" s="3">
        <v>300001083083802</v>
      </c>
      <c r="R744" t="s">
        <v>2243</v>
      </c>
      <c r="S744">
        <v>26245</v>
      </c>
      <c r="T744">
        <v>2670</v>
      </c>
      <c r="U744" s="3">
        <v>2</v>
      </c>
      <c r="V744" t="s">
        <v>3233</v>
      </c>
      <c r="W744" t="s">
        <v>3234</v>
      </c>
      <c r="X744" t="s">
        <v>3235</v>
      </c>
      <c r="Y744" s="3">
        <v>33</v>
      </c>
      <c r="Z744" t="s">
        <v>4354</v>
      </c>
      <c r="AA744" t="s">
        <v>4370</v>
      </c>
      <c r="AB744" t="s">
        <v>4356</v>
      </c>
      <c r="AC744" t="s">
        <v>4357</v>
      </c>
      <c r="AD744" t="s">
        <v>110</v>
      </c>
      <c r="AE744" t="s">
        <v>60</v>
      </c>
      <c r="AF744" t="s">
        <v>3236</v>
      </c>
      <c r="AG744" t="s">
        <v>3237</v>
      </c>
      <c r="AH744" s="3">
        <v>2</v>
      </c>
      <c r="AI744" s="3">
        <v>2023</v>
      </c>
      <c r="AJ744" s="4">
        <v>45033</v>
      </c>
      <c r="AK744" s="5">
        <v>45111</v>
      </c>
      <c r="AL744" t="s">
        <v>3580</v>
      </c>
      <c r="AM744" t="s">
        <v>61</v>
      </c>
      <c r="AN744">
        <v>2670</v>
      </c>
      <c r="AO744">
        <v>2670</v>
      </c>
      <c r="AQ744" s="6">
        <v>2670</v>
      </c>
    </row>
    <row r="745" spans="1:43" x14ac:dyDescent="0.3">
      <c r="A745" t="s">
        <v>3497</v>
      </c>
      <c r="B745" t="s">
        <v>196</v>
      </c>
      <c r="C745" t="s">
        <v>46</v>
      </c>
      <c r="D745" s="3">
        <v>72815</v>
      </c>
      <c r="E745" t="s">
        <v>4647</v>
      </c>
      <c r="F745" t="s">
        <v>48</v>
      </c>
      <c r="G745" t="s">
        <v>49</v>
      </c>
      <c r="H745" t="s">
        <v>50</v>
      </c>
      <c r="I745" t="s">
        <v>51</v>
      </c>
      <c r="J745" t="s">
        <v>102</v>
      </c>
      <c r="K745" t="s">
        <v>102</v>
      </c>
      <c r="L745" t="s">
        <v>103</v>
      </c>
      <c r="M745" t="s">
        <v>52</v>
      </c>
      <c r="N745" t="s">
        <v>3233</v>
      </c>
      <c r="O745" t="s">
        <v>3498</v>
      </c>
      <c r="P745" t="s">
        <v>3232</v>
      </c>
      <c r="Q745" s="3">
        <v>300001083083802</v>
      </c>
      <c r="R745" t="s">
        <v>2243</v>
      </c>
      <c r="S745">
        <v>26245</v>
      </c>
      <c r="T745">
        <v>6402</v>
      </c>
      <c r="U745" s="3">
        <v>17</v>
      </c>
      <c r="V745" t="s">
        <v>3233</v>
      </c>
      <c r="W745" t="s">
        <v>3234</v>
      </c>
      <c r="X745" t="s">
        <v>3235</v>
      </c>
      <c r="Y745" s="3">
        <v>34</v>
      </c>
      <c r="Z745" t="s">
        <v>4354</v>
      </c>
      <c r="AA745" t="s">
        <v>4371</v>
      </c>
      <c r="AB745" t="s">
        <v>4356</v>
      </c>
      <c r="AC745" t="s">
        <v>4357</v>
      </c>
      <c r="AD745" t="s">
        <v>110</v>
      </c>
      <c r="AE745" t="s">
        <v>60</v>
      </c>
      <c r="AF745" t="s">
        <v>3236</v>
      </c>
      <c r="AG745" t="s">
        <v>3237</v>
      </c>
      <c r="AH745" s="3">
        <v>17</v>
      </c>
      <c r="AI745" s="3">
        <v>2023</v>
      </c>
      <c r="AJ745" s="4">
        <v>45033</v>
      </c>
      <c r="AK745" s="5">
        <v>45111</v>
      </c>
      <c r="AL745" t="s">
        <v>4372</v>
      </c>
      <c r="AM745" t="s">
        <v>61</v>
      </c>
      <c r="AN745">
        <v>6402</v>
      </c>
      <c r="AO745">
        <v>6402</v>
      </c>
      <c r="AQ745" s="6">
        <v>6402</v>
      </c>
    </row>
    <row r="746" spans="1:43" x14ac:dyDescent="0.3">
      <c r="A746" t="s">
        <v>3497</v>
      </c>
      <c r="B746" t="s">
        <v>446</v>
      </c>
      <c r="C746" t="s">
        <v>46</v>
      </c>
      <c r="D746" s="3">
        <v>73104</v>
      </c>
      <c r="E746" t="s">
        <v>4651</v>
      </c>
      <c r="F746" t="s">
        <v>48</v>
      </c>
      <c r="G746" t="s">
        <v>49</v>
      </c>
      <c r="H746" t="s">
        <v>50</v>
      </c>
      <c r="I746" t="s">
        <v>51</v>
      </c>
      <c r="J746" t="s">
        <v>102</v>
      </c>
      <c r="K746" t="s">
        <v>102</v>
      </c>
      <c r="L746" t="s">
        <v>103</v>
      </c>
      <c r="M746" t="s">
        <v>52</v>
      </c>
      <c r="N746" t="s">
        <v>4381</v>
      </c>
      <c r="O746" t="s">
        <v>3498</v>
      </c>
      <c r="P746" t="s">
        <v>4382</v>
      </c>
      <c r="Q746" s="3">
        <v>300001206300723</v>
      </c>
      <c r="R746" t="s">
        <v>2243</v>
      </c>
      <c r="S746">
        <v>0</v>
      </c>
      <c r="T746">
        <v>0</v>
      </c>
      <c r="U746" s="3">
        <v>8</v>
      </c>
      <c r="V746" t="s">
        <v>4381</v>
      </c>
      <c r="W746" t="s">
        <v>3243</v>
      </c>
      <c r="X746" t="s">
        <v>3244</v>
      </c>
      <c r="Y746" s="3">
        <v>537</v>
      </c>
      <c r="Z746" t="s">
        <v>3695</v>
      </c>
      <c r="AA746" t="s">
        <v>4383</v>
      </c>
      <c r="AB746" t="s">
        <v>3697</v>
      </c>
      <c r="AC746" t="s">
        <v>3698</v>
      </c>
      <c r="AD746" t="s">
        <v>110</v>
      </c>
      <c r="AE746" t="s">
        <v>60</v>
      </c>
      <c r="AF746" t="s">
        <v>3245</v>
      </c>
      <c r="AG746" t="s">
        <v>3246</v>
      </c>
      <c r="AH746" s="3">
        <v>8</v>
      </c>
      <c r="AI746" s="3">
        <v>2023</v>
      </c>
      <c r="AJ746" s="4">
        <v>45163</v>
      </c>
      <c r="AK746" s="5">
        <v>45164</v>
      </c>
      <c r="AL746" t="s">
        <v>3853</v>
      </c>
      <c r="AM746" t="s">
        <v>61</v>
      </c>
      <c r="AN746">
        <v>4500</v>
      </c>
      <c r="AO746">
        <v>4500</v>
      </c>
      <c r="AQ746" s="6">
        <v>4500</v>
      </c>
    </row>
    <row r="747" spans="1:43" x14ac:dyDescent="0.3">
      <c r="A747" t="s">
        <v>3497</v>
      </c>
      <c r="B747" t="s">
        <v>446</v>
      </c>
      <c r="C747" t="s">
        <v>46</v>
      </c>
      <c r="D747" s="3">
        <v>73104</v>
      </c>
      <c r="E747" t="s">
        <v>4651</v>
      </c>
      <c r="F747" t="s">
        <v>48</v>
      </c>
      <c r="G747" t="s">
        <v>49</v>
      </c>
      <c r="H747" t="s">
        <v>50</v>
      </c>
      <c r="I747" t="s">
        <v>51</v>
      </c>
      <c r="J747" t="s">
        <v>102</v>
      </c>
      <c r="K747" t="s">
        <v>102</v>
      </c>
      <c r="L747" t="s">
        <v>103</v>
      </c>
      <c r="M747" t="s">
        <v>52</v>
      </c>
      <c r="N747" t="s">
        <v>4381</v>
      </c>
      <c r="O747" t="s">
        <v>3498</v>
      </c>
      <c r="P747" t="s">
        <v>4382</v>
      </c>
      <c r="Q747" s="3">
        <v>300001206300723</v>
      </c>
      <c r="R747" t="s">
        <v>2243</v>
      </c>
      <c r="S747">
        <v>0</v>
      </c>
      <c r="T747">
        <v>0</v>
      </c>
      <c r="U747" s="3">
        <v>8</v>
      </c>
      <c r="V747" t="s">
        <v>4381</v>
      </c>
      <c r="W747" t="s">
        <v>3243</v>
      </c>
      <c r="X747" t="s">
        <v>3244</v>
      </c>
      <c r="Y747" s="3">
        <v>538</v>
      </c>
      <c r="Z747" t="s">
        <v>3695</v>
      </c>
      <c r="AA747" t="s">
        <v>4383</v>
      </c>
      <c r="AB747" t="s">
        <v>3697</v>
      </c>
      <c r="AC747" t="s">
        <v>3698</v>
      </c>
      <c r="AD747" t="s">
        <v>110</v>
      </c>
      <c r="AE747" t="s">
        <v>60</v>
      </c>
      <c r="AF747" t="s">
        <v>3245</v>
      </c>
      <c r="AG747" t="s">
        <v>3246</v>
      </c>
      <c r="AH747" s="3">
        <v>8</v>
      </c>
      <c r="AI747" s="3">
        <v>2023</v>
      </c>
      <c r="AJ747" s="4">
        <v>45163</v>
      </c>
      <c r="AK747" s="5">
        <v>45164</v>
      </c>
      <c r="AL747" t="s">
        <v>3853</v>
      </c>
      <c r="AM747" t="s">
        <v>61</v>
      </c>
      <c r="AN747">
        <v>-4500</v>
      </c>
      <c r="AP747">
        <v>4500</v>
      </c>
      <c r="AQ747" s="6">
        <v>-4500</v>
      </c>
    </row>
    <row r="748" spans="1:43" x14ac:dyDescent="0.3">
      <c r="A748" t="s">
        <v>3497</v>
      </c>
      <c r="B748" t="s">
        <v>446</v>
      </c>
      <c r="C748" t="s">
        <v>46</v>
      </c>
      <c r="D748" s="3">
        <v>73104</v>
      </c>
      <c r="E748" t="s">
        <v>4651</v>
      </c>
      <c r="F748" t="s">
        <v>48</v>
      </c>
      <c r="G748" t="s">
        <v>49</v>
      </c>
      <c r="H748" t="s">
        <v>50</v>
      </c>
      <c r="I748" t="s">
        <v>51</v>
      </c>
      <c r="J748" t="s">
        <v>102</v>
      </c>
      <c r="K748" t="s">
        <v>102</v>
      </c>
      <c r="L748" t="s">
        <v>103</v>
      </c>
      <c r="M748" t="s">
        <v>52</v>
      </c>
      <c r="N748" t="s">
        <v>3242</v>
      </c>
      <c r="O748" t="s">
        <v>3498</v>
      </c>
      <c r="P748" t="s">
        <v>3241</v>
      </c>
      <c r="Q748" s="3">
        <v>300001206589531</v>
      </c>
      <c r="R748" t="s">
        <v>2243</v>
      </c>
      <c r="S748">
        <v>57450</v>
      </c>
      <c r="T748">
        <v>4500</v>
      </c>
      <c r="U748" s="3">
        <v>8</v>
      </c>
      <c r="V748" t="s">
        <v>3242</v>
      </c>
      <c r="W748" t="s">
        <v>3243</v>
      </c>
      <c r="X748" t="s">
        <v>3244</v>
      </c>
      <c r="Y748" s="3">
        <v>84</v>
      </c>
      <c r="Z748" t="s">
        <v>4384</v>
      </c>
      <c r="AA748" t="s">
        <v>4385</v>
      </c>
      <c r="AB748" t="s">
        <v>4386</v>
      </c>
      <c r="AC748" t="s">
        <v>3698</v>
      </c>
      <c r="AD748" t="s">
        <v>110</v>
      </c>
      <c r="AE748" t="s">
        <v>60</v>
      </c>
      <c r="AF748" t="s">
        <v>3245</v>
      </c>
      <c r="AG748" t="s">
        <v>3246</v>
      </c>
      <c r="AH748" s="3">
        <v>8</v>
      </c>
      <c r="AI748" s="3">
        <v>2023</v>
      </c>
      <c r="AJ748" s="4">
        <v>45163</v>
      </c>
      <c r="AK748" s="5">
        <v>45166</v>
      </c>
      <c r="AL748" t="s">
        <v>3853</v>
      </c>
      <c r="AM748" t="s">
        <v>61</v>
      </c>
      <c r="AN748">
        <v>4500</v>
      </c>
      <c r="AO748">
        <v>4500</v>
      </c>
      <c r="AQ748" s="6">
        <v>4500</v>
      </c>
    </row>
    <row r="749" spans="1:43" x14ac:dyDescent="0.3">
      <c r="A749" t="s">
        <v>3497</v>
      </c>
      <c r="B749" t="s">
        <v>85</v>
      </c>
      <c r="C749" t="s">
        <v>46</v>
      </c>
      <c r="D749" s="3">
        <v>73104</v>
      </c>
      <c r="E749" t="s">
        <v>4651</v>
      </c>
      <c r="F749" t="s">
        <v>48</v>
      </c>
      <c r="G749" t="s">
        <v>49</v>
      </c>
      <c r="H749" t="s">
        <v>50</v>
      </c>
      <c r="I749" t="s">
        <v>51</v>
      </c>
      <c r="J749" t="s">
        <v>102</v>
      </c>
      <c r="K749" t="s">
        <v>102</v>
      </c>
      <c r="L749" t="s">
        <v>103</v>
      </c>
      <c r="M749" t="s">
        <v>52</v>
      </c>
      <c r="N749" t="s">
        <v>3284</v>
      </c>
      <c r="O749" t="s">
        <v>3498</v>
      </c>
      <c r="P749" t="s">
        <v>3283</v>
      </c>
      <c r="Q749" s="3">
        <v>300001446129198</v>
      </c>
      <c r="R749" t="s">
        <v>2243</v>
      </c>
      <c r="S749">
        <v>61950</v>
      </c>
      <c r="T749">
        <v>4500</v>
      </c>
      <c r="U749" s="3">
        <v>8</v>
      </c>
      <c r="V749" t="s">
        <v>3284</v>
      </c>
      <c r="W749" t="s">
        <v>3243</v>
      </c>
      <c r="X749" t="s">
        <v>3244</v>
      </c>
      <c r="Y749" s="3">
        <v>227</v>
      </c>
      <c r="Z749" t="s">
        <v>4438</v>
      </c>
      <c r="AA749" t="s">
        <v>4439</v>
      </c>
      <c r="AB749" t="s">
        <v>4440</v>
      </c>
      <c r="AC749" t="s">
        <v>3835</v>
      </c>
      <c r="AD749" t="s">
        <v>110</v>
      </c>
      <c r="AE749" t="s">
        <v>60</v>
      </c>
      <c r="AF749" t="s">
        <v>3200</v>
      </c>
      <c r="AG749" t="s">
        <v>3285</v>
      </c>
      <c r="AH749" s="3">
        <v>8</v>
      </c>
      <c r="AI749" s="3">
        <v>2023</v>
      </c>
      <c r="AJ749" s="4">
        <v>45275</v>
      </c>
      <c r="AK749" s="5">
        <v>45280</v>
      </c>
      <c r="AL749" t="s">
        <v>3853</v>
      </c>
      <c r="AM749" t="s">
        <v>61</v>
      </c>
      <c r="AN749">
        <v>4500</v>
      </c>
      <c r="AO749">
        <v>4500</v>
      </c>
      <c r="AQ749" s="6">
        <v>4500</v>
      </c>
    </row>
    <row r="750" spans="1:43" x14ac:dyDescent="0.3">
      <c r="A750" t="s">
        <v>3497</v>
      </c>
      <c r="B750" t="s">
        <v>440</v>
      </c>
      <c r="C750" t="s">
        <v>46</v>
      </c>
      <c r="D750" s="3">
        <v>73104</v>
      </c>
      <c r="E750" t="s">
        <v>4651</v>
      </c>
      <c r="F750" t="s">
        <v>48</v>
      </c>
      <c r="G750" t="s">
        <v>49</v>
      </c>
      <c r="H750" t="s">
        <v>50</v>
      </c>
      <c r="I750" t="s">
        <v>51</v>
      </c>
      <c r="J750" t="s">
        <v>102</v>
      </c>
      <c r="K750" t="s">
        <v>102</v>
      </c>
      <c r="L750" t="s">
        <v>103</v>
      </c>
      <c r="M750" t="s">
        <v>52</v>
      </c>
      <c r="N750" t="s">
        <v>4472</v>
      </c>
      <c r="O750" t="s">
        <v>3498</v>
      </c>
      <c r="P750" t="s">
        <v>4473</v>
      </c>
      <c r="Q750" s="3">
        <v>300001680892988</v>
      </c>
      <c r="R750" t="s">
        <v>2243</v>
      </c>
      <c r="S750">
        <v>0</v>
      </c>
      <c r="T750">
        <v>0</v>
      </c>
      <c r="U750" s="3">
        <v>8</v>
      </c>
      <c r="V750" t="s">
        <v>4472</v>
      </c>
      <c r="W750" t="s">
        <v>3243</v>
      </c>
      <c r="X750" t="s">
        <v>3244</v>
      </c>
      <c r="Y750" s="3">
        <v>31</v>
      </c>
      <c r="Z750" t="s">
        <v>3896</v>
      </c>
      <c r="AA750" t="s">
        <v>4474</v>
      </c>
      <c r="AB750" t="s">
        <v>4475</v>
      </c>
      <c r="AC750" t="s">
        <v>4476</v>
      </c>
      <c r="AD750" t="s">
        <v>110</v>
      </c>
      <c r="AE750" t="s">
        <v>60</v>
      </c>
      <c r="AF750" t="s">
        <v>3291</v>
      </c>
      <c r="AG750" t="s">
        <v>3292</v>
      </c>
      <c r="AH750" s="3">
        <v>8</v>
      </c>
      <c r="AI750" s="3">
        <v>2024</v>
      </c>
      <c r="AJ750" s="4">
        <v>45385</v>
      </c>
      <c r="AK750" s="5">
        <v>45400</v>
      </c>
      <c r="AL750" t="s">
        <v>3853</v>
      </c>
      <c r="AM750" t="s">
        <v>61</v>
      </c>
      <c r="AN750">
        <v>4500</v>
      </c>
      <c r="AO750">
        <v>4500</v>
      </c>
      <c r="AQ750" s="6">
        <v>4500</v>
      </c>
    </row>
    <row r="751" spans="1:43" x14ac:dyDescent="0.3">
      <c r="A751" t="s">
        <v>3497</v>
      </c>
      <c r="B751" t="s">
        <v>440</v>
      </c>
      <c r="C751" t="s">
        <v>46</v>
      </c>
      <c r="D751" s="3">
        <v>73104</v>
      </c>
      <c r="E751" t="s">
        <v>4651</v>
      </c>
      <c r="F751" t="s">
        <v>48</v>
      </c>
      <c r="G751" t="s">
        <v>49</v>
      </c>
      <c r="H751" t="s">
        <v>50</v>
      </c>
      <c r="I751" t="s">
        <v>51</v>
      </c>
      <c r="J751" t="s">
        <v>102</v>
      </c>
      <c r="K751" t="s">
        <v>102</v>
      </c>
      <c r="L751" t="s">
        <v>103</v>
      </c>
      <c r="M751" t="s">
        <v>52</v>
      </c>
      <c r="N751" t="s">
        <v>4472</v>
      </c>
      <c r="O751" t="s">
        <v>3498</v>
      </c>
      <c r="P751" t="s">
        <v>4473</v>
      </c>
      <c r="Q751" s="3">
        <v>300001680892988</v>
      </c>
      <c r="R751" t="s">
        <v>2243</v>
      </c>
      <c r="S751">
        <v>0</v>
      </c>
      <c r="T751">
        <v>0</v>
      </c>
      <c r="U751" s="3">
        <v>8</v>
      </c>
      <c r="V751" t="s">
        <v>4472</v>
      </c>
      <c r="W751" t="s">
        <v>3243</v>
      </c>
      <c r="X751" t="s">
        <v>3244</v>
      </c>
      <c r="Y751" s="3">
        <v>32</v>
      </c>
      <c r="Z751" t="s">
        <v>3896</v>
      </c>
      <c r="AA751" t="s">
        <v>4474</v>
      </c>
      <c r="AB751" t="s">
        <v>4475</v>
      </c>
      <c r="AC751" t="s">
        <v>4476</v>
      </c>
      <c r="AD751" t="s">
        <v>110</v>
      </c>
      <c r="AE751" t="s">
        <v>60</v>
      </c>
      <c r="AF751" t="s">
        <v>3291</v>
      </c>
      <c r="AG751" t="s">
        <v>3292</v>
      </c>
      <c r="AH751" s="3">
        <v>8</v>
      </c>
      <c r="AI751" s="3">
        <v>2024</v>
      </c>
      <c r="AJ751" s="4">
        <v>45385</v>
      </c>
      <c r="AK751" s="5">
        <v>45400</v>
      </c>
      <c r="AL751" t="s">
        <v>3853</v>
      </c>
      <c r="AM751" t="s">
        <v>61</v>
      </c>
      <c r="AN751">
        <v>-4500</v>
      </c>
      <c r="AP751">
        <v>4500</v>
      </c>
      <c r="AQ751" s="6">
        <v>-4500</v>
      </c>
    </row>
    <row r="752" spans="1:43" x14ac:dyDescent="0.3">
      <c r="A752" t="s">
        <v>3497</v>
      </c>
      <c r="B752" t="s">
        <v>440</v>
      </c>
      <c r="C752" t="s">
        <v>46</v>
      </c>
      <c r="D752" s="3">
        <v>73104</v>
      </c>
      <c r="E752" t="s">
        <v>4651</v>
      </c>
      <c r="F752" t="s">
        <v>48</v>
      </c>
      <c r="G752" t="s">
        <v>49</v>
      </c>
      <c r="H752" t="s">
        <v>50</v>
      </c>
      <c r="I752" t="s">
        <v>51</v>
      </c>
      <c r="J752" t="s">
        <v>102</v>
      </c>
      <c r="K752" t="s">
        <v>102</v>
      </c>
      <c r="L752" t="s">
        <v>103</v>
      </c>
      <c r="M752" t="s">
        <v>52</v>
      </c>
      <c r="N752" t="s">
        <v>3290</v>
      </c>
      <c r="O752" t="s">
        <v>3498</v>
      </c>
      <c r="P752" t="s">
        <v>3289</v>
      </c>
      <c r="Q752" s="3">
        <v>300001703299671</v>
      </c>
      <c r="R752" t="s">
        <v>2243</v>
      </c>
      <c r="S752">
        <v>61950</v>
      </c>
      <c r="T752">
        <v>4500</v>
      </c>
      <c r="U752" s="3">
        <v>8</v>
      </c>
      <c r="V752" t="s">
        <v>3290</v>
      </c>
      <c r="W752" t="s">
        <v>3243</v>
      </c>
      <c r="X752" t="s">
        <v>3244</v>
      </c>
      <c r="Y752" s="3">
        <v>25</v>
      </c>
      <c r="Z752" t="s">
        <v>4483</v>
      </c>
      <c r="AA752" t="s">
        <v>4484</v>
      </c>
      <c r="AB752" t="s">
        <v>4485</v>
      </c>
      <c r="AC752" t="s">
        <v>4476</v>
      </c>
      <c r="AD752" t="s">
        <v>110</v>
      </c>
      <c r="AE752" t="s">
        <v>60</v>
      </c>
      <c r="AF752" t="s">
        <v>3291</v>
      </c>
      <c r="AG752" t="s">
        <v>3292</v>
      </c>
      <c r="AH752" s="3">
        <v>8</v>
      </c>
      <c r="AI752" s="3">
        <v>2024</v>
      </c>
      <c r="AJ752" s="4">
        <v>45385</v>
      </c>
      <c r="AK752" s="5">
        <v>45400</v>
      </c>
      <c r="AL752" t="s">
        <v>3853</v>
      </c>
      <c r="AM752" t="s">
        <v>61</v>
      </c>
      <c r="AN752">
        <v>4500</v>
      </c>
      <c r="AO752">
        <v>4500</v>
      </c>
      <c r="AQ752" s="6">
        <v>4500</v>
      </c>
    </row>
    <row r="753" spans="1:43" x14ac:dyDescent="0.3">
      <c r="A753" t="s">
        <v>3497</v>
      </c>
      <c r="B753" t="s">
        <v>915</v>
      </c>
      <c r="C753" t="s">
        <v>46</v>
      </c>
      <c r="D753" s="3">
        <v>73104</v>
      </c>
      <c r="E753" t="s">
        <v>4651</v>
      </c>
      <c r="F753" t="s">
        <v>48</v>
      </c>
      <c r="G753" t="s">
        <v>49</v>
      </c>
      <c r="H753" t="s">
        <v>50</v>
      </c>
      <c r="I753" t="s">
        <v>51</v>
      </c>
      <c r="J753" t="s">
        <v>102</v>
      </c>
      <c r="K753" t="s">
        <v>102</v>
      </c>
      <c r="L753" t="s">
        <v>103</v>
      </c>
      <c r="M753" t="s">
        <v>52</v>
      </c>
      <c r="N753" t="s">
        <v>3300</v>
      </c>
      <c r="O753" t="s">
        <v>3498</v>
      </c>
      <c r="P753" t="s">
        <v>3299</v>
      </c>
      <c r="Q753" s="3">
        <v>300001795921417</v>
      </c>
      <c r="R753" t="s">
        <v>2243</v>
      </c>
      <c r="S753">
        <v>61950</v>
      </c>
      <c r="T753">
        <v>4500</v>
      </c>
      <c r="U753" s="3">
        <v>8</v>
      </c>
      <c r="V753" t="s">
        <v>3300</v>
      </c>
      <c r="W753" t="s">
        <v>3243</v>
      </c>
      <c r="X753" t="s">
        <v>3244</v>
      </c>
      <c r="Y753" s="3">
        <v>171</v>
      </c>
      <c r="Z753" t="s">
        <v>4490</v>
      </c>
      <c r="AA753" t="s">
        <v>4491</v>
      </c>
      <c r="AB753" t="s">
        <v>4492</v>
      </c>
      <c r="AC753" t="s">
        <v>4493</v>
      </c>
      <c r="AD753" t="s">
        <v>110</v>
      </c>
      <c r="AE753" t="s">
        <v>60</v>
      </c>
      <c r="AF753" t="s">
        <v>3301</v>
      </c>
      <c r="AG753" t="s">
        <v>3302</v>
      </c>
      <c r="AH753" s="3">
        <v>8</v>
      </c>
      <c r="AI753" s="3">
        <v>2024</v>
      </c>
      <c r="AJ753" s="4">
        <v>45442</v>
      </c>
      <c r="AK753" s="5">
        <v>45447</v>
      </c>
      <c r="AL753" t="s">
        <v>3853</v>
      </c>
      <c r="AM753" t="s">
        <v>61</v>
      </c>
      <c r="AN753">
        <v>4500</v>
      </c>
      <c r="AO753">
        <v>4500</v>
      </c>
      <c r="AQ753" s="6">
        <v>4500</v>
      </c>
    </row>
    <row r="754" spans="1:43" x14ac:dyDescent="0.3">
      <c r="A754" t="s">
        <v>3497</v>
      </c>
      <c r="B754" t="s">
        <v>207</v>
      </c>
      <c r="C754" t="s">
        <v>46</v>
      </c>
      <c r="D754" s="3">
        <v>73104</v>
      </c>
      <c r="E754" t="s">
        <v>4651</v>
      </c>
      <c r="F754" t="s">
        <v>48</v>
      </c>
      <c r="G754" t="s">
        <v>49</v>
      </c>
      <c r="H754" t="s">
        <v>50</v>
      </c>
      <c r="I754" t="s">
        <v>51</v>
      </c>
      <c r="J754" t="s">
        <v>102</v>
      </c>
      <c r="K754" t="s">
        <v>102</v>
      </c>
      <c r="L754" t="s">
        <v>103</v>
      </c>
      <c r="M754" t="s">
        <v>52</v>
      </c>
      <c r="N754" t="s">
        <v>3304</v>
      </c>
      <c r="O754" t="s">
        <v>3498</v>
      </c>
      <c r="P754" t="s">
        <v>3303</v>
      </c>
      <c r="Q754" s="3">
        <v>300001889217457</v>
      </c>
      <c r="R754" t="s">
        <v>2243</v>
      </c>
      <c r="S754">
        <v>61950</v>
      </c>
      <c r="T754">
        <v>4500</v>
      </c>
      <c r="U754" s="3">
        <v>8</v>
      </c>
      <c r="V754" t="s">
        <v>3304</v>
      </c>
      <c r="W754" t="s">
        <v>3243</v>
      </c>
      <c r="X754" t="s">
        <v>3244</v>
      </c>
      <c r="Y754" s="3">
        <v>88</v>
      </c>
      <c r="Z754" t="s">
        <v>4494</v>
      </c>
      <c r="AA754" t="s">
        <v>4495</v>
      </c>
      <c r="AB754" t="s">
        <v>4496</v>
      </c>
      <c r="AC754" t="s">
        <v>3972</v>
      </c>
      <c r="AD754" t="s">
        <v>110</v>
      </c>
      <c r="AE754" t="s">
        <v>60</v>
      </c>
      <c r="AF754" t="s">
        <v>3305</v>
      </c>
      <c r="AG754" t="s">
        <v>3306</v>
      </c>
      <c r="AH754" s="3">
        <v>8</v>
      </c>
      <c r="AI754" s="3">
        <v>2024</v>
      </c>
      <c r="AJ754" s="4">
        <v>45485</v>
      </c>
      <c r="AK754" s="5">
        <v>45489</v>
      </c>
      <c r="AL754" t="s">
        <v>3853</v>
      </c>
      <c r="AM754" t="s">
        <v>61</v>
      </c>
      <c r="AN754">
        <v>4500</v>
      </c>
      <c r="AO754">
        <v>4500</v>
      </c>
      <c r="AQ754" s="6">
        <v>4500</v>
      </c>
    </row>
    <row r="755" spans="1:43" x14ac:dyDescent="0.3">
      <c r="A755" t="s">
        <v>3497</v>
      </c>
      <c r="B755" t="s">
        <v>71</v>
      </c>
      <c r="C755" t="s">
        <v>46</v>
      </c>
      <c r="D755" s="3">
        <v>73104</v>
      </c>
      <c r="E755" t="s">
        <v>4651</v>
      </c>
      <c r="F755" t="s">
        <v>48</v>
      </c>
      <c r="G755" t="s">
        <v>49</v>
      </c>
      <c r="H755" t="s">
        <v>50</v>
      </c>
      <c r="I755" t="s">
        <v>51</v>
      </c>
      <c r="J755" t="s">
        <v>102</v>
      </c>
      <c r="K755" t="s">
        <v>102</v>
      </c>
      <c r="L755" t="s">
        <v>103</v>
      </c>
      <c r="M755" t="s">
        <v>52</v>
      </c>
      <c r="N755" t="s">
        <v>3341</v>
      </c>
      <c r="O755" t="s">
        <v>3498</v>
      </c>
      <c r="P755" t="s">
        <v>3340</v>
      </c>
      <c r="Q755" s="3">
        <v>300002225044316</v>
      </c>
      <c r="R755" t="s">
        <v>2243</v>
      </c>
      <c r="S755">
        <v>41300</v>
      </c>
      <c r="T755">
        <v>3000</v>
      </c>
      <c r="U755" s="3">
        <v>8</v>
      </c>
      <c r="V755" t="s">
        <v>3341</v>
      </c>
      <c r="W755" t="s">
        <v>3243</v>
      </c>
      <c r="X755" t="s">
        <v>3244</v>
      </c>
      <c r="Y755" s="3">
        <v>258</v>
      </c>
      <c r="Z755" t="s">
        <v>4551</v>
      </c>
      <c r="AA755" t="s">
        <v>4552</v>
      </c>
      <c r="AB755" t="s">
        <v>4553</v>
      </c>
      <c r="AC755" t="s">
        <v>4554</v>
      </c>
      <c r="AD755" t="s">
        <v>110</v>
      </c>
      <c r="AE755" t="s">
        <v>60</v>
      </c>
      <c r="AF755" t="s">
        <v>3342</v>
      </c>
      <c r="AG755" t="s">
        <v>3343</v>
      </c>
      <c r="AH755" s="3">
        <v>8</v>
      </c>
      <c r="AI755" s="3">
        <v>2024</v>
      </c>
      <c r="AJ755" s="4">
        <v>45629</v>
      </c>
      <c r="AK755" s="5">
        <v>45631</v>
      </c>
      <c r="AL755" t="s">
        <v>3853</v>
      </c>
      <c r="AM755" t="s">
        <v>61</v>
      </c>
      <c r="AN755">
        <v>3000</v>
      </c>
      <c r="AO755">
        <v>3000</v>
      </c>
      <c r="AQ755" s="6">
        <v>3000</v>
      </c>
    </row>
    <row r="756" spans="1:43" x14ac:dyDescent="0.3">
      <c r="A756" t="s">
        <v>3497</v>
      </c>
      <c r="B756" t="s">
        <v>241</v>
      </c>
      <c r="C756" t="s">
        <v>46</v>
      </c>
      <c r="D756" s="3">
        <v>73104</v>
      </c>
      <c r="E756" t="s">
        <v>4651</v>
      </c>
      <c r="F756" t="s">
        <v>48</v>
      </c>
      <c r="G756" t="s">
        <v>49</v>
      </c>
      <c r="H756" t="s">
        <v>50</v>
      </c>
      <c r="I756" t="s">
        <v>51</v>
      </c>
      <c r="J756" t="s">
        <v>102</v>
      </c>
      <c r="K756" t="s">
        <v>102</v>
      </c>
      <c r="L756" t="s">
        <v>103</v>
      </c>
      <c r="M756" t="s">
        <v>52</v>
      </c>
      <c r="N756" t="s">
        <v>3365</v>
      </c>
      <c r="O756" t="s">
        <v>3498</v>
      </c>
      <c r="P756" t="s">
        <v>3364</v>
      </c>
      <c r="Q756" s="3">
        <v>300002488234223</v>
      </c>
      <c r="R756" t="s">
        <v>2243</v>
      </c>
      <c r="S756">
        <v>61950</v>
      </c>
      <c r="T756">
        <v>4500</v>
      </c>
      <c r="U756" s="3">
        <v>8</v>
      </c>
      <c r="V756" t="s">
        <v>3365</v>
      </c>
      <c r="W756" t="s">
        <v>3243</v>
      </c>
      <c r="X756" t="s">
        <v>3244</v>
      </c>
      <c r="Y756" s="3">
        <v>92</v>
      </c>
      <c r="Z756" t="s">
        <v>4586</v>
      </c>
      <c r="AA756" t="s">
        <v>4587</v>
      </c>
      <c r="AB756" t="s">
        <v>4588</v>
      </c>
      <c r="AC756" t="s">
        <v>4589</v>
      </c>
      <c r="AD756" t="s">
        <v>110</v>
      </c>
      <c r="AE756" t="s">
        <v>60</v>
      </c>
      <c r="AF756" t="s">
        <v>3366</v>
      </c>
      <c r="AG756" t="s">
        <v>3367</v>
      </c>
      <c r="AH756" s="3">
        <v>8</v>
      </c>
      <c r="AI756" s="3">
        <v>2025</v>
      </c>
      <c r="AJ756" s="4">
        <v>45723</v>
      </c>
      <c r="AK756" s="5">
        <v>45727</v>
      </c>
      <c r="AL756" t="s">
        <v>3853</v>
      </c>
      <c r="AM756" t="s">
        <v>61</v>
      </c>
      <c r="AN756">
        <v>4500</v>
      </c>
      <c r="AO756">
        <v>4500</v>
      </c>
      <c r="AQ756" s="6">
        <v>4500</v>
      </c>
    </row>
    <row r="757" spans="1:43" x14ac:dyDescent="0.3">
      <c r="A757" t="s">
        <v>3497</v>
      </c>
      <c r="B757" t="s">
        <v>241</v>
      </c>
      <c r="C757" t="s">
        <v>46</v>
      </c>
      <c r="D757" s="3">
        <v>73104</v>
      </c>
      <c r="E757" t="s">
        <v>4651</v>
      </c>
      <c r="F757" t="s">
        <v>48</v>
      </c>
      <c r="G757" t="s">
        <v>49</v>
      </c>
      <c r="H757" t="s">
        <v>50</v>
      </c>
      <c r="I757" t="s">
        <v>51</v>
      </c>
      <c r="J757" t="s">
        <v>102</v>
      </c>
      <c r="K757" t="s">
        <v>102</v>
      </c>
      <c r="L757" t="s">
        <v>103</v>
      </c>
      <c r="M757" t="s">
        <v>52</v>
      </c>
      <c r="N757" t="s">
        <v>3374</v>
      </c>
      <c r="O757" t="s">
        <v>3498</v>
      </c>
      <c r="P757" t="s">
        <v>3373</v>
      </c>
      <c r="Q757" s="3">
        <v>300002520070473</v>
      </c>
      <c r="R757" t="s">
        <v>2243</v>
      </c>
      <c r="S757">
        <v>61950</v>
      </c>
      <c r="T757">
        <v>4500</v>
      </c>
      <c r="U757" s="3">
        <v>8</v>
      </c>
      <c r="V757" t="s">
        <v>3374</v>
      </c>
      <c r="W757" t="s">
        <v>3243</v>
      </c>
      <c r="X757" t="s">
        <v>3244</v>
      </c>
      <c r="Y757" s="3">
        <v>31</v>
      </c>
      <c r="Z757" t="s">
        <v>4596</v>
      </c>
      <c r="AA757" t="s">
        <v>4597</v>
      </c>
      <c r="AB757" t="s">
        <v>4598</v>
      </c>
      <c r="AC757" t="s">
        <v>4599</v>
      </c>
      <c r="AD757" t="s">
        <v>110</v>
      </c>
      <c r="AE757" t="s">
        <v>60</v>
      </c>
      <c r="AF757" t="s">
        <v>3375</v>
      </c>
      <c r="AG757" t="s">
        <v>3376</v>
      </c>
      <c r="AH757" s="3">
        <v>8</v>
      </c>
      <c r="AI757" s="3">
        <v>2025</v>
      </c>
      <c r="AJ757" s="4">
        <v>45730</v>
      </c>
      <c r="AK757" s="5">
        <v>45737</v>
      </c>
      <c r="AL757" t="s">
        <v>3853</v>
      </c>
      <c r="AM757" t="s">
        <v>61</v>
      </c>
      <c r="AN757">
        <v>1485</v>
      </c>
      <c r="AO757">
        <v>1485</v>
      </c>
      <c r="AQ757" s="6">
        <v>1485</v>
      </c>
    </row>
    <row r="758" spans="1:43" x14ac:dyDescent="0.3">
      <c r="A758" t="s">
        <v>3497</v>
      </c>
      <c r="B758" t="s">
        <v>247</v>
      </c>
      <c r="C758" t="s">
        <v>46</v>
      </c>
      <c r="D758" s="3">
        <v>73120</v>
      </c>
      <c r="E758" t="s">
        <v>3496</v>
      </c>
      <c r="F758" t="s">
        <v>48</v>
      </c>
      <c r="G758" t="s">
        <v>49</v>
      </c>
      <c r="H758" t="s">
        <v>50</v>
      </c>
      <c r="I758" t="s">
        <v>51</v>
      </c>
      <c r="J758" t="s">
        <v>102</v>
      </c>
      <c r="K758" t="s">
        <v>102</v>
      </c>
      <c r="L758" t="s">
        <v>103</v>
      </c>
      <c r="M758" t="s">
        <v>52</v>
      </c>
      <c r="N758" t="s">
        <v>2623</v>
      </c>
      <c r="O758" t="s">
        <v>3498</v>
      </c>
      <c r="P758" t="s">
        <v>2622</v>
      </c>
      <c r="Q758" s="3">
        <v>300001312631321</v>
      </c>
      <c r="R758" t="s">
        <v>2243</v>
      </c>
      <c r="S758">
        <v>22839</v>
      </c>
      <c r="T758">
        <v>925.91</v>
      </c>
      <c r="U758" s="3">
        <v>7</v>
      </c>
      <c r="V758" t="s">
        <v>2623</v>
      </c>
      <c r="W758" t="s">
        <v>2575</v>
      </c>
      <c r="X758" t="s">
        <v>2576</v>
      </c>
      <c r="Y758" s="3">
        <v>52</v>
      </c>
      <c r="Z758" t="s">
        <v>3757</v>
      </c>
      <c r="AA758" t="s">
        <v>3758</v>
      </c>
      <c r="AB758" t="s">
        <v>3759</v>
      </c>
      <c r="AC758" t="s">
        <v>3760</v>
      </c>
      <c r="AD758" t="s">
        <v>110</v>
      </c>
      <c r="AE758" t="s">
        <v>60</v>
      </c>
      <c r="AF758" t="s">
        <v>2247</v>
      </c>
      <c r="AH758" s="3">
        <v>0</v>
      </c>
      <c r="AI758" s="3">
        <v>2023</v>
      </c>
      <c r="AJ758" s="4">
        <v>45212</v>
      </c>
      <c r="AK758" s="5">
        <v>45216</v>
      </c>
      <c r="AL758" t="s">
        <v>3545</v>
      </c>
      <c r="AM758" t="s">
        <v>116</v>
      </c>
      <c r="AN758">
        <v>925.91</v>
      </c>
      <c r="AO758">
        <v>6.9</v>
      </c>
      <c r="AQ758" s="6">
        <v>6.9</v>
      </c>
    </row>
    <row r="759" spans="1:43" x14ac:dyDescent="0.3">
      <c r="A759" t="s">
        <v>3497</v>
      </c>
      <c r="B759" t="s">
        <v>247</v>
      </c>
      <c r="C759" t="s">
        <v>46</v>
      </c>
      <c r="D759" s="3">
        <v>73120</v>
      </c>
      <c r="E759" t="s">
        <v>3496</v>
      </c>
      <c r="F759" t="s">
        <v>48</v>
      </c>
      <c r="G759" t="s">
        <v>49</v>
      </c>
      <c r="H759" t="s">
        <v>50</v>
      </c>
      <c r="I759" t="s">
        <v>51</v>
      </c>
      <c r="J759" t="s">
        <v>102</v>
      </c>
      <c r="K759" t="s">
        <v>102</v>
      </c>
      <c r="L759" t="s">
        <v>103</v>
      </c>
      <c r="M759" t="s">
        <v>52</v>
      </c>
      <c r="N759" t="s">
        <v>2651</v>
      </c>
      <c r="O759" t="s">
        <v>3498</v>
      </c>
      <c r="P759" t="s">
        <v>2650</v>
      </c>
      <c r="Q759" s="3">
        <v>300001337821499</v>
      </c>
      <c r="R759" t="s">
        <v>2243</v>
      </c>
      <c r="S759">
        <v>22262.5</v>
      </c>
      <c r="T759">
        <v>22262.5</v>
      </c>
      <c r="U759" s="3">
        <v>1</v>
      </c>
      <c r="V759" t="s">
        <v>2651</v>
      </c>
      <c r="W759" t="s">
        <v>2652</v>
      </c>
      <c r="X759" t="s">
        <v>2653</v>
      </c>
      <c r="Y759" s="3">
        <v>413</v>
      </c>
      <c r="Z759" t="s">
        <v>3774</v>
      </c>
      <c r="AA759" t="s">
        <v>3775</v>
      </c>
      <c r="AB759" t="s">
        <v>3776</v>
      </c>
      <c r="AC759" t="s">
        <v>3777</v>
      </c>
      <c r="AD759" t="s">
        <v>110</v>
      </c>
      <c r="AE759" t="s">
        <v>60</v>
      </c>
      <c r="AF759" t="s">
        <v>2658</v>
      </c>
      <c r="AG759" t="s">
        <v>2659</v>
      </c>
      <c r="AH759" s="3">
        <v>1</v>
      </c>
      <c r="AI759" s="3">
        <v>2023</v>
      </c>
      <c r="AJ759" s="4">
        <v>45225</v>
      </c>
      <c r="AK759" s="5">
        <v>45225</v>
      </c>
      <c r="AL759" t="s">
        <v>3508</v>
      </c>
      <c r="AM759" t="s">
        <v>116</v>
      </c>
      <c r="AN759">
        <v>901.63</v>
      </c>
      <c r="AO759">
        <v>6.72</v>
      </c>
      <c r="AQ759" s="6">
        <v>6.72</v>
      </c>
    </row>
    <row r="760" spans="1:43" x14ac:dyDescent="0.3">
      <c r="A760" t="s">
        <v>3497</v>
      </c>
      <c r="B760" t="s">
        <v>247</v>
      </c>
      <c r="C760" t="s">
        <v>46</v>
      </c>
      <c r="D760" s="3">
        <v>73120</v>
      </c>
      <c r="E760" t="s">
        <v>3496</v>
      </c>
      <c r="F760" t="s">
        <v>48</v>
      </c>
      <c r="G760" t="s">
        <v>49</v>
      </c>
      <c r="H760" t="s">
        <v>50</v>
      </c>
      <c r="I760" t="s">
        <v>51</v>
      </c>
      <c r="J760" t="s">
        <v>102</v>
      </c>
      <c r="K760" t="s">
        <v>102</v>
      </c>
      <c r="L760" t="s">
        <v>103</v>
      </c>
      <c r="M760" t="s">
        <v>52</v>
      </c>
      <c r="N760" t="s">
        <v>2661</v>
      </c>
      <c r="O760" t="s">
        <v>3498</v>
      </c>
      <c r="P760" t="s">
        <v>2650</v>
      </c>
      <c r="Q760" s="3">
        <v>300001337821633</v>
      </c>
      <c r="R760" t="s">
        <v>2243</v>
      </c>
      <c r="S760">
        <v>19320</v>
      </c>
      <c r="T760">
        <v>19320</v>
      </c>
      <c r="U760" s="3">
        <v>1</v>
      </c>
      <c r="V760" t="s">
        <v>2661</v>
      </c>
      <c r="W760" t="s">
        <v>2662</v>
      </c>
      <c r="X760" t="s">
        <v>2663</v>
      </c>
      <c r="Y760" s="3">
        <v>412</v>
      </c>
      <c r="Z760" t="s">
        <v>3774</v>
      </c>
      <c r="AA760" t="s">
        <v>3778</v>
      </c>
      <c r="AB760" t="s">
        <v>3776</v>
      </c>
      <c r="AC760" t="s">
        <v>3777</v>
      </c>
      <c r="AD760" t="s">
        <v>110</v>
      </c>
      <c r="AE760" t="s">
        <v>60</v>
      </c>
      <c r="AF760" t="s">
        <v>2658</v>
      </c>
      <c r="AG760" t="s">
        <v>2668</v>
      </c>
      <c r="AH760" s="3">
        <v>1</v>
      </c>
      <c r="AI760" s="3">
        <v>2023</v>
      </c>
      <c r="AJ760" s="4">
        <v>45225</v>
      </c>
      <c r="AK760" s="5">
        <v>45225</v>
      </c>
      <c r="AL760" t="s">
        <v>3508</v>
      </c>
      <c r="AM760" t="s">
        <v>116</v>
      </c>
      <c r="AN760">
        <v>782.46</v>
      </c>
      <c r="AO760">
        <v>5.83</v>
      </c>
      <c r="AQ760" s="6">
        <v>5.83</v>
      </c>
    </row>
    <row r="761" spans="1:43" x14ac:dyDescent="0.3">
      <c r="A761" t="s">
        <v>3497</v>
      </c>
      <c r="B761" t="s">
        <v>85</v>
      </c>
      <c r="C761" t="s">
        <v>46</v>
      </c>
      <c r="D761" s="3">
        <v>73120</v>
      </c>
      <c r="E761" t="s">
        <v>3496</v>
      </c>
      <c r="F761" t="s">
        <v>48</v>
      </c>
      <c r="G761" t="s">
        <v>49</v>
      </c>
      <c r="H761" t="s">
        <v>50</v>
      </c>
      <c r="I761" t="s">
        <v>51</v>
      </c>
      <c r="J761" t="s">
        <v>102</v>
      </c>
      <c r="K761" t="s">
        <v>102</v>
      </c>
      <c r="L761" t="s">
        <v>103</v>
      </c>
      <c r="M761" t="s">
        <v>52</v>
      </c>
      <c r="N761" t="s">
        <v>3807</v>
      </c>
      <c r="O761" t="s">
        <v>3498</v>
      </c>
      <c r="P761" t="s">
        <v>3808</v>
      </c>
      <c r="Q761" s="3">
        <v>300001388250420</v>
      </c>
      <c r="R761" t="s">
        <v>2243</v>
      </c>
      <c r="S761">
        <v>0</v>
      </c>
      <c r="T761">
        <v>0</v>
      </c>
      <c r="U761" s="3">
        <v>7</v>
      </c>
      <c r="V761" t="s">
        <v>3807</v>
      </c>
      <c r="W761" t="s">
        <v>2575</v>
      </c>
      <c r="X761" t="s">
        <v>2576</v>
      </c>
      <c r="Y761" s="3">
        <v>43</v>
      </c>
      <c r="Z761" t="s">
        <v>3809</v>
      </c>
      <c r="AA761" t="s">
        <v>3810</v>
      </c>
      <c r="AB761" t="s">
        <v>3811</v>
      </c>
      <c r="AC761" t="s">
        <v>3516</v>
      </c>
      <c r="AD761" t="s">
        <v>110</v>
      </c>
      <c r="AE761" t="s">
        <v>60</v>
      </c>
      <c r="AF761" t="s">
        <v>2247</v>
      </c>
      <c r="AH761" s="3">
        <v>0</v>
      </c>
      <c r="AI761" s="3">
        <v>2023</v>
      </c>
      <c r="AJ761" s="4">
        <v>45261</v>
      </c>
      <c r="AK761" s="5">
        <v>45289</v>
      </c>
      <c r="AL761" t="s">
        <v>3545</v>
      </c>
      <c r="AM761" t="s">
        <v>116</v>
      </c>
      <c r="AN761">
        <v>703.38</v>
      </c>
      <c r="AO761">
        <v>5.26</v>
      </c>
      <c r="AQ761" s="6">
        <v>5.26</v>
      </c>
    </row>
    <row r="762" spans="1:43" x14ac:dyDescent="0.3">
      <c r="A762" t="s">
        <v>3497</v>
      </c>
      <c r="B762" t="s">
        <v>85</v>
      </c>
      <c r="C762" t="s">
        <v>46</v>
      </c>
      <c r="D762" s="3">
        <v>73120</v>
      </c>
      <c r="E762" t="s">
        <v>3496</v>
      </c>
      <c r="F762" t="s">
        <v>48</v>
      </c>
      <c r="G762" t="s">
        <v>49</v>
      </c>
      <c r="H762" t="s">
        <v>50</v>
      </c>
      <c r="I762" t="s">
        <v>51</v>
      </c>
      <c r="J762" t="s">
        <v>102</v>
      </c>
      <c r="K762" t="s">
        <v>102</v>
      </c>
      <c r="L762" t="s">
        <v>103</v>
      </c>
      <c r="M762" t="s">
        <v>52</v>
      </c>
      <c r="N762" t="s">
        <v>3807</v>
      </c>
      <c r="O762" t="s">
        <v>3498</v>
      </c>
      <c r="P762" t="s">
        <v>3808</v>
      </c>
      <c r="Q762" s="3">
        <v>300001388250420</v>
      </c>
      <c r="R762" t="s">
        <v>2243</v>
      </c>
      <c r="S762">
        <v>0</v>
      </c>
      <c r="T762">
        <v>0</v>
      </c>
      <c r="U762" s="3">
        <v>7</v>
      </c>
      <c r="V762" t="s">
        <v>3807</v>
      </c>
      <c r="W762" t="s">
        <v>2575</v>
      </c>
      <c r="X762" t="s">
        <v>2576</v>
      </c>
      <c r="Y762" s="3">
        <v>44</v>
      </c>
      <c r="Z762" t="s">
        <v>3809</v>
      </c>
      <c r="AA762" t="s">
        <v>3810</v>
      </c>
      <c r="AB762" t="s">
        <v>3811</v>
      </c>
      <c r="AC762" t="s">
        <v>3516</v>
      </c>
      <c r="AD762" t="s">
        <v>110</v>
      </c>
      <c r="AE762" t="s">
        <v>60</v>
      </c>
      <c r="AF762" t="s">
        <v>2247</v>
      </c>
      <c r="AH762" s="3">
        <v>0</v>
      </c>
      <c r="AI762" s="3">
        <v>2023</v>
      </c>
      <c r="AJ762" s="4">
        <v>45261</v>
      </c>
      <c r="AK762" s="5">
        <v>45289</v>
      </c>
      <c r="AL762" t="s">
        <v>3545</v>
      </c>
      <c r="AM762" t="s">
        <v>116</v>
      </c>
      <c r="AN762">
        <v>-703.38</v>
      </c>
      <c r="AP762">
        <v>5.26</v>
      </c>
      <c r="AQ762" s="6">
        <v>-5.26</v>
      </c>
    </row>
    <row r="763" spans="1:43" x14ac:dyDescent="0.3">
      <c r="A763" t="s">
        <v>3497</v>
      </c>
      <c r="B763" t="s">
        <v>85</v>
      </c>
      <c r="C763" t="s">
        <v>46</v>
      </c>
      <c r="D763" s="3">
        <v>73120</v>
      </c>
      <c r="E763" t="s">
        <v>3496</v>
      </c>
      <c r="F763" t="s">
        <v>48</v>
      </c>
      <c r="G763" t="s">
        <v>49</v>
      </c>
      <c r="H763" t="s">
        <v>50</v>
      </c>
      <c r="I763" t="s">
        <v>51</v>
      </c>
      <c r="J763" t="s">
        <v>102</v>
      </c>
      <c r="K763" t="s">
        <v>102</v>
      </c>
      <c r="L763" t="s">
        <v>103</v>
      </c>
      <c r="M763" t="s">
        <v>52</v>
      </c>
      <c r="N763" t="s">
        <v>2733</v>
      </c>
      <c r="O763" t="s">
        <v>3498</v>
      </c>
      <c r="P763" t="s">
        <v>2732</v>
      </c>
      <c r="Q763" s="3">
        <v>300001461753601</v>
      </c>
      <c r="R763" t="s">
        <v>2243</v>
      </c>
      <c r="S763">
        <v>45110</v>
      </c>
      <c r="T763">
        <v>1828.78</v>
      </c>
      <c r="U763" s="3">
        <v>7</v>
      </c>
      <c r="V763" t="s">
        <v>2733</v>
      </c>
      <c r="W763" t="s">
        <v>2575</v>
      </c>
      <c r="X763" t="s">
        <v>2576</v>
      </c>
      <c r="Y763" s="3">
        <v>1236</v>
      </c>
      <c r="Z763" t="s">
        <v>3836</v>
      </c>
      <c r="AA763" t="s">
        <v>3837</v>
      </c>
      <c r="AB763" t="s">
        <v>3838</v>
      </c>
      <c r="AC763" t="s">
        <v>3839</v>
      </c>
      <c r="AD763" t="s">
        <v>110</v>
      </c>
      <c r="AE763" t="s">
        <v>60</v>
      </c>
      <c r="AF763" t="s">
        <v>2247</v>
      </c>
      <c r="AH763" s="3">
        <v>0</v>
      </c>
      <c r="AI763" s="3">
        <v>2023</v>
      </c>
      <c r="AJ763" s="4">
        <v>45282</v>
      </c>
      <c r="AK763" s="5">
        <v>45282</v>
      </c>
      <c r="AL763" t="s">
        <v>3545</v>
      </c>
      <c r="AM763" t="s">
        <v>116</v>
      </c>
      <c r="AN763">
        <v>1828.78</v>
      </c>
      <c r="AO763">
        <v>13.83</v>
      </c>
      <c r="AQ763" s="6">
        <v>13.83</v>
      </c>
    </row>
    <row r="764" spans="1:43" x14ac:dyDescent="0.3">
      <c r="A764" t="s">
        <v>3497</v>
      </c>
      <c r="B764" t="s">
        <v>440</v>
      </c>
      <c r="C764" t="s">
        <v>46</v>
      </c>
      <c r="D764" s="3">
        <v>73120</v>
      </c>
      <c r="E764" t="s">
        <v>3496</v>
      </c>
      <c r="F764" t="s">
        <v>48</v>
      </c>
      <c r="G764" t="s">
        <v>49</v>
      </c>
      <c r="H764" t="s">
        <v>50</v>
      </c>
      <c r="I764" t="s">
        <v>51</v>
      </c>
      <c r="J764" t="s">
        <v>102</v>
      </c>
      <c r="K764" t="s">
        <v>102</v>
      </c>
      <c r="L764" t="s">
        <v>103</v>
      </c>
      <c r="M764" t="s">
        <v>52</v>
      </c>
      <c r="N764" t="s">
        <v>4469</v>
      </c>
      <c r="O764" t="s">
        <v>3498</v>
      </c>
      <c r="P764" t="s">
        <v>4470</v>
      </c>
      <c r="Q764" s="3">
        <v>300001678853145</v>
      </c>
      <c r="R764" t="s">
        <v>2243</v>
      </c>
      <c r="S764">
        <v>0</v>
      </c>
      <c r="T764">
        <v>0</v>
      </c>
      <c r="U764" s="3">
        <v>1</v>
      </c>
      <c r="V764" t="s">
        <v>4469</v>
      </c>
      <c r="W764" t="s">
        <v>3297</v>
      </c>
      <c r="X764" t="s">
        <v>3298</v>
      </c>
      <c r="Y764" s="3">
        <v>230</v>
      </c>
      <c r="Z764" t="s">
        <v>3883</v>
      </c>
      <c r="AA764" t="s">
        <v>4471</v>
      </c>
      <c r="AB764" t="s">
        <v>3885</v>
      </c>
      <c r="AC764" t="s">
        <v>3544</v>
      </c>
      <c r="AD764" t="s">
        <v>110</v>
      </c>
      <c r="AE764" t="s">
        <v>60</v>
      </c>
      <c r="AF764" t="s">
        <v>2247</v>
      </c>
      <c r="AH764" s="3">
        <v>0</v>
      </c>
      <c r="AI764" s="3">
        <v>2024</v>
      </c>
      <c r="AJ764" s="4">
        <v>45383</v>
      </c>
      <c r="AK764" s="5">
        <v>45415</v>
      </c>
      <c r="AL764" t="s">
        <v>3508</v>
      </c>
      <c r="AM764" t="s">
        <v>61</v>
      </c>
      <c r="AN764">
        <v>3138.9900000000002</v>
      </c>
      <c r="AO764">
        <v>3138.9900000000002</v>
      </c>
      <c r="AQ764" s="6">
        <v>3138.9900000000002</v>
      </c>
    </row>
    <row r="765" spans="1:43" x14ac:dyDescent="0.3">
      <c r="A765" t="s">
        <v>3497</v>
      </c>
      <c r="B765" t="s">
        <v>440</v>
      </c>
      <c r="C765" t="s">
        <v>46</v>
      </c>
      <c r="D765" s="3">
        <v>73120</v>
      </c>
      <c r="E765" t="s">
        <v>3496</v>
      </c>
      <c r="F765" t="s">
        <v>48</v>
      </c>
      <c r="G765" t="s">
        <v>49</v>
      </c>
      <c r="H765" t="s">
        <v>50</v>
      </c>
      <c r="I765" t="s">
        <v>51</v>
      </c>
      <c r="J765" t="s">
        <v>102</v>
      </c>
      <c r="K765" t="s">
        <v>102</v>
      </c>
      <c r="L765" t="s">
        <v>103</v>
      </c>
      <c r="M765" t="s">
        <v>52</v>
      </c>
      <c r="N765" t="s">
        <v>4469</v>
      </c>
      <c r="O765" t="s">
        <v>3498</v>
      </c>
      <c r="P765" t="s">
        <v>4470</v>
      </c>
      <c r="Q765" s="3">
        <v>300001678853145</v>
      </c>
      <c r="R765" t="s">
        <v>2243</v>
      </c>
      <c r="S765">
        <v>0</v>
      </c>
      <c r="T765">
        <v>0</v>
      </c>
      <c r="U765" s="3">
        <v>1</v>
      </c>
      <c r="V765" t="s">
        <v>4469</v>
      </c>
      <c r="W765" t="s">
        <v>3297</v>
      </c>
      <c r="X765" t="s">
        <v>3298</v>
      </c>
      <c r="Y765" s="3">
        <v>231</v>
      </c>
      <c r="Z765" t="s">
        <v>3883</v>
      </c>
      <c r="AA765" t="s">
        <v>4471</v>
      </c>
      <c r="AB765" t="s">
        <v>3885</v>
      </c>
      <c r="AC765" t="s">
        <v>3544</v>
      </c>
      <c r="AD765" t="s">
        <v>110</v>
      </c>
      <c r="AE765" t="s">
        <v>60</v>
      </c>
      <c r="AF765" t="s">
        <v>2247</v>
      </c>
      <c r="AH765" s="3">
        <v>0</v>
      </c>
      <c r="AI765" s="3">
        <v>2024</v>
      </c>
      <c r="AJ765" s="4">
        <v>45383</v>
      </c>
      <c r="AK765" s="5">
        <v>45415</v>
      </c>
      <c r="AL765" t="s">
        <v>3508</v>
      </c>
      <c r="AM765" t="s">
        <v>61</v>
      </c>
      <c r="AN765">
        <v>-3138.9900000000002</v>
      </c>
      <c r="AP765">
        <v>3138.9900000000002</v>
      </c>
      <c r="AQ765" s="6">
        <v>-3138.9900000000002</v>
      </c>
    </row>
    <row r="766" spans="1:43" x14ac:dyDescent="0.3">
      <c r="A766" t="s">
        <v>3497</v>
      </c>
      <c r="B766" t="s">
        <v>124</v>
      </c>
      <c r="C766" t="s">
        <v>46</v>
      </c>
      <c r="D766" s="3">
        <v>73125</v>
      </c>
      <c r="E766" t="s">
        <v>4636</v>
      </c>
      <c r="F766" t="s">
        <v>48</v>
      </c>
      <c r="G766" t="s">
        <v>49</v>
      </c>
      <c r="H766" t="s">
        <v>50</v>
      </c>
      <c r="I766" t="s">
        <v>51</v>
      </c>
      <c r="J766" t="s">
        <v>102</v>
      </c>
      <c r="K766" t="s">
        <v>102</v>
      </c>
      <c r="L766" t="s">
        <v>103</v>
      </c>
      <c r="M766" t="s">
        <v>52</v>
      </c>
      <c r="N766" t="s">
        <v>2925</v>
      </c>
      <c r="O766" t="s">
        <v>3498</v>
      </c>
      <c r="Q766" s="3">
        <v>300002089756005</v>
      </c>
      <c r="R766" t="s">
        <v>2243</v>
      </c>
      <c r="S766">
        <v>7338589.9800000004</v>
      </c>
      <c r="T766">
        <v>1033200</v>
      </c>
      <c r="U766" s="3">
        <v>2</v>
      </c>
      <c r="V766" t="s">
        <v>2925</v>
      </c>
      <c r="W766" t="s">
        <v>2582</v>
      </c>
      <c r="X766" t="s">
        <v>2583</v>
      </c>
      <c r="Y766" s="3">
        <v>693</v>
      </c>
      <c r="Z766" t="s">
        <v>4090</v>
      </c>
      <c r="AA766" t="s">
        <v>4091</v>
      </c>
      <c r="AB766" t="s">
        <v>4092</v>
      </c>
      <c r="AC766" t="s">
        <v>4093</v>
      </c>
      <c r="AD766" t="s">
        <v>110</v>
      </c>
      <c r="AE766" t="s">
        <v>60</v>
      </c>
      <c r="AF766" t="s">
        <v>2927</v>
      </c>
      <c r="AG766" t="s">
        <v>2928</v>
      </c>
      <c r="AH766" s="3">
        <v>2</v>
      </c>
      <c r="AI766" s="3">
        <v>2024</v>
      </c>
      <c r="AJ766" s="4">
        <v>45575</v>
      </c>
      <c r="AK766" s="5">
        <v>45575</v>
      </c>
      <c r="AL766" t="s">
        <v>3580</v>
      </c>
      <c r="AM766" t="s">
        <v>116</v>
      </c>
      <c r="AN766">
        <v>55172.880000000005</v>
      </c>
      <c r="AO766">
        <v>418.77</v>
      </c>
      <c r="AQ766" s="6">
        <v>418.77</v>
      </c>
    </row>
    <row r="767" spans="1:43" x14ac:dyDescent="0.3">
      <c r="A767" t="s">
        <v>3497</v>
      </c>
      <c r="B767" t="s">
        <v>241</v>
      </c>
      <c r="C767" t="s">
        <v>46</v>
      </c>
      <c r="D767" s="3">
        <v>73125</v>
      </c>
      <c r="E767" t="s">
        <v>4636</v>
      </c>
      <c r="F767" t="s">
        <v>48</v>
      </c>
      <c r="G767" t="s">
        <v>49</v>
      </c>
      <c r="H767" t="s">
        <v>50</v>
      </c>
      <c r="I767" t="s">
        <v>51</v>
      </c>
      <c r="J767" t="s">
        <v>102</v>
      </c>
      <c r="K767" t="s">
        <v>102</v>
      </c>
      <c r="L767" t="s">
        <v>103</v>
      </c>
      <c r="M767" t="s">
        <v>52</v>
      </c>
      <c r="N767" t="s">
        <v>3151</v>
      </c>
      <c r="O767" t="s">
        <v>3498</v>
      </c>
      <c r="P767" t="s">
        <v>3150</v>
      </c>
      <c r="Q767" s="3">
        <v>300002517997326</v>
      </c>
      <c r="R767" t="s">
        <v>2243</v>
      </c>
      <c r="S767">
        <v>3357900</v>
      </c>
      <c r="T767">
        <v>803600</v>
      </c>
      <c r="U767" s="3">
        <v>2</v>
      </c>
      <c r="V767" t="s">
        <v>3151</v>
      </c>
      <c r="W767" t="s">
        <v>2582</v>
      </c>
      <c r="X767" t="s">
        <v>2583</v>
      </c>
      <c r="Y767" s="3">
        <v>37</v>
      </c>
      <c r="Z767" t="s">
        <v>4295</v>
      </c>
      <c r="AA767" t="s">
        <v>4296</v>
      </c>
      <c r="AB767" t="s">
        <v>4297</v>
      </c>
      <c r="AC767" t="s">
        <v>4298</v>
      </c>
      <c r="AD767" t="s">
        <v>110</v>
      </c>
      <c r="AE767" t="s">
        <v>60</v>
      </c>
      <c r="AF767" t="s">
        <v>3152</v>
      </c>
      <c r="AG767" t="s">
        <v>3153</v>
      </c>
      <c r="AH767" s="3">
        <v>2</v>
      </c>
      <c r="AI767" s="3">
        <v>2025</v>
      </c>
      <c r="AJ767" s="4">
        <v>45731</v>
      </c>
      <c r="AK767" s="5">
        <v>45740</v>
      </c>
      <c r="AL767" t="s">
        <v>3580</v>
      </c>
      <c r="AM767" t="s">
        <v>116</v>
      </c>
      <c r="AN767">
        <v>40581.800000000003</v>
      </c>
      <c r="AO767">
        <v>310.73</v>
      </c>
      <c r="AQ767" s="6">
        <v>310.73</v>
      </c>
    </row>
    <row r="768" spans="1:43" x14ac:dyDescent="0.3">
      <c r="A768" t="s">
        <v>3497</v>
      </c>
      <c r="B768" t="s">
        <v>156</v>
      </c>
      <c r="C768" t="s">
        <v>46</v>
      </c>
      <c r="D768" s="3">
        <v>73410</v>
      </c>
      <c r="E768" t="s">
        <v>4654</v>
      </c>
      <c r="F768" t="s">
        <v>48</v>
      </c>
      <c r="G768" t="s">
        <v>49</v>
      </c>
      <c r="H768" t="s">
        <v>50</v>
      </c>
      <c r="I768" t="s">
        <v>51</v>
      </c>
      <c r="J768" t="s">
        <v>102</v>
      </c>
      <c r="K768" t="s">
        <v>102</v>
      </c>
      <c r="L768" t="s">
        <v>103</v>
      </c>
      <c r="M768" t="s">
        <v>52</v>
      </c>
      <c r="N768" t="s">
        <v>2257</v>
      </c>
      <c r="O768" t="s">
        <v>3498</v>
      </c>
      <c r="P768" t="s">
        <v>2256</v>
      </c>
      <c r="Q768" s="3">
        <v>300000794705402</v>
      </c>
      <c r="R768" t="s">
        <v>2243</v>
      </c>
      <c r="S768">
        <v>183115</v>
      </c>
      <c r="T768">
        <v>183115</v>
      </c>
      <c r="U768" s="3">
        <v>1</v>
      </c>
      <c r="V768" t="s">
        <v>2257</v>
      </c>
      <c r="W768" t="s">
        <v>2258</v>
      </c>
      <c r="X768" t="s">
        <v>2259</v>
      </c>
      <c r="Y768" s="3">
        <v>833</v>
      </c>
      <c r="Z768" t="s">
        <v>3524</v>
      </c>
      <c r="AA768" t="s">
        <v>3525</v>
      </c>
      <c r="AB768" t="s">
        <v>3526</v>
      </c>
      <c r="AC768" t="s">
        <v>3527</v>
      </c>
      <c r="AD768" t="s">
        <v>110</v>
      </c>
      <c r="AE768" t="s">
        <v>60</v>
      </c>
      <c r="AF768" t="s">
        <v>2247</v>
      </c>
      <c r="AH768" s="3">
        <v>0</v>
      </c>
      <c r="AI768" s="3">
        <v>2023</v>
      </c>
      <c r="AJ768" s="4">
        <v>44987</v>
      </c>
      <c r="AK768" s="5">
        <v>44987</v>
      </c>
      <c r="AL768" t="s">
        <v>3508</v>
      </c>
      <c r="AM768" t="s">
        <v>116</v>
      </c>
      <c r="AN768">
        <v>183115</v>
      </c>
      <c r="AO768">
        <v>1242.22</v>
      </c>
      <c r="AQ768" s="6">
        <v>1242.22</v>
      </c>
    </row>
    <row r="769" spans="1:43" x14ac:dyDescent="0.3">
      <c r="A769" t="s">
        <v>3497</v>
      </c>
      <c r="B769" t="s">
        <v>446</v>
      </c>
      <c r="C769" t="s">
        <v>46</v>
      </c>
      <c r="D769" s="3">
        <v>73410</v>
      </c>
      <c r="E769" t="s">
        <v>4654</v>
      </c>
      <c r="F769" t="s">
        <v>48</v>
      </c>
      <c r="G769" t="s">
        <v>49</v>
      </c>
      <c r="H769" t="s">
        <v>50</v>
      </c>
      <c r="I769" t="s">
        <v>51</v>
      </c>
      <c r="J769" t="s">
        <v>102</v>
      </c>
      <c r="K769" t="s">
        <v>102</v>
      </c>
      <c r="L769" t="s">
        <v>103</v>
      </c>
      <c r="M769" t="s">
        <v>52</v>
      </c>
      <c r="N769" t="s">
        <v>2503</v>
      </c>
      <c r="O769" t="s">
        <v>3498</v>
      </c>
      <c r="P769" t="s">
        <v>2502</v>
      </c>
      <c r="Q769" s="3">
        <v>300001163225380</v>
      </c>
      <c r="R769" t="s">
        <v>2243</v>
      </c>
      <c r="S769">
        <v>2900</v>
      </c>
      <c r="T769">
        <v>2900</v>
      </c>
      <c r="U769" s="3">
        <v>1</v>
      </c>
      <c r="V769" t="s">
        <v>2503</v>
      </c>
      <c r="W769" t="s">
        <v>2504</v>
      </c>
      <c r="X769" t="s">
        <v>2505</v>
      </c>
      <c r="Y769" s="3">
        <v>627</v>
      </c>
      <c r="Z769" t="s">
        <v>3673</v>
      </c>
      <c r="AA769" t="s">
        <v>3674</v>
      </c>
      <c r="AB769" t="s">
        <v>3675</v>
      </c>
      <c r="AC769" t="s">
        <v>3676</v>
      </c>
      <c r="AD769" t="s">
        <v>110</v>
      </c>
      <c r="AE769" t="s">
        <v>60</v>
      </c>
      <c r="AF769" t="s">
        <v>2247</v>
      </c>
      <c r="AH769" s="3">
        <v>0</v>
      </c>
      <c r="AI769" s="3">
        <v>2023</v>
      </c>
      <c r="AJ769" s="4">
        <v>45145</v>
      </c>
      <c r="AK769" s="5">
        <v>45145</v>
      </c>
      <c r="AL769" t="s">
        <v>3508</v>
      </c>
      <c r="AM769" t="s">
        <v>116</v>
      </c>
      <c r="AN769">
        <v>2900</v>
      </c>
      <c r="AO769">
        <v>21.2</v>
      </c>
      <c r="AQ769" s="6">
        <v>21.2</v>
      </c>
    </row>
    <row r="770" spans="1:43" x14ac:dyDescent="0.3">
      <c r="A770" t="s">
        <v>3497</v>
      </c>
      <c r="B770" t="s">
        <v>517</v>
      </c>
      <c r="C770" t="s">
        <v>46</v>
      </c>
      <c r="D770" s="3">
        <v>73410</v>
      </c>
      <c r="E770" t="s">
        <v>4654</v>
      </c>
      <c r="F770" t="s">
        <v>48</v>
      </c>
      <c r="G770" t="s">
        <v>49</v>
      </c>
      <c r="H770" t="s">
        <v>50</v>
      </c>
      <c r="I770" t="s">
        <v>51</v>
      </c>
      <c r="J770" t="s">
        <v>102</v>
      </c>
      <c r="K770" t="s">
        <v>102</v>
      </c>
      <c r="L770" t="s">
        <v>103</v>
      </c>
      <c r="M770" t="s">
        <v>52</v>
      </c>
      <c r="N770" t="s">
        <v>2768</v>
      </c>
      <c r="O770" t="s">
        <v>3498</v>
      </c>
      <c r="P770" t="s">
        <v>2767</v>
      </c>
      <c r="Q770" s="3">
        <v>300001702512112</v>
      </c>
      <c r="R770" t="s">
        <v>2243</v>
      </c>
      <c r="S770">
        <v>223984.5</v>
      </c>
      <c r="T770">
        <v>223984.5</v>
      </c>
      <c r="U770" s="3">
        <v>1</v>
      </c>
      <c r="V770" t="s">
        <v>2768</v>
      </c>
      <c r="W770" t="s">
        <v>2489</v>
      </c>
      <c r="X770" t="s">
        <v>2490</v>
      </c>
      <c r="Y770" s="3">
        <v>90</v>
      </c>
      <c r="Z770" t="s">
        <v>3896</v>
      </c>
      <c r="AA770" t="s">
        <v>3897</v>
      </c>
      <c r="AB770" t="s">
        <v>3898</v>
      </c>
      <c r="AC770" t="s">
        <v>3876</v>
      </c>
      <c r="AD770" t="s">
        <v>110</v>
      </c>
      <c r="AE770" t="s">
        <v>60</v>
      </c>
      <c r="AF770" t="s">
        <v>2247</v>
      </c>
      <c r="AH770" s="3">
        <v>0</v>
      </c>
      <c r="AI770" s="3">
        <v>2024</v>
      </c>
      <c r="AJ770" s="4">
        <v>45352</v>
      </c>
      <c r="AK770" s="5">
        <v>45400</v>
      </c>
      <c r="AL770" t="s">
        <v>3508</v>
      </c>
      <c r="AM770" t="s">
        <v>116</v>
      </c>
      <c r="AN770">
        <v>223984.5</v>
      </c>
      <c r="AO770">
        <v>1698.27</v>
      </c>
      <c r="AQ770" s="6">
        <v>1698.27</v>
      </c>
    </row>
    <row r="771" spans="1:43" x14ac:dyDescent="0.3">
      <c r="A771" t="s">
        <v>3497</v>
      </c>
      <c r="B771" t="s">
        <v>207</v>
      </c>
      <c r="C771" t="s">
        <v>46</v>
      </c>
      <c r="D771" s="3">
        <v>73410</v>
      </c>
      <c r="E771" t="s">
        <v>4654</v>
      </c>
      <c r="F771" t="s">
        <v>48</v>
      </c>
      <c r="G771" t="s">
        <v>49</v>
      </c>
      <c r="H771" t="s">
        <v>50</v>
      </c>
      <c r="I771" t="s">
        <v>51</v>
      </c>
      <c r="J771" t="s">
        <v>102</v>
      </c>
      <c r="K771" t="s">
        <v>102</v>
      </c>
      <c r="L771" t="s">
        <v>103</v>
      </c>
      <c r="M771" t="s">
        <v>52</v>
      </c>
      <c r="N771" t="s">
        <v>2853</v>
      </c>
      <c r="O771" t="s">
        <v>3498</v>
      </c>
      <c r="P771" t="s">
        <v>2852</v>
      </c>
      <c r="Q771" s="3">
        <v>300001880451935</v>
      </c>
      <c r="R771" t="s">
        <v>2243</v>
      </c>
      <c r="S771">
        <v>153872</v>
      </c>
      <c r="T771">
        <v>153872</v>
      </c>
      <c r="U771" s="3">
        <v>1</v>
      </c>
      <c r="V771" t="s">
        <v>2853</v>
      </c>
      <c r="W771" t="s">
        <v>2854</v>
      </c>
      <c r="X771" t="s">
        <v>2855</v>
      </c>
      <c r="Y771" s="3">
        <v>109</v>
      </c>
      <c r="Z771" t="s">
        <v>3961</v>
      </c>
      <c r="AA771" t="s">
        <v>3962</v>
      </c>
      <c r="AB771" t="s">
        <v>3963</v>
      </c>
      <c r="AC771" t="s">
        <v>3964</v>
      </c>
      <c r="AD771" t="s">
        <v>110</v>
      </c>
      <c r="AE771" t="s">
        <v>60</v>
      </c>
      <c r="AF771" t="s">
        <v>2247</v>
      </c>
      <c r="AH771" s="3">
        <v>0</v>
      </c>
      <c r="AI771" s="3">
        <v>2024</v>
      </c>
      <c r="AJ771" s="4">
        <v>45483</v>
      </c>
      <c r="AK771" s="5">
        <v>45488</v>
      </c>
      <c r="AL771" t="s">
        <v>3508</v>
      </c>
      <c r="AM771" t="s">
        <v>116</v>
      </c>
      <c r="AN771">
        <v>153872</v>
      </c>
      <c r="AO771">
        <v>1161.82</v>
      </c>
      <c r="AQ771" s="6">
        <v>1161.82</v>
      </c>
    </row>
    <row r="772" spans="1:43" x14ac:dyDescent="0.3">
      <c r="A772" t="s">
        <v>3497</v>
      </c>
      <c r="B772" t="s">
        <v>207</v>
      </c>
      <c r="C772" t="s">
        <v>46</v>
      </c>
      <c r="D772" s="3">
        <v>73410</v>
      </c>
      <c r="E772" t="s">
        <v>4654</v>
      </c>
      <c r="F772" t="s">
        <v>48</v>
      </c>
      <c r="G772" t="s">
        <v>49</v>
      </c>
      <c r="H772" t="s">
        <v>50</v>
      </c>
      <c r="I772" t="s">
        <v>51</v>
      </c>
      <c r="J772" t="s">
        <v>102</v>
      </c>
      <c r="K772" t="s">
        <v>102</v>
      </c>
      <c r="L772" t="s">
        <v>103</v>
      </c>
      <c r="M772" t="s">
        <v>52</v>
      </c>
      <c r="N772" t="s">
        <v>3973</v>
      </c>
      <c r="O772" t="s">
        <v>3498</v>
      </c>
      <c r="P772" t="s">
        <v>2871</v>
      </c>
      <c r="Q772" s="3">
        <v>300001906038908</v>
      </c>
      <c r="R772" t="s">
        <v>2243</v>
      </c>
      <c r="S772">
        <v>0</v>
      </c>
      <c r="T772">
        <v>0</v>
      </c>
      <c r="U772" s="3">
        <v>1</v>
      </c>
      <c r="V772" t="s">
        <v>3973</v>
      </c>
      <c r="W772" t="s">
        <v>2504</v>
      </c>
      <c r="X772" t="s">
        <v>2505</v>
      </c>
      <c r="Y772" s="3">
        <v>1007</v>
      </c>
      <c r="Z772" t="s">
        <v>3974</v>
      </c>
      <c r="AA772" t="s">
        <v>3975</v>
      </c>
      <c r="AB772" t="s">
        <v>3976</v>
      </c>
      <c r="AC772" t="s">
        <v>3977</v>
      </c>
      <c r="AD772" t="s">
        <v>110</v>
      </c>
      <c r="AE772" t="s">
        <v>60</v>
      </c>
      <c r="AF772" t="s">
        <v>2247</v>
      </c>
      <c r="AH772" s="3">
        <v>0</v>
      </c>
      <c r="AI772" s="3">
        <v>2024</v>
      </c>
      <c r="AJ772" s="4">
        <v>45496</v>
      </c>
      <c r="AK772" s="5">
        <v>45496</v>
      </c>
      <c r="AL772" t="s">
        <v>3508</v>
      </c>
      <c r="AM772" t="s">
        <v>116</v>
      </c>
      <c r="AN772">
        <v>2500</v>
      </c>
      <c r="AO772">
        <v>18.97</v>
      </c>
      <c r="AQ772" s="6">
        <v>18.97</v>
      </c>
    </row>
    <row r="773" spans="1:43" x14ac:dyDescent="0.3">
      <c r="A773" t="s">
        <v>3497</v>
      </c>
      <c r="B773" t="s">
        <v>207</v>
      </c>
      <c r="C773" t="s">
        <v>46</v>
      </c>
      <c r="D773" s="3">
        <v>73410</v>
      </c>
      <c r="E773" t="s">
        <v>4654</v>
      </c>
      <c r="F773" t="s">
        <v>48</v>
      </c>
      <c r="G773" t="s">
        <v>49</v>
      </c>
      <c r="H773" t="s">
        <v>50</v>
      </c>
      <c r="I773" t="s">
        <v>51</v>
      </c>
      <c r="J773" t="s">
        <v>102</v>
      </c>
      <c r="K773" t="s">
        <v>102</v>
      </c>
      <c r="L773" t="s">
        <v>103</v>
      </c>
      <c r="M773" t="s">
        <v>52</v>
      </c>
      <c r="N773" t="s">
        <v>3973</v>
      </c>
      <c r="O773" t="s">
        <v>3498</v>
      </c>
      <c r="P773" t="s">
        <v>2871</v>
      </c>
      <c r="Q773" s="3">
        <v>300001906038908</v>
      </c>
      <c r="R773" t="s">
        <v>2243</v>
      </c>
      <c r="S773">
        <v>0</v>
      </c>
      <c r="T773">
        <v>0</v>
      </c>
      <c r="U773" s="3">
        <v>1</v>
      </c>
      <c r="V773" t="s">
        <v>3973</v>
      </c>
      <c r="W773" t="s">
        <v>2504</v>
      </c>
      <c r="X773" t="s">
        <v>2505</v>
      </c>
      <c r="Y773" s="3">
        <v>1008</v>
      </c>
      <c r="Z773" t="s">
        <v>3974</v>
      </c>
      <c r="AA773" t="s">
        <v>3975</v>
      </c>
      <c r="AB773" t="s">
        <v>3976</v>
      </c>
      <c r="AC773" t="s">
        <v>3977</v>
      </c>
      <c r="AD773" t="s">
        <v>110</v>
      </c>
      <c r="AE773" t="s">
        <v>60</v>
      </c>
      <c r="AF773" t="s">
        <v>2247</v>
      </c>
      <c r="AH773" s="3">
        <v>0</v>
      </c>
      <c r="AI773" s="3">
        <v>2024</v>
      </c>
      <c r="AJ773" s="4">
        <v>45496</v>
      </c>
      <c r="AK773" s="5">
        <v>45496</v>
      </c>
      <c r="AL773" t="s">
        <v>3508</v>
      </c>
      <c r="AM773" t="s">
        <v>116</v>
      </c>
      <c r="AN773">
        <v>-2500</v>
      </c>
      <c r="AP773">
        <v>18.97</v>
      </c>
      <c r="AQ773" s="6">
        <v>-18.97</v>
      </c>
    </row>
    <row r="774" spans="1:43" x14ac:dyDescent="0.3">
      <c r="A774" t="s">
        <v>3497</v>
      </c>
      <c r="B774" t="s">
        <v>207</v>
      </c>
      <c r="C774" t="s">
        <v>46</v>
      </c>
      <c r="D774" s="3">
        <v>73410</v>
      </c>
      <c r="E774" t="s">
        <v>4654</v>
      </c>
      <c r="F774" t="s">
        <v>48</v>
      </c>
      <c r="G774" t="s">
        <v>49</v>
      </c>
      <c r="H774" t="s">
        <v>50</v>
      </c>
      <c r="I774" t="s">
        <v>51</v>
      </c>
      <c r="J774" t="s">
        <v>102</v>
      </c>
      <c r="K774" t="s">
        <v>102</v>
      </c>
      <c r="L774" t="s">
        <v>103</v>
      </c>
      <c r="M774" t="s">
        <v>52</v>
      </c>
      <c r="N774" t="s">
        <v>3978</v>
      </c>
      <c r="O774" t="s">
        <v>3498</v>
      </c>
      <c r="P774" t="s">
        <v>3979</v>
      </c>
      <c r="Q774" s="3">
        <v>300001906039125</v>
      </c>
      <c r="R774" t="s">
        <v>2243</v>
      </c>
      <c r="S774">
        <v>0</v>
      </c>
      <c r="T774">
        <v>0</v>
      </c>
      <c r="U774" s="3">
        <v>1</v>
      </c>
      <c r="V774" t="s">
        <v>3978</v>
      </c>
      <c r="W774" t="s">
        <v>2504</v>
      </c>
      <c r="X774" t="s">
        <v>2505</v>
      </c>
      <c r="Y774" s="3">
        <v>475</v>
      </c>
      <c r="Z774" t="s">
        <v>3983</v>
      </c>
      <c r="AA774" t="s">
        <v>3981</v>
      </c>
      <c r="AB774" t="s">
        <v>3984</v>
      </c>
      <c r="AC774" t="s">
        <v>3977</v>
      </c>
      <c r="AD774" t="s">
        <v>110</v>
      </c>
      <c r="AE774" t="s">
        <v>60</v>
      </c>
      <c r="AF774" t="s">
        <v>2247</v>
      </c>
      <c r="AH774" s="3">
        <v>0</v>
      </c>
      <c r="AI774" s="3">
        <v>2024</v>
      </c>
      <c r="AJ774" s="4">
        <v>45496</v>
      </c>
      <c r="AK774" s="5">
        <v>45497</v>
      </c>
      <c r="AL774" t="s">
        <v>3508</v>
      </c>
      <c r="AM774" t="s">
        <v>116</v>
      </c>
      <c r="AN774">
        <v>-8250</v>
      </c>
      <c r="AP774">
        <v>62.6</v>
      </c>
      <c r="AQ774" s="6">
        <v>-62.6</v>
      </c>
    </row>
    <row r="775" spans="1:43" x14ac:dyDescent="0.3">
      <c r="A775" t="s">
        <v>3497</v>
      </c>
      <c r="B775" t="s">
        <v>207</v>
      </c>
      <c r="C775" t="s">
        <v>46</v>
      </c>
      <c r="D775" s="3">
        <v>73410</v>
      </c>
      <c r="E775" t="s">
        <v>4654</v>
      </c>
      <c r="F775" t="s">
        <v>48</v>
      </c>
      <c r="G775" t="s">
        <v>49</v>
      </c>
      <c r="H775" t="s">
        <v>50</v>
      </c>
      <c r="I775" t="s">
        <v>51</v>
      </c>
      <c r="J775" t="s">
        <v>102</v>
      </c>
      <c r="K775" t="s">
        <v>102</v>
      </c>
      <c r="L775" t="s">
        <v>103</v>
      </c>
      <c r="M775" t="s">
        <v>52</v>
      </c>
      <c r="N775" t="s">
        <v>3978</v>
      </c>
      <c r="O775" t="s">
        <v>3498</v>
      </c>
      <c r="P775" t="s">
        <v>3979</v>
      </c>
      <c r="Q775" s="3">
        <v>300001906039125</v>
      </c>
      <c r="R775" t="s">
        <v>2243</v>
      </c>
      <c r="S775">
        <v>0</v>
      </c>
      <c r="T775">
        <v>0</v>
      </c>
      <c r="U775" s="3">
        <v>1</v>
      </c>
      <c r="V775" t="s">
        <v>3978</v>
      </c>
      <c r="W775" t="s">
        <v>2504</v>
      </c>
      <c r="X775" t="s">
        <v>2505</v>
      </c>
      <c r="Y775" s="3">
        <v>672</v>
      </c>
      <c r="Z775" t="s">
        <v>3980</v>
      </c>
      <c r="AA775" t="s">
        <v>3981</v>
      </c>
      <c r="AB775" t="s">
        <v>3982</v>
      </c>
      <c r="AC775" t="s">
        <v>3977</v>
      </c>
      <c r="AD775" t="s">
        <v>110</v>
      </c>
      <c r="AE775" t="s">
        <v>60</v>
      </c>
      <c r="AF775" t="s">
        <v>2247</v>
      </c>
      <c r="AH775" s="3">
        <v>0</v>
      </c>
      <c r="AI775" s="3">
        <v>2024</v>
      </c>
      <c r="AJ775" s="4">
        <v>45496</v>
      </c>
      <c r="AK775" s="5">
        <v>45496</v>
      </c>
      <c r="AL775" t="s">
        <v>3508</v>
      </c>
      <c r="AM775" t="s">
        <v>116</v>
      </c>
      <c r="AN775">
        <v>8250</v>
      </c>
      <c r="AO775">
        <v>62.6</v>
      </c>
      <c r="AQ775" s="6">
        <v>62.6</v>
      </c>
    </row>
    <row r="776" spans="1:43" x14ac:dyDescent="0.3">
      <c r="A776" t="s">
        <v>3497</v>
      </c>
      <c r="B776" t="s">
        <v>207</v>
      </c>
      <c r="C776" t="s">
        <v>46</v>
      </c>
      <c r="D776" s="3">
        <v>73410</v>
      </c>
      <c r="E776" t="s">
        <v>4654</v>
      </c>
      <c r="F776" t="s">
        <v>48</v>
      </c>
      <c r="G776" t="s">
        <v>49</v>
      </c>
      <c r="H776" t="s">
        <v>50</v>
      </c>
      <c r="I776" t="s">
        <v>51</v>
      </c>
      <c r="J776" t="s">
        <v>102</v>
      </c>
      <c r="K776" t="s">
        <v>102</v>
      </c>
      <c r="L776" t="s">
        <v>103</v>
      </c>
      <c r="M776" t="s">
        <v>52</v>
      </c>
      <c r="N776" t="s">
        <v>2872</v>
      </c>
      <c r="O776" t="s">
        <v>3498</v>
      </c>
      <c r="P776" t="s">
        <v>2871</v>
      </c>
      <c r="Q776" s="3">
        <v>300001909530210</v>
      </c>
      <c r="R776" t="s">
        <v>2243</v>
      </c>
      <c r="S776">
        <v>7300</v>
      </c>
      <c r="T776">
        <v>7300</v>
      </c>
      <c r="U776" s="3">
        <v>1</v>
      </c>
      <c r="V776" t="s">
        <v>2872</v>
      </c>
      <c r="W776" t="s">
        <v>2504</v>
      </c>
      <c r="X776" t="s">
        <v>2505</v>
      </c>
      <c r="Y776" s="3">
        <v>672</v>
      </c>
      <c r="Z776" t="s">
        <v>3985</v>
      </c>
      <c r="AA776" t="s">
        <v>3986</v>
      </c>
      <c r="AB776" t="s">
        <v>3987</v>
      </c>
      <c r="AC776" t="s">
        <v>3988</v>
      </c>
      <c r="AD776" t="s">
        <v>110</v>
      </c>
      <c r="AE776" t="s">
        <v>60</v>
      </c>
      <c r="AF776" t="s">
        <v>2247</v>
      </c>
      <c r="AH776" s="3">
        <v>0</v>
      </c>
      <c r="AI776" s="3">
        <v>2024</v>
      </c>
      <c r="AJ776" s="4">
        <v>45497</v>
      </c>
      <c r="AK776" s="5">
        <v>45498</v>
      </c>
      <c r="AL776" t="s">
        <v>3508</v>
      </c>
      <c r="AM776" t="s">
        <v>116</v>
      </c>
      <c r="AN776">
        <v>7300</v>
      </c>
      <c r="AO776">
        <v>55.4</v>
      </c>
      <c r="AQ776" s="6">
        <v>55.4</v>
      </c>
    </row>
    <row r="777" spans="1:43" x14ac:dyDescent="0.3">
      <c r="A777" t="s">
        <v>3497</v>
      </c>
      <c r="B777" t="s">
        <v>124</v>
      </c>
      <c r="C777" t="s">
        <v>46</v>
      </c>
      <c r="D777" s="3">
        <v>73410</v>
      </c>
      <c r="E777" t="s">
        <v>4654</v>
      </c>
      <c r="F777" t="s">
        <v>48</v>
      </c>
      <c r="G777" t="s">
        <v>49</v>
      </c>
      <c r="H777" t="s">
        <v>50</v>
      </c>
      <c r="I777" t="s">
        <v>51</v>
      </c>
      <c r="J777" t="s">
        <v>102</v>
      </c>
      <c r="K777" t="s">
        <v>102</v>
      </c>
      <c r="L777" t="s">
        <v>103</v>
      </c>
      <c r="M777" t="s">
        <v>52</v>
      </c>
      <c r="N777" t="s">
        <v>4001</v>
      </c>
      <c r="O777" t="s">
        <v>3498</v>
      </c>
      <c r="P777" t="s">
        <v>4002</v>
      </c>
      <c r="Q777" s="3">
        <v>300001986293435</v>
      </c>
      <c r="R777" t="s">
        <v>2243</v>
      </c>
      <c r="S777">
        <v>0</v>
      </c>
      <c r="T777">
        <v>0</v>
      </c>
      <c r="U777" s="3">
        <v>1</v>
      </c>
      <c r="V777" t="s">
        <v>4001</v>
      </c>
      <c r="W777" t="s">
        <v>2504</v>
      </c>
      <c r="X777" t="s">
        <v>2505</v>
      </c>
      <c r="Y777" s="3">
        <v>310</v>
      </c>
      <c r="Z777" t="s">
        <v>4003</v>
      </c>
      <c r="AA777" t="s">
        <v>4004</v>
      </c>
      <c r="AB777" t="s">
        <v>4005</v>
      </c>
      <c r="AC777" t="s">
        <v>4006</v>
      </c>
      <c r="AD777" t="s">
        <v>110</v>
      </c>
      <c r="AE777" t="s">
        <v>60</v>
      </c>
      <c r="AF777" t="s">
        <v>2247</v>
      </c>
      <c r="AH777" s="3">
        <v>0</v>
      </c>
      <c r="AI777" s="3">
        <v>2024</v>
      </c>
      <c r="AJ777" s="4">
        <v>45566</v>
      </c>
      <c r="AK777" s="5">
        <v>45589</v>
      </c>
      <c r="AL777" t="s">
        <v>3508</v>
      </c>
      <c r="AM777" t="s">
        <v>116</v>
      </c>
      <c r="AN777">
        <v>-10500</v>
      </c>
      <c r="AP777">
        <v>79.87</v>
      </c>
      <c r="AQ777" s="6">
        <v>-79.87</v>
      </c>
    </row>
    <row r="778" spans="1:43" x14ac:dyDescent="0.3">
      <c r="A778" t="s">
        <v>3497</v>
      </c>
      <c r="B778" t="s">
        <v>733</v>
      </c>
      <c r="C778" t="s">
        <v>46</v>
      </c>
      <c r="D778" s="3">
        <v>73410</v>
      </c>
      <c r="E778" t="s">
        <v>4654</v>
      </c>
      <c r="F778" t="s">
        <v>48</v>
      </c>
      <c r="G778" t="s">
        <v>49</v>
      </c>
      <c r="H778" t="s">
        <v>50</v>
      </c>
      <c r="I778" t="s">
        <v>51</v>
      </c>
      <c r="J778" t="s">
        <v>102</v>
      </c>
      <c r="K778" t="s">
        <v>102</v>
      </c>
      <c r="L778" t="s">
        <v>103</v>
      </c>
      <c r="M778" t="s">
        <v>52</v>
      </c>
      <c r="N778" t="s">
        <v>4001</v>
      </c>
      <c r="O778" t="s">
        <v>3498</v>
      </c>
      <c r="P778" t="s">
        <v>4002</v>
      </c>
      <c r="Q778" s="3">
        <v>300001986293435</v>
      </c>
      <c r="R778" t="s">
        <v>2243</v>
      </c>
      <c r="S778">
        <v>0</v>
      </c>
      <c r="T778">
        <v>0</v>
      </c>
      <c r="U778" s="3">
        <v>1</v>
      </c>
      <c r="V778" t="s">
        <v>4001</v>
      </c>
      <c r="W778" t="s">
        <v>2504</v>
      </c>
      <c r="X778" t="s">
        <v>2505</v>
      </c>
      <c r="Y778" s="3">
        <v>360</v>
      </c>
      <c r="Z778" t="s">
        <v>4007</v>
      </c>
      <c r="AA778" t="s">
        <v>4004</v>
      </c>
      <c r="AB778" t="s">
        <v>4008</v>
      </c>
      <c r="AC778" t="s">
        <v>4009</v>
      </c>
      <c r="AD778" t="s">
        <v>110</v>
      </c>
      <c r="AE778" t="s">
        <v>60</v>
      </c>
      <c r="AF778" t="s">
        <v>2247</v>
      </c>
      <c r="AH778" s="3">
        <v>0</v>
      </c>
      <c r="AI778" s="3">
        <v>2024</v>
      </c>
      <c r="AJ778" s="4">
        <v>45532</v>
      </c>
      <c r="AK778" s="5">
        <v>45532</v>
      </c>
      <c r="AL778" t="s">
        <v>3508</v>
      </c>
      <c r="AM778" t="s">
        <v>116</v>
      </c>
      <c r="AN778">
        <v>10500</v>
      </c>
      <c r="AO778">
        <v>79.87</v>
      </c>
      <c r="AQ778" s="6">
        <v>79.87</v>
      </c>
    </row>
    <row r="779" spans="1:43" x14ac:dyDescent="0.3">
      <c r="A779" t="s">
        <v>3497</v>
      </c>
      <c r="B779" t="s">
        <v>71</v>
      </c>
      <c r="C779" t="s">
        <v>46</v>
      </c>
      <c r="D779" s="3">
        <v>73410</v>
      </c>
      <c r="E779" t="s">
        <v>4654</v>
      </c>
      <c r="F779" t="s">
        <v>48</v>
      </c>
      <c r="G779" t="s">
        <v>49</v>
      </c>
      <c r="H779" t="s">
        <v>50</v>
      </c>
      <c r="I779" t="s">
        <v>51</v>
      </c>
      <c r="J779" t="s">
        <v>102</v>
      </c>
      <c r="K779" t="s">
        <v>102</v>
      </c>
      <c r="L779" t="s">
        <v>103</v>
      </c>
      <c r="M779" t="s">
        <v>52</v>
      </c>
      <c r="N779" t="s">
        <v>4194</v>
      </c>
      <c r="O779" t="s">
        <v>3498</v>
      </c>
      <c r="P779" t="s">
        <v>4195</v>
      </c>
      <c r="Q779" s="3">
        <v>300002296445133</v>
      </c>
      <c r="R779" t="s">
        <v>2243</v>
      </c>
      <c r="S779">
        <v>313558</v>
      </c>
      <c r="T779">
        <v>16000</v>
      </c>
      <c r="U779" s="3">
        <v>5</v>
      </c>
      <c r="V779" t="s">
        <v>4194</v>
      </c>
      <c r="W779" t="s">
        <v>3842</v>
      </c>
      <c r="X779" t="s">
        <v>3843</v>
      </c>
      <c r="Y779" s="3">
        <v>146</v>
      </c>
      <c r="Z779" t="s">
        <v>4196</v>
      </c>
      <c r="AA779" t="s">
        <v>4197</v>
      </c>
      <c r="AB779" t="s">
        <v>4198</v>
      </c>
      <c r="AC779" t="s">
        <v>4199</v>
      </c>
      <c r="AD779" t="s">
        <v>110</v>
      </c>
      <c r="AE779" t="s">
        <v>60</v>
      </c>
      <c r="AF779" t="s">
        <v>2247</v>
      </c>
      <c r="AH779" s="3">
        <v>0</v>
      </c>
      <c r="AI779" s="3">
        <v>2024</v>
      </c>
      <c r="AJ779" s="4">
        <v>45657</v>
      </c>
      <c r="AK779" s="5">
        <v>45658</v>
      </c>
      <c r="AL779" t="s">
        <v>1471</v>
      </c>
      <c r="AM779" t="s">
        <v>116</v>
      </c>
      <c r="AN779">
        <v>16000</v>
      </c>
      <c r="AO779">
        <v>120.99000000000001</v>
      </c>
      <c r="AQ779" s="6">
        <v>120.99000000000001</v>
      </c>
    </row>
    <row r="780" spans="1:43" x14ac:dyDescent="0.3">
      <c r="A780" t="s">
        <v>3497</v>
      </c>
      <c r="B780" t="s">
        <v>137</v>
      </c>
      <c r="C780" t="s">
        <v>46</v>
      </c>
      <c r="D780" s="3">
        <v>73410</v>
      </c>
      <c r="E780" t="s">
        <v>4654</v>
      </c>
      <c r="F780" t="s">
        <v>48</v>
      </c>
      <c r="G780" t="s">
        <v>49</v>
      </c>
      <c r="H780" t="s">
        <v>50</v>
      </c>
      <c r="I780" t="s">
        <v>51</v>
      </c>
      <c r="J780" t="s">
        <v>102</v>
      </c>
      <c r="K780" t="s">
        <v>102</v>
      </c>
      <c r="L780" t="s">
        <v>103</v>
      </c>
      <c r="M780" t="s">
        <v>52</v>
      </c>
      <c r="N780" t="s">
        <v>3083</v>
      </c>
      <c r="O780" t="s">
        <v>3498</v>
      </c>
      <c r="P780" t="s">
        <v>3083</v>
      </c>
      <c r="Q780" s="3">
        <v>300002403980989</v>
      </c>
      <c r="R780" t="s">
        <v>2243</v>
      </c>
      <c r="S780">
        <v>15000</v>
      </c>
      <c r="T780">
        <v>1250</v>
      </c>
      <c r="U780" s="3">
        <v>3</v>
      </c>
      <c r="V780" t="s">
        <v>3083</v>
      </c>
      <c r="W780" t="s">
        <v>3084</v>
      </c>
      <c r="X780" t="s">
        <v>3085</v>
      </c>
      <c r="Y780" s="3">
        <v>212</v>
      </c>
      <c r="Z780" t="s">
        <v>4225</v>
      </c>
      <c r="AA780" t="s">
        <v>4226</v>
      </c>
      <c r="AB780" t="s">
        <v>4227</v>
      </c>
      <c r="AC780" t="s">
        <v>4221</v>
      </c>
      <c r="AD780" t="s">
        <v>110</v>
      </c>
      <c r="AE780" t="s">
        <v>60</v>
      </c>
      <c r="AF780" t="s">
        <v>2247</v>
      </c>
      <c r="AH780" s="3">
        <v>0</v>
      </c>
      <c r="AI780" s="3">
        <v>2025</v>
      </c>
      <c r="AJ780" s="4">
        <v>45698</v>
      </c>
      <c r="AK780" s="5">
        <v>45699</v>
      </c>
      <c r="AL780" t="s">
        <v>4048</v>
      </c>
      <c r="AM780" t="s">
        <v>116</v>
      </c>
      <c r="AN780">
        <v>1250</v>
      </c>
      <c r="AO780">
        <v>9.6</v>
      </c>
      <c r="AQ780" s="6">
        <v>9.6</v>
      </c>
    </row>
    <row r="781" spans="1:43" x14ac:dyDescent="0.3">
      <c r="A781" t="s">
        <v>3497</v>
      </c>
      <c r="B781" t="s">
        <v>241</v>
      </c>
      <c r="C781" t="s">
        <v>46</v>
      </c>
      <c r="D781" s="3">
        <v>73410</v>
      </c>
      <c r="E781" t="s">
        <v>4654</v>
      </c>
      <c r="F781" t="s">
        <v>48</v>
      </c>
      <c r="G781" t="s">
        <v>49</v>
      </c>
      <c r="H781" t="s">
        <v>50</v>
      </c>
      <c r="I781" t="s">
        <v>51</v>
      </c>
      <c r="J781" t="s">
        <v>102</v>
      </c>
      <c r="K781" t="s">
        <v>102</v>
      </c>
      <c r="L781" t="s">
        <v>103</v>
      </c>
      <c r="M781" t="s">
        <v>52</v>
      </c>
      <c r="N781" t="s">
        <v>3129</v>
      </c>
      <c r="O781" t="s">
        <v>3498</v>
      </c>
      <c r="P781" t="s">
        <v>3128</v>
      </c>
      <c r="Q781" s="3">
        <v>300002491253329</v>
      </c>
      <c r="R781" t="s">
        <v>2243</v>
      </c>
      <c r="S781">
        <v>26730</v>
      </c>
      <c r="T781">
        <v>26730</v>
      </c>
      <c r="U781" s="3">
        <v>1</v>
      </c>
      <c r="V781" t="s">
        <v>3129</v>
      </c>
      <c r="W781" t="s">
        <v>3130</v>
      </c>
      <c r="X781" t="s">
        <v>3131</v>
      </c>
      <c r="Y781" s="3">
        <v>36</v>
      </c>
      <c r="Z781" t="s">
        <v>4282</v>
      </c>
      <c r="AA781" t="s">
        <v>4283</v>
      </c>
      <c r="AB781" t="s">
        <v>4284</v>
      </c>
      <c r="AC781" t="s">
        <v>4281</v>
      </c>
      <c r="AD781" t="s">
        <v>110</v>
      </c>
      <c r="AE781" t="s">
        <v>60</v>
      </c>
      <c r="AF781" t="s">
        <v>2247</v>
      </c>
      <c r="AH781" s="3">
        <v>0</v>
      </c>
      <c r="AI781" s="3">
        <v>2025</v>
      </c>
      <c r="AJ781" s="4">
        <v>45727</v>
      </c>
      <c r="AK781" s="5">
        <v>45733</v>
      </c>
      <c r="AL781" t="s">
        <v>3508</v>
      </c>
      <c r="AM781" t="s">
        <v>116</v>
      </c>
      <c r="AN781">
        <v>26730</v>
      </c>
      <c r="AO781">
        <v>204.64000000000001</v>
      </c>
      <c r="AQ781" s="6">
        <v>204.64000000000001</v>
      </c>
    </row>
    <row r="782" spans="1:43" x14ac:dyDescent="0.3">
      <c r="A782" t="s">
        <v>3497</v>
      </c>
      <c r="B782" t="s">
        <v>144</v>
      </c>
      <c r="C782" t="s">
        <v>46</v>
      </c>
      <c r="D782" s="3">
        <v>74120</v>
      </c>
      <c r="E782" t="s">
        <v>3387</v>
      </c>
      <c r="F782" t="s">
        <v>48</v>
      </c>
      <c r="G782" t="s">
        <v>49</v>
      </c>
      <c r="H782" t="s">
        <v>50</v>
      </c>
      <c r="I782" t="s">
        <v>51</v>
      </c>
      <c r="J782" t="s">
        <v>102</v>
      </c>
      <c r="K782" t="s">
        <v>102</v>
      </c>
      <c r="L782" t="s">
        <v>103</v>
      </c>
      <c r="M782" t="s">
        <v>52</v>
      </c>
      <c r="N782" t="s">
        <v>3228</v>
      </c>
      <c r="O782" t="s">
        <v>3498</v>
      </c>
      <c r="P782" t="s">
        <v>3227</v>
      </c>
      <c r="Q782" s="3">
        <v>300000907916412</v>
      </c>
      <c r="R782" t="s">
        <v>2243</v>
      </c>
      <c r="S782">
        <v>5000</v>
      </c>
      <c r="T782">
        <v>5000</v>
      </c>
      <c r="U782" s="3">
        <v>1</v>
      </c>
      <c r="V782" t="s">
        <v>3228</v>
      </c>
      <c r="W782" t="s">
        <v>3229</v>
      </c>
      <c r="X782" t="s">
        <v>3230</v>
      </c>
      <c r="Y782" s="3">
        <v>105</v>
      </c>
      <c r="Z782" t="s">
        <v>4351</v>
      </c>
      <c r="AA782" t="s">
        <v>4352</v>
      </c>
      <c r="AB782" t="s">
        <v>4353</v>
      </c>
      <c r="AC782" t="s">
        <v>3520</v>
      </c>
      <c r="AD782" t="s">
        <v>110</v>
      </c>
      <c r="AE782" t="s">
        <v>60</v>
      </c>
      <c r="AF782" t="s">
        <v>3225</v>
      </c>
      <c r="AG782" t="s">
        <v>3231</v>
      </c>
      <c r="AH782" s="3">
        <v>1</v>
      </c>
      <c r="AI782" s="3">
        <v>2023</v>
      </c>
      <c r="AJ782" s="4">
        <v>44958</v>
      </c>
      <c r="AK782" s="5">
        <v>45029</v>
      </c>
      <c r="AL782" t="s">
        <v>3508</v>
      </c>
      <c r="AM782" t="s">
        <v>61</v>
      </c>
      <c r="AN782">
        <v>5000</v>
      </c>
      <c r="AO782">
        <v>5000</v>
      </c>
      <c r="AQ782" s="6">
        <v>5000</v>
      </c>
    </row>
    <row r="783" spans="1:43" x14ac:dyDescent="0.3">
      <c r="A783" t="s">
        <v>3497</v>
      </c>
      <c r="B783" t="s">
        <v>144</v>
      </c>
      <c r="C783" t="s">
        <v>46</v>
      </c>
      <c r="D783" s="3">
        <v>74210</v>
      </c>
      <c r="E783" t="s">
        <v>1384</v>
      </c>
      <c r="F783" t="s">
        <v>48</v>
      </c>
      <c r="G783" t="s">
        <v>49</v>
      </c>
      <c r="H783" t="s">
        <v>50</v>
      </c>
      <c r="I783" t="s">
        <v>51</v>
      </c>
      <c r="J783" t="s">
        <v>102</v>
      </c>
      <c r="K783" t="s">
        <v>102</v>
      </c>
      <c r="L783" t="s">
        <v>103</v>
      </c>
      <c r="M783" t="s">
        <v>52</v>
      </c>
      <c r="N783" t="s">
        <v>2253</v>
      </c>
      <c r="O783" t="s">
        <v>3498</v>
      </c>
      <c r="P783" t="s">
        <v>2252</v>
      </c>
      <c r="Q783" s="3">
        <v>300000794705151</v>
      </c>
      <c r="R783" t="s">
        <v>2243</v>
      </c>
      <c r="S783">
        <v>141570</v>
      </c>
      <c r="T783">
        <v>141570</v>
      </c>
      <c r="U783" s="3">
        <v>1</v>
      </c>
      <c r="V783" t="s">
        <v>2253</v>
      </c>
      <c r="W783" t="s">
        <v>2254</v>
      </c>
      <c r="X783" t="s">
        <v>2255</v>
      </c>
      <c r="Y783" s="3">
        <v>323</v>
      </c>
      <c r="Z783" t="s">
        <v>3521</v>
      </c>
      <c r="AA783" t="s">
        <v>3522</v>
      </c>
      <c r="AB783" t="s">
        <v>3523</v>
      </c>
      <c r="AC783" t="s">
        <v>3520</v>
      </c>
      <c r="AD783" t="s">
        <v>110</v>
      </c>
      <c r="AE783" t="s">
        <v>60</v>
      </c>
      <c r="AF783" t="s">
        <v>2247</v>
      </c>
      <c r="AH783" s="3">
        <v>0</v>
      </c>
      <c r="AI783" s="3">
        <v>2023</v>
      </c>
      <c r="AJ783" s="4">
        <v>44958</v>
      </c>
      <c r="AK783" s="5">
        <v>44987</v>
      </c>
      <c r="AL783" t="s">
        <v>3508</v>
      </c>
      <c r="AM783" t="s">
        <v>116</v>
      </c>
      <c r="AN783">
        <v>141570</v>
      </c>
      <c r="AO783">
        <v>960.38</v>
      </c>
      <c r="AQ783" s="6">
        <v>960.38</v>
      </c>
    </row>
    <row r="784" spans="1:43" x14ac:dyDescent="0.3">
      <c r="A784" t="s">
        <v>3497</v>
      </c>
      <c r="B784" t="s">
        <v>144</v>
      </c>
      <c r="C784" t="s">
        <v>46</v>
      </c>
      <c r="D784" s="3">
        <v>74210</v>
      </c>
      <c r="E784" t="s">
        <v>1384</v>
      </c>
      <c r="F784" t="s">
        <v>48</v>
      </c>
      <c r="G784" t="s">
        <v>49</v>
      </c>
      <c r="H784" t="s">
        <v>50</v>
      </c>
      <c r="I784" t="s">
        <v>51</v>
      </c>
      <c r="J784" t="s">
        <v>102</v>
      </c>
      <c r="K784" t="s">
        <v>102</v>
      </c>
      <c r="L784" t="s">
        <v>103</v>
      </c>
      <c r="M784" t="s">
        <v>52</v>
      </c>
      <c r="N784" t="s">
        <v>2272</v>
      </c>
      <c r="O784" t="s">
        <v>3498</v>
      </c>
      <c r="P784" t="s">
        <v>2271</v>
      </c>
      <c r="Q784" s="3">
        <v>300000831555599</v>
      </c>
      <c r="R784" t="s">
        <v>2243</v>
      </c>
      <c r="S784">
        <v>9200</v>
      </c>
      <c r="T784">
        <v>9200</v>
      </c>
      <c r="U784" s="3">
        <v>1</v>
      </c>
      <c r="V784" t="s">
        <v>2272</v>
      </c>
      <c r="W784" t="s">
        <v>2273</v>
      </c>
      <c r="X784" t="s">
        <v>2274</v>
      </c>
      <c r="Y784" s="3">
        <v>31</v>
      </c>
      <c r="Z784" t="s">
        <v>3536</v>
      </c>
      <c r="AA784" t="s">
        <v>3537</v>
      </c>
      <c r="AB784" t="s">
        <v>3538</v>
      </c>
      <c r="AC784" t="s">
        <v>3520</v>
      </c>
      <c r="AD784" t="s">
        <v>110</v>
      </c>
      <c r="AE784" t="s">
        <v>60</v>
      </c>
      <c r="AF784" t="s">
        <v>2247</v>
      </c>
      <c r="AH784" s="3">
        <v>0</v>
      </c>
      <c r="AI784" s="3">
        <v>2023</v>
      </c>
      <c r="AJ784" s="4">
        <v>44958</v>
      </c>
      <c r="AK784" s="5">
        <v>45001</v>
      </c>
      <c r="AL784" t="s">
        <v>3508</v>
      </c>
      <c r="AM784" t="s">
        <v>116</v>
      </c>
      <c r="AN784">
        <v>9200</v>
      </c>
      <c r="AO784">
        <v>62.410000000000004</v>
      </c>
      <c r="AQ784" s="6">
        <v>62.410000000000004</v>
      </c>
    </row>
    <row r="785" spans="1:43" x14ac:dyDescent="0.3">
      <c r="A785" t="s">
        <v>3497</v>
      </c>
      <c r="B785" t="s">
        <v>162</v>
      </c>
      <c r="C785" t="s">
        <v>46</v>
      </c>
      <c r="D785" s="3">
        <v>74210</v>
      </c>
      <c r="E785" t="s">
        <v>1384</v>
      </c>
      <c r="F785" t="s">
        <v>48</v>
      </c>
      <c r="G785" t="s">
        <v>49</v>
      </c>
      <c r="H785" t="s">
        <v>50</v>
      </c>
      <c r="I785" t="s">
        <v>51</v>
      </c>
      <c r="J785" t="s">
        <v>102</v>
      </c>
      <c r="K785" t="s">
        <v>102</v>
      </c>
      <c r="L785" t="s">
        <v>103</v>
      </c>
      <c r="M785" t="s">
        <v>52</v>
      </c>
      <c r="N785" t="s">
        <v>2312</v>
      </c>
      <c r="O785" t="s">
        <v>3498</v>
      </c>
      <c r="P785" t="s">
        <v>2311</v>
      </c>
      <c r="Q785" s="3">
        <v>300000954650445</v>
      </c>
      <c r="R785" t="s">
        <v>2243</v>
      </c>
      <c r="S785">
        <v>409500</v>
      </c>
      <c r="T785">
        <v>81000</v>
      </c>
      <c r="U785" s="3">
        <v>2</v>
      </c>
      <c r="V785" t="s">
        <v>2312</v>
      </c>
      <c r="W785" t="s">
        <v>2313</v>
      </c>
      <c r="X785" t="s">
        <v>2314</v>
      </c>
      <c r="Y785" s="3">
        <v>2060</v>
      </c>
      <c r="Z785" t="s">
        <v>3576</v>
      </c>
      <c r="AA785" t="s">
        <v>3577</v>
      </c>
      <c r="AB785" t="s">
        <v>3578</v>
      </c>
      <c r="AC785" t="s">
        <v>3579</v>
      </c>
      <c r="AD785" t="s">
        <v>110</v>
      </c>
      <c r="AE785" t="s">
        <v>60</v>
      </c>
      <c r="AF785" t="s">
        <v>2247</v>
      </c>
      <c r="AH785" s="3">
        <v>0</v>
      </c>
      <c r="AI785" s="3">
        <v>2023</v>
      </c>
      <c r="AJ785" s="4">
        <v>45051</v>
      </c>
      <c r="AK785" s="5">
        <v>45061</v>
      </c>
      <c r="AL785" t="s">
        <v>3580</v>
      </c>
      <c r="AM785" t="s">
        <v>116</v>
      </c>
      <c r="AN785">
        <v>81000</v>
      </c>
      <c r="AO785">
        <v>527.38</v>
      </c>
      <c r="AQ785" s="6">
        <v>527.38</v>
      </c>
    </row>
    <row r="786" spans="1:43" x14ac:dyDescent="0.3">
      <c r="A786" t="s">
        <v>3497</v>
      </c>
      <c r="B786" t="s">
        <v>162</v>
      </c>
      <c r="C786" t="s">
        <v>46</v>
      </c>
      <c r="D786" s="3">
        <v>74210</v>
      </c>
      <c r="E786" t="s">
        <v>1384</v>
      </c>
      <c r="F786" t="s">
        <v>48</v>
      </c>
      <c r="G786" t="s">
        <v>49</v>
      </c>
      <c r="H786" t="s">
        <v>50</v>
      </c>
      <c r="I786" t="s">
        <v>51</v>
      </c>
      <c r="J786" t="s">
        <v>102</v>
      </c>
      <c r="K786" t="s">
        <v>102</v>
      </c>
      <c r="L786" t="s">
        <v>103</v>
      </c>
      <c r="M786" t="s">
        <v>52</v>
      </c>
      <c r="N786" t="s">
        <v>2312</v>
      </c>
      <c r="O786" t="s">
        <v>3498</v>
      </c>
      <c r="P786" t="s">
        <v>2311</v>
      </c>
      <c r="Q786" s="3">
        <v>300000954650445</v>
      </c>
      <c r="R786" t="s">
        <v>2243</v>
      </c>
      <c r="S786">
        <v>409500</v>
      </c>
      <c r="T786">
        <v>165000</v>
      </c>
      <c r="U786" s="3">
        <v>4</v>
      </c>
      <c r="V786" t="s">
        <v>2312</v>
      </c>
      <c r="W786" t="s">
        <v>2313</v>
      </c>
      <c r="X786" t="s">
        <v>2314</v>
      </c>
      <c r="Y786" s="3">
        <v>2061</v>
      </c>
      <c r="Z786" t="s">
        <v>3576</v>
      </c>
      <c r="AA786" t="s">
        <v>3581</v>
      </c>
      <c r="AB786" t="s">
        <v>3578</v>
      </c>
      <c r="AC786" t="s">
        <v>3579</v>
      </c>
      <c r="AD786" t="s">
        <v>110</v>
      </c>
      <c r="AE786" t="s">
        <v>60</v>
      </c>
      <c r="AF786" t="s">
        <v>2247</v>
      </c>
      <c r="AH786" s="3">
        <v>0</v>
      </c>
      <c r="AI786" s="3">
        <v>2023</v>
      </c>
      <c r="AJ786" s="4">
        <v>45051</v>
      </c>
      <c r="AK786" s="5">
        <v>45061</v>
      </c>
      <c r="AL786" t="s">
        <v>3582</v>
      </c>
      <c r="AM786" t="s">
        <v>116</v>
      </c>
      <c r="AN786">
        <v>165000</v>
      </c>
      <c r="AO786">
        <v>1074.29</v>
      </c>
      <c r="AQ786" s="6">
        <v>1074.29</v>
      </c>
    </row>
    <row r="787" spans="1:43" x14ac:dyDescent="0.3">
      <c r="A787" t="s">
        <v>3497</v>
      </c>
      <c r="B787" t="s">
        <v>45</v>
      </c>
      <c r="C787" t="s">
        <v>46</v>
      </c>
      <c r="D787" s="3">
        <v>74210</v>
      </c>
      <c r="E787" t="s">
        <v>1384</v>
      </c>
      <c r="F787" t="s">
        <v>48</v>
      </c>
      <c r="G787" t="s">
        <v>49</v>
      </c>
      <c r="H787" t="s">
        <v>50</v>
      </c>
      <c r="I787" t="s">
        <v>51</v>
      </c>
      <c r="J787" t="s">
        <v>102</v>
      </c>
      <c r="K787" t="s">
        <v>102</v>
      </c>
      <c r="L787" t="s">
        <v>103</v>
      </c>
      <c r="M787" t="s">
        <v>52</v>
      </c>
      <c r="N787" t="s">
        <v>2416</v>
      </c>
      <c r="O787" t="s">
        <v>3498</v>
      </c>
      <c r="P787" t="s">
        <v>2415</v>
      </c>
      <c r="Q787" s="3">
        <v>300001023990678</v>
      </c>
      <c r="R787" t="s">
        <v>2243</v>
      </c>
      <c r="S787">
        <v>372486.40000000002</v>
      </c>
      <c r="T787">
        <v>200569.60000000001</v>
      </c>
      <c r="U787" s="3">
        <v>2</v>
      </c>
      <c r="V787" t="s">
        <v>2416</v>
      </c>
      <c r="W787" t="s">
        <v>2417</v>
      </c>
      <c r="X787" t="s">
        <v>2418</v>
      </c>
      <c r="Y787" s="3">
        <v>1709</v>
      </c>
      <c r="Z787" t="s">
        <v>3623</v>
      </c>
      <c r="AA787" t="s">
        <v>3624</v>
      </c>
      <c r="AB787" t="s">
        <v>3625</v>
      </c>
      <c r="AC787" t="s">
        <v>3626</v>
      </c>
      <c r="AD787" t="s">
        <v>110</v>
      </c>
      <c r="AE787" t="s">
        <v>60</v>
      </c>
      <c r="AF787" t="s">
        <v>2247</v>
      </c>
      <c r="AH787" s="3">
        <v>0</v>
      </c>
      <c r="AI787" s="3">
        <v>2023</v>
      </c>
      <c r="AJ787" s="4">
        <v>45083</v>
      </c>
      <c r="AK787" s="5">
        <v>45083</v>
      </c>
      <c r="AL787" t="s">
        <v>3580</v>
      </c>
      <c r="AM787" t="s">
        <v>116</v>
      </c>
      <c r="AN787">
        <v>200569.60000000001</v>
      </c>
      <c r="AO787">
        <v>1413.26</v>
      </c>
      <c r="AQ787" s="6">
        <v>1413.26</v>
      </c>
    </row>
    <row r="788" spans="1:43" x14ac:dyDescent="0.3">
      <c r="A788" t="s">
        <v>3497</v>
      </c>
      <c r="B788" t="s">
        <v>230</v>
      </c>
      <c r="C788" t="s">
        <v>46</v>
      </c>
      <c r="D788" s="3">
        <v>74210</v>
      </c>
      <c r="E788" t="s">
        <v>1384</v>
      </c>
      <c r="F788" t="s">
        <v>48</v>
      </c>
      <c r="G788" t="s">
        <v>49</v>
      </c>
      <c r="H788" t="s">
        <v>50</v>
      </c>
      <c r="I788" t="s">
        <v>51</v>
      </c>
      <c r="J788" t="s">
        <v>102</v>
      </c>
      <c r="K788" t="s">
        <v>102</v>
      </c>
      <c r="L788" t="s">
        <v>103</v>
      </c>
      <c r="M788" t="s">
        <v>52</v>
      </c>
      <c r="N788" t="s">
        <v>2438</v>
      </c>
      <c r="O788" t="s">
        <v>3498</v>
      </c>
      <c r="P788" t="s">
        <v>2437</v>
      </c>
      <c r="Q788" s="3">
        <v>300001088074281</v>
      </c>
      <c r="R788" t="s">
        <v>2243</v>
      </c>
      <c r="S788">
        <v>9200</v>
      </c>
      <c r="T788">
        <v>9200</v>
      </c>
      <c r="U788" s="3">
        <v>1</v>
      </c>
      <c r="V788" t="s">
        <v>2438</v>
      </c>
      <c r="W788" t="s">
        <v>2273</v>
      </c>
      <c r="X788" t="s">
        <v>2274</v>
      </c>
      <c r="Y788" s="3">
        <v>77</v>
      </c>
      <c r="Z788" t="s">
        <v>3635</v>
      </c>
      <c r="AA788" t="s">
        <v>3636</v>
      </c>
      <c r="AB788" t="s">
        <v>3637</v>
      </c>
      <c r="AC788" t="s">
        <v>3638</v>
      </c>
      <c r="AD788" t="s">
        <v>2363</v>
      </c>
      <c r="AE788" t="s">
        <v>60</v>
      </c>
      <c r="AF788" t="s">
        <v>2247</v>
      </c>
      <c r="AH788" s="3">
        <v>0</v>
      </c>
      <c r="AI788" s="3">
        <v>2023</v>
      </c>
      <c r="AJ788" s="4">
        <v>45110</v>
      </c>
      <c r="AK788" s="5">
        <v>45112</v>
      </c>
      <c r="AL788" t="s">
        <v>3508</v>
      </c>
      <c r="AM788" t="s">
        <v>116</v>
      </c>
      <c r="AN788">
        <v>9200</v>
      </c>
      <c r="AO788">
        <v>66.739999999999995</v>
      </c>
      <c r="AQ788" s="6">
        <v>66.739999999999995</v>
      </c>
    </row>
    <row r="789" spans="1:43" x14ac:dyDescent="0.3">
      <c r="A789" t="s">
        <v>3497</v>
      </c>
      <c r="B789" t="s">
        <v>230</v>
      </c>
      <c r="C789" t="s">
        <v>46</v>
      </c>
      <c r="D789" s="3">
        <v>74210</v>
      </c>
      <c r="E789" t="s">
        <v>1384</v>
      </c>
      <c r="F789" t="s">
        <v>48</v>
      </c>
      <c r="G789" t="s">
        <v>49</v>
      </c>
      <c r="H789" t="s">
        <v>50</v>
      </c>
      <c r="I789" t="s">
        <v>51</v>
      </c>
      <c r="J789" t="s">
        <v>102</v>
      </c>
      <c r="K789" t="s">
        <v>102</v>
      </c>
      <c r="L789" t="s">
        <v>103</v>
      </c>
      <c r="M789" t="s">
        <v>52</v>
      </c>
      <c r="N789" t="s">
        <v>2447</v>
      </c>
      <c r="O789" t="s">
        <v>3498</v>
      </c>
      <c r="P789" t="s">
        <v>2446</v>
      </c>
      <c r="Q789" s="3">
        <v>300001103251334</v>
      </c>
      <c r="R789" t="s">
        <v>2243</v>
      </c>
      <c r="S789">
        <v>63000</v>
      </c>
      <c r="T789">
        <v>63000</v>
      </c>
      <c r="U789" s="3">
        <v>1</v>
      </c>
      <c r="V789" t="s">
        <v>2447</v>
      </c>
      <c r="W789" t="s">
        <v>2448</v>
      </c>
      <c r="X789" t="s">
        <v>2449</v>
      </c>
      <c r="Y789" s="3">
        <v>406</v>
      </c>
      <c r="Z789" t="s">
        <v>3647</v>
      </c>
      <c r="AA789" t="s">
        <v>3648</v>
      </c>
      <c r="AB789" t="s">
        <v>3649</v>
      </c>
      <c r="AC789" t="s">
        <v>3650</v>
      </c>
      <c r="AD789" t="s">
        <v>110</v>
      </c>
      <c r="AE789" t="s">
        <v>60</v>
      </c>
      <c r="AF789" t="s">
        <v>2247</v>
      </c>
      <c r="AH789" s="3">
        <v>0</v>
      </c>
      <c r="AI789" s="3">
        <v>2023</v>
      </c>
      <c r="AJ789" s="4">
        <v>45117</v>
      </c>
      <c r="AK789" s="5">
        <v>45118</v>
      </c>
      <c r="AL789" t="s">
        <v>3508</v>
      </c>
      <c r="AM789" t="s">
        <v>116</v>
      </c>
      <c r="AN789">
        <v>63000</v>
      </c>
      <c r="AO789">
        <v>457.02</v>
      </c>
      <c r="AQ789" s="6">
        <v>457.02</v>
      </c>
    </row>
    <row r="790" spans="1:43" x14ac:dyDescent="0.3">
      <c r="A790" t="s">
        <v>3497</v>
      </c>
      <c r="B790" t="s">
        <v>289</v>
      </c>
      <c r="C790" t="s">
        <v>46</v>
      </c>
      <c r="D790" s="3">
        <v>74210</v>
      </c>
      <c r="E790" t="s">
        <v>1384</v>
      </c>
      <c r="F790" t="s">
        <v>48</v>
      </c>
      <c r="G790" t="s">
        <v>49</v>
      </c>
      <c r="H790" t="s">
        <v>50</v>
      </c>
      <c r="I790" t="s">
        <v>51</v>
      </c>
      <c r="J790" t="s">
        <v>102</v>
      </c>
      <c r="K790" t="s">
        <v>102</v>
      </c>
      <c r="L790" t="s">
        <v>103</v>
      </c>
      <c r="M790" t="s">
        <v>52</v>
      </c>
      <c r="N790" t="s">
        <v>2539</v>
      </c>
      <c r="O790" t="s">
        <v>3498</v>
      </c>
      <c r="P790" t="s">
        <v>2538</v>
      </c>
      <c r="Q790" s="3">
        <v>300001223293419</v>
      </c>
      <c r="R790" t="s">
        <v>2243</v>
      </c>
      <c r="S790">
        <v>509209</v>
      </c>
      <c r="T790">
        <v>0</v>
      </c>
      <c r="U790" s="3">
        <v>1</v>
      </c>
      <c r="V790" t="s">
        <v>2539</v>
      </c>
      <c r="W790" t="s">
        <v>2417</v>
      </c>
      <c r="X790" t="s">
        <v>2418</v>
      </c>
      <c r="Y790" s="3">
        <v>40</v>
      </c>
      <c r="Z790" t="s">
        <v>3699</v>
      </c>
      <c r="AA790" t="s">
        <v>3700</v>
      </c>
      <c r="AB790" t="s">
        <v>3701</v>
      </c>
      <c r="AC790" t="s">
        <v>3702</v>
      </c>
      <c r="AD790" t="s">
        <v>110</v>
      </c>
      <c r="AE790" t="s">
        <v>60</v>
      </c>
      <c r="AF790" t="s">
        <v>2247</v>
      </c>
      <c r="AH790" s="3">
        <v>0</v>
      </c>
      <c r="AI790" s="3">
        <v>2023</v>
      </c>
      <c r="AJ790" s="4">
        <v>45170</v>
      </c>
      <c r="AK790" s="5">
        <v>45210</v>
      </c>
      <c r="AL790" t="s">
        <v>3508</v>
      </c>
      <c r="AM790" t="s">
        <v>116</v>
      </c>
      <c r="AN790">
        <v>84129</v>
      </c>
      <c r="AO790">
        <v>619.41999999999996</v>
      </c>
      <c r="AQ790" s="6">
        <v>619.41999999999996</v>
      </c>
    </row>
    <row r="791" spans="1:43" x14ac:dyDescent="0.3">
      <c r="A791" t="s">
        <v>3497</v>
      </c>
      <c r="B791" t="s">
        <v>289</v>
      </c>
      <c r="C791" t="s">
        <v>46</v>
      </c>
      <c r="D791" s="3">
        <v>74210</v>
      </c>
      <c r="E791" t="s">
        <v>1384</v>
      </c>
      <c r="F791" t="s">
        <v>48</v>
      </c>
      <c r="G791" t="s">
        <v>49</v>
      </c>
      <c r="H791" t="s">
        <v>50</v>
      </c>
      <c r="I791" t="s">
        <v>51</v>
      </c>
      <c r="J791" t="s">
        <v>102</v>
      </c>
      <c r="K791" t="s">
        <v>102</v>
      </c>
      <c r="L791" t="s">
        <v>103</v>
      </c>
      <c r="M791" t="s">
        <v>52</v>
      </c>
      <c r="N791" t="s">
        <v>2539</v>
      </c>
      <c r="O791" t="s">
        <v>3498</v>
      </c>
      <c r="P791" t="s">
        <v>2538</v>
      </c>
      <c r="Q791" s="3">
        <v>300001223293419</v>
      </c>
      <c r="R791" t="s">
        <v>2243</v>
      </c>
      <c r="S791">
        <v>509209</v>
      </c>
      <c r="T791">
        <v>0</v>
      </c>
      <c r="U791" s="3">
        <v>1</v>
      </c>
      <c r="V791" t="s">
        <v>2539</v>
      </c>
      <c r="W791" t="s">
        <v>2417</v>
      </c>
      <c r="X791" t="s">
        <v>2418</v>
      </c>
      <c r="Y791" s="3">
        <v>41</v>
      </c>
      <c r="Z791" t="s">
        <v>3699</v>
      </c>
      <c r="AA791" t="s">
        <v>3700</v>
      </c>
      <c r="AB791" t="s">
        <v>3701</v>
      </c>
      <c r="AC791" t="s">
        <v>3702</v>
      </c>
      <c r="AD791" t="s">
        <v>110</v>
      </c>
      <c r="AE791" t="s">
        <v>60</v>
      </c>
      <c r="AF791" t="s">
        <v>2247</v>
      </c>
      <c r="AH791" s="3">
        <v>0</v>
      </c>
      <c r="AI791" s="3">
        <v>2023</v>
      </c>
      <c r="AJ791" s="4">
        <v>45170</v>
      </c>
      <c r="AK791" s="5">
        <v>45210</v>
      </c>
      <c r="AL791" t="s">
        <v>3508</v>
      </c>
      <c r="AM791" t="s">
        <v>116</v>
      </c>
      <c r="AN791">
        <v>-84129</v>
      </c>
      <c r="AP791">
        <v>619.41999999999996</v>
      </c>
      <c r="AQ791" s="6">
        <v>-619.41999999999996</v>
      </c>
    </row>
    <row r="792" spans="1:43" x14ac:dyDescent="0.3">
      <c r="A792" t="s">
        <v>3497</v>
      </c>
      <c r="B792" t="s">
        <v>117</v>
      </c>
      <c r="C792" t="s">
        <v>46</v>
      </c>
      <c r="D792" s="3">
        <v>74210</v>
      </c>
      <c r="E792" t="s">
        <v>1384</v>
      </c>
      <c r="F792" t="s">
        <v>48</v>
      </c>
      <c r="G792" t="s">
        <v>49</v>
      </c>
      <c r="H792" t="s">
        <v>50</v>
      </c>
      <c r="I792" t="s">
        <v>51</v>
      </c>
      <c r="J792" t="s">
        <v>102</v>
      </c>
      <c r="K792" t="s">
        <v>102</v>
      </c>
      <c r="L792" t="s">
        <v>103</v>
      </c>
      <c r="M792" t="s">
        <v>52</v>
      </c>
      <c r="N792" t="s">
        <v>2719</v>
      </c>
      <c r="O792" t="s">
        <v>3498</v>
      </c>
      <c r="P792" t="s">
        <v>2718</v>
      </c>
      <c r="Q792" s="3">
        <v>300001443646470</v>
      </c>
      <c r="R792" t="s">
        <v>2243</v>
      </c>
      <c r="S792">
        <v>991900</v>
      </c>
      <c r="T792">
        <v>0</v>
      </c>
      <c r="U792" s="3">
        <v>1</v>
      </c>
      <c r="V792" t="s">
        <v>2719</v>
      </c>
      <c r="W792" t="s">
        <v>2720</v>
      </c>
      <c r="X792" t="s">
        <v>2721</v>
      </c>
      <c r="Y792" s="3">
        <v>4</v>
      </c>
      <c r="Z792" t="s">
        <v>3825</v>
      </c>
      <c r="AA792" t="s">
        <v>3826</v>
      </c>
      <c r="AB792" t="s">
        <v>3827</v>
      </c>
      <c r="AC792" t="s">
        <v>3828</v>
      </c>
      <c r="AD792" t="s">
        <v>110</v>
      </c>
      <c r="AE792" t="s">
        <v>60</v>
      </c>
      <c r="AF792" t="s">
        <v>2247</v>
      </c>
      <c r="AH792" s="3">
        <v>0</v>
      </c>
      <c r="AI792" s="3">
        <v>2023</v>
      </c>
      <c r="AJ792" s="4">
        <v>45251</v>
      </c>
      <c r="AK792" s="5">
        <v>45278</v>
      </c>
      <c r="AL792" t="s">
        <v>3508</v>
      </c>
      <c r="AM792" t="s">
        <v>116</v>
      </c>
      <c r="AN792">
        <v>991900</v>
      </c>
      <c r="AO792">
        <v>7462.95</v>
      </c>
      <c r="AQ792" s="6">
        <v>7462.95</v>
      </c>
    </row>
    <row r="793" spans="1:43" x14ac:dyDescent="0.3">
      <c r="A793" t="s">
        <v>3497</v>
      </c>
      <c r="B793" t="s">
        <v>85</v>
      </c>
      <c r="C793" t="s">
        <v>46</v>
      </c>
      <c r="D793" s="3">
        <v>74210</v>
      </c>
      <c r="E793" t="s">
        <v>1384</v>
      </c>
      <c r="F793" t="s">
        <v>48</v>
      </c>
      <c r="G793" t="s">
        <v>49</v>
      </c>
      <c r="H793" t="s">
        <v>50</v>
      </c>
      <c r="I793" t="s">
        <v>51</v>
      </c>
      <c r="J793" t="s">
        <v>102</v>
      </c>
      <c r="K793" t="s">
        <v>102</v>
      </c>
      <c r="L793" t="s">
        <v>103</v>
      </c>
      <c r="M793" t="s">
        <v>52</v>
      </c>
      <c r="N793" t="s">
        <v>2719</v>
      </c>
      <c r="O793" t="s">
        <v>3498</v>
      </c>
      <c r="P793" t="s">
        <v>2718</v>
      </c>
      <c r="Q793" s="3">
        <v>300001443646470</v>
      </c>
      <c r="R793" t="s">
        <v>2243</v>
      </c>
      <c r="S793">
        <v>991900</v>
      </c>
      <c r="T793">
        <v>0</v>
      </c>
      <c r="U793" s="3">
        <v>1</v>
      </c>
      <c r="V793" t="s">
        <v>2719</v>
      </c>
      <c r="W793" t="s">
        <v>2720</v>
      </c>
      <c r="X793" t="s">
        <v>2721</v>
      </c>
      <c r="Y793" s="3">
        <v>444</v>
      </c>
      <c r="Z793" t="s">
        <v>3829</v>
      </c>
      <c r="AA793" t="s">
        <v>3826</v>
      </c>
      <c r="AB793" t="s">
        <v>3830</v>
      </c>
      <c r="AC793" t="s">
        <v>3516</v>
      </c>
      <c r="AD793" t="s">
        <v>110</v>
      </c>
      <c r="AE793" t="s">
        <v>60</v>
      </c>
      <c r="AF793" t="s">
        <v>2247</v>
      </c>
      <c r="AH793" s="3">
        <v>0</v>
      </c>
      <c r="AI793" s="3">
        <v>2023</v>
      </c>
      <c r="AJ793" s="4">
        <v>45261</v>
      </c>
      <c r="AK793" s="5">
        <v>45282</v>
      </c>
      <c r="AL793" t="s">
        <v>3508</v>
      </c>
      <c r="AM793" t="s">
        <v>116</v>
      </c>
      <c r="AN793">
        <v>-991900</v>
      </c>
      <c r="AP793">
        <v>7462.95</v>
      </c>
      <c r="AQ793" s="6">
        <v>-7462.95</v>
      </c>
    </row>
    <row r="794" spans="1:43" x14ac:dyDescent="0.3">
      <c r="A794" t="s">
        <v>3497</v>
      </c>
      <c r="B794" t="s">
        <v>85</v>
      </c>
      <c r="C794" t="s">
        <v>46</v>
      </c>
      <c r="D794" s="3">
        <v>74210</v>
      </c>
      <c r="E794" t="s">
        <v>1384</v>
      </c>
      <c r="F794" t="s">
        <v>48</v>
      </c>
      <c r="G794" t="s">
        <v>49</v>
      </c>
      <c r="H794" t="s">
        <v>50</v>
      </c>
      <c r="I794" t="s">
        <v>51</v>
      </c>
      <c r="J794" t="s">
        <v>102</v>
      </c>
      <c r="K794" t="s">
        <v>102</v>
      </c>
      <c r="L794" t="s">
        <v>103</v>
      </c>
      <c r="M794" t="s">
        <v>52</v>
      </c>
      <c r="N794" t="s">
        <v>2719</v>
      </c>
      <c r="O794" t="s">
        <v>3498</v>
      </c>
      <c r="P794" t="s">
        <v>2718</v>
      </c>
      <c r="Q794" s="3">
        <v>300001443646470</v>
      </c>
      <c r="R794" t="s">
        <v>2243</v>
      </c>
      <c r="S794">
        <v>991900</v>
      </c>
      <c r="T794">
        <v>991900</v>
      </c>
      <c r="U794" s="3">
        <v>2</v>
      </c>
      <c r="V794" t="s">
        <v>2719</v>
      </c>
      <c r="W794" t="s">
        <v>2720</v>
      </c>
      <c r="X794" t="s">
        <v>2721</v>
      </c>
      <c r="Y794" s="3">
        <v>443</v>
      </c>
      <c r="Z794" t="s">
        <v>3829</v>
      </c>
      <c r="AA794" t="s">
        <v>3831</v>
      </c>
      <c r="AB794" t="s">
        <v>3830</v>
      </c>
      <c r="AC794" t="s">
        <v>3516</v>
      </c>
      <c r="AD794" t="s">
        <v>110</v>
      </c>
      <c r="AE794" t="s">
        <v>60</v>
      </c>
      <c r="AF794" t="s">
        <v>2726</v>
      </c>
      <c r="AG794" t="s">
        <v>2727</v>
      </c>
      <c r="AH794" s="3">
        <v>1</v>
      </c>
      <c r="AI794" s="3">
        <v>2023</v>
      </c>
      <c r="AJ794" s="4">
        <v>45261</v>
      </c>
      <c r="AK794" s="5">
        <v>45282</v>
      </c>
      <c r="AL794" t="s">
        <v>3580</v>
      </c>
      <c r="AM794" t="s">
        <v>116</v>
      </c>
      <c r="AN794">
        <v>991900</v>
      </c>
      <c r="AO794">
        <v>7462.95</v>
      </c>
      <c r="AQ794" s="6">
        <v>7462.95</v>
      </c>
    </row>
    <row r="795" spans="1:43" x14ac:dyDescent="0.3">
      <c r="A795" t="s">
        <v>3497</v>
      </c>
      <c r="B795" t="s">
        <v>150</v>
      </c>
      <c r="C795" t="s">
        <v>46</v>
      </c>
      <c r="D795" s="3">
        <v>74210</v>
      </c>
      <c r="E795" t="s">
        <v>1384</v>
      </c>
      <c r="F795" t="s">
        <v>48</v>
      </c>
      <c r="G795" t="s">
        <v>49</v>
      </c>
      <c r="H795" t="s">
        <v>50</v>
      </c>
      <c r="I795" t="s">
        <v>51</v>
      </c>
      <c r="J795" t="s">
        <v>102</v>
      </c>
      <c r="K795" t="s">
        <v>102</v>
      </c>
      <c r="L795" t="s">
        <v>103</v>
      </c>
      <c r="M795" t="s">
        <v>52</v>
      </c>
      <c r="N795" t="s">
        <v>2755</v>
      </c>
      <c r="O795" t="s">
        <v>3498</v>
      </c>
      <c r="P795" t="s">
        <v>2754</v>
      </c>
      <c r="Q795" s="3">
        <v>300001603023466</v>
      </c>
      <c r="R795" t="s">
        <v>2243</v>
      </c>
      <c r="S795">
        <v>19000</v>
      </c>
      <c r="T795">
        <v>19000</v>
      </c>
      <c r="U795" s="3">
        <v>1</v>
      </c>
      <c r="V795" t="s">
        <v>2755</v>
      </c>
      <c r="W795" t="s">
        <v>2756</v>
      </c>
      <c r="X795" t="s">
        <v>2757</v>
      </c>
      <c r="Y795" s="3">
        <v>2</v>
      </c>
      <c r="Z795" t="s">
        <v>3864</v>
      </c>
      <c r="AA795" t="s">
        <v>3865</v>
      </c>
      <c r="AB795" t="s">
        <v>3866</v>
      </c>
      <c r="AC795" t="s">
        <v>3867</v>
      </c>
      <c r="AD795" t="s">
        <v>110</v>
      </c>
      <c r="AE795" t="s">
        <v>60</v>
      </c>
      <c r="AF795" t="s">
        <v>2247</v>
      </c>
      <c r="AH795" s="3">
        <v>0</v>
      </c>
      <c r="AI795" s="3">
        <v>2024</v>
      </c>
      <c r="AJ795" s="4">
        <v>45342</v>
      </c>
      <c r="AK795" s="5">
        <v>45352</v>
      </c>
      <c r="AL795" t="s">
        <v>3508</v>
      </c>
      <c r="AM795" t="s">
        <v>116</v>
      </c>
      <c r="AN795">
        <v>19000</v>
      </c>
      <c r="AO795">
        <v>144.39000000000001</v>
      </c>
      <c r="AQ795" s="6">
        <v>144.39000000000001</v>
      </c>
    </row>
    <row r="796" spans="1:43" x14ac:dyDescent="0.3">
      <c r="A796" t="s">
        <v>3497</v>
      </c>
      <c r="B796" t="s">
        <v>144</v>
      </c>
      <c r="C796" t="s">
        <v>46</v>
      </c>
      <c r="D796" s="3">
        <v>74210</v>
      </c>
      <c r="E796" t="s">
        <v>1384</v>
      </c>
      <c r="F796" t="s">
        <v>4600</v>
      </c>
      <c r="G796" t="s">
        <v>49</v>
      </c>
      <c r="H796" t="s">
        <v>50</v>
      </c>
      <c r="I796" t="s">
        <v>51</v>
      </c>
      <c r="J796" t="s">
        <v>102</v>
      </c>
      <c r="K796" t="s">
        <v>102</v>
      </c>
      <c r="L796" t="s">
        <v>103</v>
      </c>
      <c r="M796" t="s">
        <v>52</v>
      </c>
      <c r="N796" t="s">
        <v>4601</v>
      </c>
      <c r="O796" t="s">
        <v>3498</v>
      </c>
      <c r="P796" t="s">
        <v>4602</v>
      </c>
      <c r="Q796" s="3">
        <v>300000734193864</v>
      </c>
      <c r="R796" t="s">
        <v>2243</v>
      </c>
      <c r="S796">
        <v>0</v>
      </c>
      <c r="T796">
        <v>0</v>
      </c>
      <c r="U796" s="3">
        <v>1</v>
      </c>
      <c r="V796" t="s">
        <v>4601</v>
      </c>
      <c r="W796" t="s">
        <v>2254</v>
      </c>
      <c r="X796" t="s">
        <v>2255</v>
      </c>
      <c r="Y796" s="3">
        <v>3</v>
      </c>
      <c r="Z796" t="s">
        <v>4603</v>
      </c>
      <c r="AA796" t="s">
        <v>4604</v>
      </c>
      <c r="AB796" t="s">
        <v>4605</v>
      </c>
      <c r="AC796" t="s">
        <v>4606</v>
      </c>
      <c r="AD796" t="s">
        <v>110</v>
      </c>
      <c r="AE796" t="s">
        <v>60</v>
      </c>
      <c r="AF796" t="s">
        <v>2247</v>
      </c>
      <c r="AH796" s="3">
        <v>0</v>
      </c>
      <c r="AI796" s="3">
        <v>2023</v>
      </c>
      <c r="AJ796" s="4">
        <v>44963</v>
      </c>
      <c r="AK796" s="5">
        <v>44986</v>
      </c>
      <c r="AL796" t="s">
        <v>3508</v>
      </c>
      <c r="AM796" t="s">
        <v>116</v>
      </c>
      <c r="AN796">
        <v>141570</v>
      </c>
      <c r="AO796">
        <v>985.18000000000006</v>
      </c>
      <c r="AQ796" s="6">
        <v>985.18000000000006</v>
      </c>
    </row>
    <row r="797" spans="1:43" x14ac:dyDescent="0.3">
      <c r="A797" t="s">
        <v>3497</v>
      </c>
      <c r="B797" t="s">
        <v>144</v>
      </c>
      <c r="C797" t="s">
        <v>46</v>
      </c>
      <c r="D797" s="3">
        <v>74210</v>
      </c>
      <c r="E797" t="s">
        <v>1384</v>
      </c>
      <c r="F797" t="s">
        <v>4600</v>
      </c>
      <c r="G797" t="s">
        <v>49</v>
      </c>
      <c r="H797" t="s">
        <v>50</v>
      </c>
      <c r="I797" t="s">
        <v>51</v>
      </c>
      <c r="J797" t="s">
        <v>102</v>
      </c>
      <c r="K797" t="s">
        <v>102</v>
      </c>
      <c r="L797" t="s">
        <v>103</v>
      </c>
      <c r="M797" t="s">
        <v>52</v>
      </c>
      <c r="N797" t="s">
        <v>4601</v>
      </c>
      <c r="O797" t="s">
        <v>3498</v>
      </c>
      <c r="P797" t="s">
        <v>4602</v>
      </c>
      <c r="Q797" s="3">
        <v>300000734193864</v>
      </c>
      <c r="R797" t="s">
        <v>2243</v>
      </c>
      <c r="S797">
        <v>0</v>
      </c>
      <c r="T797">
        <v>0</v>
      </c>
      <c r="U797" s="3">
        <v>1</v>
      </c>
      <c r="V797" t="s">
        <v>4601</v>
      </c>
      <c r="W797" t="s">
        <v>2254</v>
      </c>
      <c r="X797" t="s">
        <v>2255</v>
      </c>
      <c r="Y797" s="3">
        <v>4</v>
      </c>
      <c r="Z797" t="s">
        <v>4603</v>
      </c>
      <c r="AA797" t="s">
        <v>4604</v>
      </c>
      <c r="AB797" t="s">
        <v>4605</v>
      </c>
      <c r="AC797" t="s">
        <v>4606</v>
      </c>
      <c r="AD797" t="s">
        <v>110</v>
      </c>
      <c r="AE797" t="s">
        <v>60</v>
      </c>
      <c r="AF797" t="s">
        <v>2247</v>
      </c>
      <c r="AH797" s="3">
        <v>0</v>
      </c>
      <c r="AI797" s="3">
        <v>2023</v>
      </c>
      <c r="AJ797" s="4">
        <v>44963</v>
      </c>
      <c r="AK797" s="5">
        <v>44986</v>
      </c>
      <c r="AL797" t="s">
        <v>3508</v>
      </c>
      <c r="AM797" t="s">
        <v>116</v>
      </c>
      <c r="AN797">
        <v>-141570</v>
      </c>
      <c r="AP797">
        <v>985.18000000000006</v>
      </c>
      <c r="AQ797" s="6">
        <v>-985.18000000000006</v>
      </c>
    </row>
    <row r="798" spans="1:43" x14ac:dyDescent="0.3">
      <c r="A798" t="s">
        <v>3497</v>
      </c>
      <c r="B798" t="s">
        <v>45</v>
      </c>
      <c r="C798" t="s">
        <v>46</v>
      </c>
      <c r="D798" s="3">
        <v>74725</v>
      </c>
      <c r="E798" t="s">
        <v>4660</v>
      </c>
      <c r="F798" t="s">
        <v>48</v>
      </c>
      <c r="G798" t="s">
        <v>49</v>
      </c>
      <c r="H798" t="s">
        <v>50</v>
      </c>
      <c r="I798" t="s">
        <v>51</v>
      </c>
      <c r="J798" t="s">
        <v>102</v>
      </c>
      <c r="K798" t="s">
        <v>102</v>
      </c>
      <c r="L798" t="s">
        <v>103</v>
      </c>
      <c r="M798" t="s">
        <v>52</v>
      </c>
      <c r="N798" t="s">
        <v>2488</v>
      </c>
      <c r="O798" t="s">
        <v>3498</v>
      </c>
      <c r="P798" t="s">
        <v>2487</v>
      </c>
      <c r="Q798" s="3">
        <v>300001142440419</v>
      </c>
      <c r="R798" t="s">
        <v>2243</v>
      </c>
      <c r="S798">
        <v>182085.84</v>
      </c>
      <c r="T798">
        <v>182085.84</v>
      </c>
      <c r="U798" s="3">
        <v>1</v>
      </c>
      <c r="V798" t="s">
        <v>2488</v>
      </c>
      <c r="W798" t="s">
        <v>2489</v>
      </c>
      <c r="X798" t="s">
        <v>2490</v>
      </c>
      <c r="Y798" s="3">
        <v>2</v>
      </c>
      <c r="Z798" t="s">
        <v>3666</v>
      </c>
      <c r="AA798" t="s">
        <v>3667</v>
      </c>
      <c r="AB798" t="s">
        <v>3668</v>
      </c>
      <c r="AC798" t="s">
        <v>3669</v>
      </c>
      <c r="AD798" t="s">
        <v>110</v>
      </c>
      <c r="AE798" t="s">
        <v>60</v>
      </c>
      <c r="AF798" t="s">
        <v>2247</v>
      </c>
      <c r="AH798" s="3">
        <v>0</v>
      </c>
      <c r="AI798" s="3">
        <v>2023</v>
      </c>
      <c r="AJ798" s="4">
        <v>45103</v>
      </c>
      <c r="AK798" s="5">
        <v>45138</v>
      </c>
      <c r="AL798" t="s">
        <v>3508</v>
      </c>
      <c r="AM798" t="s">
        <v>116</v>
      </c>
      <c r="AN798">
        <v>182085.84</v>
      </c>
      <c r="AO798">
        <v>1313.75</v>
      </c>
      <c r="AQ798" s="6">
        <v>1313.75</v>
      </c>
    </row>
    <row r="799" spans="1:43" x14ac:dyDescent="0.3">
      <c r="A799" t="s">
        <v>98</v>
      </c>
      <c r="B799" t="s">
        <v>45</v>
      </c>
      <c r="C799" t="s">
        <v>46</v>
      </c>
      <c r="D799" s="3">
        <v>75105</v>
      </c>
      <c r="E799" t="s">
        <v>100</v>
      </c>
      <c r="F799" t="s">
        <v>101</v>
      </c>
      <c r="G799" t="s">
        <v>49</v>
      </c>
      <c r="H799" t="s">
        <v>50</v>
      </c>
      <c r="I799" t="s">
        <v>51</v>
      </c>
      <c r="J799" t="s">
        <v>102</v>
      </c>
      <c r="K799" t="s">
        <v>102</v>
      </c>
      <c r="L799" t="s">
        <v>103</v>
      </c>
      <c r="M799" t="s">
        <v>52</v>
      </c>
      <c r="N799" t="s">
        <v>104</v>
      </c>
      <c r="O799" t="s">
        <v>105</v>
      </c>
      <c r="Q799" s="3"/>
      <c r="U799" s="3"/>
      <c r="W799" t="s">
        <v>43</v>
      </c>
      <c r="X799" t="s">
        <v>43</v>
      </c>
      <c r="Y799" s="3">
        <v>5</v>
      </c>
      <c r="Z799" t="s">
        <v>106</v>
      </c>
      <c r="AA799" t="s">
        <v>107</v>
      </c>
      <c r="AB799" t="s">
        <v>108</v>
      </c>
      <c r="AC799" t="s">
        <v>109</v>
      </c>
      <c r="AD799" t="s">
        <v>110</v>
      </c>
      <c r="AE799" t="s">
        <v>60</v>
      </c>
      <c r="AH799" s="3"/>
      <c r="AI799" s="3">
        <v>2023</v>
      </c>
      <c r="AJ799" s="4">
        <v>45083</v>
      </c>
      <c r="AK799" s="5">
        <v>45132</v>
      </c>
      <c r="AL799" t="s">
        <v>43</v>
      </c>
      <c r="AM799" t="s">
        <v>61</v>
      </c>
      <c r="AN799">
        <v>12.620000000000001</v>
      </c>
      <c r="AO799">
        <v>12.620000000000001</v>
      </c>
      <c r="AQ799" s="6">
        <v>12.620000000000001</v>
      </c>
    </row>
    <row r="800" spans="1:43" x14ac:dyDescent="0.3">
      <c r="A800" t="s">
        <v>98</v>
      </c>
      <c r="B800" t="s">
        <v>45</v>
      </c>
      <c r="C800" t="s">
        <v>46</v>
      </c>
      <c r="D800" s="3">
        <v>75105</v>
      </c>
      <c r="E800" t="s">
        <v>100</v>
      </c>
      <c r="F800" t="s">
        <v>48</v>
      </c>
      <c r="G800" t="s">
        <v>49</v>
      </c>
      <c r="H800" t="s">
        <v>50</v>
      </c>
      <c r="I800" t="s">
        <v>51</v>
      </c>
      <c r="J800" t="s">
        <v>102</v>
      </c>
      <c r="K800" t="s">
        <v>102</v>
      </c>
      <c r="L800" t="s">
        <v>103</v>
      </c>
      <c r="M800" t="s">
        <v>52</v>
      </c>
      <c r="N800" t="s">
        <v>111</v>
      </c>
      <c r="O800" t="s">
        <v>105</v>
      </c>
      <c r="Q800" s="3"/>
      <c r="U800" s="3"/>
      <c r="W800" t="s">
        <v>43</v>
      </c>
      <c r="X800" t="s">
        <v>43</v>
      </c>
      <c r="Y800" s="3">
        <v>2</v>
      </c>
      <c r="Z800" t="s">
        <v>112</v>
      </c>
      <c r="AA800" t="s">
        <v>113</v>
      </c>
      <c r="AB800" t="s">
        <v>114</v>
      </c>
      <c r="AC800" t="s">
        <v>115</v>
      </c>
      <c r="AD800" t="s">
        <v>110</v>
      </c>
      <c r="AE800" t="s">
        <v>60</v>
      </c>
      <c r="AH800" s="3"/>
      <c r="AI800" s="3">
        <v>2023</v>
      </c>
      <c r="AJ800" s="4">
        <v>45103</v>
      </c>
      <c r="AK800" s="5">
        <v>45138</v>
      </c>
      <c r="AL800" t="s">
        <v>43</v>
      </c>
      <c r="AM800" t="s">
        <v>116</v>
      </c>
      <c r="AN800">
        <v>12746.01</v>
      </c>
      <c r="AO800">
        <v>92.59</v>
      </c>
      <c r="AQ800" s="6">
        <v>92.59</v>
      </c>
    </row>
    <row r="801" spans="1:43" x14ac:dyDescent="0.3">
      <c r="A801" t="s">
        <v>98</v>
      </c>
      <c r="B801" t="s">
        <v>144</v>
      </c>
      <c r="C801" t="s">
        <v>46</v>
      </c>
      <c r="D801" s="3">
        <v>75105</v>
      </c>
      <c r="E801" t="s">
        <v>100</v>
      </c>
      <c r="F801" t="s">
        <v>48</v>
      </c>
      <c r="G801" t="s">
        <v>49</v>
      </c>
      <c r="H801" t="s">
        <v>50</v>
      </c>
      <c r="I801" t="s">
        <v>51</v>
      </c>
      <c r="J801" t="s">
        <v>102</v>
      </c>
      <c r="K801" t="s">
        <v>102</v>
      </c>
      <c r="L801" t="s">
        <v>103</v>
      </c>
      <c r="M801" t="s">
        <v>52</v>
      </c>
      <c r="N801" t="s">
        <v>145</v>
      </c>
      <c r="O801" t="s">
        <v>105</v>
      </c>
      <c r="Q801" s="3"/>
      <c r="U801" s="3"/>
      <c r="W801" t="s">
        <v>43</v>
      </c>
      <c r="X801" t="s">
        <v>43</v>
      </c>
      <c r="Y801" s="3">
        <v>3</v>
      </c>
      <c r="Z801" t="s">
        <v>146</v>
      </c>
      <c r="AA801" t="s">
        <v>147</v>
      </c>
      <c r="AB801" t="s">
        <v>148</v>
      </c>
      <c r="AC801" t="s">
        <v>149</v>
      </c>
      <c r="AD801" t="s">
        <v>110</v>
      </c>
      <c r="AE801" t="s">
        <v>60</v>
      </c>
      <c r="AH801" s="3"/>
      <c r="AI801" s="3">
        <v>2023</v>
      </c>
      <c r="AJ801" s="4">
        <v>44958</v>
      </c>
      <c r="AK801" s="5">
        <v>45093</v>
      </c>
      <c r="AL801" t="s">
        <v>43</v>
      </c>
      <c r="AM801" t="s">
        <v>116</v>
      </c>
      <c r="AN801">
        <v>16279.2</v>
      </c>
      <c r="AO801">
        <v>109.3</v>
      </c>
      <c r="AQ801" s="6">
        <v>109.3</v>
      </c>
    </row>
    <row r="802" spans="1:43" x14ac:dyDescent="0.3">
      <c r="A802" t="s">
        <v>98</v>
      </c>
      <c r="B802" t="s">
        <v>156</v>
      </c>
      <c r="C802" t="s">
        <v>46</v>
      </c>
      <c r="D802" s="3">
        <v>75105</v>
      </c>
      <c r="E802" t="s">
        <v>100</v>
      </c>
      <c r="F802" t="s">
        <v>48</v>
      </c>
      <c r="G802" t="s">
        <v>49</v>
      </c>
      <c r="H802" t="s">
        <v>50</v>
      </c>
      <c r="I802" t="s">
        <v>51</v>
      </c>
      <c r="J802" t="s">
        <v>102</v>
      </c>
      <c r="K802" t="s">
        <v>102</v>
      </c>
      <c r="L802" t="s">
        <v>103</v>
      </c>
      <c r="M802" t="s">
        <v>52</v>
      </c>
      <c r="N802" t="s">
        <v>157</v>
      </c>
      <c r="O802" t="s">
        <v>105</v>
      </c>
      <c r="Q802" s="3"/>
      <c r="U802" s="3"/>
      <c r="W802" t="s">
        <v>43</v>
      </c>
      <c r="X802" t="s">
        <v>43</v>
      </c>
      <c r="Y802" s="3">
        <v>5</v>
      </c>
      <c r="Z802" t="s">
        <v>158</v>
      </c>
      <c r="AA802" t="s">
        <v>159</v>
      </c>
      <c r="AB802" t="s">
        <v>160</v>
      </c>
      <c r="AC802" t="s">
        <v>161</v>
      </c>
      <c r="AD802" t="s">
        <v>110</v>
      </c>
      <c r="AE802" t="s">
        <v>60</v>
      </c>
      <c r="AH802" s="3"/>
      <c r="AI802" s="3">
        <v>2023</v>
      </c>
      <c r="AJ802" s="4">
        <v>45000</v>
      </c>
      <c r="AK802" s="5">
        <v>45079</v>
      </c>
      <c r="AL802" t="s">
        <v>43</v>
      </c>
      <c r="AM802" t="s">
        <v>116</v>
      </c>
      <c r="AN802">
        <v>63933.340000000004</v>
      </c>
      <c r="AO802">
        <v>423.46000000000004</v>
      </c>
      <c r="AQ802" s="6">
        <v>423.46000000000004</v>
      </c>
    </row>
    <row r="803" spans="1:43" x14ac:dyDescent="0.3">
      <c r="A803" t="s">
        <v>98</v>
      </c>
      <c r="B803" t="s">
        <v>85</v>
      </c>
      <c r="C803" t="s">
        <v>46</v>
      </c>
      <c r="D803" s="3">
        <v>75105</v>
      </c>
      <c r="E803" t="s">
        <v>100</v>
      </c>
      <c r="F803" t="s">
        <v>48</v>
      </c>
      <c r="G803" t="s">
        <v>49</v>
      </c>
      <c r="H803" t="s">
        <v>50</v>
      </c>
      <c r="I803" t="s">
        <v>51</v>
      </c>
      <c r="J803" t="s">
        <v>102</v>
      </c>
      <c r="K803" t="s">
        <v>102</v>
      </c>
      <c r="L803" t="s">
        <v>103</v>
      </c>
      <c r="M803" t="s">
        <v>52</v>
      </c>
      <c r="N803" t="s">
        <v>174</v>
      </c>
      <c r="O803" t="s">
        <v>105</v>
      </c>
      <c r="Q803" s="3"/>
      <c r="U803" s="3"/>
      <c r="W803" t="s">
        <v>43</v>
      </c>
      <c r="X803" t="s">
        <v>43</v>
      </c>
      <c r="Y803" s="3">
        <v>6</v>
      </c>
      <c r="Z803" t="s">
        <v>175</v>
      </c>
      <c r="AA803" t="s">
        <v>176</v>
      </c>
      <c r="AB803" t="s">
        <v>177</v>
      </c>
      <c r="AC803" t="s">
        <v>178</v>
      </c>
      <c r="AD803" t="s">
        <v>110</v>
      </c>
      <c r="AE803" t="s">
        <v>60</v>
      </c>
      <c r="AH803" s="3"/>
      <c r="AI803" s="3">
        <v>2023</v>
      </c>
      <c r="AJ803" s="4">
        <v>45275</v>
      </c>
      <c r="AK803" s="5">
        <v>45278</v>
      </c>
      <c r="AL803" t="s">
        <v>43</v>
      </c>
      <c r="AM803" t="s">
        <v>116</v>
      </c>
      <c r="AN803">
        <v>1750</v>
      </c>
      <c r="AO803">
        <v>13.24</v>
      </c>
      <c r="AQ803" s="6">
        <v>13.24</v>
      </c>
    </row>
    <row r="804" spans="1:43" x14ac:dyDescent="0.3">
      <c r="A804" t="s">
        <v>98</v>
      </c>
      <c r="B804" t="s">
        <v>71</v>
      </c>
      <c r="C804" t="s">
        <v>46</v>
      </c>
      <c r="D804" s="3">
        <v>75105</v>
      </c>
      <c r="E804" t="s">
        <v>100</v>
      </c>
      <c r="F804" t="s">
        <v>48</v>
      </c>
      <c r="G804" t="s">
        <v>49</v>
      </c>
      <c r="H804" t="s">
        <v>50</v>
      </c>
      <c r="I804" t="s">
        <v>51</v>
      </c>
      <c r="J804" t="s">
        <v>102</v>
      </c>
      <c r="K804" t="s">
        <v>102</v>
      </c>
      <c r="L804" t="s">
        <v>103</v>
      </c>
      <c r="M804" t="s">
        <v>52</v>
      </c>
      <c r="N804" t="s">
        <v>185</v>
      </c>
      <c r="O804" t="s">
        <v>105</v>
      </c>
      <c r="Q804" s="3"/>
      <c r="U804" s="3"/>
      <c r="W804" t="s">
        <v>43</v>
      </c>
      <c r="X804" t="s">
        <v>43</v>
      </c>
      <c r="Y804" s="3">
        <v>6</v>
      </c>
      <c r="Z804" t="s">
        <v>186</v>
      </c>
      <c r="AA804" t="s">
        <v>187</v>
      </c>
      <c r="AB804" t="s">
        <v>188</v>
      </c>
      <c r="AC804" t="s">
        <v>189</v>
      </c>
      <c r="AD804" t="s">
        <v>110</v>
      </c>
      <c r="AE804" t="s">
        <v>60</v>
      </c>
      <c r="AH804" s="3"/>
      <c r="AI804" s="3">
        <v>2024</v>
      </c>
      <c r="AJ804" s="4">
        <v>45645</v>
      </c>
      <c r="AK804" s="5">
        <v>45666</v>
      </c>
      <c r="AL804" t="s">
        <v>43</v>
      </c>
      <c r="AM804" t="s">
        <v>116</v>
      </c>
      <c r="AN804">
        <v>4277</v>
      </c>
      <c r="AO804">
        <v>32.74</v>
      </c>
      <c r="AQ804" s="6">
        <v>32.74</v>
      </c>
    </row>
    <row r="805" spans="1:43" x14ac:dyDescent="0.3">
      <c r="A805" t="s">
        <v>98</v>
      </c>
      <c r="B805" t="s">
        <v>196</v>
      </c>
      <c r="C805" t="s">
        <v>46</v>
      </c>
      <c r="D805" s="3">
        <v>75105</v>
      </c>
      <c r="E805" t="s">
        <v>100</v>
      </c>
      <c r="F805" t="s">
        <v>48</v>
      </c>
      <c r="G805" t="s">
        <v>49</v>
      </c>
      <c r="H805" t="s">
        <v>50</v>
      </c>
      <c r="I805" t="s">
        <v>51</v>
      </c>
      <c r="J805" t="s">
        <v>102</v>
      </c>
      <c r="K805" t="s">
        <v>102</v>
      </c>
      <c r="L805" t="s">
        <v>103</v>
      </c>
      <c r="M805" t="s">
        <v>52</v>
      </c>
      <c r="N805" t="s">
        <v>197</v>
      </c>
      <c r="O805" t="s">
        <v>105</v>
      </c>
      <c r="Q805" s="3"/>
      <c r="U805" s="3"/>
      <c r="W805" t="s">
        <v>43</v>
      </c>
      <c r="X805" t="s">
        <v>43</v>
      </c>
      <c r="Y805" s="3">
        <v>6</v>
      </c>
      <c r="Z805" t="s">
        <v>198</v>
      </c>
      <c r="AA805" t="s">
        <v>199</v>
      </c>
      <c r="AB805" t="s">
        <v>200</v>
      </c>
      <c r="AC805" t="s">
        <v>201</v>
      </c>
      <c r="AD805" t="s">
        <v>110</v>
      </c>
      <c r="AE805" t="s">
        <v>60</v>
      </c>
      <c r="AH805" s="3"/>
      <c r="AI805" s="3">
        <v>2023</v>
      </c>
      <c r="AJ805" s="4">
        <v>45026</v>
      </c>
      <c r="AK805" s="5">
        <v>45062</v>
      </c>
      <c r="AL805" t="s">
        <v>43</v>
      </c>
      <c r="AM805" t="s">
        <v>116</v>
      </c>
      <c r="AN805">
        <v>7225.2</v>
      </c>
      <c r="AO805">
        <v>47.02</v>
      </c>
      <c r="AQ805" s="6">
        <v>47.02</v>
      </c>
    </row>
    <row r="806" spans="1:43" x14ac:dyDescent="0.3">
      <c r="A806" t="s">
        <v>98</v>
      </c>
      <c r="B806" t="s">
        <v>207</v>
      </c>
      <c r="C806" t="s">
        <v>46</v>
      </c>
      <c r="D806" s="3">
        <v>75105</v>
      </c>
      <c r="E806" t="s">
        <v>100</v>
      </c>
      <c r="F806" t="s">
        <v>48</v>
      </c>
      <c r="G806" t="s">
        <v>49</v>
      </c>
      <c r="H806" t="s">
        <v>50</v>
      </c>
      <c r="I806" t="s">
        <v>51</v>
      </c>
      <c r="J806" t="s">
        <v>102</v>
      </c>
      <c r="K806" t="s">
        <v>102</v>
      </c>
      <c r="L806" t="s">
        <v>103</v>
      </c>
      <c r="M806" t="s">
        <v>52</v>
      </c>
      <c r="N806" t="s">
        <v>208</v>
      </c>
      <c r="O806" t="s">
        <v>105</v>
      </c>
      <c r="Q806" s="3"/>
      <c r="U806" s="3"/>
      <c r="W806" t="s">
        <v>43</v>
      </c>
      <c r="X806" t="s">
        <v>43</v>
      </c>
      <c r="Y806" s="3">
        <v>7</v>
      </c>
      <c r="Z806" t="s">
        <v>209</v>
      </c>
      <c r="AA806" t="s">
        <v>210</v>
      </c>
      <c r="AB806" t="s">
        <v>211</v>
      </c>
      <c r="AC806" t="s">
        <v>212</v>
      </c>
      <c r="AD806" t="s">
        <v>110</v>
      </c>
      <c r="AE806" t="s">
        <v>60</v>
      </c>
      <c r="AH806" s="3"/>
      <c r="AI806" s="3">
        <v>2024</v>
      </c>
      <c r="AJ806" s="4">
        <v>45482</v>
      </c>
      <c r="AK806" s="5">
        <v>45488</v>
      </c>
      <c r="AL806" t="s">
        <v>43</v>
      </c>
      <c r="AM806" t="s">
        <v>116</v>
      </c>
      <c r="AN806">
        <v>5847.1</v>
      </c>
      <c r="AO806">
        <v>44.22</v>
      </c>
      <c r="AQ806" s="6">
        <v>44.22</v>
      </c>
    </row>
    <row r="807" spans="1:43" x14ac:dyDescent="0.3">
      <c r="A807" t="s">
        <v>98</v>
      </c>
      <c r="B807" t="s">
        <v>137</v>
      </c>
      <c r="C807" t="s">
        <v>46</v>
      </c>
      <c r="D807" s="3">
        <v>75105</v>
      </c>
      <c r="E807" t="s">
        <v>100</v>
      </c>
      <c r="F807" t="s">
        <v>48</v>
      </c>
      <c r="G807" t="s">
        <v>49</v>
      </c>
      <c r="H807" t="s">
        <v>50</v>
      </c>
      <c r="I807" t="s">
        <v>51</v>
      </c>
      <c r="J807" t="s">
        <v>102</v>
      </c>
      <c r="K807" t="s">
        <v>102</v>
      </c>
      <c r="L807" t="s">
        <v>103</v>
      </c>
      <c r="M807" t="s">
        <v>52</v>
      </c>
      <c r="N807" t="s">
        <v>219</v>
      </c>
      <c r="O807" t="s">
        <v>105</v>
      </c>
      <c r="Q807" s="3"/>
      <c r="U807" s="3"/>
      <c r="W807" t="s">
        <v>43</v>
      </c>
      <c r="X807" t="s">
        <v>43</v>
      </c>
      <c r="Y807" s="3">
        <v>7</v>
      </c>
      <c r="Z807" t="s">
        <v>220</v>
      </c>
      <c r="AA807" t="s">
        <v>221</v>
      </c>
      <c r="AB807" t="s">
        <v>222</v>
      </c>
      <c r="AC807" t="s">
        <v>223</v>
      </c>
      <c r="AD807" t="s">
        <v>110</v>
      </c>
      <c r="AE807" t="s">
        <v>60</v>
      </c>
      <c r="AH807" s="3"/>
      <c r="AI807" s="3">
        <v>2025</v>
      </c>
      <c r="AJ807" s="4">
        <v>45690</v>
      </c>
      <c r="AK807" s="5">
        <v>45714</v>
      </c>
      <c r="AL807" t="s">
        <v>43</v>
      </c>
      <c r="AM807" t="s">
        <v>116</v>
      </c>
      <c r="AN807">
        <v>7859.95</v>
      </c>
      <c r="AO807">
        <v>60.38</v>
      </c>
      <c r="AQ807" s="6">
        <v>60.38</v>
      </c>
    </row>
    <row r="808" spans="1:43" x14ac:dyDescent="0.3">
      <c r="A808" t="s">
        <v>98</v>
      </c>
      <c r="B808" t="s">
        <v>230</v>
      </c>
      <c r="C808" t="s">
        <v>46</v>
      </c>
      <c r="D808" s="3">
        <v>75105</v>
      </c>
      <c r="E808" t="s">
        <v>100</v>
      </c>
      <c r="F808" t="s">
        <v>48</v>
      </c>
      <c r="G808" t="s">
        <v>49</v>
      </c>
      <c r="H808" t="s">
        <v>50</v>
      </c>
      <c r="I808" t="s">
        <v>51</v>
      </c>
      <c r="J808" t="s">
        <v>102</v>
      </c>
      <c r="K808" t="s">
        <v>102</v>
      </c>
      <c r="L808" t="s">
        <v>103</v>
      </c>
      <c r="M808" t="s">
        <v>52</v>
      </c>
      <c r="N808" t="s">
        <v>231</v>
      </c>
      <c r="O808" t="s">
        <v>105</v>
      </c>
      <c r="Q808" s="3"/>
      <c r="U808" s="3"/>
      <c r="W808" t="s">
        <v>43</v>
      </c>
      <c r="X808" t="s">
        <v>43</v>
      </c>
      <c r="Y808" s="3">
        <v>9</v>
      </c>
      <c r="Z808" t="s">
        <v>232</v>
      </c>
      <c r="AA808" t="s">
        <v>233</v>
      </c>
      <c r="AB808" t="s">
        <v>234</v>
      </c>
      <c r="AC808" t="s">
        <v>235</v>
      </c>
      <c r="AD808" t="s">
        <v>110</v>
      </c>
      <c r="AE808" t="s">
        <v>60</v>
      </c>
      <c r="AH808" s="3"/>
      <c r="AI808" s="3">
        <v>2023</v>
      </c>
      <c r="AJ808" s="4">
        <v>45131</v>
      </c>
      <c r="AK808" s="5">
        <v>45155</v>
      </c>
      <c r="AL808" t="s">
        <v>43</v>
      </c>
      <c r="AM808" t="s">
        <v>116</v>
      </c>
      <c r="AN808">
        <v>6414.8</v>
      </c>
      <c r="AO808">
        <v>47.1</v>
      </c>
      <c r="AQ808" s="6">
        <v>47.1</v>
      </c>
    </row>
    <row r="809" spans="1:43" x14ac:dyDescent="0.3">
      <c r="A809" t="s">
        <v>98</v>
      </c>
      <c r="B809" t="s">
        <v>207</v>
      </c>
      <c r="C809" t="s">
        <v>46</v>
      </c>
      <c r="D809" s="3">
        <v>75105</v>
      </c>
      <c r="E809" t="s">
        <v>100</v>
      </c>
      <c r="F809" t="s">
        <v>48</v>
      </c>
      <c r="G809" t="s">
        <v>49</v>
      </c>
      <c r="H809" t="s">
        <v>50</v>
      </c>
      <c r="I809" t="s">
        <v>51</v>
      </c>
      <c r="J809" t="s">
        <v>102</v>
      </c>
      <c r="K809" t="s">
        <v>102</v>
      </c>
      <c r="L809" t="s">
        <v>103</v>
      </c>
      <c r="M809" t="s">
        <v>52</v>
      </c>
      <c r="N809" t="s">
        <v>236</v>
      </c>
      <c r="O809" t="s">
        <v>105</v>
      </c>
      <c r="Q809" s="3"/>
      <c r="U809" s="3"/>
      <c r="W809" t="s">
        <v>43</v>
      </c>
      <c r="X809" t="s">
        <v>43</v>
      </c>
      <c r="Y809" s="3">
        <v>9</v>
      </c>
      <c r="Z809" t="s">
        <v>237</v>
      </c>
      <c r="AA809" t="s">
        <v>238</v>
      </c>
      <c r="AB809" t="s">
        <v>239</v>
      </c>
      <c r="AC809" t="s">
        <v>240</v>
      </c>
      <c r="AD809" t="s">
        <v>110</v>
      </c>
      <c r="AE809" t="s">
        <v>60</v>
      </c>
      <c r="AH809" s="3"/>
      <c r="AI809" s="3">
        <v>2024</v>
      </c>
      <c r="AJ809" s="4">
        <v>45489</v>
      </c>
      <c r="AK809" s="5">
        <v>45505</v>
      </c>
      <c r="AL809" t="s">
        <v>43</v>
      </c>
      <c r="AM809" t="s">
        <v>116</v>
      </c>
      <c r="AN809">
        <v>455</v>
      </c>
      <c r="AO809">
        <v>3.45</v>
      </c>
      <c r="AQ809" s="6">
        <v>3.45</v>
      </c>
    </row>
    <row r="810" spans="1:43" x14ac:dyDescent="0.3">
      <c r="A810" t="s">
        <v>98</v>
      </c>
      <c r="B810" t="s">
        <v>241</v>
      </c>
      <c r="C810" t="s">
        <v>46</v>
      </c>
      <c r="D810" s="3">
        <v>75105</v>
      </c>
      <c r="E810" t="s">
        <v>100</v>
      </c>
      <c r="F810" t="s">
        <v>48</v>
      </c>
      <c r="G810" t="s">
        <v>49</v>
      </c>
      <c r="H810" t="s">
        <v>50</v>
      </c>
      <c r="I810" t="s">
        <v>51</v>
      </c>
      <c r="J810" t="s">
        <v>102</v>
      </c>
      <c r="K810" t="s">
        <v>102</v>
      </c>
      <c r="L810" t="s">
        <v>103</v>
      </c>
      <c r="M810" t="s">
        <v>52</v>
      </c>
      <c r="N810" t="s">
        <v>242</v>
      </c>
      <c r="O810" t="s">
        <v>105</v>
      </c>
      <c r="Q810" s="3"/>
      <c r="U810" s="3"/>
      <c r="W810" t="s">
        <v>43</v>
      </c>
      <c r="X810" t="s">
        <v>43</v>
      </c>
      <c r="Y810" s="3">
        <v>9</v>
      </c>
      <c r="Z810" t="s">
        <v>243</v>
      </c>
      <c r="AA810" t="s">
        <v>244</v>
      </c>
      <c r="AB810" t="s">
        <v>245</v>
      </c>
      <c r="AC810" t="s">
        <v>246</v>
      </c>
      <c r="AD810" t="s">
        <v>110</v>
      </c>
      <c r="AE810" t="s">
        <v>60</v>
      </c>
      <c r="AH810" s="3"/>
      <c r="AI810" s="3">
        <v>2025</v>
      </c>
      <c r="AJ810" s="4">
        <v>45731</v>
      </c>
      <c r="AK810" s="5">
        <v>45741</v>
      </c>
      <c r="AL810" t="s">
        <v>43</v>
      </c>
      <c r="AM810" t="s">
        <v>116</v>
      </c>
      <c r="AN810">
        <v>2840.73</v>
      </c>
      <c r="AO810">
        <v>21.75</v>
      </c>
      <c r="AQ810" s="6">
        <v>21.75</v>
      </c>
    </row>
    <row r="811" spans="1:43" x14ac:dyDescent="0.3">
      <c r="A811" t="s">
        <v>98</v>
      </c>
      <c r="B811" t="s">
        <v>124</v>
      </c>
      <c r="C811" t="s">
        <v>46</v>
      </c>
      <c r="D811" s="3">
        <v>75105</v>
      </c>
      <c r="E811" t="s">
        <v>100</v>
      </c>
      <c r="F811" t="s">
        <v>48</v>
      </c>
      <c r="G811" t="s">
        <v>49</v>
      </c>
      <c r="H811" t="s">
        <v>50</v>
      </c>
      <c r="I811" t="s">
        <v>51</v>
      </c>
      <c r="J811" t="s">
        <v>102</v>
      </c>
      <c r="K811" t="s">
        <v>102</v>
      </c>
      <c r="L811" t="s">
        <v>103</v>
      </c>
      <c r="M811" t="s">
        <v>52</v>
      </c>
      <c r="N811" t="s">
        <v>253</v>
      </c>
      <c r="O811" t="s">
        <v>105</v>
      </c>
      <c r="Q811" s="3"/>
      <c r="U811" s="3"/>
      <c r="W811" t="s">
        <v>43</v>
      </c>
      <c r="X811" t="s">
        <v>43</v>
      </c>
      <c r="Y811" s="3">
        <v>11</v>
      </c>
      <c r="Z811" t="s">
        <v>126</v>
      </c>
      <c r="AA811" t="s">
        <v>254</v>
      </c>
      <c r="AB811" t="s">
        <v>128</v>
      </c>
      <c r="AC811" t="s">
        <v>255</v>
      </c>
      <c r="AD811" t="s">
        <v>110</v>
      </c>
      <c r="AE811" t="s">
        <v>60</v>
      </c>
      <c r="AH811" s="3"/>
      <c r="AI811" s="3">
        <v>2024</v>
      </c>
      <c r="AJ811" s="4">
        <v>45594</v>
      </c>
      <c r="AK811" s="5">
        <v>45599</v>
      </c>
      <c r="AL811" t="s">
        <v>43</v>
      </c>
      <c r="AM811" t="s">
        <v>116</v>
      </c>
      <c r="AN811">
        <v>4236.05</v>
      </c>
      <c r="AO811">
        <v>32.22</v>
      </c>
      <c r="AQ811" s="6">
        <v>32.22</v>
      </c>
    </row>
    <row r="812" spans="1:43" x14ac:dyDescent="0.3">
      <c r="A812" t="s">
        <v>98</v>
      </c>
      <c r="B812" t="s">
        <v>71</v>
      </c>
      <c r="C812" t="s">
        <v>46</v>
      </c>
      <c r="D812" s="3">
        <v>75105</v>
      </c>
      <c r="E812" t="s">
        <v>100</v>
      </c>
      <c r="F812" t="s">
        <v>48</v>
      </c>
      <c r="G812" t="s">
        <v>49</v>
      </c>
      <c r="H812" t="s">
        <v>50</v>
      </c>
      <c r="I812" t="s">
        <v>51</v>
      </c>
      <c r="J812" t="s">
        <v>102</v>
      </c>
      <c r="K812" t="s">
        <v>102</v>
      </c>
      <c r="L812" t="s">
        <v>103</v>
      </c>
      <c r="M812" t="s">
        <v>52</v>
      </c>
      <c r="N812" t="s">
        <v>300</v>
      </c>
      <c r="O812" t="s">
        <v>105</v>
      </c>
      <c r="Q812" s="3"/>
      <c r="U812" s="3"/>
      <c r="W812" t="s">
        <v>43</v>
      </c>
      <c r="X812" t="s">
        <v>43</v>
      </c>
      <c r="Y812" s="3">
        <v>14</v>
      </c>
      <c r="Z812" t="s">
        <v>301</v>
      </c>
      <c r="AA812" t="s">
        <v>302</v>
      </c>
      <c r="AB812" t="s">
        <v>303</v>
      </c>
      <c r="AC812" t="s">
        <v>304</v>
      </c>
      <c r="AD812" t="s">
        <v>110</v>
      </c>
      <c r="AE812" t="s">
        <v>60</v>
      </c>
      <c r="AH812" s="3"/>
      <c r="AI812" s="3">
        <v>2024</v>
      </c>
      <c r="AJ812" s="4">
        <v>45644</v>
      </c>
      <c r="AK812" s="5">
        <v>45658</v>
      </c>
      <c r="AL812" t="s">
        <v>43</v>
      </c>
      <c r="AM812" t="s">
        <v>116</v>
      </c>
      <c r="AN812">
        <v>3857.28</v>
      </c>
      <c r="AO812">
        <v>29.52</v>
      </c>
      <c r="AQ812" s="6">
        <v>29.52</v>
      </c>
    </row>
    <row r="813" spans="1:43" x14ac:dyDescent="0.3">
      <c r="A813" t="s">
        <v>98</v>
      </c>
      <c r="B813" t="s">
        <v>156</v>
      </c>
      <c r="C813" t="s">
        <v>46</v>
      </c>
      <c r="D813" s="3">
        <v>75105</v>
      </c>
      <c r="E813" t="s">
        <v>100</v>
      </c>
      <c r="F813" t="s">
        <v>48</v>
      </c>
      <c r="G813" t="s">
        <v>49</v>
      </c>
      <c r="H813" t="s">
        <v>50</v>
      </c>
      <c r="I813" t="s">
        <v>51</v>
      </c>
      <c r="J813" t="s">
        <v>102</v>
      </c>
      <c r="K813" t="s">
        <v>102</v>
      </c>
      <c r="L813" t="s">
        <v>103</v>
      </c>
      <c r="M813" t="s">
        <v>52</v>
      </c>
      <c r="N813" t="s">
        <v>314</v>
      </c>
      <c r="O813" t="s">
        <v>105</v>
      </c>
      <c r="Q813" s="3"/>
      <c r="U813" s="3"/>
      <c r="W813" t="s">
        <v>43</v>
      </c>
      <c r="X813" t="s">
        <v>43</v>
      </c>
      <c r="Y813" s="3">
        <v>15</v>
      </c>
      <c r="Z813" t="s">
        <v>315</v>
      </c>
      <c r="AA813" t="s">
        <v>316</v>
      </c>
      <c r="AB813" t="s">
        <v>317</v>
      </c>
      <c r="AC813" t="s">
        <v>318</v>
      </c>
      <c r="AD813" t="s">
        <v>110</v>
      </c>
      <c r="AE813" t="s">
        <v>60</v>
      </c>
      <c r="AH813" s="3"/>
      <c r="AI813" s="3">
        <v>2023</v>
      </c>
      <c r="AJ813" s="4">
        <v>44991</v>
      </c>
      <c r="AK813" s="5">
        <v>45020</v>
      </c>
      <c r="AL813" t="s">
        <v>43</v>
      </c>
      <c r="AM813" t="s">
        <v>116</v>
      </c>
      <c r="AN813">
        <v>3276</v>
      </c>
      <c r="AO813">
        <v>21.32</v>
      </c>
      <c r="AQ813" s="6">
        <v>21.32</v>
      </c>
    </row>
    <row r="814" spans="1:43" x14ac:dyDescent="0.3">
      <c r="A814" t="s">
        <v>98</v>
      </c>
      <c r="B814" t="s">
        <v>117</v>
      </c>
      <c r="C814" t="s">
        <v>46</v>
      </c>
      <c r="D814" s="3">
        <v>75105</v>
      </c>
      <c r="E814" t="s">
        <v>100</v>
      </c>
      <c r="F814" t="s">
        <v>48</v>
      </c>
      <c r="G814" t="s">
        <v>49</v>
      </c>
      <c r="H814" t="s">
        <v>50</v>
      </c>
      <c r="I814" t="s">
        <v>51</v>
      </c>
      <c r="J814" t="s">
        <v>102</v>
      </c>
      <c r="K814" t="s">
        <v>102</v>
      </c>
      <c r="L814" t="s">
        <v>103</v>
      </c>
      <c r="M814" t="s">
        <v>52</v>
      </c>
      <c r="N814" t="s">
        <v>324</v>
      </c>
      <c r="O814" t="s">
        <v>105</v>
      </c>
      <c r="Q814" s="3"/>
      <c r="U814" s="3"/>
      <c r="W814" t="s">
        <v>43</v>
      </c>
      <c r="X814" t="s">
        <v>43</v>
      </c>
      <c r="Y814" s="3">
        <v>17</v>
      </c>
      <c r="Z814" t="s">
        <v>325</v>
      </c>
      <c r="AA814" t="s">
        <v>326</v>
      </c>
      <c r="AB814" t="s">
        <v>327</v>
      </c>
      <c r="AC814" t="s">
        <v>328</v>
      </c>
      <c r="AD814" t="s">
        <v>110</v>
      </c>
      <c r="AE814" t="s">
        <v>60</v>
      </c>
      <c r="AH814" s="3"/>
      <c r="AI814" s="3">
        <v>2023</v>
      </c>
      <c r="AJ814" s="4">
        <v>45251</v>
      </c>
      <c r="AK814" s="5">
        <v>45279</v>
      </c>
      <c r="AL814" t="s">
        <v>43</v>
      </c>
      <c r="AM814" t="s">
        <v>116</v>
      </c>
      <c r="AN814">
        <v>69433</v>
      </c>
      <c r="AO814">
        <v>525.21</v>
      </c>
      <c r="AQ814" s="6">
        <v>525.21</v>
      </c>
    </row>
    <row r="815" spans="1:43" x14ac:dyDescent="0.3">
      <c r="A815" t="s">
        <v>98</v>
      </c>
      <c r="B815" t="s">
        <v>196</v>
      </c>
      <c r="C815" t="s">
        <v>46</v>
      </c>
      <c r="D815" s="3">
        <v>75105</v>
      </c>
      <c r="E815" t="s">
        <v>100</v>
      </c>
      <c r="F815" t="s">
        <v>48</v>
      </c>
      <c r="G815" t="s">
        <v>49</v>
      </c>
      <c r="H815" t="s">
        <v>50</v>
      </c>
      <c r="I815" t="s">
        <v>51</v>
      </c>
      <c r="J815" t="s">
        <v>102</v>
      </c>
      <c r="K815" t="s">
        <v>102</v>
      </c>
      <c r="L815" t="s">
        <v>103</v>
      </c>
      <c r="M815" t="s">
        <v>52</v>
      </c>
      <c r="N815" t="s">
        <v>347</v>
      </c>
      <c r="O815" t="s">
        <v>105</v>
      </c>
      <c r="Q815" s="3"/>
      <c r="U815" s="3"/>
      <c r="W815" t="s">
        <v>43</v>
      </c>
      <c r="X815" t="s">
        <v>43</v>
      </c>
      <c r="Y815" s="3">
        <v>18</v>
      </c>
      <c r="Z815" t="s">
        <v>348</v>
      </c>
      <c r="AA815" t="s">
        <v>349</v>
      </c>
      <c r="AB815" t="s">
        <v>350</v>
      </c>
      <c r="AC815" t="s">
        <v>351</v>
      </c>
      <c r="AD815" t="s">
        <v>110</v>
      </c>
      <c r="AE815" t="s">
        <v>60</v>
      </c>
      <c r="AH815" s="3"/>
      <c r="AI815" s="3">
        <v>2023</v>
      </c>
      <c r="AJ815" s="4">
        <v>45021</v>
      </c>
      <c r="AK815" s="5">
        <v>45035</v>
      </c>
      <c r="AL815" t="s">
        <v>43</v>
      </c>
      <c r="AM815" t="s">
        <v>116</v>
      </c>
      <c r="AN815">
        <v>15303.75</v>
      </c>
      <c r="AO815">
        <v>99.66</v>
      </c>
      <c r="AQ815" s="6">
        <v>99.66</v>
      </c>
    </row>
    <row r="816" spans="1:43" x14ac:dyDescent="0.3">
      <c r="A816" t="s">
        <v>98</v>
      </c>
      <c r="B816" t="s">
        <v>156</v>
      </c>
      <c r="C816" t="s">
        <v>46</v>
      </c>
      <c r="D816" s="3">
        <v>75105</v>
      </c>
      <c r="E816" t="s">
        <v>100</v>
      </c>
      <c r="F816" t="s">
        <v>48</v>
      </c>
      <c r="G816" t="s">
        <v>49</v>
      </c>
      <c r="H816" t="s">
        <v>50</v>
      </c>
      <c r="I816" t="s">
        <v>51</v>
      </c>
      <c r="J816" t="s">
        <v>102</v>
      </c>
      <c r="K816" t="s">
        <v>102</v>
      </c>
      <c r="L816" t="s">
        <v>103</v>
      </c>
      <c r="M816" t="s">
        <v>52</v>
      </c>
      <c r="N816" t="s">
        <v>361</v>
      </c>
      <c r="O816" t="s">
        <v>105</v>
      </c>
      <c r="Q816" s="3"/>
      <c r="U816" s="3"/>
      <c r="W816" t="s">
        <v>43</v>
      </c>
      <c r="X816" t="s">
        <v>43</v>
      </c>
      <c r="Y816" s="3">
        <v>19</v>
      </c>
      <c r="Z816" t="s">
        <v>362</v>
      </c>
      <c r="AA816" t="s">
        <v>363</v>
      </c>
      <c r="AB816" t="s">
        <v>364</v>
      </c>
      <c r="AC816" t="s">
        <v>365</v>
      </c>
      <c r="AD816" t="s">
        <v>110</v>
      </c>
      <c r="AE816" t="s">
        <v>60</v>
      </c>
      <c r="AH816" s="3"/>
      <c r="AI816" s="3">
        <v>2023</v>
      </c>
      <c r="AJ816" s="4">
        <v>45016</v>
      </c>
      <c r="AK816" s="5">
        <v>45030</v>
      </c>
      <c r="AL816" t="s">
        <v>43</v>
      </c>
      <c r="AM816" t="s">
        <v>116</v>
      </c>
      <c r="AN816">
        <v>59239.950000000004</v>
      </c>
      <c r="AO816">
        <v>392.37</v>
      </c>
      <c r="AQ816" s="6">
        <v>392.37</v>
      </c>
    </row>
    <row r="817" spans="1:43" x14ac:dyDescent="0.3">
      <c r="A817" t="s">
        <v>98</v>
      </c>
      <c r="B817" t="s">
        <v>241</v>
      </c>
      <c r="C817" t="s">
        <v>46</v>
      </c>
      <c r="D817" s="3">
        <v>75105</v>
      </c>
      <c r="E817" t="s">
        <v>100</v>
      </c>
      <c r="F817" t="s">
        <v>48</v>
      </c>
      <c r="G817" t="s">
        <v>49</v>
      </c>
      <c r="H817" t="s">
        <v>50</v>
      </c>
      <c r="I817" t="s">
        <v>51</v>
      </c>
      <c r="J817" t="s">
        <v>102</v>
      </c>
      <c r="K817" t="s">
        <v>102</v>
      </c>
      <c r="L817" t="s">
        <v>103</v>
      </c>
      <c r="M817" t="s">
        <v>52</v>
      </c>
      <c r="N817" t="s">
        <v>381</v>
      </c>
      <c r="O817" t="s">
        <v>105</v>
      </c>
      <c r="Q817" s="3"/>
      <c r="U817" s="3"/>
      <c r="W817" t="s">
        <v>43</v>
      </c>
      <c r="X817" t="s">
        <v>43</v>
      </c>
      <c r="Y817" s="3">
        <v>21</v>
      </c>
      <c r="Z817" t="s">
        <v>243</v>
      </c>
      <c r="AA817" t="s">
        <v>382</v>
      </c>
      <c r="AB817" t="s">
        <v>245</v>
      </c>
      <c r="AC817" t="s">
        <v>383</v>
      </c>
      <c r="AD817" t="s">
        <v>110</v>
      </c>
      <c r="AE817" t="s">
        <v>60</v>
      </c>
      <c r="AH817" s="3"/>
      <c r="AI817" s="3">
        <v>2025</v>
      </c>
      <c r="AJ817" s="4">
        <v>45735</v>
      </c>
      <c r="AK817" s="5">
        <v>45741</v>
      </c>
      <c r="AL817" t="s">
        <v>43</v>
      </c>
      <c r="AM817" t="s">
        <v>116</v>
      </c>
      <c r="AN817">
        <v>5311.41</v>
      </c>
      <c r="AO817">
        <v>40.67</v>
      </c>
      <c r="AQ817" s="6">
        <v>40.67</v>
      </c>
    </row>
    <row r="818" spans="1:43" x14ac:dyDescent="0.3">
      <c r="A818" t="s">
        <v>98</v>
      </c>
      <c r="B818" t="s">
        <v>150</v>
      </c>
      <c r="C818" t="s">
        <v>46</v>
      </c>
      <c r="D818" s="3">
        <v>75105</v>
      </c>
      <c r="E818" t="s">
        <v>100</v>
      </c>
      <c r="F818" t="s">
        <v>48</v>
      </c>
      <c r="G818" t="s">
        <v>49</v>
      </c>
      <c r="H818" t="s">
        <v>50</v>
      </c>
      <c r="I818" t="s">
        <v>51</v>
      </c>
      <c r="J818" t="s">
        <v>102</v>
      </c>
      <c r="K818" t="s">
        <v>102</v>
      </c>
      <c r="L818" t="s">
        <v>103</v>
      </c>
      <c r="M818" t="s">
        <v>52</v>
      </c>
      <c r="N818" t="s">
        <v>394</v>
      </c>
      <c r="O818" t="s">
        <v>105</v>
      </c>
      <c r="Q818" s="3"/>
      <c r="U818" s="3"/>
      <c r="W818" t="s">
        <v>43</v>
      </c>
      <c r="X818" t="s">
        <v>43</v>
      </c>
      <c r="Y818" s="3">
        <v>23</v>
      </c>
      <c r="Z818" t="s">
        <v>395</v>
      </c>
      <c r="AA818" t="s">
        <v>396</v>
      </c>
      <c r="AB818" t="s">
        <v>397</v>
      </c>
      <c r="AC818" t="s">
        <v>398</v>
      </c>
      <c r="AD818" t="s">
        <v>110</v>
      </c>
      <c r="AE818" t="s">
        <v>60</v>
      </c>
      <c r="AH818" s="3"/>
      <c r="AI818" s="3">
        <v>2024</v>
      </c>
      <c r="AJ818" s="4">
        <v>45342</v>
      </c>
      <c r="AK818" s="5">
        <v>45354</v>
      </c>
      <c r="AL818" t="s">
        <v>43</v>
      </c>
      <c r="AM818" t="s">
        <v>116</v>
      </c>
      <c r="AN818">
        <v>1330</v>
      </c>
      <c r="AO818">
        <v>10.11</v>
      </c>
      <c r="AQ818" s="6">
        <v>10.11</v>
      </c>
    </row>
    <row r="819" spans="1:43" x14ac:dyDescent="0.3">
      <c r="A819" t="s">
        <v>98</v>
      </c>
      <c r="B819" t="s">
        <v>207</v>
      </c>
      <c r="C819" t="s">
        <v>46</v>
      </c>
      <c r="D819" s="3">
        <v>75105</v>
      </c>
      <c r="E819" t="s">
        <v>100</v>
      </c>
      <c r="F819" t="s">
        <v>48</v>
      </c>
      <c r="G819" t="s">
        <v>49</v>
      </c>
      <c r="H819" t="s">
        <v>50</v>
      </c>
      <c r="I819" t="s">
        <v>51</v>
      </c>
      <c r="J819" t="s">
        <v>102</v>
      </c>
      <c r="K819" t="s">
        <v>102</v>
      </c>
      <c r="L819" t="s">
        <v>103</v>
      </c>
      <c r="M819" t="s">
        <v>52</v>
      </c>
      <c r="N819" t="s">
        <v>422</v>
      </c>
      <c r="O819" t="s">
        <v>105</v>
      </c>
      <c r="Q819" s="3"/>
      <c r="U819" s="3"/>
      <c r="W819" t="s">
        <v>43</v>
      </c>
      <c r="X819" t="s">
        <v>43</v>
      </c>
      <c r="Y819" s="3">
        <v>26</v>
      </c>
      <c r="Z819" t="s">
        <v>423</v>
      </c>
      <c r="AA819" t="s">
        <v>424</v>
      </c>
      <c r="AB819" t="s">
        <v>425</v>
      </c>
      <c r="AC819" t="s">
        <v>426</v>
      </c>
      <c r="AD819" t="s">
        <v>110</v>
      </c>
      <c r="AE819" t="s">
        <v>60</v>
      </c>
      <c r="AH819" s="3"/>
      <c r="AI819" s="3">
        <v>2024</v>
      </c>
      <c r="AJ819" s="4">
        <v>45483</v>
      </c>
      <c r="AK819" s="5">
        <v>45489</v>
      </c>
      <c r="AL819" t="s">
        <v>43</v>
      </c>
      <c r="AM819" t="s">
        <v>116</v>
      </c>
      <c r="AN819">
        <v>10771.04</v>
      </c>
      <c r="AO819">
        <v>81.45</v>
      </c>
      <c r="AQ819" s="6">
        <v>81.45</v>
      </c>
    </row>
    <row r="820" spans="1:43" x14ac:dyDescent="0.3">
      <c r="A820" t="s">
        <v>98</v>
      </c>
      <c r="B820" t="s">
        <v>241</v>
      </c>
      <c r="C820" t="s">
        <v>46</v>
      </c>
      <c r="D820" s="3">
        <v>75105</v>
      </c>
      <c r="E820" t="s">
        <v>100</v>
      </c>
      <c r="F820" t="s">
        <v>48</v>
      </c>
      <c r="G820" t="s">
        <v>49</v>
      </c>
      <c r="H820" t="s">
        <v>50</v>
      </c>
      <c r="I820" t="s">
        <v>51</v>
      </c>
      <c r="J820" t="s">
        <v>102</v>
      </c>
      <c r="K820" t="s">
        <v>102</v>
      </c>
      <c r="L820" t="s">
        <v>103</v>
      </c>
      <c r="M820" t="s">
        <v>52</v>
      </c>
      <c r="N820" t="s">
        <v>436</v>
      </c>
      <c r="O820" t="s">
        <v>105</v>
      </c>
      <c r="Q820" s="3"/>
      <c r="U820" s="3"/>
      <c r="W820" t="s">
        <v>43</v>
      </c>
      <c r="X820" t="s">
        <v>43</v>
      </c>
      <c r="Y820" s="3">
        <v>29</v>
      </c>
      <c r="Z820" t="s">
        <v>140</v>
      </c>
      <c r="AA820" t="s">
        <v>437</v>
      </c>
      <c r="AB820" t="s">
        <v>438</v>
      </c>
      <c r="AC820" t="s">
        <v>439</v>
      </c>
      <c r="AD820" t="s">
        <v>110</v>
      </c>
      <c r="AE820" t="s">
        <v>60</v>
      </c>
      <c r="AH820" s="3"/>
      <c r="AI820" s="3">
        <v>2025</v>
      </c>
      <c r="AJ820" s="4">
        <v>45727</v>
      </c>
      <c r="AK820" s="5">
        <v>45734</v>
      </c>
      <c r="AL820" t="s">
        <v>43</v>
      </c>
      <c r="AM820" t="s">
        <v>116</v>
      </c>
      <c r="AN820">
        <v>1871.1000000000001</v>
      </c>
      <c r="AO820">
        <v>14.32</v>
      </c>
      <c r="AQ820" s="6">
        <v>14.32</v>
      </c>
    </row>
    <row r="821" spans="1:43" x14ac:dyDescent="0.3">
      <c r="A821" t="s">
        <v>98</v>
      </c>
      <c r="B821" t="s">
        <v>179</v>
      </c>
      <c r="C821" t="s">
        <v>46</v>
      </c>
      <c r="D821" s="3">
        <v>75105</v>
      </c>
      <c r="E821" t="s">
        <v>100</v>
      </c>
      <c r="F821" t="s">
        <v>48</v>
      </c>
      <c r="G821" t="s">
        <v>49</v>
      </c>
      <c r="H821" t="s">
        <v>50</v>
      </c>
      <c r="I821" t="s">
        <v>51</v>
      </c>
      <c r="J821" t="s">
        <v>102</v>
      </c>
      <c r="K821" t="s">
        <v>102</v>
      </c>
      <c r="L821" t="s">
        <v>103</v>
      </c>
      <c r="M821" t="s">
        <v>52</v>
      </c>
      <c r="N821" t="s">
        <v>461</v>
      </c>
      <c r="O821" t="s">
        <v>105</v>
      </c>
      <c r="Q821" s="3"/>
      <c r="U821" s="3"/>
      <c r="W821" t="s">
        <v>43</v>
      </c>
      <c r="X821" t="s">
        <v>43</v>
      </c>
      <c r="Y821" s="3">
        <v>35</v>
      </c>
      <c r="Z821" t="s">
        <v>462</v>
      </c>
      <c r="AA821" t="s">
        <v>463</v>
      </c>
      <c r="AB821" t="s">
        <v>464</v>
      </c>
      <c r="AC821" t="s">
        <v>465</v>
      </c>
      <c r="AD821" t="s">
        <v>110</v>
      </c>
      <c r="AE821" t="s">
        <v>60</v>
      </c>
      <c r="AH821" s="3"/>
      <c r="AI821" s="3">
        <v>2024</v>
      </c>
      <c r="AJ821" s="4">
        <v>45552</v>
      </c>
      <c r="AK821" s="5">
        <v>45560</v>
      </c>
      <c r="AL821" t="s">
        <v>43</v>
      </c>
      <c r="AM821" t="s">
        <v>116</v>
      </c>
      <c r="AN821">
        <v>5891.9000000000005</v>
      </c>
      <c r="AO821">
        <v>44.78</v>
      </c>
      <c r="AQ821" s="6">
        <v>44.78</v>
      </c>
    </row>
    <row r="822" spans="1:43" x14ac:dyDescent="0.3">
      <c r="A822" t="s">
        <v>98</v>
      </c>
      <c r="B822" t="s">
        <v>446</v>
      </c>
      <c r="C822" t="s">
        <v>46</v>
      </c>
      <c r="D822" s="3">
        <v>75105</v>
      </c>
      <c r="E822" t="s">
        <v>100</v>
      </c>
      <c r="F822" t="s">
        <v>48</v>
      </c>
      <c r="G822" t="s">
        <v>49</v>
      </c>
      <c r="H822" t="s">
        <v>50</v>
      </c>
      <c r="I822" t="s">
        <v>51</v>
      </c>
      <c r="J822" t="s">
        <v>102</v>
      </c>
      <c r="K822" t="s">
        <v>102</v>
      </c>
      <c r="L822" t="s">
        <v>103</v>
      </c>
      <c r="M822" t="s">
        <v>52</v>
      </c>
      <c r="N822" t="s">
        <v>466</v>
      </c>
      <c r="O822" t="s">
        <v>105</v>
      </c>
      <c r="Q822" s="3"/>
      <c r="U822" s="3"/>
      <c r="W822" t="s">
        <v>43</v>
      </c>
      <c r="X822" t="s">
        <v>43</v>
      </c>
      <c r="Y822" s="3">
        <v>37</v>
      </c>
      <c r="Z822" t="s">
        <v>390</v>
      </c>
      <c r="AA822" t="s">
        <v>467</v>
      </c>
      <c r="AB822" t="s">
        <v>468</v>
      </c>
      <c r="AC822" t="s">
        <v>469</v>
      </c>
      <c r="AD822" t="s">
        <v>110</v>
      </c>
      <c r="AE822" t="s">
        <v>60</v>
      </c>
      <c r="AH822" s="3"/>
      <c r="AI822" s="3">
        <v>2023</v>
      </c>
      <c r="AJ822" s="4">
        <v>45169</v>
      </c>
      <c r="AK822" s="5">
        <v>45191</v>
      </c>
      <c r="AL822" t="s">
        <v>43</v>
      </c>
      <c r="AM822" t="s">
        <v>116</v>
      </c>
      <c r="AN822">
        <v>9590</v>
      </c>
      <c r="AO822">
        <v>70.61</v>
      </c>
      <c r="AQ822" s="6">
        <v>70.61</v>
      </c>
    </row>
    <row r="823" spans="1:43" x14ac:dyDescent="0.3">
      <c r="A823" t="s">
        <v>98</v>
      </c>
      <c r="B823" t="s">
        <v>144</v>
      </c>
      <c r="C823" t="s">
        <v>46</v>
      </c>
      <c r="D823" s="3">
        <v>75105</v>
      </c>
      <c r="E823" t="s">
        <v>100</v>
      </c>
      <c r="F823" t="s">
        <v>48</v>
      </c>
      <c r="G823" t="s">
        <v>49</v>
      </c>
      <c r="H823" t="s">
        <v>50</v>
      </c>
      <c r="I823" t="s">
        <v>51</v>
      </c>
      <c r="J823" t="s">
        <v>102</v>
      </c>
      <c r="K823" t="s">
        <v>102</v>
      </c>
      <c r="L823" t="s">
        <v>103</v>
      </c>
      <c r="M823" t="s">
        <v>52</v>
      </c>
      <c r="N823" t="s">
        <v>474</v>
      </c>
      <c r="O823" t="s">
        <v>105</v>
      </c>
      <c r="Q823" s="3"/>
      <c r="U823" s="3"/>
      <c r="W823" t="s">
        <v>43</v>
      </c>
      <c r="X823" t="s">
        <v>43</v>
      </c>
      <c r="Y823" s="3">
        <v>37</v>
      </c>
      <c r="Z823" t="s">
        <v>475</v>
      </c>
      <c r="AA823" t="s">
        <v>476</v>
      </c>
      <c r="AB823" t="s">
        <v>477</v>
      </c>
      <c r="AC823" t="s">
        <v>478</v>
      </c>
      <c r="AD823" t="s">
        <v>110</v>
      </c>
      <c r="AE823" t="s">
        <v>60</v>
      </c>
      <c r="AH823" s="3"/>
      <c r="AI823" s="3">
        <v>2023</v>
      </c>
      <c r="AJ823" s="4">
        <v>44984</v>
      </c>
      <c r="AK823" s="5">
        <v>44994</v>
      </c>
      <c r="AL823" t="s">
        <v>43</v>
      </c>
      <c r="AM823" t="s">
        <v>116</v>
      </c>
      <c r="AN823">
        <v>24445.96</v>
      </c>
      <c r="AO823">
        <v>164.13</v>
      </c>
      <c r="AQ823" s="6">
        <v>164.13</v>
      </c>
    </row>
    <row r="824" spans="1:43" x14ac:dyDescent="0.3">
      <c r="A824" t="s">
        <v>98</v>
      </c>
      <c r="B824" t="s">
        <v>247</v>
      </c>
      <c r="C824" t="s">
        <v>46</v>
      </c>
      <c r="D824" s="3">
        <v>75105</v>
      </c>
      <c r="E824" t="s">
        <v>100</v>
      </c>
      <c r="F824" t="s">
        <v>48</v>
      </c>
      <c r="G824" t="s">
        <v>49</v>
      </c>
      <c r="H824" t="s">
        <v>50</v>
      </c>
      <c r="I824" t="s">
        <v>51</v>
      </c>
      <c r="J824" t="s">
        <v>102</v>
      </c>
      <c r="K824" t="s">
        <v>102</v>
      </c>
      <c r="L824" t="s">
        <v>103</v>
      </c>
      <c r="M824" t="s">
        <v>52</v>
      </c>
      <c r="N824" t="s">
        <v>493</v>
      </c>
      <c r="O824" t="s">
        <v>105</v>
      </c>
      <c r="Q824" s="3"/>
      <c r="U824" s="3"/>
      <c r="W824" t="s">
        <v>43</v>
      </c>
      <c r="X824" t="s">
        <v>43</v>
      </c>
      <c r="Y824" s="3">
        <v>57</v>
      </c>
      <c r="Z824" t="s">
        <v>432</v>
      </c>
      <c r="AA824" t="s">
        <v>494</v>
      </c>
      <c r="AB824" t="s">
        <v>434</v>
      </c>
      <c r="AC824" t="s">
        <v>410</v>
      </c>
      <c r="AD824" t="s">
        <v>110</v>
      </c>
      <c r="AE824" t="s">
        <v>60</v>
      </c>
      <c r="AH824" s="3"/>
      <c r="AI824" s="3">
        <v>2023</v>
      </c>
      <c r="AJ824" s="4">
        <v>45212</v>
      </c>
      <c r="AK824" s="5">
        <v>45217</v>
      </c>
      <c r="AL824" t="s">
        <v>43</v>
      </c>
      <c r="AM824" t="s">
        <v>116</v>
      </c>
      <c r="AN824">
        <v>64.81</v>
      </c>
      <c r="AO824">
        <v>0.48</v>
      </c>
      <c r="AQ824" s="6">
        <v>0.48</v>
      </c>
    </row>
    <row r="825" spans="1:43" x14ac:dyDescent="0.3">
      <c r="A825" t="s">
        <v>98</v>
      </c>
      <c r="B825" t="s">
        <v>247</v>
      </c>
      <c r="C825" t="s">
        <v>46</v>
      </c>
      <c r="D825" s="3">
        <v>75105</v>
      </c>
      <c r="E825" t="s">
        <v>100</v>
      </c>
      <c r="F825" t="s">
        <v>48</v>
      </c>
      <c r="G825" t="s">
        <v>49</v>
      </c>
      <c r="H825" t="s">
        <v>50</v>
      </c>
      <c r="I825" t="s">
        <v>51</v>
      </c>
      <c r="J825" t="s">
        <v>102</v>
      </c>
      <c r="K825" t="s">
        <v>102</v>
      </c>
      <c r="L825" t="s">
        <v>103</v>
      </c>
      <c r="M825" t="s">
        <v>52</v>
      </c>
      <c r="N825" t="s">
        <v>500</v>
      </c>
      <c r="O825" t="s">
        <v>105</v>
      </c>
      <c r="Q825" s="3"/>
      <c r="U825" s="3"/>
      <c r="W825" t="s">
        <v>43</v>
      </c>
      <c r="X825" t="s">
        <v>43</v>
      </c>
      <c r="Y825" s="3">
        <v>61</v>
      </c>
      <c r="Z825" t="s">
        <v>259</v>
      </c>
      <c r="AA825" t="s">
        <v>501</v>
      </c>
      <c r="AB825" t="s">
        <v>261</v>
      </c>
      <c r="AC825" t="s">
        <v>502</v>
      </c>
      <c r="AD825" t="s">
        <v>110</v>
      </c>
      <c r="AE825" t="s">
        <v>60</v>
      </c>
      <c r="AH825" s="3"/>
      <c r="AI825" s="3">
        <v>2023</v>
      </c>
      <c r="AJ825" s="4">
        <v>45209</v>
      </c>
      <c r="AK825" s="5">
        <v>45212</v>
      </c>
      <c r="AL825" t="s">
        <v>43</v>
      </c>
      <c r="AM825" t="s">
        <v>116</v>
      </c>
      <c r="AN825">
        <v>1712.73</v>
      </c>
      <c r="AO825">
        <v>12.73</v>
      </c>
      <c r="AQ825" s="6">
        <v>12.73</v>
      </c>
    </row>
    <row r="826" spans="1:43" x14ac:dyDescent="0.3">
      <c r="A826" t="s">
        <v>98</v>
      </c>
      <c r="B826" t="s">
        <v>150</v>
      </c>
      <c r="C826" t="s">
        <v>46</v>
      </c>
      <c r="D826" s="3">
        <v>75105</v>
      </c>
      <c r="E826" t="s">
        <v>100</v>
      </c>
      <c r="F826" t="s">
        <v>48</v>
      </c>
      <c r="G826" t="s">
        <v>49</v>
      </c>
      <c r="H826" t="s">
        <v>50</v>
      </c>
      <c r="I826" t="s">
        <v>51</v>
      </c>
      <c r="J826" t="s">
        <v>102</v>
      </c>
      <c r="K826" t="s">
        <v>102</v>
      </c>
      <c r="L826" t="s">
        <v>103</v>
      </c>
      <c r="M826" t="s">
        <v>52</v>
      </c>
      <c r="N826" t="s">
        <v>503</v>
      </c>
      <c r="O826" t="s">
        <v>105</v>
      </c>
      <c r="Q826" s="3"/>
      <c r="U826" s="3"/>
      <c r="W826" t="s">
        <v>43</v>
      </c>
      <c r="X826" t="s">
        <v>43</v>
      </c>
      <c r="Y826" s="3">
        <v>63</v>
      </c>
      <c r="Z826" t="s">
        <v>152</v>
      </c>
      <c r="AA826" t="s">
        <v>504</v>
      </c>
      <c r="AB826" t="s">
        <v>154</v>
      </c>
      <c r="AC826" t="s">
        <v>505</v>
      </c>
      <c r="AD826" t="s">
        <v>110</v>
      </c>
      <c r="AE826" t="s">
        <v>60</v>
      </c>
      <c r="AH826" s="3"/>
      <c r="AI826" s="3">
        <v>2024</v>
      </c>
      <c r="AJ826" s="4">
        <v>45350</v>
      </c>
      <c r="AK826" s="5">
        <v>45352</v>
      </c>
      <c r="AL826" t="s">
        <v>43</v>
      </c>
      <c r="AM826" t="s">
        <v>116</v>
      </c>
      <c r="AN826">
        <v>19506.53</v>
      </c>
      <c r="AO826">
        <v>148.24</v>
      </c>
      <c r="AQ826" s="6">
        <v>148.24</v>
      </c>
    </row>
    <row r="827" spans="1:43" x14ac:dyDescent="0.3">
      <c r="A827" t="s">
        <v>98</v>
      </c>
      <c r="B827" t="s">
        <v>207</v>
      </c>
      <c r="C827" t="s">
        <v>46</v>
      </c>
      <c r="D827" s="3">
        <v>75105</v>
      </c>
      <c r="E827" t="s">
        <v>100</v>
      </c>
      <c r="F827" t="s">
        <v>48</v>
      </c>
      <c r="G827" t="s">
        <v>49</v>
      </c>
      <c r="H827" t="s">
        <v>50</v>
      </c>
      <c r="I827" t="s">
        <v>51</v>
      </c>
      <c r="J827" t="s">
        <v>102</v>
      </c>
      <c r="K827" t="s">
        <v>102</v>
      </c>
      <c r="L827" t="s">
        <v>103</v>
      </c>
      <c r="M827" t="s">
        <v>52</v>
      </c>
      <c r="N827" t="s">
        <v>510</v>
      </c>
      <c r="O827" t="s">
        <v>105</v>
      </c>
      <c r="Q827" s="3"/>
      <c r="U827" s="3"/>
      <c r="W827" t="s">
        <v>43</v>
      </c>
      <c r="X827" t="s">
        <v>43</v>
      </c>
      <c r="Y827" s="3">
        <v>67</v>
      </c>
      <c r="Z827" t="s">
        <v>423</v>
      </c>
      <c r="AA827" t="s">
        <v>511</v>
      </c>
      <c r="AB827" t="s">
        <v>425</v>
      </c>
      <c r="AC827" t="s">
        <v>512</v>
      </c>
      <c r="AD827" t="s">
        <v>110</v>
      </c>
      <c r="AE827" t="s">
        <v>60</v>
      </c>
      <c r="AH827" s="3"/>
      <c r="AI827" s="3">
        <v>2024</v>
      </c>
      <c r="AJ827" s="4">
        <v>45485</v>
      </c>
      <c r="AK827" s="5">
        <v>45489</v>
      </c>
      <c r="AL827" t="s">
        <v>43</v>
      </c>
      <c r="AM827" t="s">
        <v>116</v>
      </c>
      <c r="AN827">
        <v>3430</v>
      </c>
      <c r="AO827">
        <v>25.94</v>
      </c>
      <c r="AQ827" s="6">
        <v>25.94</v>
      </c>
    </row>
    <row r="828" spans="1:43" x14ac:dyDescent="0.3">
      <c r="A828" t="s">
        <v>98</v>
      </c>
      <c r="B828" t="s">
        <v>517</v>
      </c>
      <c r="C828" t="s">
        <v>46</v>
      </c>
      <c r="D828" s="3">
        <v>75105</v>
      </c>
      <c r="E828" t="s">
        <v>100</v>
      </c>
      <c r="F828" t="s">
        <v>48</v>
      </c>
      <c r="G828" t="s">
        <v>49</v>
      </c>
      <c r="H828" t="s">
        <v>50</v>
      </c>
      <c r="I828" t="s">
        <v>51</v>
      </c>
      <c r="J828" t="s">
        <v>102</v>
      </c>
      <c r="K828" t="s">
        <v>102</v>
      </c>
      <c r="L828" t="s">
        <v>103</v>
      </c>
      <c r="M828" t="s">
        <v>52</v>
      </c>
      <c r="N828" t="s">
        <v>518</v>
      </c>
      <c r="O828" t="s">
        <v>105</v>
      </c>
      <c r="Q828" s="3"/>
      <c r="U828" s="3"/>
      <c r="W828" t="s">
        <v>43</v>
      </c>
      <c r="X828" t="s">
        <v>43</v>
      </c>
      <c r="Y828" s="3">
        <v>70</v>
      </c>
      <c r="Z828" t="s">
        <v>519</v>
      </c>
      <c r="AA828" t="s">
        <v>520</v>
      </c>
      <c r="AB828" t="s">
        <v>521</v>
      </c>
      <c r="AC828" t="s">
        <v>522</v>
      </c>
      <c r="AD828" t="s">
        <v>110</v>
      </c>
      <c r="AE828" t="s">
        <v>60</v>
      </c>
      <c r="AH828" s="3"/>
      <c r="AI828" s="3">
        <v>2024</v>
      </c>
      <c r="AJ828" s="4">
        <v>45352</v>
      </c>
      <c r="AK828" s="5">
        <v>45384</v>
      </c>
      <c r="AL828" t="s">
        <v>43</v>
      </c>
      <c r="AM828" t="s">
        <v>116</v>
      </c>
      <c r="AN828">
        <v>-219.73000000000002</v>
      </c>
      <c r="AP828">
        <v>1.67</v>
      </c>
      <c r="AQ828" s="6">
        <v>-1.67</v>
      </c>
    </row>
    <row r="829" spans="1:43" x14ac:dyDescent="0.3">
      <c r="A829" t="s">
        <v>98</v>
      </c>
      <c r="B829" t="s">
        <v>207</v>
      </c>
      <c r="C829" t="s">
        <v>46</v>
      </c>
      <c r="D829" s="3">
        <v>75105</v>
      </c>
      <c r="E829" t="s">
        <v>100</v>
      </c>
      <c r="F829" t="s">
        <v>48</v>
      </c>
      <c r="G829" t="s">
        <v>49</v>
      </c>
      <c r="H829" t="s">
        <v>50</v>
      </c>
      <c r="I829" t="s">
        <v>51</v>
      </c>
      <c r="J829" t="s">
        <v>102</v>
      </c>
      <c r="K829" t="s">
        <v>102</v>
      </c>
      <c r="L829" t="s">
        <v>103</v>
      </c>
      <c r="M829" t="s">
        <v>52</v>
      </c>
      <c r="N829" t="s">
        <v>537</v>
      </c>
      <c r="O829" t="s">
        <v>105</v>
      </c>
      <c r="Q829" s="3"/>
      <c r="U829" s="3"/>
      <c r="W829" t="s">
        <v>43</v>
      </c>
      <c r="X829" t="s">
        <v>43</v>
      </c>
      <c r="Y829" s="3">
        <v>73</v>
      </c>
      <c r="Z829" t="s">
        <v>538</v>
      </c>
      <c r="AA829" t="s">
        <v>539</v>
      </c>
      <c r="AB829" t="s">
        <v>540</v>
      </c>
      <c r="AC829" t="s">
        <v>541</v>
      </c>
      <c r="AD829" t="s">
        <v>110</v>
      </c>
      <c r="AE829" t="s">
        <v>60</v>
      </c>
      <c r="AH829" s="3"/>
      <c r="AI829" s="3">
        <v>2024</v>
      </c>
      <c r="AJ829" s="4">
        <v>45496</v>
      </c>
      <c r="AK829" s="5">
        <v>45498</v>
      </c>
      <c r="AL829" t="s">
        <v>43</v>
      </c>
      <c r="AM829" t="s">
        <v>116</v>
      </c>
      <c r="AN829">
        <v>-577.5</v>
      </c>
      <c r="AP829">
        <v>4.38</v>
      </c>
      <c r="AQ829" s="6">
        <v>-4.38</v>
      </c>
    </row>
    <row r="830" spans="1:43" x14ac:dyDescent="0.3">
      <c r="A830" t="s">
        <v>98</v>
      </c>
      <c r="B830" t="s">
        <v>71</v>
      </c>
      <c r="C830" t="s">
        <v>46</v>
      </c>
      <c r="D830" s="3">
        <v>75105</v>
      </c>
      <c r="E830" t="s">
        <v>100</v>
      </c>
      <c r="F830" t="s">
        <v>48</v>
      </c>
      <c r="G830" t="s">
        <v>49</v>
      </c>
      <c r="H830" t="s">
        <v>50</v>
      </c>
      <c r="I830" t="s">
        <v>51</v>
      </c>
      <c r="J830" t="s">
        <v>102</v>
      </c>
      <c r="K830" t="s">
        <v>102</v>
      </c>
      <c r="L830" t="s">
        <v>103</v>
      </c>
      <c r="M830" t="s">
        <v>52</v>
      </c>
      <c r="N830" t="s">
        <v>542</v>
      </c>
      <c r="O830" t="s">
        <v>105</v>
      </c>
      <c r="Q830" s="3"/>
      <c r="U830" s="3"/>
      <c r="W830" t="s">
        <v>43</v>
      </c>
      <c r="X830" t="s">
        <v>43</v>
      </c>
      <c r="Y830" s="3">
        <v>74</v>
      </c>
      <c r="Z830" t="s">
        <v>543</v>
      </c>
      <c r="AA830" t="s">
        <v>544</v>
      </c>
      <c r="AB830" t="s">
        <v>545</v>
      </c>
      <c r="AC830" t="s">
        <v>546</v>
      </c>
      <c r="AD830" t="s">
        <v>110</v>
      </c>
      <c r="AE830" t="s">
        <v>60</v>
      </c>
      <c r="AH830" s="3"/>
      <c r="AI830" s="3">
        <v>2024</v>
      </c>
      <c r="AJ830" s="4">
        <v>45657</v>
      </c>
      <c r="AK830" s="5">
        <v>45659</v>
      </c>
      <c r="AL830" t="s">
        <v>43</v>
      </c>
      <c r="AM830" t="s">
        <v>116</v>
      </c>
      <c r="AN830">
        <v>1120</v>
      </c>
      <c r="AO830">
        <v>8.57</v>
      </c>
      <c r="AQ830" s="6">
        <v>8.57</v>
      </c>
    </row>
    <row r="831" spans="1:43" x14ac:dyDescent="0.3">
      <c r="A831" t="s">
        <v>98</v>
      </c>
      <c r="B831" t="s">
        <v>144</v>
      </c>
      <c r="C831" t="s">
        <v>46</v>
      </c>
      <c r="D831" s="3">
        <v>75105</v>
      </c>
      <c r="E831" t="s">
        <v>100</v>
      </c>
      <c r="F831" t="s">
        <v>48</v>
      </c>
      <c r="G831" t="s">
        <v>49</v>
      </c>
      <c r="H831" t="s">
        <v>50</v>
      </c>
      <c r="I831" t="s">
        <v>51</v>
      </c>
      <c r="J831" t="s">
        <v>102</v>
      </c>
      <c r="K831" t="s">
        <v>102</v>
      </c>
      <c r="L831" t="s">
        <v>103</v>
      </c>
      <c r="M831" t="s">
        <v>52</v>
      </c>
      <c r="N831" t="s">
        <v>547</v>
      </c>
      <c r="O831" t="s">
        <v>105</v>
      </c>
      <c r="Q831" s="3"/>
      <c r="U831" s="3"/>
      <c r="W831" t="s">
        <v>43</v>
      </c>
      <c r="X831" t="s">
        <v>43</v>
      </c>
      <c r="Y831" s="3">
        <v>78</v>
      </c>
      <c r="Z831" t="s">
        <v>548</v>
      </c>
      <c r="AA831" t="s">
        <v>549</v>
      </c>
      <c r="AB831" t="s">
        <v>550</v>
      </c>
      <c r="AC831" t="s">
        <v>149</v>
      </c>
      <c r="AD831" t="s">
        <v>110</v>
      </c>
      <c r="AE831" t="s">
        <v>60</v>
      </c>
      <c r="AH831" s="3"/>
      <c r="AI831" s="3">
        <v>2023</v>
      </c>
      <c r="AJ831" s="4">
        <v>44958</v>
      </c>
      <c r="AK831" s="5">
        <v>45001</v>
      </c>
      <c r="AL831" t="s">
        <v>43</v>
      </c>
      <c r="AM831" t="s">
        <v>116</v>
      </c>
      <c r="AN831">
        <v>644</v>
      </c>
      <c r="AO831">
        <v>4.2700000000000014</v>
      </c>
      <c r="AQ831" s="6">
        <v>4.2700000000000014</v>
      </c>
    </row>
    <row r="832" spans="1:43" x14ac:dyDescent="0.3">
      <c r="A832" t="s">
        <v>98</v>
      </c>
      <c r="B832" t="s">
        <v>551</v>
      </c>
      <c r="C832" t="s">
        <v>46</v>
      </c>
      <c r="D832" s="3">
        <v>75105</v>
      </c>
      <c r="E832" t="s">
        <v>100</v>
      </c>
      <c r="F832" t="s">
        <v>48</v>
      </c>
      <c r="G832" t="s">
        <v>49</v>
      </c>
      <c r="H832" t="s">
        <v>50</v>
      </c>
      <c r="I832" t="s">
        <v>51</v>
      </c>
      <c r="J832" t="s">
        <v>102</v>
      </c>
      <c r="K832" t="s">
        <v>102</v>
      </c>
      <c r="L832" t="s">
        <v>103</v>
      </c>
      <c r="M832" t="s">
        <v>52</v>
      </c>
      <c r="N832" t="s">
        <v>552</v>
      </c>
      <c r="O832" t="s">
        <v>105</v>
      </c>
      <c r="Q832" s="3"/>
      <c r="U832" s="3"/>
      <c r="W832" t="s">
        <v>43</v>
      </c>
      <c r="X832" t="s">
        <v>43</v>
      </c>
      <c r="Y832" s="3">
        <v>79</v>
      </c>
      <c r="Z832" t="s">
        <v>553</v>
      </c>
      <c r="AA832" t="s">
        <v>554</v>
      </c>
      <c r="AB832" t="s">
        <v>555</v>
      </c>
      <c r="AC832" t="s">
        <v>556</v>
      </c>
      <c r="AD832" t="s">
        <v>110</v>
      </c>
      <c r="AE832" t="s">
        <v>60</v>
      </c>
      <c r="AH832" s="3"/>
      <c r="AI832" s="3">
        <v>2024</v>
      </c>
      <c r="AJ832" s="4">
        <v>45292</v>
      </c>
      <c r="AK832" s="5">
        <v>45351</v>
      </c>
      <c r="AL832" t="s">
        <v>43</v>
      </c>
      <c r="AM832" t="s">
        <v>116</v>
      </c>
      <c r="AN832">
        <v>4645.2</v>
      </c>
      <c r="AO832">
        <v>35.300000000000004</v>
      </c>
      <c r="AQ832" s="6">
        <v>35.300000000000004</v>
      </c>
    </row>
    <row r="833" spans="1:43" x14ac:dyDescent="0.3">
      <c r="A833" t="s">
        <v>98</v>
      </c>
      <c r="B833" t="s">
        <v>207</v>
      </c>
      <c r="C833" t="s">
        <v>46</v>
      </c>
      <c r="D833" s="3">
        <v>75105</v>
      </c>
      <c r="E833" t="s">
        <v>100</v>
      </c>
      <c r="F833" t="s">
        <v>48</v>
      </c>
      <c r="G833" t="s">
        <v>49</v>
      </c>
      <c r="H833" t="s">
        <v>50</v>
      </c>
      <c r="I833" t="s">
        <v>51</v>
      </c>
      <c r="J833" t="s">
        <v>102</v>
      </c>
      <c r="K833" t="s">
        <v>102</v>
      </c>
      <c r="L833" t="s">
        <v>103</v>
      </c>
      <c r="M833" t="s">
        <v>52</v>
      </c>
      <c r="N833" t="s">
        <v>560</v>
      </c>
      <c r="O833" t="s">
        <v>105</v>
      </c>
      <c r="Q833" s="3"/>
      <c r="U833" s="3"/>
      <c r="W833" t="s">
        <v>43</v>
      </c>
      <c r="X833" t="s">
        <v>43</v>
      </c>
      <c r="Y833" s="3">
        <v>88</v>
      </c>
      <c r="Z833" t="s">
        <v>538</v>
      </c>
      <c r="AA833" t="s">
        <v>561</v>
      </c>
      <c r="AB833" t="s">
        <v>540</v>
      </c>
      <c r="AC833" t="s">
        <v>562</v>
      </c>
      <c r="AD833" t="s">
        <v>110</v>
      </c>
      <c r="AE833" t="s">
        <v>60</v>
      </c>
      <c r="AH833" s="3"/>
      <c r="AI833" s="3">
        <v>2024</v>
      </c>
      <c r="AJ833" s="4">
        <v>45497</v>
      </c>
      <c r="AK833" s="5">
        <v>45498</v>
      </c>
      <c r="AL833" t="s">
        <v>43</v>
      </c>
      <c r="AM833" t="s">
        <v>116</v>
      </c>
      <c r="AN833">
        <v>511</v>
      </c>
      <c r="AO833">
        <v>3.88</v>
      </c>
      <c r="AQ833" s="6">
        <v>3.88</v>
      </c>
    </row>
    <row r="834" spans="1:43" x14ac:dyDescent="0.3">
      <c r="A834" t="s">
        <v>98</v>
      </c>
      <c r="B834" t="s">
        <v>517</v>
      </c>
      <c r="C834" t="s">
        <v>46</v>
      </c>
      <c r="D834" s="3">
        <v>75105</v>
      </c>
      <c r="E834" t="s">
        <v>100</v>
      </c>
      <c r="F834" t="s">
        <v>48</v>
      </c>
      <c r="G834" t="s">
        <v>49</v>
      </c>
      <c r="H834" t="s">
        <v>50</v>
      </c>
      <c r="I834" t="s">
        <v>51</v>
      </c>
      <c r="J834" t="s">
        <v>102</v>
      </c>
      <c r="K834" t="s">
        <v>102</v>
      </c>
      <c r="L834" t="s">
        <v>103</v>
      </c>
      <c r="M834" t="s">
        <v>52</v>
      </c>
      <c r="N834" t="s">
        <v>568</v>
      </c>
      <c r="O834" t="s">
        <v>105</v>
      </c>
      <c r="Q834" s="3"/>
      <c r="U834" s="3"/>
      <c r="W834" t="s">
        <v>43</v>
      </c>
      <c r="X834" t="s">
        <v>43</v>
      </c>
      <c r="Y834" s="3">
        <v>91</v>
      </c>
      <c r="Z834" t="s">
        <v>569</v>
      </c>
      <c r="AA834" t="s">
        <v>570</v>
      </c>
      <c r="AB834" t="s">
        <v>571</v>
      </c>
      <c r="AC834" t="s">
        <v>522</v>
      </c>
      <c r="AD834" t="s">
        <v>110</v>
      </c>
      <c r="AE834" t="s">
        <v>60</v>
      </c>
      <c r="AH834" s="3"/>
      <c r="AI834" s="3">
        <v>2024</v>
      </c>
      <c r="AJ834" s="4">
        <v>45352</v>
      </c>
      <c r="AK834" s="5">
        <v>45400</v>
      </c>
      <c r="AL834" t="s">
        <v>43</v>
      </c>
      <c r="AM834" t="s">
        <v>116</v>
      </c>
      <c r="AN834">
        <v>15678.92</v>
      </c>
      <c r="AO834">
        <v>118.88</v>
      </c>
      <c r="AQ834" s="6">
        <v>118.88</v>
      </c>
    </row>
    <row r="835" spans="1:43" x14ac:dyDescent="0.3">
      <c r="A835" t="s">
        <v>98</v>
      </c>
      <c r="B835" t="s">
        <v>230</v>
      </c>
      <c r="C835" t="s">
        <v>46</v>
      </c>
      <c r="D835" s="3">
        <v>75105</v>
      </c>
      <c r="E835" t="s">
        <v>100</v>
      </c>
      <c r="F835" t="s">
        <v>48</v>
      </c>
      <c r="G835" t="s">
        <v>49</v>
      </c>
      <c r="H835" t="s">
        <v>50</v>
      </c>
      <c r="I835" t="s">
        <v>51</v>
      </c>
      <c r="J835" t="s">
        <v>102</v>
      </c>
      <c r="K835" t="s">
        <v>102</v>
      </c>
      <c r="L835" t="s">
        <v>103</v>
      </c>
      <c r="M835" t="s">
        <v>52</v>
      </c>
      <c r="N835" t="s">
        <v>577</v>
      </c>
      <c r="O835" t="s">
        <v>105</v>
      </c>
      <c r="Q835" s="3"/>
      <c r="U835" s="3"/>
      <c r="W835" t="s">
        <v>43</v>
      </c>
      <c r="X835" t="s">
        <v>43</v>
      </c>
      <c r="Y835" s="3">
        <v>99</v>
      </c>
      <c r="Z835" t="s">
        <v>578</v>
      </c>
      <c r="AA835" t="s">
        <v>579</v>
      </c>
      <c r="AB835" t="s">
        <v>580</v>
      </c>
      <c r="AC835" t="s">
        <v>581</v>
      </c>
      <c r="AD835" t="s">
        <v>110</v>
      </c>
      <c r="AE835" t="s">
        <v>60</v>
      </c>
      <c r="AH835" s="3"/>
      <c r="AI835" s="3">
        <v>2023</v>
      </c>
      <c r="AJ835" s="4">
        <v>45110</v>
      </c>
      <c r="AK835" s="5">
        <v>45113</v>
      </c>
      <c r="AL835" t="s">
        <v>43</v>
      </c>
      <c r="AM835" t="s">
        <v>116</v>
      </c>
      <c r="AN835">
        <v>644</v>
      </c>
      <c r="AO835">
        <v>4.67</v>
      </c>
      <c r="AQ835" s="6">
        <v>4.67</v>
      </c>
    </row>
    <row r="836" spans="1:43" x14ac:dyDescent="0.3">
      <c r="A836" t="s">
        <v>98</v>
      </c>
      <c r="B836" t="s">
        <v>162</v>
      </c>
      <c r="C836" t="s">
        <v>46</v>
      </c>
      <c r="D836" s="3">
        <v>75105</v>
      </c>
      <c r="E836" t="s">
        <v>100</v>
      </c>
      <c r="F836" t="s">
        <v>48</v>
      </c>
      <c r="G836" t="s">
        <v>49</v>
      </c>
      <c r="H836" t="s">
        <v>50</v>
      </c>
      <c r="I836" t="s">
        <v>51</v>
      </c>
      <c r="J836" t="s">
        <v>102</v>
      </c>
      <c r="K836" t="s">
        <v>102</v>
      </c>
      <c r="L836" t="s">
        <v>103</v>
      </c>
      <c r="M836" t="s">
        <v>52</v>
      </c>
      <c r="N836" t="s">
        <v>582</v>
      </c>
      <c r="O836" t="s">
        <v>105</v>
      </c>
      <c r="Q836" s="3"/>
      <c r="U836" s="3"/>
      <c r="W836" t="s">
        <v>43</v>
      </c>
      <c r="X836" t="s">
        <v>43</v>
      </c>
      <c r="Y836" s="3">
        <v>104</v>
      </c>
      <c r="Z836" t="s">
        <v>198</v>
      </c>
      <c r="AA836" t="s">
        <v>583</v>
      </c>
      <c r="AB836" t="s">
        <v>454</v>
      </c>
      <c r="AC836" t="s">
        <v>584</v>
      </c>
      <c r="AD836" t="s">
        <v>110</v>
      </c>
      <c r="AE836" t="s">
        <v>60</v>
      </c>
      <c r="AH836" s="3"/>
      <c r="AI836" s="3">
        <v>2023</v>
      </c>
      <c r="AJ836" s="4">
        <v>45051</v>
      </c>
      <c r="AK836" s="5">
        <v>45062</v>
      </c>
      <c r="AL836" t="s">
        <v>43</v>
      </c>
      <c r="AM836" t="s">
        <v>116</v>
      </c>
      <c r="AN836">
        <v>17220</v>
      </c>
      <c r="AO836">
        <v>112.12</v>
      </c>
      <c r="AQ836" s="6">
        <v>112.12</v>
      </c>
    </row>
    <row r="837" spans="1:43" x14ac:dyDescent="0.3">
      <c r="A837" t="s">
        <v>98</v>
      </c>
      <c r="B837" t="s">
        <v>124</v>
      </c>
      <c r="C837" t="s">
        <v>46</v>
      </c>
      <c r="D837" s="3">
        <v>75105</v>
      </c>
      <c r="E837" t="s">
        <v>100</v>
      </c>
      <c r="F837" t="s">
        <v>48</v>
      </c>
      <c r="G837" t="s">
        <v>49</v>
      </c>
      <c r="H837" t="s">
        <v>50</v>
      </c>
      <c r="I837" t="s">
        <v>51</v>
      </c>
      <c r="J837" t="s">
        <v>102</v>
      </c>
      <c r="K837" t="s">
        <v>102</v>
      </c>
      <c r="L837" t="s">
        <v>103</v>
      </c>
      <c r="M837" t="s">
        <v>52</v>
      </c>
      <c r="N837" t="s">
        <v>588</v>
      </c>
      <c r="O837" t="s">
        <v>105</v>
      </c>
      <c r="Q837" s="3"/>
      <c r="U837" s="3"/>
      <c r="W837" t="s">
        <v>43</v>
      </c>
      <c r="X837" t="s">
        <v>43</v>
      </c>
      <c r="Y837" s="3">
        <v>116</v>
      </c>
      <c r="Z837" t="s">
        <v>589</v>
      </c>
      <c r="AA837" t="s">
        <v>590</v>
      </c>
      <c r="AB837" t="s">
        <v>591</v>
      </c>
      <c r="AC837" t="s">
        <v>592</v>
      </c>
      <c r="AD837" t="s">
        <v>110</v>
      </c>
      <c r="AE837" t="s">
        <v>60</v>
      </c>
      <c r="AH837" s="3"/>
      <c r="AI837" s="3">
        <v>2024</v>
      </c>
      <c r="AJ837" s="4">
        <v>45575</v>
      </c>
      <c r="AK837" s="5">
        <v>45576</v>
      </c>
      <c r="AL837" t="s">
        <v>43</v>
      </c>
      <c r="AM837" t="s">
        <v>116</v>
      </c>
      <c r="AN837">
        <v>3862.1</v>
      </c>
      <c r="AO837">
        <v>29.310000000000002</v>
      </c>
      <c r="AQ837" s="6">
        <v>29.310000000000002</v>
      </c>
    </row>
    <row r="838" spans="1:43" x14ac:dyDescent="0.3">
      <c r="A838" t="s">
        <v>98</v>
      </c>
      <c r="B838" t="s">
        <v>137</v>
      </c>
      <c r="C838" t="s">
        <v>46</v>
      </c>
      <c r="D838" s="3">
        <v>75105</v>
      </c>
      <c r="E838" t="s">
        <v>100</v>
      </c>
      <c r="F838" t="s">
        <v>48</v>
      </c>
      <c r="G838" t="s">
        <v>49</v>
      </c>
      <c r="H838" t="s">
        <v>50</v>
      </c>
      <c r="I838" t="s">
        <v>51</v>
      </c>
      <c r="J838" t="s">
        <v>102</v>
      </c>
      <c r="K838" t="s">
        <v>102</v>
      </c>
      <c r="L838" t="s">
        <v>103</v>
      </c>
      <c r="M838" t="s">
        <v>52</v>
      </c>
      <c r="N838" t="s">
        <v>593</v>
      </c>
      <c r="O838" t="s">
        <v>105</v>
      </c>
      <c r="Q838" s="3"/>
      <c r="U838" s="3"/>
      <c r="W838" t="s">
        <v>43</v>
      </c>
      <c r="X838" t="s">
        <v>43</v>
      </c>
      <c r="Y838" s="3">
        <v>116</v>
      </c>
      <c r="Z838" t="s">
        <v>594</v>
      </c>
      <c r="AA838" t="s">
        <v>595</v>
      </c>
      <c r="AB838" t="s">
        <v>596</v>
      </c>
      <c r="AC838" t="s">
        <v>597</v>
      </c>
      <c r="AD838" t="s">
        <v>110</v>
      </c>
      <c r="AE838" t="s">
        <v>60</v>
      </c>
      <c r="AH838" s="3"/>
      <c r="AI838" s="3">
        <v>2025</v>
      </c>
      <c r="AJ838" s="4">
        <v>45709</v>
      </c>
      <c r="AK838" s="5">
        <v>45713</v>
      </c>
      <c r="AL838" t="s">
        <v>43</v>
      </c>
      <c r="AM838" t="s">
        <v>116</v>
      </c>
      <c r="AN838">
        <v>21310.19</v>
      </c>
      <c r="AO838">
        <v>163.59</v>
      </c>
      <c r="AQ838" s="6">
        <v>163.59</v>
      </c>
    </row>
    <row r="839" spans="1:43" x14ac:dyDescent="0.3">
      <c r="A839" t="s">
        <v>98</v>
      </c>
      <c r="B839" t="s">
        <v>446</v>
      </c>
      <c r="C839" t="s">
        <v>46</v>
      </c>
      <c r="D839" s="3">
        <v>75105</v>
      </c>
      <c r="E839" t="s">
        <v>100</v>
      </c>
      <c r="F839" t="s">
        <v>48</v>
      </c>
      <c r="G839" t="s">
        <v>49</v>
      </c>
      <c r="H839" t="s">
        <v>50</v>
      </c>
      <c r="I839" t="s">
        <v>51</v>
      </c>
      <c r="J839" t="s">
        <v>102</v>
      </c>
      <c r="K839" t="s">
        <v>102</v>
      </c>
      <c r="L839" t="s">
        <v>103</v>
      </c>
      <c r="M839" t="s">
        <v>52</v>
      </c>
      <c r="N839" t="s">
        <v>598</v>
      </c>
      <c r="O839" t="s">
        <v>105</v>
      </c>
      <c r="Q839" s="3"/>
      <c r="U839" s="3"/>
      <c r="W839" t="s">
        <v>43</v>
      </c>
      <c r="X839" t="s">
        <v>43</v>
      </c>
      <c r="Y839" s="3">
        <v>118</v>
      </c>
      <c r="Z839" t="s">
        <v>599</v>
      </c>
      <c r="AA839" t="s">
        <v>600</v>
      </c>
      <c r="AB839" t="s">
        <v>601</v>
      </c>
      <c r="AC839" t="s">
        <v>602</v>
      </c>
      <c r="AD839" t="s">
        <v>110</v>
      </c>
      <c r="AE839" t="s">
        <v>60</v>
      </c>
      <c r="AH839" s="3"/>
      <c r="AI839" s="3">
        <v>2023</v>
      </c>
      <c r="AJ839" s="4">
        <v>45145</v>
      </c>
      <c r="AK839" s="5">
        <v>45146</v>
      </c>
      <c r="AL839" t="s">
        <v>43</v>
      </c>
      <c r="AM839" t="s">
        <v>116</v>
      </c>
      <c r="AN839">
        <v>203</v>
      </c>
      <c r="AO839">
        <v>1.48</v>
      </c>
      <c r="AQ839" s="6">
        <v>1.48</v>
      </c>
    </row>
    <row r="840" spans="1:43" x14ac:dyDescent="0.3">
      <c r="A840" t="s">
        <v>98</v>
      </c>
      <c r="B840" t="s">
        <v>156</v>
      </c>
      <c r="C840" t="s">
        <v>46</v>
      </c>
      <c r="D840" s="3">
        <v>75105</v>
      </c>
      <c r="E840" t="s">
        <v>100</v>
      </c>
      <c r="F840" t="s">
        <v>48</v>
      </c>
      <c r="G840" t="s">
        <v>49</v>
      </c>
      <c r="H840" t="s">
        <v>50</v>
      </c>
      <c r="I840" t="s">
        <v>51</v>
      </c>
      <c r="J840" t="s">
        <v>102</v>
      </c>
      <c r="K840" t="s">
        <v>102</v>
      </c>
      <c r="L840" t="s">
        <v>103</v>
      </c>
      <c r="M840" t="s">
        <v>52</v>
      </c>
      <c r="N840" t="s">
        <v>608</v>
      </c>
      <c r="O840" t="s">
        <v>105</v>
      </c>
      <c r="Q840" s="3"/>
      <c r="U840" s="3"/>
      <c r="W840" t="s">
        <v>43</v>
      </c>
      <c r="X840" t="s">
        <v>43</v>
      </c>
      <c r="Y840" s="3">
        <v>138</v>
      </c>
      <c r="Z840" t="s">
        <v>475</v>
      </c>
      <c r="AA840" t="s">
        <v>609</v>
      </c>
      <c r="AB840" t="s">
        <v>610</v>
      </c>
      <c r="AC840" t="s">
        <v>346</v>
      </c>
      <c r="AD840" t="s">
        <v>110</v>
      </c>
      <c r="AE840" t="s">
        <v>60</v>
      </c>
      <c r="AH840" s="3"/>
      <c r="AI840" s="3">
        <v>2023</v>
      </c>
      <c r="AJ840" s="4">
        <v>44987</v>
      </c>
      <c r="AK840" s="5">
        <v>44994</v>
      </c>
      <c r="AL840" t="s">
        <v>43</v>
      </c>
      <c r="AM840" t="s">
        <v>116</v>
      </c>
      <c r="AN840">
        <v>12818.050000000001</v>
      </c>
      <c r="AO840">
        <v>86.06</v>
      </c>
      <c r="AQ840" s="6">
        <v>86.06</v>
      </c>
    </row>
    <row r="841" spans="1:43" x14ac:dyDescent="0.3">
      <c r="A841" t="s">
        <v>98</v>
      </c>
      <c r="B841" t="s">
        <v>45</v>
      </c>
      <c r="C841" t="s">
        <v>46</v>
      </c>
      <c r="D841" s="3">
        <v>75105</v>
      </c>
      <c r="E841" t="s">
        <v>100</v>
      </c>
      <c r="F841" t="s">
        <v>48</v>
      </c>
      <c r="G841" t="s">
        <v>49</v>
      </c>
      <c r="H841" t="s">
        <v>50</v>
      </c>
      <c r="I841" t="s">
        <v>51</v>
      </c>
      <c r="J841" t="s">
        <v>102</v>
      </c>
      <c r="K841" t="s">
        <v>102</v>
      </c>
      <c r="L841" t="s">
        <v>103</v>
      </c>
      <c r="M841" t="s">
        <v>52</v>
      </c>
      <c r="N841" t="s">
        <v>625</v>
      </c>
      <c r="O841" t="s">
        <v>105</v>
      </c>
      <c r="Q841" s="3"/>
      <c r="U841" s="3"/>
      <c r="W841" t="s">
        <v>43</v>
      </c>
      <c r="X841" t="s">
        <v>43</v>
      </c>
      <c r="Y841" s="3">
        <v>156</v>
      </c>
      <c r="Z841" t="s">
        <v>626</v>
      </c>
      <c r="AA841" t="s">
        <v>627</v>
      </c>
      <c r="AB841" t="s">
        <v>628</v>
      </c>
      <c r="AC841" t="s">
        <v>109</v>
      </c>
      <c r="AD841" t="s">
        <v>110</v>
      </c>
      <c r="AE841" t="s">
        <v>60</v>
      </c>
      <c r="AH841" s="3"/>
      <c r="AI841" s="3">
        <v>2023</v>
      </c>
      <c r="AJ841" s="4">
        <v>45083</v>
      </c>
      <c r="AK841" s="5">
        <v>45084</v>
      </c>
      <c r="AL841" t="s">
        <v>43</v>
      </c>
      <c r="AM841" t="s">
        <v>116</v>
      </c>
      <c r="AN841">
        <v>14039.87</v>
      </c>
      <c r="AO841">
        <v>98.93</v>
      </c>
      <c r="AQ841" s="6">
        <v>98.93</v>
      </c>
    </row>
    <row r="842" spans="1:43" x14ac:dyDescent="0.3">
      <c r="A842" t="s">
        <v>98</v>
      </c>
      <c r="B842" t="s">
        <v>150</v>
      </c>
      <c r="C842" t="s">
        <v>46</v>
      </c>
      <c r="D842" s="3">
        <v>75105</v>
      </c>
      <c r="E842" t="s">
        <v>100</v>
      </c>
      <c r="F842" t="s">
        <v>48</v>
      </c>
      <c r="G842" t="s">
        <v>49</v>
      </c>
      <c r="H842" t="s">
        <v>50</v>
      </c>
      <c r="I842" t="s">
        <v>51</v>
      </c>
      <c r="J842" t="s">
        <v>102</v>
      </c>
      <c r="K842" t="s">
        <v>102</v>
      </c>
      <c r="L842" t="s">
        <v>103</v>
      </c>
      <c r="M842" t="s">
        <v>52</v>
      </c>
      <c r="N842" t="s">
        <v>642</v>
      </c>
      <c r="O842" t="s">
        <v>105</v>
      </c>
      <c r="Q842" s="3"/>
      <c r="U842" s="3"/>
      <c r="W842" t="s">
        <v>43</v>
      </c>
      <c r="X842" t="s">
        <v>43</v>
      </c>
      <c r="Y842" s="3">
        <v>170</v>
      </c>
      <c r="Z842" t="s">
        <v>643</v>
      </c>
      <c r="AA842" t="s">
        <v>644</v>
      </c>
      <c r="AB842" t="s">
        <v>645</v>
      </c>
      <c r="AC842" t="s">
        <v>646</v>
      </c>
      <c r="AD842" t="s">
        <v>110</v>
      </c>
      <c r="AE842" t="s">
        <v>60</v>
      </c>
      <c r="AH842" s="3"/>
      <c r="AI842" s="3">
        <v>2024</v>
      </c>
      <c r="AJ842" s="4">
        <v>45323</v>
      </c>
      <c r="AK842" s="5">
        <v>45358</v>
      </c>
      <c r="AL842" t="s">
        <v>43</v>
      </c>
      <c r="AM842" t="s">
        <v>116</v>
      </c>
      <c r="AN842">
        <v>219.73000000000002</v>
      </c>
      <c r="AO842">
        <v>1.67</v>
      </c>
      <c r="AQ842" s="6">
        <v>1.67</v>
      </c>
    </row>
    <row r="843" spans="1:43" x14ac:dyDescent="0.3">
      <c r="A843" t="s">
        <v>98</v>
      </c>
      <c r="B843" t="s">
        <v>230</v>
      </c>
      <c r="C843" t="s">
        <v>46</v>
      </c>
      <c r="D843" s="3">
        <v>75105</v>
      </c>
      <c r="E843" t="s">
        <v>100</v>
      </c>
      <c r="F843" t="s">
        <v>48</v>
      </c>
      <c r="G843" t="s">
        <v>49</v>
      </c>
      <c r="H843" t="s">
        <v>50</v>
      </c>
      <c r="I843" t="s">
        <v>51</v>
      </c>
      <c r="J843" t="s">
        <v>102</v>
      </c>
      <c r="K843" t="s">
        <v>102</v>
      </c>
      <c r="L843" t="s">
        <v>103</v>
      </c>
      <c r="M843" t="s">
        <v>52</v>
      </c>
      <c r="N843" t="s">
        <v>657</v>
      </c>
      <c r="O843" t="s">
        <v>105</v>
      </c>
      <c r="Q843" s="3"/>
      <c r="U843" s="3"/>
      <c r="W843" t="s">
        <v>43</v>
      </c>
      <c r="X843" t="s">
        <v>43</v>
      </c>
      <c r="Y843" s="3">
        <v>189</v>
      </c>
      <c r="Z843" t="s">
        <v>658</v>
      </c>
      <c r="AA843" t="s">
        <v>659</v>
      </c>
      <c r="AB843" t="s">
        <v>660</v>
      </c>
      <c r="AC843" t="s">
        <v>661</v>
      </c>
      <c r="AD843" t="s">
        <v>110</v>
      </c>
      <c r="AE843" t="s">
        <v>60</v>
      </c>
      <c r="AH843" s="3"/>
      <c r="AI843" s="3">
        <v>2023</v>
      </c>
      <c r="AJ843" s="4">
        <v>45117</v>
      </c>
      <c r="AK843" s="5">
        <v>45119</v>
      </c>
      <c r="AL843" t="s">
        <v>43</v>
      </c>
      <c r="AM843" t="s">
        <v>116</v>
      </c>
      <c r="AN843">
        <v>4410</v>
      </c>
      <c r="AO843">
        <v>31.990000000000002</v>
      </c>
      <c r="AQ843" s="6">
        <v>31.990000000000002</v>
      </c>
    </row>
    <row r="844" spans="1:43" x14ac:dyDescent="0.3">
      <c r="A844" t="s">
        <v>98</v>
      </c>
      <c r="B844" t="s">
        <v>207</v>
      </c>
      <c r="C844" t="s">
        <v>46</v>
      </c>
      <c r="D844" s="3">
        <v>75105</v>
      </c>
      <c r="E844" t="s">
        <v>100</v>
      </c>
      <c r="F844" t="s">
        <v>48</v>
      </c>
      <c r="G844" t="s">
        <v>49</v>
      </c>
      <c r="H844" t="s">
        <v>50</v>
      </c>
      <c r="I844" t="s">
        <v>51</v>
      </c>
      <c r="J844" t="s">
        <v>102</v>
      </c>
      <c r="K844" t="s">
        <v>102</v>
      </c>
      <c r="L844" t="s">
        <v>103</v>
      </c>
      <c r="M844" t="s">
        <v>52</v>
      </c>
      <c r="N844" t="s">
        <v>665</v>
      </c>
      <c r="O844" t="s">
        <v>105</v>
      </c>
      <c r="Q844" s="3"/>
      <c r="U844" s="3"/>
      <c r="W844" t="s">
        <v>43</v>
      </c>
      <c r="X844" t="s">
        <v>43</v>
      </c>
      <c r="Y844" s="3">
        <v>205</v>
      </c>
      <c r="Z844" t="s">
        <v>666</v>
      </c>
      <c r="AA844" t="s">
        <v>667</v>
      </c>
      <c r="AB844" t="s">
        <v>668</v>
      </c>
      <c r="AC844" t="s">
        <v>541</v>
      </c>
      <c r="AD844" t="s">
        <v>110</v>
      </c>
      <c r="AE844" t="s">
        <v>60</v>
      </c>
      <c r="AH844" s="3"/>
      <c r="AI844" s="3">
        <v>2024</v>
      </c>
      <c r="AJ844" s="4">
        <v>45496</v>
      </c>
      <c r="AK844" s="5">
        <v>45497</v>
      </c>
      <c r="AL844" t="s">
        <v>43</v>
      </c>
      <c r="AM844" t="s">
        <v>116</v>
      </c>
      <c r="AN844">
        <v>577.5</v>
      </c>
      <c r="AO844">
        <v>4.38</v>
      </c>
      <c r="AQ844" s="6">
        <v>4.38</v>
      </c>
    </row>
    <row r="845" spans="1:43" x14ac:dyDescent="0.3">
      <c r="A845" t="s">
        <v>98</v>
      </c>
      <c r="B845" t="s">
        <v>247</v>
      </c>
      <c r="C845" t="s">
        <v>46</v>
      </c>
      <c r="D845" s="3">
        <v>75105</v>
      </c>
      <c r="E845" t="s">
        <v>100</v>
      </c>
      <c r="F845" t="s">
        <v>48</v>
      </c>
      <c r="G845" t="s">
        <v>49</v>
      </c>
      <c r="H845" t="s">
        <v>50</v>
      </c>
      <c r="I845" t="s">
        <v>51</v>
      </c>
      <c r="J845" t="s">
        <v>102</v>
      </c>
      <c r="K845" t="s">
        <v>102</v>
      </c>
      <c r="L845" t="s">
        <v>103</v>
      </c>
      <c r="M845" t="s">
        <v>52</v>
      </c>
      <c r="N845" t="s">
        <v>675</v>
      </c>
      <c r="O845" t="s">
        <v>105</v>
      </c>
      <c r="Q845" s="3"/>
      <c r="U845" s="3"/>
      <c r="W845" t="s">
        <v>43</v>
      </c>
      <c r="X845" t="s">
        <v>43</v>
      </c>
      <c r="Y845" s="3">
        <v>217</v>
      </c>
      <c r="Z845" t="s">
        <v>676</v>
      </c>
      <c r="AA845" t="s">
        <v>677</v>
      </c>
      <c r="AB845" t="s">
        <v>678</v>
      </c>
      <c r="AC845" t="s">
        <v>679</v>
      </c>
      <c r="AD845" t="s">
        <v>110</v>
      </c>
      <c r="AE845" t="s">
        <v>60</v>
      </c>
      <c r="AH845" s="3"/>
      <c r="AI845" s="3">
        <v>2023</v>
      </c>
      <c r="AJ845" s="4">
        <v>45225</v>
      </c>
      <c r="AK845" s="5">
        <v>45226</v>
      </c>
      <c r="AL845" t="s">
        <v>43</v>
      </c>
      <c r="AM845" t="s">
        <v>116</v>
      </c>
      <c r="AN845">
        <v>117.88</v>
      </c>
      <c r="AO845">
        <v>0.88</v>
      </c>
      <c r="AQ845" s="6">
        <v>0.88</v>
      </c>
    </row>
    <row r="846" spans="1:43" x14ac:dyDescent="0.3">
      <c r="A846" t="s">
        <v>98</v>
      </c>
      <c r="B846" t="s">
        <v>137</v>
      </c>
      <c r="C846" t="s">
        <v>46</v>
      </c>
      <c r="D846" s="3">
        <v>75105</v>
      </c>
      <c r="E846" t="s">
        <v>100</v>
      </c>
      <c r="F846" t="s">
        <v>48</v>
      </c>
      <c r="G846" t="s">
        <v>49</v>
      </c>
      <c r="H846" t="s">
        <v>50</v>
      </c>
      <c r="I846" t="s">
        <v>51</v>
      </c>
      <c r="J846" t="s">
        <v>102</v>
      </c>
      <c r="K846" t="s">
        <v>102</v>
      </c>
      <c r="L846" t="s">
        <v>103</v>
      </c>
      <c r="M846" t="s">
        <v>52</v>
      </c>
      <c r="N846" t="s">
        <v>690</v>
      </c>
      <c r="O846" t="s">
        <v>105</v>
      </c>
      <c r="Q846" s="3"/>
      <c r="U846" s="3"/>
      <c r="W846" t="s">
        <v>43</v>
      </c>
      <c r="X846" t="s">
        <v>43</v>
      </c>
      <c r="Y846" s="3">
        <v>223</v>
      </c>
      <c r="Z846" t="s">
        <v>691</v>
      </c>
      <c r="AA846" t="s">
        <v>692</v>
      </c>
      <c r="AB846" t="s">
        <v>693</v>
      </c>
      <c r="AC846" t="s">
        <v>694</v>
      </c>
      <c r="AD846" t="s">
        <v>110</v>
      </c>
      <c r="AE846" t="s">
        <v>60</v>
      </c>
      <c r="AH846" s="3"/>
      <c r="AI846" s="3">
        <v>2025</v>
      </c>
      <c r="AJ846" s="4">
        <v>45698</v>
      </c>
      <c r="AK846" s="5">
        <v>45700</v>
      </c>
      <c r="AL846" t="s">
        <v>43</v>
      </c>
      <c r="AM846" t="s">
        <v>116</v>
      </c>
      <c r="AN846">
        <v>87.5</v>
      </c>
      <c r="AO846">
        <v>0.67</v>
      </c>
      <c r="AQ846" s="6">
        <v>0.67</v>
      </c>
    </row>
    <row r="847" spans="1:43" x14ac:dyDescent="0.3">
      <c r="A847" t="s">
        <v>98</v>
      </c>
      <c r="B847" t="s">
        <v>440</v>
      </c>
      <c r="C847" t="s">
        <v>46</v>
      </c>
      <c r="D847" s="3">
        <v>75105</v>
      </c>
      <c r="E847" t="s">
        <v>100</v>
      </c>
      <c r="F847" t="s">
        <v>48</v>
      </c>
      <c r="G847" t="s">
        <v>49</v>
      </c>
      <c r="H847" t="s">
        <v>50</v>
      </c>
      <c r="I847" t="s">
        <v>51</v>
      </c>
      <c r="J847" t="s">
        <v>102</v>
      </c>
      <c r="K847" t="s">
        <v>102</v>
      </c>
      <c r="L847" t="s">
        <v>103</v>
      </c>
      <c r="M847" t="s">
        <v>52</v>
      </c>
      <c r="N847" t="s">
        <v>695</v>
      </c>
      <c r="O847" t="s">
        <v>105</v>
      </c>
      <c r="Q847" s="3"/>
      <c r="U847" s="3"/>
      <c r="W847" t="s">
        <v>43</v>
      </c>
      <c r="X847" t="s">
        <v>43</v>
      </c>
      <c r="Y847" s="3">
        <v>235</v>
      </c>
      <c r="Z847" t="s">
        <v>696</v>
      </c>
      <c r="AA847" t="s">
        <v>697</v>
      </c>
      <c r="AB847" t="s">
        <v>698</v>
      </c>
      <c r="AC847" t="s">
        <v>531</v>
      </c>
      <c r="AD847" t="s">
        <v>110</v>
      </c>
      <c r="AE847" t="s">
        <v>60</v>
      </c>
      <c r="AH847" s="3"/>
      <c r="AI847" s="3">
        <v>2024</v>
      </c>
      <c r="AJ847" s="4">
        <v>45383</v>
      </c>
      <c r="AK847" s="5">
        <v>45420</v>
      </c>
      <c r="AL847" t="s">
        <v>43</v>
      </c>
      <c r="AM847" t="s">
        <v>116</v>
      </c>
      <c r="AN847">
        <v>15056.300000000001</v>
      </c>
      <c r="AO847">
        <v>113.5</v>
      </c>
      <c r="AQ847" s="6">
        <v>113.5</v>
      </c>
    </row>
    <row r="848" spans="1:43" x14ac:dyDescent="0.3">
      <c r="A848" t="s">
        <v>98</v>
      </c>
      <c r="B848" t="s">
        <v>85</v>
      </c>
      <c r="C848" t="s">
        <v>46</v>
      </c>
      <c r="D848" s="3">
        <v>75105</v>
      </c>
      <c r="E848" t="s">
        <v>100</v>
      </c>
      <c r="F848" t="s">
        <v>48</v>
      </c>
      <c r="G848" t="s">
        <v>49</v>
      </c>
      <c r="H848" t="s">
        <v>50</v>
      </c>
      <c r="I848" t="s">
        <v>51</v>
      </c>
      <c r="J848" t="s">
        <v>102</v>
      </c>
      <c r="K848" t="s">
        <v>102</v>
      </c>
      <c r="L848" t="s">
        <v>103</v>
      </c>
      <c r="M848" t="s">
        <v>52</v>
      </c>
      <c r="N848" t="s">
        <v>708</v>
      </c>
      <c r="O848" t="s">
        <v>105</v>
      </c>
      <c r="Q848" s="3"/>
      <c r="U848" s="3"/>
      <c r="W848" t="s">
        <v>43</v>
      </c>
      <c r="X848" t="s">
        <v>43</v>
      </c>
      <c r="Y848" s="3">
        <v>283</v>
      </c>
      <c r="Z848" t="s">
        <v>709</v>
      </c>
      <c r="AA848" t="s">
        <v>710</v>
      </c>
      <c r="AB848" t="s">
        <v>711</v>
      </c>
      <c r="AC848" t="s">
        <v>712</v>
      </c>
      <c r="AD848" t="s">
        <v>110</v>
      </c>
      <c r="AE848" t="s">
        <v>60</v>
      </c>
      <c r="AH848" s="3"/>
      <c r="AI848" s="3">
        <v>2023</v>
      </c>
      <c r="AJ848" s="4">
        <v>45282</v>
      </c>
      <c r="AK848" s="5">
        <v>45284</v>
      </c>
      <c r="AL848" t="s">
        <v>43</v>
      </c>
      <c r="AM848" t="s">
        <v>116</v>
      </c>
      <c r="AN848">
        <v>128.01</v>
      </c>
      <c r="AO848">
        <v>0.97</v>
      </c>
      <c r="AQ848" s="6">
        <v>0.97</v>
      </c>
    </row>
    <row r="849" spans="1:43" x14ac:dyDescent="0.3">
      <c r="A849" t="s">
        <v>98</v>
      </c>
      <c r="B849" t="s">
        <v>71</v>
      </c>
      <c r="C849" t="s">
        <v>46</v>
      </c>
      <c r="D849" s="3">
        <v>75105</v>
      </c>
      <c r="E849" t="s">
        <v>100</v>
      </c>
      <c r="F849" t="s">
        <v>48</v>
      </c>
      <c r="G849" t="s">
        <v>49</v>
      </c>
      <c r="H849" t="s">
        <v>50</v>
      </c>
      <c r="I849" t="s">
        <v>51</v>
      </c>
      <c r="J849" t="s">
        <v>102</v>
      </c>
      <c r="K849" t="s">
        <v>102</v>
      </c>
      <c r="L849" t="s">
        <v>103</v>
      </c>
      <c r="M849" t="s">
        <v>52</v>
      </c>
      <c r="N849" t="s">
        <v>726</v>
      </c>
      <c r="O849" t="s">
        <v>105</v>
      </c>
      <c r="Q849" s="3"/>
      <c r="U849" s="3"/>
      <c r="W849" t="s">
        <v>43</v>
      </c>
      <c r="X849" t="s">
        <v>43</v>
      </c>
      <c r="Y849" s="3">
        <v>334</v>
      </c>
      <c r="Z849" t="s">
        <v>133</v>
      </c>
      <c r="AA849" t="s">
        <v>727</v>
      </c>
      <c r="AB849" t="s">
        <v>728</v>
      </c>
      <c r="AC849" t="s">
        <v>729</v>
      </c>
      <c r="AD849" t="s">
        <v>110</v>
      </c>
      <c r="AE849" t="s">
        <v>60</v>
      </c>
      <c r="AH849" s="3"/>
      <c r="AI849" s="3">
        <v>2024</v>
      </c>
      <c r="AJ849" s="4">
        <v>45638</v>
      </c>
      <c r="AK849" s="5">
        <v>45639</v>
      </c>
      <c r="AL849" t="s">
        <v>43</v>
      </c>
      <c r="AM849" t="s">
        <v>116</v>
      </c>
      <c r="AN849">
        <v>2026.96</v>
      </c>
      <c r="AO849">
        <v>15.48</v>
      </c>
      <c r="AQ849" s="6">
        <v>15.48</v>
      </c>
    </row>
    <row r="850" spans="1:43" x14ac:dyDescent="0.3">
      <c r="A850" t="s">
        <v>98</v>
      </c>
      <c r="B850" t="s">
        <v>156</v>
      </c>
      <c r="C850" t="s">
        <v>46</v>
      </c>
      <c r="D850" s="3">
        <v>75105</v>
      </c>
      <c r="E850" t="s">
        <v>100</v>
      </c>
      <c r="F850" t="s">
        <v>48</v>
      </c>
      <c r="G850" t="s">
        <v>49</v>
      </c>
      <c r="H850" t="s">
        <v>50</v>
      </c>
      <c r="I850" t="s">
        <v>51</v>
      </c>
      <c r="J850" t="s">
        <v>102</v>
      </c>
      <c r="K850" t="s">
        <v>102</v>
      </c>
      <c r="L850" t="s">
        <v>103</v>
      </c>
      <c r="M850" t="s">
        <v>52</v>
      </c>
      <c r="N850" t="s">
        <v>730</v>
      </c>
      <c r="O850" t="s">
        <v>105</v>
      </c>
      <c r="Q850" s="3"/>
      <c r="U850" s="3"/>
      <c r="W850" t="s">
        <v>43</v>
      </c>
      <c r="X850" t="s">
        <v>43</v>
      </c>
      <c r="Y850" s="3">
        <v>339</v>
      </c>
      <c r="Z850" t="s">
        <v>548</v>
      </c>
      <c r="AA850" t="s">
        <v>731</v>
      </c>
      <c r="AB850" t="s">
        <v>732</v>
      </c>
      <c r="AC850" t="s">
        <v>161</v>
      </c>
      <c r="AD850" t="s">
        <v>110</v>
      </c>
      <c r="AE850" t="s">
        <v>60</v>
      </c>
      <c r="AH850" s="3"/>
      <c r="AI850" s="3">
        <v>2023</v>
      </c>
      <c r="AJ850" s="4">
        <v>45000</v>
      </c>
      <c r="AK850" s="5">
        <v>45001</v>
      </c>
      <c r="AL850" t="s">
        <v>43</v>
      </c>
      <c r="AM850" t="s">
        <v>116</v>
      </c>
      <c r="AN850">
        <v>3164.7400000000002</v>
      </c>
      <c r="AO850">
        <v>20.96</v>
      </c>
      <c r="AQ850" s="6">
        <v>20.96</v>
      </c>
    </row>
    <row r="851" spans="1:43" x14ac:dyDescent="0.3">
      <c r="A851" t="s">
        <v>98</v>
      </c>
      <c r="B851" t="s">
        <v>733</v>
      </c>
      <c r="C851" t="s">
        <v>46</v>
      </c>
      <c r="D851" s="3">
        <v>75105</v>
      </c>
      <c r="E851" t="s">
        <v>100</v>
      </c>
      <c r="F851" t="s">
        <v>48</v>
      </c>
      <c r="G851" t="s">
        <v>49</v>
      </c>
      <c r="H851" t="s">
        <v>50</v>
      </c>
      <c r="I851" t="s">
        <v>51</v>
      </c>
      <c r="J851" t="s">
        <v>102</v>
      </c>
      <c r="K851" t="s">
        <v>102</v>
      </c>
      <c r="L851" t="s">
        <v>103</v>
      </c>
      <c r="M851" t="s">
        <v>52</v>
      </c>
      <c r="N851" t="s">
        <v>734</v>
      </c>
      <c r="O851" t="s">
        <v>105</v>
      </c>
      <c r="Q851" s="3"/>
      <c r="U851" s="3"/>
      <c r="W851" t="s">
        <v>43</v>
      </c>
      <c r="X851" t="s">
        <v>43</v>
      </c>
      <c r="Y851" s="3">
        <v>346</v>
      </c>
      <c r="Z851" t="s">
        <v>735</v>
      </c>
      <c r="AA851" t="s">
        <v>736</v>
      </c>
      <c r="AB851" t="s">
        <v>737</v>
      </c>
      <c r="AC851" t="s">
        <v>738</v>
      </c>
      <c r="AD851" t="s">
        <v>110</v>
      </c>
      <c r="AE851" t="s">
        <v>60</v>
      </c>
      <c r="AH851" s="3"/>
      <c r="AI851" s="3">
        <v>2024</v>
      </c>
      <c r="AJ851" s="4">
        <v>45532</v>
      </c>
      <c r="AK851" s="5">
        <v>45533</v>
      </c>
      <c r="AL851" t="s">
        <v>43</v>
      </c>
      <c r="AM851" t="s">
        <v>116</v>
      </c>
      <c r="AN851">
        <v>735</v>
      </c>
      <c r="AO851">
        <v>5.59</v>
      </c>
      <c r="AQ851" s="6">
        <v>5.59</v>
      </c>
    </row>
    <row r="852" spans="1:43" x14ac:dyDescent="0.3">
      <c r="A852" t="s">
        <v>98</v>
      </c>
      <c r="B852" t="s">
        <v>224</v>
      </c>
      <c r="C852" t="s">
        <v>46</v>
      </c>
      <c r="D852" s="3">
        <v>75105</v>
      </c>
      <c r="E852" t="s">
        <v>100</v>
      </c>
      <c r="F852" t="s">
        <v>48</v>
      </c>
      <c r="G852" t="s">
        <v>49</v>
      </c>
      <c r="H852" t="s">
        <v>50</v>
      </c>
      <c r="I852" t="s">
        <v>51</v>
      </c>
      <c r="J852" t="s">
        <v>102</v>
      </c>
      <c r="K852" t="s">
        <v>102</v>
      </c>
      <c r="L852" t="s">
        <v>103</v>
      </c>
      <c r="M852" t="s">
        <v>52</v>
      </c>
      <c r="N852" t="s">
        <v>739</v>
      </c>
      <c r="O852" t="s">
        <v>105</v>
      </c>
      <c r="Q852" s="3"/>
      <c r="U852" s="3"/>
      <c r="W852" t="s">
        <v>43</v>
      </c>
      <c r="X852" t="s">
        <v>43</v>
      </c>
      <c r="Y852" s="3">
        <v>407</v>
      </c>
      <c r="Z852" t="s">
        <v>740</v>
      </c>
      <c r="AA852" t="s">
        <v>741</v>
      </c>
      <c r="AB852" t="s">
        <v>742</v>
      </c>
      <c r="AC852" t="s">
        <v>743</v>
      </c>
      <c r="AD852" t="s">
        <v>110</v>
      </c>
      <c r="AE852" t="s">
        <v>60</v>
      </c>
      <c r="AH852" s="3"/>
      <c r="AI852" s="3">
        <v>2024</v>
      </c>
      <c r="AJ852" s="4">
        <v>45461</v>
      </c>
      <c r="AK852" s="5">
        <v>45462</v>
      </c>
      <c r="AL852" t="s">
        <v>43</v>
      </c>
      <c r="AM852" t="s">
        <v>116</v>
      </c>
      <c r="AN852">
        <v>4578.84</v>
      </c>
      <c r="AO852">
        <v>34.57</v>
      </c>
      <c r="AQ852" s="6">
        <v>34.57</v>
      </c>
    </row>
    <row r="853" spans="1:43" x14ac:dyDescent="0.3">
      <c r="A853" t="s">
        <v>98</v>
      </c>
      <c r="B853" t="s">
        <v>117</v>
      </c>
      <c r="C853" t="s">
        <v>46</v>
      </c>
      <c r="D853" s="3">
        <v>75105</v>
      </c>
      <c r="E853" t="s">
        <v>100</v>
      </c>
      <c r="F853" t="s">
        <v>48</v>
      </c>
      <c r="G853" t="s">
        <v>49</v>
      </c>
      <c r="H853" t="s">
        <v>50</v>
      </c>
      <c r="I853" t="s">
        <v>51</v>
      </c>
      <c r="J853" t="s">
        <v>102</v>
      </c>
      <c r="K853" t="s">
        <v>102</v>
      </c>
      <c r="L853" t="s">
        <v>103</v>
      </c>
      <c r="M853" t="s">
        <v>52</v>
      </c>
      <c r="N853" t="s">
        <v>747</v>
      </c>
      <c r="O853" t="s">
        <v>105</v>
      </c>
      <c r="Q853" s="3"/>
      <c r="U853" s="3"/>
      <c r="W853" t="s">
        <v>43</v>
      </c>
      <c r="X853" t="s">
        <v>43</v>
      </c>
      <c r="Y853" s="3">
        <v>435</v>
      </c>
      <c r="Z853" t="s">
        <v>748</v>
      </c>
      <c r="AA853" t="s">
        <v>749</v>
      </c>
      <c r="AB853" t="s">
        <v>750</v>
      </c>
      <c r="AC853" t="s">
        <v>751</v>
      </c>
      <c r="AD853" t="s">
        <v>110</v>
      </c>
      <c r="AE853" t="s">
        <v>60</v>
      </c>
      <c r="AH853" s="3"/>
      <c r="AI853" s="3">
        <v>2023</v>
      </c>
      <c r="AJ853" s="4">
        <v>45243</v>
      </c>
      <c r="AK853" s="5">
        <v>45244</v>
      </c>
      <c r="AL853" t="s">
        <v>43</v>
      </c>
      <c r="AM853" t="s">
        <v>116</v>
      </c>
      <c r="AN853">
        <v>728</v>
      </c>
      <c r="AO853">
        <v>5.45</v>
      </c>
      <c r="AQ853" s="6">
        <v>5.45</v>
      </c>
    </row>
    <row r="854" spans="1:43" x14ac:dyDescent="0.3">
      <c r="A854" t="s">
        <v>98</v>
      </c>
      <c r="B854" t="s">
        <v>130</v>
      </c>
      <c r="C854" t="s">
        <v>46</v>
      </c>
      <c r="D854" s="3">
        <v>75105</v>
      </c>
      <c r="E854" t="s">
        <v>100</v>
      </c>
      <c r="F854" t="s">
        <v>48</v>
      </c>
      <c r="G854" t="s">
        <v>49</v>
      </c>
      <c r="H854" t="s">
        <v>50</v>
      </c>
      <c r="I854" t="s">
        <v>51</v>
      </c>
      <c r="J854" t="s">
        <v>102</v>
      </c>
      <c r="K854" t="s">
        <v>102</v>
      </c>
      <c r="L854" t="s">
        <v>103</v>
      </c>
      <c r="M854" t="s">
        <v>52</v>
      </c>
      <c r="N854" t="s">
        <v>752</v>
      </c>
      <c r="O854" t="s">
        <v>105</v>
      </c>
      <c r="Q854" s="3"/>
      <c r="U854" s="3"/>
      <c r="W854" t="s">
        <v>43</v>
      </c>
      <c r="X854" t="s">
        <v>43</v>
      </c>
      <c r="Y854" s="3">
        <v>436</v>
      </c>
      <c r="Z854" t="s">
        <v>753</v>
      </c>
      <c r="AA854" t="s">
        <v>754</v>
      </c>
      <c r="AB854" t="s">
        <v>755</v>
      </c>
      <c r="AC854" t="s">
        <v>756</v>
      </c>
      <c r="AD854" t="s">
        <v>110</v>
      </c>
      <c r="AE854" t="s">
        <v>60</v>
      </c>
      <c r="AH854" s="3"/>
      <c r="AI854" s="3">
        <v>2024</v>
      </c>
      <c r="AJ854" s="4">
        <v>45600</v>
      </c>
      <c r="AK854" s="5">
        <v>45601</v>
      </c>
      <c r="AL854" t="s">
        <v>43</v>
      </c>
      <c r="AM854" t="s">
        <v>116</v>
      </c>
      <c r="AN854">
        <v>14336</v>
      </c>
      <c r="AO854">
        <v>109.33</v>
      </c>
      <c r="AQ854" s="6">
        <v>109.33</v>
      </c>
    </row>
    <row r="855" spans="1:43" x14ac:dyDescent="0.3">
      <c r="A855" t="s">
        <v>98</v>
      </c>
      <c r="B855" t="s">
        <v>124</v>
      </c>
      <c r="C855" t="s">
        <v>46</v>
      </c>
      <c r="D855" s="3">
        <v>75105</v>
      </c>
      <c r="E855" t="s">
        <v>100</v>
      </c>
      <c r="F855" t="s">
        <v>48</v>
      </c>
      <c r="G855" t="s">
        <v>49</v>
      </c>
      <c r="H855" t="s">
        <v>50</v>
      </c>
      <c r="I855" t="s">
        <v>51</v>
      </c>
      <c r="J855" t="s">
        <v>102</v>
      </c>
      <c r="K855" t="s">
        <v>102</v>
      </c>
      <c r="L855" t="s">
        <v>103</v>
      </c>
      <c r="M855" t="s">
        <v>52</v>
      </c>
      <c r="N855" t="s">
        <v>759</v>
      </c>
      <c r="O855" t="s">
        <v>105</v>
      </c>
      <c r="Q855" s="3"/>
      <c r="U855" s="3"/>
      <c r="W855" t="s">
        <v>43</v>
      </c>
      <c r="X855" t="s">
        <v>43</v>
      </c>
      <c r="Y855" s="3">
        <v>474</v>
      </c>
      <c r="Z855" t="s">
        <v>760</v>
      </c>
      <c r="AA855" t="s">
        <v>761</v>
      </c>
      <c r="AB855" t="s">
        <v>762</v>
      </c>
      <c r="AC855" t="s">
        <v>651</v>
      </c>
      <c r="AD855" t="s">
        <v>110</v>
      </c>
      <c r="AE855" t="s">
        <v>60</v>
      </c>
      <c r="AH855" s="3"/>
      <c r="AI855" s="3">
        <v>2024</v>
      </c>
      <c r="AJ855" s="4">
        <v>45566</v>
      </c>
      <c r="AK855" s="5">
        <v>45589</v>
      </c>
      <c r="AL855" t="s">
        <v>43</v>
      </c>
      <c r="AM855" t="s">
        <v>116</v>
      </c>
      <c r="AN855">
        <v>-735</v>
      </c>
      <c r="AP855">
        <v>5.59</v>
      </c>
      <c r="AQ855" s="6">
        <v>-5.59</v>
      </c>
    </row>
    <row r="856" spans="1:43" x14ac:dyDescent="0.3">
      <c r="A856" t="s">
        <v>98</v>
      </c>
      <c r="B856" t="s">
        <v>196</v>
      </c>
      <c r="C856" t="s">
        <v>46</v>
      </c>
      <c r="D856" s="3">
        <v>75105</v>
      </c>
      <c r="E856" t="s">
        <v>100</v>
      </c>
      <c r="F856" t="s">
        <v>48</v>
      </c>
      <c r="G856" t="s">
        <v>49</v>
      </c>
      <c r="H856" t="s">
        <v>50</v>
      </c>
      <c r="I856" t="s">
        <v>51</v>
      </c>
      <c r="J856" t="s">
        <v>102</v>
      </c>
      <c r="K856" t="s">
        <v>102</v>
      </c>
      <c r="L856" t="s">
        <v>103</v>
      </c>
      <c r="M856" t="s">
        <v>52</v>
      </c>
      <c r="N856" t="s">
        <v>763</v>
      </c>
      <c r="O856" t="s">
        <v>105</v>
      </c>
      <c r="Q856" s="3"/>
      <c r="U856" s="3"/>
      <c r="W856" t="s">
        <v>43</v>
      </c>
      <c r="X856" t="s">
        <v>43</v>
      </c>
      <c r="Y856" s="3">
        <v>2</v>
      </c>
      <c r="Z856" t="s">
        <v>306</v>
      </c>
      <c r="AA856" t="s">
        <v>764</v>
      </c>
      <c r="AB856" t="s">
        <v>765</v>
      </c>
      <c r="AC856" t="s">
        <v>201</v>
      </c>
      <c r="AD856" t="s">
        <v>110</v>
      </c>
      <c r="AE856" t="s">
        <v>60</v>
      </c>
      <c r="AH856" s="3"/>
      <c r="AI856" s="3">
        <v>2023</v>
      </c>
      <c r="AJ856" s="4">
        <v>45026</v>
      </c>
      <c r="AK856" s="5">
        <v>45224</v>
      </c>
      <c r="AL856" t="s">
        <v>43</v>
      </c>
      <c r="AM856" t="s">
        <v>61</v>
      </c>
      <c r="AN856">
        <v>191.75</v>
      </c>
      <c r="AO856">
        <v>191.75</v>
      </c>
      <c r="AQ856" s="6">
        <v>191.75</v>
      </c>
    </row>
    <row r="857" spans="1:43" x14ac:dyDescent="0.3">
      <c r="A857" t="s">
        <v>98</v>
      </c>
      <c r="B857" t="s">
        <v>551</v>
      </c>
      <c r="C857" t="s">
        <v>46</v>
      </c>
      <c r="D857" s="3">
        <v>75105</v>
      </c>
      <c r="E857" t="s">
        <v>100</v>
      </c>
      <c r="F857" t="s">
        <v>48</v>
      </c>
      <c r="G857" t="s">
        <v>49</v>
      </c>
      <c r="H857" t="s">
        <v>50</v>
      </c>
      <c r="I857" t="s">
        <v>51</v>
      </c>
      <c r="J857" t="s">
        <v>102</v>
      </c>
      <c r="K857" t="s">
        <v>102</v>
      </c>
      <c r="L857" t="s">
        <v>103</v>
      </c>
      <c r="M857" t="s">
        <v>52</v>
      </c>
      <c r="N857" t="s">
        <v>766</v>
      </c>
      <c r="O857" t="s">
        <v>105</v>
      </c>
      <c r="Q857" s="3"/>
      <c r="U857" s="3"/>
      <c r="W857" t="s">
        <v>43</v>
      </c>
      <c r="X857" t="s">
        <v>43</v>
      </c>
      <c r="Y857" s="3">
        <v>2</v>
      </c>
      <c r="Z857" t="s">
        <v>767</v>
      </c>
      <c r="AA857" t="s">
        <v>768</v>
      </c>
      <c r="AB857" t="s">
        <v>769</v>
      </c>
      <c r="AC857" t="s">
        <v>770</v>
      </c>
      <c r="AD857" t="s">
        <v>110</v>
      </c>
      <c r="AE857" t="s">
        <v>60</v>
      </c>
      <c r="AH857" s="3"/>
      <c r="AI857" s="3">
        <v>2024</v>
      </c>
      <c r="AJ857" s="4">
        <v>45295</v>
      </c>
      <c r="AK857" s="5">
        <v>45328</v>
      </c>
      <c r="AL857" t="s">
        <v>43</v>
      </c>
      <c r="AM857" t="s">
        <v>61</v>
      </c>
      <c r="AN857">
        <v>11.200000000000001</v>
      </c>
      <c r="AO857">
        <v>11.200000000000001</v>
      </c>
      <c r="AQ857" s="6">
        <v>11.200000000000001</v>
      </c>
    </row>
    <row r="858" spans="1:43" x14ac:dyDescent="0.3">
      <c r="A858" t="s">
        <v>98</v>
      </c>
      <c r="B858" t="s">
        <v>196</v>
      </c>
      <c r="C858" t="s">
        <v>46</v>
      </c>
      <c r="D858" s="3">
        <v>75105</v>
      </c>
      <c r="E858" t="s">
        <v>100</v>
      </c>
      <c r="F858" t="s">
        <v>48</v>
      </c>
      <c r="G858" t="s">
        <v>49</v>
      </c>
      <c r="H858" t="s">
        <v>50</v>
      </c>
      <c r="I858" t="s">
        <v>51</v>
      </c>
      <c r="J858" t="s">
        <v>102</v>
      </c>
      <c r="K858" t="s">
        <v>102</v>
      </c>
      <c r="L858" t="s">
        <v>103</v>
      </c>
      <c r="M858" t="s">
        <v>52</v>
      </c>
      <c r="N858" t="s">
        <v>789</v>
      </c>
      <c r="O858" t="s">
        <v>105</v>
      </c>
      <c r="Q858" s="3"/>
      <c r="U858" s="3"/>
      <c r="W858" t="s">
        <v>43</v>
      </c>
      <c r="X858" t="s">
        <v>43</v>
      </c>
      <c r="Y858" s="3">
        <v>6</v>
      </c>
      <c r="Z858" t="s">
        <v>790</v>
      </c>
      <c r="AA858" t="s">
        <v>791</v>
      </c>
      <c r="AB858" t="s">
        <v>792</v>
      </c>
      <c r="AC858" t="s">
        <v>793</v>
      </c>
      <c r="AD858" t="s">
        <v>110</v>
      </c>
      <c r="AE858" t="s">
        <v>60</v>
      </c>
      <c r="AH858" s="3"/>
      <c r="AI858" s="3">
        <v>2023</v>
      </c>
      <c r="AJ858" s="4">
        <v>45033</v>
      </c>
      <c r="AK858" s="5">
        <v>45112</v>
      </c>
      <c r="AL858" t="s">
        <v>43</v>
      </c>
      <c r="AM858" t="s">
        <v>61</v>
      </c>
      <c r="AN858">
        <v>1092.1400000000001</v>
      </c>
      <c r="AO858">
        <v>1092.1400000000001</v>
      </c>
      <c r="AQ858" s="6">
        <v>1092.1400000000001</v>
      </c>
    </row>
    <row r="859" spans="1:43" x14ac:dyDescent="0.3">
      <c r="A859" t="s">
        <v>98</v>
      </c>
      <c r="B859" t="s">
        <v>150</v>
      </c>
      <c r="C859" t="s">
        <v>46</v>
      </c>
      <c r="D859" s="3">
        <v>75105</v>
      </c>
      <c r="E859" t="s">
        <v>100</v>
      </c>
      <c r="F859" t="s">
        <v>48</v>
      </c>
      <c r="G859" t="s">
        <v>49</v>
      </c>
      <c r="H859" t="s">
        <v>50</v>
      </c>
      <c r="I859" t="s">
        <v>51</v>
      </c>
      <c r="J859" t="s">
        <v>102</v>
      </c>
      <c r="K859" t="s">
        <v>102</v>
      </c>
      <c r="L859" t="s">
        <v>103</v>
      </c>
      <c r="M859" t="s">
        <v>52</v>
      </c>
      <c r="N859" t="s">
        <v>794</v>
      </c>
      <c r="O859" t="s">
        <v>105</v>
      </c>
      <c r="Q859" s="3"/>
      <c r="U859" s="3"/>
      <c r="W859" t="s">
        <v>43</v>
      </c>
      <c r="X859" t="s">
        <v>43</v>
      </c>
      <c r="Y859" s="3">
        <v>6</v>
      </c>
      <c r="Z859" t="s">
        <v>152</v>
      </c>
      <c r="AA859" t="s">
        <v>795</v>
      </c>
      <c r="AB859" t="s">
        <v>154</v>
      </c>
      <c r="AC859" t="s">
        <v>796</v>
      </c>
      <c r="AD859" t="s">
        <v>110</v>
      </c>
      <c r="AE859" t="s">
        <v>60</v>
      </c>
      <c r="AH859" s="3"/>
      <c r="AI859" s="3">
        <v>2024</v>
      </c>
      <c r="AJ859" s="4">
        <v>45345</v>
      </c>
      <c r="AK859" s="5">
        <v>45352</v>
      </c>
      <c r="AL859" t="s">
        <v>43</v>
      </c>
      <c r="AM859" t="s">
        <v>61</v>
      </c>
      <c r="AN859">
        <v>109.9</v>
      </c>
      <c r="AO859">
        <v>109.9</v>
      </c>
      <c r="AQ859" s="6">
        <v>109.9</v>
      </c>
    </row>
    <row r="860" spans="1:43" x14ac:dyDescent="0.3">
      <c r="A860" t="s">
        <v>98</v>
      </c>
      <c r="B860" t="s">
        <v>190</v>
      </c>
      <c r="C860" t="s">
        <v>46</v>
      </c>
      <c r="D860" s="3">
        <v>75105</v>
      </c>
      <c r="E860" t="s">
        <v>100</v>
      </c>
      <c r="F860" t="s">
        <v>48</v>
      </c>
      <c r="G860" t="s">
        <v>49</v>
      </c>
      <c r="H860" t="s">
        <v>50</v>
      </c>
      <c r="I860" t="s">
        <v>51</v>
      </c>
      <c r="J860" t="s">
        <v>102</v>
      </c>
      <c r="K860" t="s">
        <v>102</v>
      </c>
      <c r="L860" t="s">
        <v>103</v>
      </c>
      <c r="M860" t="s">
        <v>52</v>
      </c>
      <c r="N860" t="s">
        <v>797</v>
      </c>
      <c r="O860" t="s">
        <v>105</v>
      </c>
      <c r="Q860" s="3"/>
      <c r="U860" s="3"/>
      <c r="W860" t="s">
        <v>43</v>
      </c>
      <c r="X860" t="s">
        <v>43</v>
      </c>
      <c r="Y860" s="3">
        <v>6</v>
      </c>
      <c r="Z860" t="s">
        <v>192</v>
      </c>
      <c r="AA860" t="s">
        <v>798</v>
      </c>
      <c r="AB860" t="s">
        <v>194</v>
      </c>
      <c r="AC860" t="s">
        <v>799</v>
      </c>
      <c r="AD860" t="s">
        <v>110</v>
      </c>
      <c r="AE860" t="s">
        <v>60</v>
      </c>
      <c r="AH860" s="3"/>
      <c r="AI860" s="3">
        <v>2025</v>
      </c>
      <c r="AJ860" s="4">
        <v>45660</v>
      </c>
      <c r="AK860" s="5">
        <v>45697</v>
      </c>
      <c r="AL860" t="s">
        <v>43</v>
      </c>
      <c r="AM860" t="s">
        <v>61</v>
      </c>
      <c r="AN860">
        <v>21.94</v>
      </c>
      <c r="AO860">
        <v>21.94</v>
      </c>
      <c r="AQ860" s="6">
        <v>21.94</v>
      </c>
    </row>
    <row r="861" spans="1:43" x14ac:dyDescent="0.3">
      <c r="A861" t="s">
        <v>98</v>
      </c>
      <c r="B861" t="s">
        <v>196</v>
      </c>
      <c r="C861" t="s">
        <v>46</v>
      </c>
      <c r="D861" s="3">
        <v>75105</v>
      </c>
      <c r="E861" t="s">
        <v>100</v>
      </c>
      <c r="F861" t="s">
        <v>48</v>
      </c>
      <c r="G861" t="s">
        <v>49</v>
      </c>
      <c r="H861" t="s">
        <v>50</v>
      </c>
      <c r="I861" t="s">
        <v>51</v>
      </c>
      <c r="J861" t="s">
        <v>102</v>
      </c>
      <c r="K861" t="s">
        <v>102</v>
      </c>
      <c r="L861" t="s">
        <v>103</v>
      </c>
      <c r="M861" t="s">
        <v>52</v>
      </c>
      <c r="N861" t="s">
        <v>800</v>
      </c>
      <c r="O861" t="s">
        <v>105</v>
      </c>
      <c r="Q861" s="3"/>
      <c r="U861" s="3"/>
      <c r="W861" t="s">
        <v>43</v>
      </c>
      <c r="X861" t="s">
        <v>43</v>
      </c>
      <c r="Y861" s="3">
        <v>7</v>
      </c>
      <c r="Z861" t="s">
        <v>801</v>
      </c>
      <c r="AA861" t="s">
        <v>802</v>
      </c>
      <c r="AB861" t="s">
        <v>803</v>
      </c>
      <c r="AC861" t="s">
        <v>201</v>
      </c>
      <c r="AD861" t="s">
        <v>110</v>
      </c>
      <c r="AE861" t="s">
        <v>60</v>
      </c>
      <c r="AH861" s="3"/>
      <c r="AI861" s="3">
        <v>2023</v>
      </c>
      <c r="AJ861" s="4">
        <v>45026</v>
      </c>
      <c r="AK861" s="5">
        <v>45172</v>
      </c>
      <c r="AL861" t="s">
        <v>43</v>
      </c>
      <c r="AM861" t="s">
        <v>61</v>
      </c>
      <c r="AN861">
        <v>191.75</v>
      </c>
      <c r="AO861">
        <v>191.75</v>
      </c>
      <c r="AQ861" s="6">
        <v>191.75</v>
      </c>
    </row>
    <row r="862" spans="1:43" x14ac:dyDescent="0.3">
      <c r="A862" t="s">
        <v>98</v>
      </c>
      <c r="B862" t="s">
        <v>85</v>
      </c>
      <c r="C862" t="s">
        <v>46</v>
      </c>
      <c r="D862" s="3">
        <v>75105</v>
      </c>
      <c r="E862" t="s">
        <v>100</v>
      </c>
      <c r="F862" t="s">
        <v>48</v>
      </c>
      <c r="G862" t="s">
        <v>49</v>
      </c>
      <c r="H862" t="s">
        <v>50</v>
      </c>
      <c r="I862" t="s">
        <v>51</v>
      </c>
      <c r="J862" t="s">
        <v>102</v>
      </c>
      <c r="K862" t="s">
        <v>102</v>
      </c>
      <c r="L862" t="s">
        <v>103</v>
      </c>
      <c r="M862" t="s">
        <v>52</v>
      </c>
      <c r="N862" t="s">
        <v>817</v>
      </c>
      <c r="O862" t="s">
        <v>105</v>
      </c>
      <c r="Q862" s="3"/>
      <c r="U862" s="3"/>
      <c r="W862" t="s">
        <v>43</v>
      </c>
      <c r="X862" t="s">
        <v>43</v>
      </c>
      <c r="Y862" s="3">
        <v>10</v>
      </c>
      <c r="Z862" t="s">
        <v>709</v>
      </c>
      <c r="AA862" t="s">
        <v>818</v>
      </c>
      <c r="AB862" t="s">
        <v>711</v>
      </c>
      <c r="AC862" t="s">
        <v>819</v>
      </c>
      <c r="AD862" t="s">
        <v>110</v>
      </c>
      <c r="AE862" t="s">
        <v>60</v>
      </c>
      <c r="AH862" s="3"/>
      <c r="AI862" s="3">
        <v>2023</v>
      </c>
      <c r="AJ862" s="4">
        <v>45273</v>
      </c>
      <c r="AK862" s="5">
        <v>45284</v>
      </c>
      <c r="AL862" t="s">
        <v>43</v>
      </c>
      <c r="AM862" t="s">
        <v>61</v>
      </c>
      <c r="AN862">
        <v>-12.49</v>
      </c>
      <c r="AP862">
        <v>12.49</v>
      </c>
      <c r="AQ862" s="6">
        <v>-12.49</v>
      </c>
    </row>
    <row r="863" spans="1:43" x14ac:dyDescent="0.3">
      <c r="A863" t="s">
        <v>98</v>
      </c>
      <c r="B863" t="s">
        <v>137</v>
      </c>
      <c r="C863" t="s">
        <v>46</v>
      </c>
      <c r="D863" s="3">
        <v>75105</v>
      </c>
      <c r="E863" t="s">
        <v>100</v>
      </c>
      <c r="F863" t="s">
        <v>48</v>
      </c>
      <c r="G863" t="s">
        <v>49</v>
      </c>
      <c r="H863" t="s">
        <v>50</v>
      </c>
      <c r="I863" t="s">
        <v>51</v>
      </c>
      <c r="J863" t="s">
        <v>102</v>
      </c>
      <c r="K863" t="s">
        <v>102</v>
      </c>
      <c r="L863" t="s">
        <v>103</v>
      </c>
      <c r="M863" t="s">
        <v>52</v>
      </c>
      <c r="N863" t="s">
        <v>820</v>
      </c>
      <c r="O863" t="s">
        <v>105</v>
      </c>
      <c r="Q863" s="3"/>
      <c r="U863" s="3"/>
      <c r="W863" t="s">
        <v>43</v>
      </c>
      <c r="X863" t="s">
        <v>43</v>
      </c>
      <c r="Y863" s="3">
        <v>10</v>
      </c>
      <c r="Z863" t="s">
        <v>170</v>
      </c>
      <c r="AA863" t="s">
        <v>821</v>
      </c>
      <c r="AB863" t="s">
        <v>172</v>
      </c>
      <c r="AC863" t="s">
        <v>694</v>
      </c>
      <c r="AD863" t="s">
        <v>110</v>
      </c>
      <c r="AE863" t="s">
        <v>60</v>
      </c>
      <c r="AH863" s="3"/>
      <c r="AI863" s="3">
        <v>2025</v>
      </c>
      <c r="AJ863" s="4">
        <v>45698</v>
      </c>
      <c r="AK863" s="5">
        <v>45735</v>
      </c>
      <c r="AL863" t="s">
        <v>43</v>
      </c>
      <c r="AM863" t="s">
        <v>61</v>
      </c>
      <c r="AN863">
        <v>8.66</v>
      </c>
      <c r="AO863">
        <v>8.66</v>
      </c>
      <c r="AQ863" s="6">
        <v>8.66</v>
      </c>
    </row>
    <row r="864" spans="1:43" x14ac:dyDescent="0.3">
      <c r="A864" t="s">
        <v>98</v>
      </c>
      <c r="B864" t="s">
        <v>822</v>
      </c>
      <c r="C864" t="s">
        <v>46</v>
      </c>
      <c r="D864" s="3">
        <v>75105</v>
      </c>
      <c r="E864" t="s">
        <v>100</v>
      </c>
      <c r="F864" t="s">
        <v>48</v>
      </c>
      <c r="G864" t="s">
        <v>49</v>
      </c>
      <c r="H864" t="s">
        <v>50</v>
      </c>
      <c r="I864" t="s">
        <v>51</v>
      </c>
      <c r="J864" t="s">
        <v>102</v>
      </c>
      <c r="K864" t="s">
        <v>102</v>
      </c>
      <c r="L864" t="s">
        <v>103</v>
      </c>
      <c r="M864" t="s">
        <v>52</v>
      </c>
      <c r="N864" t="s">
        <v>823</v>
      </c>
      <c r="O864" t="s">
        <v>105</v>
      </c>
      <c r="Q864" s="3"/>
      <c r="U864" s="3"/>
      <c r="W864" t="s">
        <v>43</v>
      </c>
      <c r="X864" t="s">
        <v>43</v>
      </c>
      <c r="Y864" s="3">
        <v>11</v>
      </c>
      <c r="Z864" t="s">
        <v>146</v>
      </c>
      <c r="AA864" t="s">
        <v>824</v>
      </c>
      <c r="AB864" t="s">
        <v>825</v>
      </c>
      <c r="AC864" t="s">
        <v>826</v>
      </c>
      <c r="AD864" t="s">
        <v>110</v>
      </c>
      <c r="AE864" t="s">
        <v>60</v>
      </c>
      <c r="AH864" s="3"/>
      <c r="AI864" s="3">
        <v>2023</v>
      </c>
      <c r="AJ864" s="4">
        <v>44927</v>
      </c>
      <c r="AK864" s="5">
        <v>45093</v>
      </c>
      <c r="AL864" t="s">
        <v>43</v>
      </c>
      <c r="AM864" t="s">
        <v>61</v>
      </c>
      <c r="AN864">
        <v>371.87</v>
      </c>
      <c r="AO864">
        <v>371.87</v>
      </c>
      <c r="AQ864" s="6">
        <v>371.87</v>
      </c>
    </row>
    <row r="865" spans="1:43" x14ac:dyDescent="0.3">
      <c r="A865" t="s">
        <v>98</v>
      </c>
      <c r="B865" t="s">
        <v>117</v>
      </c>
      <c r="C865" t="s">
        <v>46</v>
      </c>
      <c r="D865" s="3">
        <v>75105</v>
      </c>
      <c r="E865" t="s">
        <v>100</v>
      </c>
      <c r="F865" t="s">
        <v>48</v>
      </c>
      <c r="G865" t="s">
        <v>49</v>
      </c>
      <c r="H865" t="s">
        <v>50</v>
      </c>
      <c r="I865" t="s">
        <v>51</v>
      </c>
      <c r="J865" t="s">
        <v>102</v>
      </c>
      <c r="K865" t="s">
        <v>102</v>
      </c>
      <c r="L865" t="s">
        <v>103</v>
      </c>
      <c r="M865" t="s">
        <v>52</v>
      </c>
      <c r="N865" t="s">
        <v>831</v>
      </c>
      <c r="O865" t="s">
        <v>105</v>
      </c>
      <c r="Q865" s="3"/>
      <c r="U865" s="3"/>
      <c r="W865" t="s">
        <v>43</v>
      </c>
      <c r="X865" t="s">
        <v>43</v>
      </c>
      <c r="Y865" s="3">
        <v>13</v>
      </c>
      <c r="Z865" t="s">
        <v>832</v>
      </c>
      <c r="AA865" t="s">
        <v>833</v>
      </c>
      <c r="AB865" t="s">
        <v>834</v>
      </c>
      <c r="AC865" t="s">
        <v>751</v>
      </c>
      <c r="AD865" t="s">
        <v>110</v>
      </c>
      <c r="AE865" t="s">
        <v>60</v>
      </c>
      <c r="AH865" s="3"/>
      <c r="AI865" s="3">
        <v>2023</v>
      </c>
      <c r="AJ865" s="4">
        <v>45243</v>
      </c>
      <c r="AK865" s="5">
        <v>45259</v>
      </c>
      <c r="AL865" t="s">
        <v>43</v>
      </c>
      <c r="AM865" t="s">
        <v>61</v>
      </c>
      <c r="AN865">
        <v>109.2</v>
      </c>
      <c r="AO865">
        <v>109.2</v>
      </c>
      <c r="AQ865" s="6">
        <v>109.2</v>
      </c>
    </row>
    <row r="866" spans="1:43" x14ac:dyDescent="0.3">
      <c r="A866" t="s">
        <v>98</v>
      </c>
      <c r="B866" t="s">
        <v>241</v>
      </c>
      <c r="C866" t="s">
        <v>46</v>
      </c>
      <c r="D866" s="3">
        <v>75105</v>
      </c>
      <c r="E866" t="s">
        <v>100</v>
      </c>
      <c r="F866" t="s">
        <v>48</v>
      </c>
      <c r="G866" t="s">
        <v>49</v>
      </c>
      <c r="H866" t="s">
        <v>50</v>
      </c>
      <c r="I866" t="s">
        <v>51</v>
      </c>
      <c r="J866" t="s">
        <v>102</v>
      </c>
      <c r="K866" t="s">
        <v>102</v>
      </c>
      <c r="L866" t="s">
        <v>103</v>
      </c>
      <c r="M866" t="s">
        <v>52</v>
      </c>
      <c r="N866" t="s">
        <v>840</v>
      </c>
      <c r="O866" t="s">
        <v>105</v>
      </c>
      <c r="Q866" s="3"/>
      <c r="U866" s="3"/>
      <c r="W866" t="s">
        <v>43</v>
      </c>
      <c r="X866" t="s">
        <v>43</v>
      </c>
      <c r="Y866" s="3">
        <v>18</v>
      </c>
      <c r="Z866" t="s">
        <v>772</v>
      </c>
      <c r="AA866" t="s">
        <v>841</v>
      </c>
      <c r="AB866" t="s">
        <v>842</v>
      </c>
      <c r="AC866" t="s">
        <v>843</v>
      </c>
      <c r="AD866" t="s">
        <v>110</v>
      </c>
      <c r="AE866" t="s">
        <v>60</v>
      </c>
      <c r="AH866" s="3"/>
      <c r="AI866" s="3">
        <v>2025</v>
      </c>
      <c r="AJ866" s="4">
        <v>45723</v>
      </c>
      <c r="AK866" s="5">
        <v>45728</v>
      </c>
      <c r="AL866" t="s">
        <v>43</v>
      </c>
      <c r="AM866" t="s">
        <v>61</v>
      </c>
      <c r="AN866">
        <v>315</v>
      </c>
      <c r="AO866">
        <v>315</v>
      </c>
      <c r="AQ866" s="6">
        <v>315</v>
      </c>
    </row>
    <row r="867" spans="1:43" x14ac:dyDescent="0.3">
      <c r="A867" t="s">
        <v>98</v>
      </c>
      <c r="B867" t="s">
        <v>446</v>
      </c>
      <c r="C867" t="s">
        <v>46</v>
      </c>
      <c r="D867" s="3">
        <v>75105</v>
      </c>
      <c r="E867" t="s">
        <v>100</v>
      </c>
      <c r="F867" t="s">
        <v>48</v>
      </c>
      <c r="G867" t="s">
        <v>49</v>
      </c>
      <c r="H867" t="s">
        <v>50</v>
      </c>
      <c r="I867" t="s">
        <v>51</v>
      </c>
      <c r="J867" t="s">
        <v>102</v>
      </c>
      <c r="K867" t="s">
        <v>102</v>
      </c>
      <c r="L867" t="s">
        <v>103</v>
      </c>
      <c r="M867" t="s">
        <v>52</v>
      </c>
      <c r="N867" t="s">
        <v>844</v>
      </c>
      <c r="O867" t="s">
        <v>105</v>
      </c>
      <c r="Q867" s="3"/>
      <c r="U867" s="3"/>
      <c r="W867" t="s">
        <v>43</v>
      </c>
      <c r="X867" t="s">
        <v>43</v>
      </c>
      <c r="Y867" s="3">
        <v>20</v>
      </c>
      <c r="Z867" t="s">
        <v>845</v>
      </c>
      <c r="AA867" t="s">
        <v>846</v>
      </c>
      <c r="AB867" t="s">
        <v>847</v>
      </c>
      <c r="AC867" t="s">
        <v>641</v>
      </c>
      <c r="AD867" t="s">
        <v>110</v>
      </c>
      <c r="AE867" t="s">
        <v>60</v>
      </c>
      <c r="AH867" s="3"/>
      <c r="AI867" s="3">
        <v>2023</v>
      </c>
      <c r="AJ867" s="4">
        <v>45163</v>
      </c>
      <c r="AK867" s="5">
        <v>45201</v>
      </c>
      <c r="AL867" t="s">
        <v>43</v>
      </c>
      <c r="AM867" t="s">
        <v>61</v>
      </c>
      <c r="AN867">
        <v>315</v>
      </c>
      <c r="AO867">
        <v>315</v>
      </c>
      <c r="AQ867" s="6">
        <v>315</v>
      </c>
    </row>
    <row r="868" spans="1:43" x14ac:dyDescent="0.3">
      <c r="A868" t="s">
        <v>98</v>
      </c>
      <c r="B868" t="s">
        <v>440</v>
      </c>
      <c r="C868" t="s">
        <v>46</v>
      </c>
      <c r="D868" s="3">
        <v>75105</v>
      </c>
      <c r="E868" t="s">
        <v>100</v>
      </c>
      <c r="F868" t="s">
        <v>48</v>
      </c>
      <c r="G868" t="s">
        <v>49</v>
      </c>
      <c r="H868" t="s">
        <v>50</v>
      </c>
      <c r="I868" t="s">
        <v>51</v>
      </c>
      <c r="J868" t="s">
        <v>102</v>
      </c>
      <c r="K868" t="s">
        <v>102</v>
      </c>
      <c r="L868" t="s">
        <v>103</v>
      </c>
      <c r="M868" t="s">
        <v>52</v>
      </c>
      <c r="N868" t="s">
        <v>858</v>
      </c>
      <c r="O868" t="s">
        <v>105</v>
      </c>
      <c r="Q868" s="3"/>
      <c r="U868" s="3"/>
      <c r="W868" t="s">
        <v>43</v>
      </c>
      <c r="X868" t="s">
        <v>43</v>
      </c>
      <c r="Y868" s="3">
        <v>21</v>
      </c>
      <c r="Z868" t="s">
        <v>859</v>
      </c>
      <c r="AA868" t="s">
        <v>860</v>
      </c>
      <c r="AB868" t="s">
        <v>861</v>
      </c>
      <c r="AC868" t="s">
        <v>862</v>
      </c>
      <c r="AD868" t="s">
        <v>110</v>
      </c>
      <c r="AE868" t="s">
        <v>60</v>
      </c>
      <c r="AH868" s="3"/>
      <c r="AI868" s="3">
        <v>2024</v>
      </c>
      <c r="AJ868" s="4">
        <v>45385</v>
      </c>
      <c r="AK868" s="5">
        <v>45401</v>
      </c>
      <c r="AL868" t="s">
        <v>43</v>
      </c>
      <c r="AM868" t="s">
        <v>61</v>
      </c>
      <c r="AN868">
        <v>315</v>
      </c>
      <c r="AO868">
        <v>315</v>
      </c>
      <c r="AQ868" s="6">
        <v>315</v>
      </c>
    </row>
    <row r="869" spans="1:43" x14ac:dyDescent="0.3">
      <c r="A869" t="s">
        <v>98</v>
      </c>
      <c r="B869" t="s">
        <v>144</v>
      </c>
      <c r="C869" t="s">
        <v>46</v>
      </c>
      <c r="D869" s="3">
        <v>75105</v>
      </c>
      <c r="E869" t="s">
        <v>100</v>
      </c>
      <c r="F869" t="s">
        <v>48</v>
      </c>
      <c r="G869" t="s">
        <v>49</v>
      </c>
      <c r="H869" t="s">
        <v>50</v>
      </c>
      <c r="I869" t="s">
        <v>51</v>
      </c>
      <c r="J869" t="s">
        <v>102</v>
      </c>
      <c r="K869" t="s">
        <v>102</v>
      </c>
      <c r="L869" t="s">
        <v>103</v>
      </c>
      <c r="M869" t="s">
        <v>52</v>
      </c>
      <c r="N869" t="s">
        <v>871</v>
      </c>
      <c r="O869" t="s">
        <v>105</v>
      </c>
      <c r="Q869" s="3"/>
      <c r="U869" s="3"/>
      <c r="W869" t="s">
        <v>43</v>
      </c>
      <c r="X869" t="s">
        <v>43</v>
      </c>
      <c r="Y869" s="3">
        <v>26</v>
      </c>
      <c r="Z869" t="s">
        <v>362</v>
      </c>
      <c r="AA869" t="s">
        <v>872</v>
      </c>
      <c r="AB869" t="s">
        <v>873</v>
      </c>
      <c r="AC869" t="s">
        <v>149</v>
      </c>
      <c r="AD869" t="s">
        <v>110</v>
      </c>
      <c r="AE869" t="s">
        <v>60</v>
      </c>
      <c r="AH869" s="3"/>
      <c r="AI869" s="3">
        <v>2023</v>
      </c>
      <c r="AJ869" s="4">
        <v>44958</v>
      </c>
      <c r="AK869" s="5">
        <v>45030</v>
      </c>
      <c r="AL869" t="s">
        <v>43</v>
      </c>
      <c r="AM869" t="s">
        <v>61</v>
      </c>
      <c r="AN869">
        <v>350</v>
      </c>
      <c r="AO869">
        <v>350</v>
      </c>
      <c r="AQ869" s="6">
        <v>350</v>
      </c>
    </row>
    <row r="870" spans="1:43" x14ac:dyDescent="0.3">
      <c r="A870" t="s">
        <v>98</v>
      </c>
      <c r="B870" t="s">
        <v>241</v>
      </c>
      <c r="C870" t="s">
        <v>46</v>
      </c>
      <c r="D870" s="3">
        <v>75105</v>
      </c>
      <c r="E870" t="s">
        <v>100</v>
      </c>
      <c r="F870" t="s">
        <v>48</v>
      </c>
      <c r="G870" t="s">
        <v>49</v>
      </c>
      <c r="H870" t="s">
        <v>50</v>
      </c>
      <c r="I870" t="s">
        <v>51</v>
      </c>
      <c r="J870" t="s">
        <v>102</v>
      </c>
      <c r="K870" t="s">
        <v>102</v>
      </c>
      <c r="L870" t="s">
        <v>103</v>
      </c>
      <c r="M870" t="s">
        <v>52</v>
      </c>
      <c r="N870" t="s">
        <v>874</v>
      </c>
      <c r="O870" t="s">
        <v>105</v>
      </c>
      <c r="Q870" s="3"/>
      <c r="U870" s="3"/>
      <c r="W870" t="s">
        <v>43</v>
      </c>
      <c r="X870" t="s">
        <v>43</v>
      </c>
      <c r="Y870" s="3">
        <v>27</v>
      </c>
      <c r="Z870" t="s">
        <v>875</v>
      </c>
      <c r="AA870" t="s">
        <v>876</v>
      </c>
      <c r="AB870" t="s">
        <v>877</v>
      </c>
      <c r="AC870" t="s">
        <v>878</v>
      </c>
      <c r="AD870" t="s">
        <v>110</v>
      </c>
      <c r="AE870" t="s">
        <v>60</v>
      </c>
      <c r="AH870" s="3"/>
      <c r="AI870" s="3">
        <v>2025</v>
      </c>
      <c r="AJ870" s="4">
        <v>45730</v>
      </c>
      <c r="AK870" s="5">
        <v>45739</v>
      </c>
      <c r="AL870" t="s">
        <v>43</v>
      </c>
      <c r="AM870" t="s">
        <v>61</v>
      </c>
      <c r="AN870">
        <v>103.95</v>
      </c>
      <c r="AO870">
        <v>103.95</v>
      </c>
      <c r="AQ870" s="6">
        <v>103.95</v>
      </c>
    </row>
    <row r="871" spans="1:43" x14ac:dyDescent="0.3">
      <c r="A871" t="s">
        <v>98</v>
      </c>
      <c r="B871" t="s">
        <v>45</v>
      </c>
      <c r="C871" t="s">
        <v>46</v>
      </c>
      <c r="D871" s="3">
        <v>75105</v>
      </c>
      <c r="E871" t="s">
        <v>100</v>
      </c>
      <c r="F871" t="s">
        <v>48</v>
      </c>
      <c r="G871" t="s">
        <v>49</v>
      </c>
      <c r="H871" t="s">
        <v>50</v>
      </c>
      <c r="I871" t="s">
        <v>51</v>
      </c>
      <c r="J871" t="s">
        <v>102</v>
      </c>
      <c r="K871" t="s">
        <v>102</v>
      </c>
      <c r="L871" t="s">
        <v>103</v>
      </c>
      <c r="M871" t="s">
        <v>52</v>
      </c>
      <c r="N871" t="s">
        <v>883</v>
      </c>
      <c r="O871" t="s">
        <v>105</v>
      </c>
      <c r="Q871" s="3"/>
      <c r="U871" s="3"/>
      <c r="W871" t="s">
        <v>43</v>
      </c>
      <c r="X871" t="s">
        <v>43</v>
      </c>
      <c r="Y871" s="3">
        <v>34</v>
      </c>
      <c r="Z871" t="s">
        <v>884</v>
      </c>
      <c r="AA871" t="s">
        <v>885</v>
      </c>
      <c r="AB871" t="s">
        <v>886</v>
      </c>
      <c r="AC871" t="s">
        <v>887</v>
      </c>
      <c r="AD871" t="s">
        <v>110</v>
      </c>
      <c r="AE871" t="s">
        <v>60</v>
      </c>
      <c r="AH871" s="3"/>
      <c r="AI871" s="3">
        <v>2023</v>
      </c>
      <c r="AJ871" s="4">
        <v>45107</v>
      </c>
      <c r="AK871" s="5">
        <v>45195</v>
      </c>
      <c r="AL871" t="s">
        <v>43</v>
      </c>
      <c r="AM871" t="s">
        <v>61</v>
      </c>
      <c r="AN871">
        <v>29.400000000000002</v>
      </c>
      <c r="AO871">
        <v>29.400000000000002</v>
      </c>
      <c r="AQ871" s="6">
        <v>29.400000000000002</v>
      </c>
    </row>
    <row r="872" spans="1:43" x14ac:dyDescent="0.3">
      <c r="A872" t="s">
        <v>98</v>
      </c>
      <c r="B872" t="s">
        <v>45</v>
      </c>
      <c r="C872" t="s">
        <v>46</v>
      </c>
      <c r="D872" s="3">
        <v>75105</v>
      </c>
      <c r="E872" t="s">
        <v>100</v>
      </c>
      <c r="F872" t="s">
        <v>48</v>
      </c>
      <c r="G872" t="s">
        <v>49</v>
      </c>
      <c r="H872" t="s">
        <v>50</v>
      </c>
      <c r="I872" t="s">
        <v>51</v>
      </c>
      <c r="J872" t="s">
        <v>102</v>
      </c>
      <c r="K872" t="s">
        <v>102</v>
      </c>
      <c r="L872" t="s">
        <v>103</v>
      </c>
      <c r="M872" t="s">
        <v>52</v>
      </c>
      <c r="N872" t="s">
        <v>893</v>
      </c>
      <c r="O872" t="s">
        <v>105</v>
      </c>
      <c r="Q872" s="3"/>
      <c r="U872" s="3"/>
      <c r="W872" t="s">
        <v>43</v>
      </c>
      <c r="X872" t="s">
        <v>43</v>
      </c>
      <c r="Y872" s="3">
        <v>35</v>
      </c>
      <c r="Z872" t="s">
        <v>884</v>
      </c>
      <c r="AA872" t="s">
        <v>894</v>
      </c>
      <c r="AB872" t="s">
        <v>886</v>
      </c>
      <c r="AC872" t="s">
        <v>887</v>
      </c>
      <c r="AD872" t="s">
        <v>110</v>
      </c>
      <c r="AE872" t="s">
        <v>60</v>
      </c>
      <c r="AH872" s="3"/>
      <c r="AI872" s="3">
        <v>2023</v>
      </c>
      <c r="AJ872" s="4">
        <v>45107</v>
      </c>
      <c r="AK872" s="5">
        <v>45195</v>
      </c>
      <c r="AL872" t="s">
        <v>43</v>
      </c>
      <c r="AM872" t="s">
        <v>61</v>
      </c>
      <c r="AN872">
        <v>59.36</v>
      </c>
      <c r="AO872">
        <v>59.36</v>
      </c>
      <c r="AQ872" s="6">
        <v>59.36</v>
      </c>
    </row>
    <row r="873" spans="1:43" x14ac:dyDescent="0.3">
      <c r="A873" t="s">
        <v>98</v>
      </c>
      <c r="B873" t="s">
        <v>230</v>
      </c>
      <c r="C873" t="s">
        <v>46</v>
      </c>
      <c r="D873" s="3">
        <v>75105</v>
      </c>
      <c r="E873" t="s">
        <v>100</v>
      </c>
      <c r="F873" t="s">
        <v>48</v>
      </c>
      <c r="G873" t="s">
        <v>49</v>
      </c>
      <c r="H873" t="s">
        <v>50</v>
      </c>
      <c r="I873" t="s">
        <v>51</v>
      </c>
      <c r="J873" t="s">
        <v>102</v>
      </c>
      <c r="K873" t="s">
        <v>102</v>
      </c>
      <c r="L873" t="s">
        <v>103</v>
      </c>
      <c r="M873" t="s">
        <v>52</v>
      </c>
      <c r="N873" t="s">
        <v>897</v>
      </c>
      <c r="O873" t="s">
        <v>105</v>
      </c>
      <c r="Q873" s="3"/>
      <c r="U873" s="3"/>
      <c r="W873" t="s">
        <v>43</v>
      </c>
      <c r="X873" t="s">
        <v>43</v>
      </c>
      <c r="Y873" s="3">
        <v>43</v>
      </c>
      <c r="Z873" t="s">
        <v>306</v>
      </c>
      <c r="AA873" t="s">
        <v>898</v>
      </c>
      <c r="AB873" t="s">
        <v>899</v>
      </c>
      <c r="AC873" t="s">
        <v>268</v>
      </c>
      <c r="AD873" t="s">
        <v>110</v>
      </c>
      <c r="AE873" t="s">
        <v>60</v>
      </c>
      <c r="AH873" s="3"/>
      <c r="AI873" s="3">
        <v>2023</v>
      </c>
      <c r="AJ873" s="4">
        <v>45108</v>
      </c>
      <c r="AK873" s="5">
        <v>45224</v>
      </c>
      <c r="AL873" t="s">
        <v>43</v>
      </c>
      <c r="AM873" t="s">
        <v>61</v>
      </c>
      <c r="AN873">
        <v>75.69</v>
      </c>
      <c r="AO873">
        <v>75.69</v>
      </c>
      <c r="AQ873" s="6">
        <v>75.69</v>
      </c>
    </row>
    <row r="874" spans="1:43" x14ac:dyDescent="0.3">
      <c r="A874" t="s">
        <v>98</v>
      </c>
      <c r="B874" t="s">
        <v>45</v>
      </c>
      <c r="C874" t="s">
        <v>46</v>
      </c>
      <c r="D874" s="3">
        <v>75105</v>
      </c>
      <c r="E874" t="s">
        <v>100</v>
      </c>
      <c r="F874" t="s">
        <v>48</v>
      </c>
      <c r="G874" t="s">
        <v>49</v>
      </c>
      <c r="H874" t="s">
        <v>50</v>
      </c>
      <c r="I874" t="s">
        <v>51</v>
      </c>
      <c r="J874" t="s">
        <v>102</v>
      </c>
      <c r="K874" t="s">
        <v>102</v>
      </c>
      <c r="L874" t="s">
        <v>103</v>
      </c>
      <c r="M874" t="s">
        <v>52</v>
      </c>
      <c r="N874" t="s">
        <v>900</v>
      </c>
      <c r="O874" t="s">
        <v>105</v>
      </c>
      <c r="Q874" s="3"/>
      <c r="U874" s="3"/>
      <c r="W874" t="s">
        <v>43</v>
      </c>
      <c r="X874" t="s">
        <v>43</v>
      </c>
      <c r="Y874" s="3">
        <v>44</v>
      </c>
      <c r="Z874" t="s">
        <v>306</v>
      </c>
      <c r="AA874" t="s">
        <v>901</v>
      </c>
      <c r="AB874" t="s">
        <v>902</v>
      </c>
      <c r="AC874" t="s">
        <v>516</v>
      </c>
      <c r="AD874" t="s">
        <v>110</v>
      </c>
      <c r="AE874" t="s">
        <v>60</v>
      </c>
      <c r="AH874" s="3"/>
      <c r="AI874" s="3">
        <v>2023</v>
      </c>
      <c r="AJ874" s="4">
        <v>45078</v>
      </c>
      <c r="AK874" s="5">
        <v>45224</v>
      </c>
      <c r="AL874" t="s">
        <v>43</v>
      </c>
      <c r="AM874" t="s">
        <v>61</v>
      </c>
      <c r="AN874">
        <v>75.23</v>
      </c>
      <c r="AO874">
        <v>75.23</v>
      </c>
      <c r="AQ874" s="6">
        <v>75.23</v>
      </c>
    </row>
    <row r="875" spans="1:43" x14ac:dyDescent="0.3">
      <c r="A875" t="s">
        <v>98</v>
      </c>
      <c r="B875" t="s">
        <v>207</v>
      </c>
      <c r="C875" t="s">
        <v>46</v>
      </c>
      <c r="D875" s="3">
        <v>75105</v>
      </c>
      <c r="E875" t="s">
        <v>100</v>
      </c>
      <c r="F875" t="s">
        <v>48</v>
      </c>
      <c r="G875" t="s">
        <v>49</v>
      </c>
      <c r="H875" t="s">
        <v>50</v>
      </c>
      <c r="I875" t="s">
        <v>51</v>
      </c>
      <c r="J875" t="s">
        <v>102</v>
      </c>
      <c r="K875" t="s">
        <v>102</v>
      </c>
      <c r="L875" t="s">
        <v>103</v>
      </c>
      <c r="M875" t="s">
        <v>52</v>
      </c>
      <c r="N875" t="s">
        <v>903</v>
      </c>
      <c r="O875" t="s">
        <v>105</v>
      </c>
      <c r="Q875" s="3"/>
      <c r="U875" s="3"/>
      <c r="W875" t="s">
        <v>43</v>
      </c>
      <c r="X875" t="s">
        <v>43</v>
      </c>
      <c r="Y875" s="3">
        <v>46</v>
      </c>
      <c r="Z875" t="s">
        <v>904</v>
      </c>
      <c r="AA875" t="s">
        <v>905</v>
      </c>
      <c r="AB875" t="s">
        <v>906</v>
      </c>
      <c r="AC875" t="s">
        <v>512</v>
      </c>
      <c r="AD875" t="s">
        <v>110</v>
      </c>
      <c r="AE875" t="s">
        <v>60</v>
      </c>
      <c r="AH875" s="3"/>
      <c r="AI875" s="3">
        <v>2024</v>
      </c>
      <c r="AJ875" s="4">
        <v>45485</v>
      </c>
      <c r="AK875" s="5">
        <v>45490</v>
      </c>
      <c r="AL875" t="s">
        <v>43</v>
      </c>
      <c r="AM875" t="s">
        <v>61</v>
      </c>
      <c r="AN875">
        <v>315</v>
      </c>
      <c r="AO875">
        <v>315</v>
      </c>
      <c r="AQ875" s="6">
        <v>315</v>
      </c>
    </row>
    <row r="876" spans="1:43" x14ac:dyDescent="0.3">
      <c r="A876" t="s">
        <v>98</v>
      </c>
      <c r="B876" t="s">
        <v>446</v>
      </c>
      <c r="C876" t="s">
        <v>46</v>
      </c>
      <c r="D876" s="3">
        <v>75105</v>
      </c>
      <c r="E876" t="s">
        <v>100</v>
      </c>
      <c r="F876" t="s">
        <v>48</v>
      </c>
      <c r="G876" t="s">
        <v>49</v>
      </c>
      <c r="H876" t="s">
        <v>50</v>
      </c>
      <c r="I876" t="s">
        <v>51</v>
      </c>
      <c r="J876" t="s">
        <v>102</v>
      </c>
      <c r="K876" t="s">
        <v>102</v>
      </c>
      <c r="L876" t="s">
        <v>103</v>
      </c>
      <c r="M876" t="s">
        <v>52</v>
      </c>
      <c r="N876" t="s">
        <v>912</v>
      </c>
      <c r="O876" t="s">
        <v>105</v>
      </c>
      <c r="Q876" s="3"/>
      <c r="U876" s="3"/>
      <c r="W876" t="s">
        <v>43</v>
      </c>
      <c r="X876" t="s">
        <v>43</v>
      </c>
      <c r="Y876" s="3">
        <v>50</v>
      </c>
      <c r="Z876" t="s">
        <v>306</v>
      </c>
      <c r="AA876" t="s">
        <v>913</v>
      </c>
      <c r="AB876" t="s">
        <v>914</v>
      </c>
      <c r="AC876" t="s">
        <v>487</v>
      </c>
      <c r="AD876" t="s">
        <v>110</v>
      </c>
      <c r="AE876" t="s">
        <v>60</v>
      </c>
      <c r="AH876" s="3"/>
      <c r="AI876" s="3">
        <v>2023</v>
      </c>
      <c r="AJ876" s="4">
        <v>45139</v>
      </c>
      <c r="AK876" s="5">
        <v>45224</v>
      </c>
      <c r="AL876" t="s">
        <v>43</v>
      </c>
      <c r="AM876" t="s">
        <v>61</v>
      </c>
      <c r="AN876">
        <v>76.41</v>
      </c>
      <c r="AO876">
        <v>76.41</v>
      </c>
      <c r="AQ876" s="6">
        <v>76.41</v>
      </c>
    </row>
    <row r="877" spans="1:43" x14ac:dyDescent="0.3">
      <c r="A877" t="s">
        <v>98</v>
      </c>
      <c r="B877" t="s">
        <v>915</v>
      </c>
      <c r="C877" t="s">
        <v>46</v>
      </c>
      <c r="D877" s="3">
        <v>75105</v>
      </c>
      <c r="E877" t="s">
        <v>100</v>
      </c>
      <c r="F877" t="s">
        <v>48</v>
      </c>
      <c r="G877" t="s">
        <v>49</v>
      </c>
      <c r="H877" t="s">
        <v>50</v>
      </c>
      <c r="I877" t="s">
        <v>51</v>
      </c>
      <c r="J877" t="s">
        <v>102</v>
      </c>
      <c r="K877" t="s">
        <v>102</v>
      </c>
      <c r="L877" t="s">
        <v>103</v>
      </c>
      <c r="M877" t="s">
        <v>52</v>
      </c>
      <c r="N877" t="s">
        <v>916</v>
      </c>
      <c r="O877" t="s">
        <v>105</v>
      </c>
      <c r="Q877" s="3"/>
      <c r="U877" s="3"/>
      <c r="W877" t="s">
        <v>43</v>
      </c>
      <c r="X877" t="s">
        <v>43</v>
      </c>
      <c r="Y877" s="3">
        <v>53</v>
      </c>
      <c r="Z877" t="s">
        <v>917</v>
      </c>
      <c r="AA877" t="s">
        <v>918</v>
      </c>
      <c r="AB877" t="s">
        <v>919</v>
      </c>
      <c r="AC877" t="s">
        <v>920</v>
      </c>
      <c r="AD877" t="s">
        <v>110</v>
      </c>
      <c r="AE877" t="s">
        <v>60</v>
      </c>
      <c r="AH877" s="3"/>
      <c r="AI877" s="3">
        <v>2024</v>
      </c>
      <c r="AJ877" s="4">
        <v>45442</v>
      </c>
      <c r="AK877" s="5">
        <v>45448</v>
      </c>
      <c r="AL877" t="s">
        <v>43</v>
      </c>
      <c r="AM877" t="s">
        <v>61</v>
      </c>
      <c r="AN877">
        <v>315</v>
      </c>
      <c r="AO877">
        <v>315</v>
      </c>
      <c r="AQ877" s="6">
        <v>315</v>
      </c>
    </row>
    <row r="878" spans="1:43" x14ac:dyDescent="0.3">
      <c r="A878" t="s">
        <v>98</v>
      </c>
      <c r="B878" t="s">
        <v>85</v>
      </c>
      <c r="C878" t="s">
        <v>46</v>
      </c>
      <c r="D878" s="3">
        <v>75105</v>
      </c>
      <c r="E878" t="s">
        <v>100</v>
      </c>
      <c r="F878" t="s">
        <v>48</v>
      </c>
      <c r="G878" t="s">
        <v>49</v>
      </c>
      <c r="H878" t="s">
        <v>50</v>
      </c>
      <c r="I878" t="s">
        <v>51</v>
      </c>
      <c r="J878" t="s">
        <v>102</v>
      </c>
      <c r="K878" t="s">
        <v>102</v>
      </c>
      <c r="L878" t="s">
        <v>103</v>
      </c>
      <c r="M878" t="s">
        <v>52</v>
      </c>
      <c r="N878" t="s">
        <v>921</v>
      </c>
      <c r="O878" t="s">
        <v>105</v>
      </c>
      <c r="Q878" s="3"/>
      <c r="U878" s="3"/>
      <c r="W878" t="s">
        <v>43</v>
      </c>
      <c r="X878" t="s">
        <v>43</v>
      </c>
      <c r="Y878" s="3">
        <v>57</v>
      </c>
      <c r="Z878" t="s">
        <v>922</v>
      </c>
      <c r="AA878" t="s">
        <v>923</v>
      </c>
      <c r="AB878" t="s">
        <v>924</v>
      </c>
      <c r="AC878" t="s">
        <v>178</v>
      </c>
      <c r="AD878" t="s">
        <v>110</v>
      </c>
      <c r="AE878" t="s">
        <v>60</v>
      </c>
      <c r="AH878" s="3"/>
      <c r="AI878" s="3">
        <v>2023</v>
      </c>
      <c r="AJ878" s="4">
        <v>45275</v>
      </c>
      <c r="AK878" s="5">
        <v>45281</v>
      </c>
      <c r="AL878" t="s">
        <v>43</v>
      </c>
      <c r="AM878" t="s">
        <v>61</v>
      </c>
      <c r="AN878">
        <v>315</v>
      </c>
      <c r="AO878">
        <v>315</v>
      </c>
      <c r="AQ878" s="6">
        <v>315</v>
      </c>
    </row>
    <row r="879" spans="1:43" x14ac:dyDescent="0.3">
      <c r="A879" t="s">
        <v>98</v>
      </c>
      <c r="B879" t="s">
        <v>196</v>
      </c>
      <c r="C879" t="s">
        <v>46</v>
      </c>
      <c r="D879" s="3">
        <v>75105</v>
      </c>
      <c r="E879" t="s">
        <v>100</v>
      </c>
      <c r="F879" t="s">
        <v>48</v>
      </c>
      <c r="G879" t="s">
        <v>49</v>
      </c>
      <c r="H879" t="s">
        <v>50</v>
      </c>
      <c r="I879" t="s">
        <v>51</v>
      </c>
      <c r="J879" t="s">
        <v>102</v>
      </c>
      <c r="K879" t="s">
        <v>102</v>
      </c>
      <c r="L879" t="s">
        <v>103</v>
      </c>
      <c r="M879" t="s">
        <v>52</v>
      </c>
      <c r="N879" t="s">
        <v>925</v>
      </c>
      <c r="O879" t="s">
        <v>105</v>
      </c>
      <c r="Q879" s="3"/>
      <c r="U879" s="3"/>
      <c r="W879" t="s">
        <v>43</v>
      </c>
      <c r="X879" t="s">
        <v>43</v>
      </c>
      <c r="Y879" s="3">
        <v>62</v>
      </c>
      <c r="Z879" t="s">
        <v>372</v>
      </c>
      <c r="AA879" t="s">
        <v>926</v>
      </c>
      <c r="AB879" t="s">
        <v>374</v>
      </c>
      <c r="AC879" t="s">
        <v>927</v>
      </c>
      <c r="AD879" t="s">
        <v>110</v>
      </c>
      <c r="AE879" t="s">
        <v>60</v>
      </c>
      <c r="AH879" s="3"/>
      <c r="AI879" s="3">
        <v>2023</v>
      </c>
      <c r="AJ879" s="4">
        <v>45028</v>
      </c>
      <c r="AK879" s="5">
        <v>45032</v>
      </c>
      <c r="AL879" t="s">
        <v>43</v>
      </c>
      <c r="AM879" t="s">
        <v>61</v>
      </c>
      <c r="AN879">
        <v>-947.07</v>
      </c>
      <c r="AP879">
        <v>947.07</v>
      </c>
      <c r="AQ879" s="6">
        <v>-947.07</v>
      </c>
    </row>
    <row r="880" spans="1:43" x14ac:dyDescent="0.3">
      <c r="A880" t="s">
        <v>98</v>
      </c>
      <c r="B880" t="s">
        <v>85</v>
      </c>
      <c r="C880" t="s">
        <v>46</v>
      </c>
      <c r="D880" s="3">
        <v>75105</v>
      </c>
      <c r="E880" t="s">
        <v>100</v>
      </c>
      <c r="F880" t="s">
        <v>48</v>
      </c>
      <c r="G880" t="s">
        <v>49</v>
      </c>
      <c r="H880" t="s">
        <v>50</v>
      </c>
      <c r="I880" t="s">
        <v>51</v>
      </c>
      <c r="J880" t="s">
        <v>102</v>
      </c>
      <c r="K880" t="s">
        <v>102</v>
      </c>
      <c r="L880" t="s">
        <v>103</v>
      </c>
      <c r="M880" t="s">
        <v>52</v>
      </c>
      <c r="N880" t="s">
        <v>928</v>
      </c>
      <c r="O880" t="s">
        <v>105</v>
      </c>
      <c r="Q880" s="3"/>
      <c r="U880" s="3"/>
      <c r="W880" t="s">
        <v>43</v>
      </c>
      <c r="X880" t="s">
        <v>43</v>
      </c>
      <c r="Y880" s="3">
        <v>69</v>
      </c>
      <c r="Z880" t="s">
        <v>929</v>
      </c>
      <c r="AA880" t="s">
        <v>930</v>
      </c>
      <c r="AB880" t="s">
        <v>931</v>
      </c>
      <c r="AC880" t="s">
        <v>932</v>
      </c>
      <c r="AD880" t="s">
        <v>110</v>
      </c>
      <c r="AE880" t="s">
        <v>60</v>
      </c>
      <c r="AH880" s="3"/>
      <c r="AI880" s="3">
        <v>2023</v>
      </c>
      <c r="AJ880" s="4">
        <v>45291</v>
      </c>
      <c r="AK880" s="5">
        <v>45295</v>
      </c>
      <c r="AL880" t="s">
        <v>43</v>
      </c>
      <c r="AM880" t="s">
        <v>61</v>
      </c>
      <c r="AN880">
        <v>12.49</v>
      </c>
      <c r="AO880">
        <v>12.49</v>
      </c>
      <c r="AQ880" s="6">
        <v>12.49</v>
      </c>
    </row>
    <row r="881" spans="1:43" x14ac:dyDescent="0.3">
      <c r="A881" t="s">
        <v>98</v>
      </c>
      <c r="B881" t="s">
        <v>207</v>
      </c>
      <c r="C881" t="s">
        <v>46</v>
      </c>
      <c r="D881" s="3">
        <v>75105</v>
      </c>
      <c r="E881" t="s">
        <v>100</v>
      </c>
      <c r="F881" t="s">
        <v>48</v>
      </c>
      <c r="G881" t="s">
        <v>49</v>
      </c>
      <c r="H881" t="s">
        <v>50</v>
      </c>
      <c r="I881" t="s">
        <v>51</v>
      </c>
      <c r="J881" t="s">
        <v>102</v>
      </c>
      <c r="K881" t="s">
        <v>102</v>
      </c>
      <c r="L881" t="s">
        <v>103</v>
      </c>
      <c r="M881" t="s">
        <v>52</v>
      </c>
      <c r="N881" t="s">
        <v>933</v>
      </c>
      <c r="O881" t="s">
        <v>105</v>
      </c>
      <c r="Q881" s="3"/>
      <c r="U881" s="3"/>
      <c r="W881" t="s">
        <v>43</v>
      </c>
      <c r="X881" t="s">
        <v>43</v>
      </c>
      <c r="Y881" s="3">
        <v>69</v>
      </c>
      <c r="Z881" t="s">
        <v>934</v>
      </c>
      <c r="AA881" t="s">
        <v>935</v>
      </c>
      <c r="AB881" t="s">
        <v>936</v>
      </c>
      <c r="AC881" t="s">
        <v>937</v>
      </c>
      <c r="AD881" t="s">
        <v>110</v>
      </c>
      <c r="AE881" t="s">
        <v>60</v>
      </c>
      <c r="AH881" s="3"/>
      <c r="AI881" s="3">
        <v>2024</v>
      </c>
      <c r="AJ881" s="4">
        <v>45504</v>
      </c>
      <c r="AK881" s="5">
        <v>45524</v>
      </c>
      <c r="AL881" t="s">
        <v>43</v>
      </c>
      <c r="AM881" t="s">
        <v>61</v>
      </c>
      <c r="AN881">
        <v>45.76</v>
      </c>
      <c r="AO881">
        <v>45.76</v>
      </c>
      <c r="AQ881" s="6">
        <v>45.76</v>
      </c>
    </row>
    <row r="882" spans="1:43" x14ac:dyDescent="0.3">
      <c r="A882" t="s">
        <v>98</v>
      </c>
      <c r="B882" t="s">
        <v>440</v>
      </c>
      <c r="C882" t="s">
        <v>46</v>
      </c>
      <c r="D882" s="3">
        <v>75105</v>
      </c>
      <c r="E882" t="s">
        <v>100</v>
      </c>
      <c r="F882" t="s">
        <v>48</v>
      </c>
      <c r="G882" t="s">
        <v>49</v>
      </c>
      <c r="H882" t="s">
        <v>50</v>
      </c>
      <c r="I882" t="s">
        <v>51</v>
      </c>
      <c r="J882" t="s">
        <v>102</v>
      </c>
      <c r="K882" t="s">
        <v>102</v>
      </c>
      <c r="L882" t="s">
        <v>103</v>
      </c>
      <c r="M882" t="s">
        <v>52</v>
      </c>
      <c r="N882" t="s">
        <v>938</v>
      </c>
      <c r="O882" t="s">
        <v>105</v>
      </c>
      <c r="Q882" s="3"/>
      <c r="U882" s="3"/>
      <c r="W882" t="s">
        <v>43</v>
      </c>
      <c r="X882" t="s">
        <v>43</v>
      </c>
      <c r="Y882" s="3">
        <v>76</v>
      </c>
      <c r="Z882" t="s">
        <v>939</v>
      </c>
      <c r="AA882" t="s">
        <v>940</v>
      </c>
      <c r="AB882" t="s">
        <v>941</v>
      </c>
      <c r="AC882" t="s">
        <v>531</v>
      </c>
      <c r="AD882" t="s">
        <v>110</v>
      </c>
      <c r="AE882" t="s">
        <v>60</v>
      </c>
      <c r="AH882" s="3"/>
      <c r="AI882" s="3">
        <v>2024</v>
      </c>
      <c r="AJ882" s="4">
        <v>45383</v>
      </c>
      <c r="AK882" s="5">
        <v>45442</v>
      </c>
      <c r="AL882" t="s">
        <v>43</v>
      </c>
      <c r="AM882" t="s">
        <v>61</v>
      </c>
      <c r="AN882">
        <v>-21.85</v>
      </c>
      <c r="AP882">
        <v>21.85</v>
      </c>
      <c r="AQ882" s="6">
        <v>-21.85</v>
      </c>
    </row>
    <row r="883" spans="1:43" x14ac:dyDescent="0.3">
      <c r="A883" t="s">
        <v>98</v>
      </c>
      <c r="B883" t="s">
        <v>137</v>
      </c>
      <c r="C883" t="s">
        <v>46</v>
      </c>
      <c r="D883" s="3">
        <v>75105</v>
      </c>
      <c r="E883" t="s">
        <v>100</v>
      </c>
      <c r="F883" t="s">
        <v>48</v>
      </c>
      <c r="G883" t="s">
        <v>49</v>
      </c>
      <c r="H883" t="s">
        <v>50</v>
      </c>
      <c r="I883" t="s">
        <v>51</v>
      </c>
      <c r="J883" t="s">
        <v>102</v>
      </c>
      <c r="K883" t="s">
        <v>102</v>
      </c>
      <c r="L883" t="s">
        <v>103</v>
      </c>
      <c r="M883" t="s">
        <v>52</v>
      </c>
      <c r="N883" t="s">
        <v>942</v>
      </c>
      <c r="O883" t="s">
        <v>105</v>
      </c>
      <c r="Q883" s="3"/>
      <c r="U883" s="3"/>
      <c r="W883" t="s">
        <v>43</v>
      </c>
      <c r="X883" t="s">
        <v>43</v>
      </c>
      <c r="Y883" s="3">
        <v>78</v>
      </c>
      <c r="Z883" t="s">
        <v>943</v>
      </c>
      <c r="AA883" t="s">
        <v>944</v>
      </c>
      <c r="AB883" t="s">
        <v>945</v>
      </c>
      <c r="AC883" t="s">
        <v>946</v>
      </c>
      <c r="AD883" t="s">
        <v>110</v>
      </c>
      <c r="AE883" t="s">
        <v>60</v>
      </c>
      <c r="AH883" s="3"/>
      <c r="AI883" s="3">
        <v>2025</v>
      </c>
      <c r="AJ883" s="4">
        <v>45716</v>
      </c>
      <c r="AK883" s="5">
        <v>45728</v>
      </c>
      <c r="AL883" t="s">
        <v>43</v>
      </c>
      <c r="AM883" t="s">
        <v>61</v>
      </c>
      <c r="AN883">
        <v>3.63</v>
      </c>
      <c r="AO883">
        <v>3.63</v>
      </c>
      <c r="AQ883" s="6">
        <v>3.63</v>
      </c>
    </row>
    <row r="884" spans="1:43" x14ac:dyDescent="0.3">
      <c r="A884" t="s">
        <v>98</v>
      </c>
      <c r="B884" t="s">
        <v>71</v>
      </c>
      <c r="C884" t="s">
        <v>46</v>
      </c>
      <c r="D884" s="3">
        <v>75105</v>
      </c>
      <c r="E884" t="s">
        <v>100</v>
      </c>
      <c r="F884" t="s">
        <v>48</v>
      </c>
      <c r="G884" t="s">
        <v>49</v>
      </c>
      <c r="H884" t="s">
        <v>50</v>
      </c>
      <c r="I884" t="s">
        <v>51</v>
      </c>
      <c r="J884" t="s">
        <v>102</v>
      </c>
      <c r="K884" t="s">
        <v>102</v>
      </c>
      <c r="L884" t="s">
        <v>103</v>
      </c>
      <c r="M884" t="s">
        <v>52</v>
      </c>
      <c r="N884" t="s">
        <v>947</v>
      </c>
      <c r="O884" t="s">
        <v>105</v>
      </c>
      <c r="Q884" s="3"/>
      <c r="U884" s="3"/>
      <c r="W884" t="s">
        <v>43</v>
      </c>
      <c r="X884" t="s">
        <v>43</v>
      </c>
      <c r="Y884" s="3">
        <v>80</v>
      </c>
      <c r="Z884" t="s">
        <v>948</v>
      </c>
      <c r="AA884" t="s">
        <v>949</v>
      </c>
      <c r="AB884" t="s">
        <v>950</v>
      </c>
      <c r="AC884" t="s">
        <v>951</v>
      </c>
      <c r="AD884" t="s">
        <v>110</v>
      </c>
      <c r="AE884" t="s">
        <v>60</v>
      </c>
      <c r="AH884" s="3"/>
      <c r="AI884" s="3">
        <v>2024</v>
      </c>
      <c r="AJ884" s="4">
        <v>45629</v>
      </c>
      <c r="AK884" s="5">
        <v>45632</v>
      </c>
      <c r="AL884" t="s">
        <v>43</v>
      </c>
      <c r="AM884" t="s">
        <v>61</v>
      </c>
      <c r="AN884">
        <v>210</v>
      </c>
      <c r="AO884">
        <v>210</v>
      </c>
      <c r="AQ884" s="6">
        <v>210</v>
      </c>
    </row>
    <row r="885" spans="1:43" x14ac:dyDescent="0.3">
      <c r="A885" t="s">
        <v>98</v>
      </c>
      <c r="B885" t="s">
        <v>247</v>
      </c>
      <c r="C885" t="s">
        <v>46</v>
      </c>
      <c r="D885" s="3">
        <v>75105</v>
      </c>
      <c r="E885" t="s">
        <v>100</v>
      </c>
      <c r="F885" t="s">
        <v>48</v>
      </c>
      <c r="G885" t="s">
        <v>49</v>
      </c>
      <c r="H885" t="s">
        <v>50</v>
      </c>
      <c r="I885" t="s">
        <v>51</v>
      </c>
      <c r="J885" t="s">
        <v>102</v>
      </c>
      <c r="K885" t="s">
        <v>102</v>
      </c>
      <c r="L885" t="s">
        <v>103</v>
      </c>
      <c r="M885" t="s">
        <v>52</v>
      </c>
      <c r="N885" t="s">
        <v>954</v>
      </c>
      <c r="O885" t="s">
        <v>105</v>
      </c>
      <c r="Q885" s="3"/>
      <c r="U885" s="3"/>
      <c r="W885" t="s">
        <v>43</v>
      </c>
      <c r="X885" t="s">
        <v>43</v>
      </c>
      <c r="Y885" s="3">
        <v>94</v>
      </c>
      <c r="Z885" t="s">
        <v>259</v>
      </c>
      <c r="AA885" t="s">
        <v>955</v>
      </c>
      <c r="AB885" t="s">
        <v>261</v>
      </c>
      <c r="AC885" t="s">
        <v>252</v>
      </c>
      <c r="AD885" t="s">
        <v>110</v>
      </c>
      <c r="AE885" t="s">
        <v>60</v>
      </c>
      <c r="AH885" s="3"/>
      <c r="AI885" s="3">
        <v>2023</v>
      </c>
      <c r="AJ885" s="4">
        <v>45210</v>
      </c>
      <c r="AK885" s="5">
        <v>45212</v>
      </c>
      <c r="AL885" t="s">
        <v>43</v>
      </c>
      <c r="AM885" t="s">
        <v>61</v>
      </c>
      <c r="AN885">
        <v>0.81</v>
      </c>
      <c r="AO885">
        <v>0.81</v>
      </c>
      <c r="AQ885" s="6">
        <v>0.81</v>
      </c>
    </row>
    <row r="886" spans="1:43" x14ac:dyDescent="0.3">
      <c r="A886" t="s">
        <v>98</v>
      </c>
      <c r="B886" t="s">
        <v>289</v>
      </c>
      <c r="C886" t="s">
        <v>46</v>
      </c>
      <c r="D886" s="3">
        <v>75105</v>
      </c>
      <c r="E886" t="s">
        <v>100</v>
      </c>
      <c r="F886" t="s">
        <v>48</v>
      </c>
      <c r="G886" t="s">
        <v>49</v>
      </c>
      <c r="H886" t="s">
        <v>50</v>
      </c>
      <c r="I886" t="s">
        <v>51</v>
      </c>
      <c r="J886" t="s">
        <v>102</v>
      </c>
      <c r="K886" t="s">
        <v>102</v>
      </c>
      <c r="L886" t="s">
        <v>103</v>
      </c>
      <c r="M886" t="s">
        <v>52</v>
      </c>
      <c r="N886" t="s">
        <v>961</v>
      </c>
      <c r="O886" t="s">
        <v>105</v>
      </c>
      <c r="Q886" s="3"/>
      <c r="U886" s="3"/>
      <c r="W886" t="s">
        <v>43</v>
      </c>
      <c r="X886" t="s">
        <v>43</v>
      </c>
      <c r="Y886" s="3">
        <v>113</v>
      </c>
      <c r="Z886" t="s">
        <v>962</v>
      </c>
      <c r="AA886" t="s">
        <v>963</v>
      </c>
      <c r="AB886" t="s">
        <v>964</v>
      </c>
      <c r="AC886" t="s">
        <v>965</v>
      </c>
      <c r="AD886" t="s">
        <v>110</v>
      </c>
      <c r="AE886" t="s">
        <v>60</v>
      </c>
      <c r="AH886" s="3"/>
      <c r="AI886" s="3">
        <v>2023</v>
      </c>
      <c r="AJ886" s="4">
        <v>45199</v>
      </c>
      <c r="AK886" s="5">
        <v>45254</v>
      </c>
      <c r="AL886" t="s">
        <v>43</v>
      </c>
      <c r="AM886" t="s">
        <v>61</v>
      </c>
      <c r="AN886">
        <v>6.98</v>
      </c>
      <c r="AO886">
        <v>6.98</v>
      </c>
      <c r="AQ886" s="6">
        <v>6.98</v>
      </c>
    </row>
    <row r="887" spans="1:43" x14ac:dyDescent="0.3">
      <c r="A887" t="s">
        <v>98</v>
      </c>
      <c r="B887" t="s">
        <v>85</v>
      </c>
      <c r="C887" t="s">
        <v>46</v>
      </c>
      <c r="D887" s="3">
        <v>75105</v>
      </c>
      <c r="E887" t="s">
        <v>100</v>
      </c>
      <c r="F887" t="s">
        <v>48</v>
      </c>
      <c r="G887" t="s">
        <v>49</v>
      </c>
      <c r="H887" t="s">
        <v>50</v>
      </c>
      <c r="I887" t="s">
        <v>51</v>
      </c>
      <c r="J887" t="s">
        <v>102</v>
      </c>
      <c r="K887" t="s">
        <v>102</v>
      </c>
      <c r="L887" t="s">
        <v>103</v>
      </c>
      <c r="M887" t="s">
        <v>52</v>
      </c>
      <c r="N887" t="s">
        <v>970</v>
      </c>
      <c r="O887" t="s">
        <v>105</v>
      </c>
      <c r="Q887" s="3"/>
      <c r="U887" s="3"/>
      <c r="W887" t="s">
        <v>43</v>
      </c>
      <c r="X887" t="s">
        <v>43</v>
      </c>
      <c r="Y887" s="3">
        <v>124</v>
      </c>
      <c r="Z887" t="s">
        <v>971</v>
      </c>
      <c r="AA887" t="s">
        <v>972</v>
      </c>
      <c r="AB887" t="s">
        <v>973</v>
      </c>
      <c r="AC887" t="s">
        <v>974</v>
      </c>
      <c r="AD887" t="s">
        <v>110</v>
      </c>
      <c r="AE887" t="s">
        <v>60</v>
      </c>
      <c r="AH887" s="3"/>
      <c r="AI887" s="3">
        <v>2023</v>
      </c>
      <c r="AJ887" s="4">
        <v>45274</v>
      </c>
      <c r="AK887" s="5">
        <v>45277</v>
      </c>
      <c r="AL887" t="s">
        <v>43</v>
      </c>
      <c r="AM887" t="s">
        <v>61</v>
      </c>
      <c r="AN887">
        <v>0.81</v>
      </c>
      <c r="AO887">
        <v>0.81</v>
      </c>
      <c r="AQ887" s="6">
        <v>0.81</v>
      </c>
    </row>
    <row r="888" spans="1:43" x14ac:dyDescent="0.3">
      <c r="A888" t="s">
        <v>98</v>
      </c>
      <c r="B888" t="s">
        <v>551</v>
      </c>
      <c r="C888" t="s">
        <v>46</v>
      </c>
      <c r="D888" s="3">
        <v>75105</v>
      </c>
      <c r="E888" t="s">
        <v>100</v>
      </c>
      <c r="F888" t="s">
        <v>48</v>
      </c>
      <c r="G888" t="s">
        <v>49</v>
      </c>
      <c r="H888" t="s">
        <v>50</v>
      </c>
      <c r="I888" t="s">
        <v>51</v>
      </c>
      <c r="J888" t="s">
        <v>102</v>
      </c>
      <c r="K888" t="s">
        <v>102</v>
      </c>
      <c r="L888" t="s">
        <v>103</v>
      </c>
      <c r="M888" t="s">
        <v>52</v>
      </c>
      <c r="N888" t="s">
        <v>979</v>
      </c>
      <c r="O888" t="s">
        <v>105</v>
      </c>
      <c r="Q888" s="3"/>
      <c r="U888" s="3"/>
      <c r="W888" t="s">
        <v>43</v>
      </c>
      <c r="X888" t="s">
        <v>43</v>
      </c>
      <c r="Y888" s="3">
        <v>132</v>
      </c>
      <c r="Z888" t="s">
        <v>980</v>
      </c>
      <c r="AA888" t="s">
        <v>981</v>
      </c>
      <c r="AB888" t="s">
        <v>982</v>
      </c>
      <c r="AC888" t="s">
        <v>983</v>
      </c>
      <c r="AD888" t="s">
        <v>110</v>
      </c>
      <c r="AE888" t="s">
        <v>60</v>
      </c>
      <c r="AH888" s="3"/>
      <c r="AI888" s="3">
        <v>2024</v>
      </c>
      <c r="AJ888" s="4">
        <v>45321</v>
      </c>
      <c r="AK888" s="5">
        <v>45323</v>
      </c>
      <c r="AL888" t="s">
        <v>43</v>
      </c>
      <c r="AM888" t="s">
        <v>61</v>
      </c>
      <c r="AN888">
        <v>87.42</v>
      </c>
      <c r="AO888">
        <v>87.42</v>
      </c>
      <c r="AQ888" s="6">
        <v>87.42</v>
      </c>
    </row>
    <row r="889" spans="1:43" x14ac:dyDescent="0.3">
      <c r="A889" t="s">
        <v>98</v>
      </c>
      <c r="B889" t="s">
        <v>162</v>
      </c>
      <c r="C889" t="s">
        <v>46</v>
      </c>
      <c r="D889" s="3">
        <v>75105</v>
      </c>
      <c r="E889" t="s">
        <v>100</v>
      </c>
      <c r="F889" t="s">
        <v>48</v>
      </c>
      <c r="G889" t="s">
        <v>49</v>
      </c>
      <c r="H889" t="s">
        <v>50</v>
      </c>
      <c r="I889" t="s">
        <v>51</v>
      </c>
      <c r="J889" t="s">
        <v>102</v>
      </c>
      <c r="K889" t="s">
        <v>102</v>
      </c>
      <c r="L889" t="s">
        <v>103</v>
      </c>
      <c r="M889" t="s">
        <v>52</v>
      </c>
      <c r="N889" t="s">
        <v>993</v>
      </c>
      <c r="O889" t="s">
        <v>105</v>
      </c>
      <c r="Q889" s="3"/>
      <c r="U889" s="3"/>
      <c r="W889" t="s">
        <v>43</v>
      </c>
      <c r="X889" t="s">
        <v>43</v>
      </c>
      <c r="Y889" s="3">
        <v>161</v>
      </c>
      <c r="Z889" t="s">
        <v>994</v>
      </c>
      <c r="AA889" t="s">
        <v>995</v>
      </c>
      <c r="AB889" t="s">
        <v>996</v>
      </c>
      <c r="AC889" t="s">
        <v>997</v>
      </c>
      <c r="AD889" t="s">
        <v>110</v>
      </c>
      <c r="AE889" t="s">
        <v>60</v>
      </c>
      <c r="AH889" s="3"/>
      <c r="AI889" s="3">
        <v>2023</v>
      </c>
      <c r="AJ889" s="4">
        <v>45047</v>
      </c>
      <c r="AK889" s="5">
        <v>45179</v>
      </c>
      <c r="AL889" t="s">
        <v>43</v>
      </c>
      <c r="AM889" t="s">
        <v>61</v>
      </c>
      <c r="AN889">
        <v>71.77</v>
      </c>
      <c r="AO889">
        <v>71.77</v>
      </c>
      <c r="AQ889" s="6">
        <v>71.77</v>
      </c>
    </row>
    <row r="890" spans="1:43" x14ac:dyDescent="0.3">
      <c r="A890" t="s">
        <v>98</v>
      </c>
      <c r="B890" t="s">
        <v>85</v>
      </c>
      <c r="C890" t="s">
        <v>46</v>
      </c>
      <c r="D890" s="3">
        <v>75105</v>
      </c>
      <c r="E890" t="s">
        <v>100</v>
      </c>
      <c r="F890" t="s">
        <v>48</v>
      </c>
      <c r="G890" t="s">
        <v>49</v>
      </c>
      <c r="H890" t="s">
        <v>50</v>
      </c>
      <c r="I890" t="s">
        <v>51</v>
      </c>
      <c r="J890" t="s">
        <v>102</v>
      </c>
      <c r="K890" t="s">
        <v>102</v>
      </c>
      <c r="L890" t="s">
        <v>103</v>
      </c>
      <c r="M890" t="s">
        <v>52</v>
      </c>
      <c r="N890" t="s">
        <v>1003</v>
      </c>
      <c r="O890" t="s">
        <v>105</v>
      </c>
      <c r="Q890" s="3"/>
      <c r="U890" s="3"/>
      <c r="W890" t="s">
        <v>43</v>
      </c>
      <c r="X890" t="s">
        <v>43</v>
      </c>
      <c r="Y890" s="3">
        <v>173</v>
      </c>
      <c r="Z890" t="s">
        <v>957</v>
      </c>
      <c r="AA890" t="s">
        <v>1004</v>
      </c>
      <c r="AB890" t="s">
        <v>959</v>
      </c>
      <c r="AC890" t="s">
        <v>819</v>
      </c>
      <c r="AD890" t="s">
        <v>110</v>
      </c>
      <c r="AE890" t="s">
        <v>60</v>
      </c>
      <c r="AH890" s="3"/>
      <c r="AI890" s="3">
        <v>2023</v>
      </c>
      <c r="AJ890" s="4">
        <v>45273</v>
      </c>
      <c r="AK890" s="5">
        <v>45275</v>
      </c>
      <c r="AL890" t="s">
        <v>43</v>
      </c>
      <c r="AM890" t="s">
        <v>61</v>
      </c>
      <c r="AN890">
        <v>12.49</v>
      </c>
      <c r="AO890">
        <v>12.49</v>
      </c>
      <c r="AQ890" s="6">
        <v>12.49</v>
      </c>
    </row>
    <row r="891" spans="1:43" x14ac:dyDescent="0.3">
      <c r="A891" t="s">
        <v>98</v>
      </c>
      <c r="B891" t="s">
        <v>45</v>
      </c>
      <c r="C891" t="s">
        <v>46</v>
      </c>
      <c r="D891" s="3">
        <v>75105</v>
      </c>
      <c r="E891" t="s">
        <v>100</v>
      </c>
      <c r="F891" t="s">
        <v>48</v>
      </c>
      <c r="G891" t="s">
        <v>49</v>
      </c>
      <c r="H891" t="s">
        <v>50</v>
      </c>
      <c r="I891" t="s">
        <v>51</v>
      </c>
      <c r="J891" t="s">
        <v>102</v>
      </c>
      <c r="K891" t="s">
        <v>102</v>
      </c>
      <c r="L891" t="s">
        <v>103</v>
      </c>
      <c r="M891" t="s">
        <v>52</v>
      </c>
      <c r="N891" t="s">
        <v>1005</v>
      </c>
      <c r="O891" t="s">
        <v>105</v>
      </c>
      <c r="Q891" s="3"/>
      <c r="U891" s="3"/>
      <c r="W891" t="s">
        <v>43</v>
      </c>
      <c r="X891" t="s">
        <v>43</v>
      </c>
      <c r="Y891" s="3">
        <v>174</v>
      </c>
      <c r="Z891" t="s">
        <v>994</v>
      </c>
      <c r="AA891" t="s">
        <v>1006</v>
      </c>
      <c r="AB891" t="s">
        <v>1007</v>
      </c>
      <c r="AC891" t="s">
        <v>516</v>
      </c>
      <c r="AD891" t="s">
        <v>110</v>
      </c>
      <c r="AE891" t="s">
        <v>60</v>
      </c>
      <c r="AH891" s="3"/>
      <c r="AI891" s="3">
        <v>2023</v>
      </c>
      <c r="AJ891" s="4">
        <v>45078</v>
      </c>
      <c r="AK891" s="5">
        <v>45179</v>
      </c>
      <c r="AL891" t="s">
        <v>43</v>
      </c>
      <c r="AM891" t="s">
        <v>61</v>
      </c>
      <c r="AN891">
        <v>75.23</v>
      </c>
      <c r="AO891">
        <v>75.23</v>
      </c>
      <c r="AQ891" s="6">
        <v>75.23</v>
      </c>
    </row>
    <row r="892" spans="1:43" x14ac:dyDescent="0.3">
      <c r="A892" t="s">
        <v>98</v>
      </c>
      <c r="B892" t="s">
        <v>85</v>
      </c>
      <c r="C892" t="s">
        <v>46</v>
      </c>
      <c r="D892" s="3">
        <v>75105</v>
      </c>
      <c r="E892" t="s">
        <v>100</v>
      </c>
      <c r="F892" t="s">
        <v>48</v>
      </c>
      <c r="G892" t="s">
        <v>49</v>
      </c>
      <c r="H892" t="s">
        <v>50</v>
      </c>
      <c r="I892" t="s">
        <v>51</v>
      </c>
      <c r="J892" t="s">
        <v>102</v>
      </c>
      <c r="K892" t="s">
        <v>102</v>
      </c>
      <c r="L892" t="s">
        <v>103</v>
      </c>
      <c r="M892" t="s">
        <v>52</v>
      </c>
      <c r="N892" t="s">
        <v>1008</v>
      </c>
      <c r="O892" t="s">
        <v>105</v>
      </c>
      <c r="Q892" s="3"/>
      <c r="U892" s="3"/>
      <c r="W892" t="s">
        <v>43</v>
      </c>
      <c r="X892" t="s">
        <v>43</v>
      </c>
      <c r="Y892" s="3">
        <v>174</v>
      </c>
      <c r="Z892" t="s">
        <v>957</v>
      </c>
      <c r="AA892" t="s">
        <v>1009</v>
      </c>
      <c r="AB892" t="s">
        <v>959</v>
      </c>
      <c r="AC892" t="s">
        <v>819</v>
      </c>
      <c r="AD892" t="s">
        <v>110</v>
      </c>
      <c r="AE892" t="s">
        <v>60</v>
      </c>
      <c r="AH892" s="3"/>
      <c r="AI892" s="3">
        <v>2023</v>
      </c>
      <c r="AJ892" s="4">
        <v>45273</v>
      </c>
      <c r="AK892" s="5">
        <v>45275</v>
      </c>
      <c r="AL892" t="s">
        <v>43</v>
      </c>
      <c r="AM892" t="s">
        <v>61</v>
      </c>
      <c r="AN892">
        <v>12.49</v>
      </c>
      <c r="AO892">
        <v>12.49</v>
      </c>
      <c r="AQ892" s="6">
        <v>12.49</v>
      </c>
    </row>
    <row r="893" spans="1:43" x14ac:dyDescent="0.3">
      <c r="A893" t="s">
        <v>98</v>
      </c>
      <c r="B893" t="s">
        <v>230</v>
      </c>
      <c r="C893" t="s">
        <v>46</v>
      </c>
      <c r="D893" s="3">
        <v>75105</v>
      </c>
      <c r="E893" t="s">
        <v>100</v>
      </c>
      <c r="F893" t="s">
        <v>48</v>
      </c>
      <c r="G893" t="s">
        <v>49</v>
      </c>
      <c r="H893" t="s">
        <v>50</v>
      </c>
      <c r="I893" t="s">
        <v>51</v>
      </c>
      <c r="J893" t="s">
        <v>102</v>
      </c>
      <c r="K893" t="s">
        <v>102</v>
      </c>
      <c r="L893" t="s">
        <v>103</v>
      </c>
      <c r="M893" t="s">
        <v>52</v>
      </c>
      <c r="N893" t="s">
        <v>1010</v>
      </c>
      <c r="O893" t="s">
        <v>105</v>
      </c>
      <c r="Q893" s="3"/>
      <c r="U893" s="3"/>
      <c r="W893" t="s">
        <v>43</v>
      </c>
      <c r="X893" t="s">
        <v>43</v>
      </c>
      <c r="Y893" s="3">
        <v>177</v>
      </c>
      <c r="Z893" t="s">
        <v>686</v>
      </c>
      <c r="AA893" t="s">
        <v>1011</v>
      </c>
      <c r="AB893" t="s">
        <v>1012</v>
      </c>
      <c r="AC893" t="s">
        <v>1013</v>
      </c>
      <c r="AD893" t="s">
        <v>110</v>
      </c>
      <c r="AE893" t="s">
        <v>60</v>
      </c>
      <c r="AH893" s="3"/>
      <c r="AI893" s="3">
        <v>2023</v>
      </c>
      <c r="AJ893" s="4">
        <v>45138</v>
      </c>
      <c r="AK893" s="5">
        <v>45196</v>
      </c>
      <c r="AL893" t="s">
        <v>43</v>
      </c>
      <c r="AM893" t="s">
        <v>61</v>
      </c>
      <c r="AN893">
        <v>3.12</v>
      </c>
      <c r="AO893">
        <v>3.12</v>
      </c>
      <c r="AQ893" s="6">
        <v>3.12</v>
      </c>
    </row>
    <row r="894" spans="1:43" x14ac:dyDescent="0.3">
      <c r="A894" t="s">
        <v>98</v>
      </c>
      <c r="B894" t="s">
        <v>230</v>
      </c>
      <c r="C894" t="s">
        <v>46</v>
      </c>
      <c r="D894" s="3">
        <v>75105</v>
      </c>
      <c r="E894" t="s">
        <v>100</v>
      </c>
      <c r="F894" t="s">
        <v>48</v>
      </c>
      <c r="G894" t="s">
        <v>49</v>
      </c>
      <c r="H894" t="s">
        <v>50</v>
      </c>
      <c r="I894" t="s">
        <v>51</v>
      </c>
      <c r="J894" t="s">
        <v>102</v>
      </c>
      <c r="K894" t="s">
        <v>102</v>
      </c>
      <c r="L894" t="s">
        <v>103</v>
      </c>
      <c r="M894" t="s">
        <v>52</v>
      </c>
      <c r="N894" t="s">
        <v>1014</v>
      </c>
      <c r="O894" t="s">
        <v>105</v>
      </c>
      <c r="Q894" s="3"/>
      <c r="U894" s="3"/>
      <c r="W894" t="s">
        <v>43</v>
      </c>
      <c r="X894" t="s">
        <v>43</v>
      </c>
      <c r="Y894" s="3">
        <v>178</v>
      </c>
      <c r="Z894" t="s">
        <v>686</v>
      </c>
      <c r="AA894" t="s">
        <v>1015</v>
      </c>
      <c r="AB894" t="s">
        <v>1012</v>
      </c>
      <c r="AC894" t="s">
        <v>1013</v>
      </c>
      <c r="AD894" t="s">
        <v>110</v>
      </c>
      <c r="AE894" t="s">
        <v>60</v>
      </c>
      <c r="AH894" s="3"/>
      <c r="AI894" s="3">
        <v>2023</v>
      </c>
      <c r="AJ894" s="4">
        <v>45138</v>
      </c>
      <c r="AK894" s="5">
        <v>45196</v>
      </c>
      <c r="AL894" t="s">
        <v>43</v>
      </c>
      <c r="AM894" t="s">
        <v>61</v>
      </c>
      <c r="AN894">
        <v>6.23</v>
      </c>
      <c r="AO894">
        <v>6.23</v>
      </c>
      <c r="AQ894" s="6">
        <v>6.23</v>
      </c>
    </row>
    <row r="895" spans="1:43" x14ac:dyDescent="0.3">
      <c r="A895" t="s">
        <v>98</v>
      </c>
      <c r="B895" t="s">
        <v>230</v>
      </c>
      <c r="C895" t="s">
        <v>46</v>
      </c>
      <c r="D895" s="3">
        <v>75105</v>
      </c>
      <c r="E895" t="s">
        <v>100</v>
      </c>
      <c r="F895" t="s">
        <v>48</v>
      </c>
      <c r="G895" t="s">
        <v>49</v>
      </c>
      <c r="H895" t="s">
        <v>50</v>
      </c>
      <c r="I895" t="s">
        <v>51</v>
      </c>
      <c r="J895" t="s">
        <v>102</v>
      </c>
      <c r="K895" t="s">
        <v>102</v>
      </c>
      <c r="L895" t="s">
        <v>103</v>
      </c>
      <c r="M895" t="s">
        <v>52</v>
      </c>
      <c r="N895" t="s">
        <v>1016</v>
      </c>
      <c r="O895" t="s">
        <v>105</v>
      </c>
      <c r="Q895" s="3"/>
      <c r="U895" s="3"/>
      <c r="W895" t="s">
        <v>43</v>
      </c>
      <c r="X895" t="s">
        <v>43</v>
      </c>
      <c r="Y895" s="3">
        <v>179</v>
      </c>
      <c r="Z895" t="s">
        <v>686</v>
      </c>
      <c r="AA895" t="s">
        <v>1017</v>
      </c>
      <c r="AB895" t="s">
        <v>1012</v>
      </c>
      <c r="AC895" t="s">
        <v>1013</v>
      </c>
      <c r="AD895" t="s">
        <v>110</v>
      </c>
      <c r="AE895" t="s">
        <v>60</v>
      </c>
      <c r="AH895" s="3"/>
      <c r="AI895" s="3">
        <v>2023</v>
      </c>
      <c r="AJ895" s="4">
        <v>45138</v>
      </c>
      <c r="AK895" s="5">
        <v>45196</v>
      </c>
      <c r="AL895" t="s">
        <v>43</v>
      </c>
      <c r="AM895" t="s">
        <v>61</v>
      </c>
      <c r="AN895">
        <v>48.300000000000004</v>
      </c>
      <c r="AO895">
        <v>48.300000000000004</v>
      </c>
      <c r="AQ895" s="6">
        <v>48.300000000000004</v>
      </c>
    </row>
    <row r="896" spans="1:43" x14ac:dyDescent="0.3">
      <c r="A896" t="s">
        <v>98</v>
      </c>
      <c r="B896" t="s">
        <v>230</v>
      </c>
      <c r="C896" t="s">
        <v>46</v>
      </c>
      <c r="D896" s="3">
        <v>75105</v>
      </c>
      <c r="E896" t="s">
        <v>100</v>
      </c>
      <c r="F896" t="s">
        <v>48</v>
      </c>
      <c r="G896" t="s">
        <v>49</v>
      </c>
      <c r="H896" t="s">
        <v>50</v>
      </c>
      <c r="I896" t="s">
        <v>51</v>
      </c>
      <c r="J896" t="s">
        <v>102</v>
      </c>
      <c r="K896" t="s">
        <v>102</v>
      </c>
      <c r="L896" t="s">
        <v>103</v>
      </c>
      <c r="M896" t="s">
        <v>52</v>
      </c>
      <c r="N896" t="s">
        <v>1018</v>
      </c>
      <c r="O896" t="s">
        <v>105</v>
      </c>
      <c r="Q896" s="3"/>
      <c r="U896" s="3"/>
      <c r="W896" t="s">
        <v>43</v>
      </c>
      <c r="X896" t="s">
        <v>43</v>
      </c>
      <c r="Y896" s="3">
        <v>180</v>
      </c>
      <c r="Z896" t="s">
        <v>686</v>
      </c>
      <c r="AA896" t="s">
        <v>1019</v>
      </c>
      <c r="AB896" t="s">
        <v>1012</v>
      </c>
      <c r="AC896" t="s">
        <v>1013</v>
      </c>
      <c r="AD896" t="s">
        <v>110</v>
      </c>
      <c r="AE896" t="s">
        <v>60</v>
      </c>
      <c r="AH896" s="3"/>
      <c r="AI896" s="3">
        <v>2023</v>
      </c>
      <c r="AJ896" s="4">
        <v>45138</v>
      </c>
      <c r="AK896" s="5">
        <v>45196</v>
      </c>
      <c r="AL896" t="s">
        <v>43</v>
      </c>
      <c r="AM896" t="s">
        <v>61</v>
      </c>
      <c r="AN896">
        <v>117.04</v>
      </c>
      <c r="AO896">
        <v>117.04</v>
      </c>
      <c r="AQ896" s="6">
        <v>117.04</v>
      </c>
    </row>
    <row r="897" spans="1:43" x14ac:dyDescent="0.3">
      <c r="A897" t="s">
        <v>98</v>
      </c>
      <c r="B897" t="s">
        <v>230</v>
      </c>
      <c r="C897" t="s">
        <v>46</v>
      </c>
      <c r="D897" s="3">
        <v>75105</v>
      </c>
      <c r="E897" t="s">
        <v>100</v>
      </c>
      <c r="F897" t="s">
        <v>48</v>
      </c>
      <c r="G897" t="s">
        <v>49</v>
      </c>
      <c r="H897" t="s">
        <v>50</v>
      </c>
      <c r="I897" t="s">
        <v>51</v>
      </c>
      <c r="J897" t="s">
        <v>102</v>
      </c>
      <c r="K897" t="s">
        <v>102</v>
      </c>
      <c r="L897" t="s">
        <v>103</v>
      </c>
      <c r="M897" t="s">
        <v>52</v>
      </c>
      <c r="N897" t="s">
        <v>1020</v>
      </c>
      <c r="O897" t="s">
        <v>105</v>
      </c>
      <c r="Q897" s="3"/>
      <c r="U897" s="3"/>
      <c r="W897" t="s">
        <v>43</v>
      </c>
      <c r="X897" t="s">
        <v>43</v>
      </c>
      <c r="Y897" s="3">
        <v>181</v>
      </c>
      <c r="Z897" t="s">
        <v>686</v>
      </c>
      <c r="AA897" t="s">
        <v>1021</v>
      </c>
      <c r="AB897" t="s">
        <v>1012</v>
      </c>
      <c r="AC897" t="s">
        <v>1013</v>
      </c>
      <c r="AD897" t="s">
        <v>110</v>
      </c>
      <c r="AE897" t="s">
        <v>60</v>
      </c>
      <c r="AH897" s="3"/>
      <c r="AI897" s="3">
        <v>2023</v>
      </c>
      <c r="AJ897" s="4">
        <v>45138</v>
      </c>
      <c r="AK897" s="5">
        <v>45196</v>
      </c>
      <c r="AL897" t="s">
        <v>43</v>
      </c>
      <c r="AM897" t="s">
        <v>61</v>
      </c>
      <c r="AN897">
        <v>117.04</v>
      </c>
      <c r="AO897">
        <v>117.04</v>
      </c>
      <c r="AQ897" s="6">
        <v>117.04</v>
      </c>
    </row>
    <row r="898" spans="1:43" x14ac:dyDescent="0.3">
      <c r="A898" t="s">
        <v>98</v>
      </c>
      <c r="B898" t="s">
        <v>179</v>
      </c>
      <c r="C898" t="s">
        <v>46</v>
      </c>
      <c r="D898" s="3">
        <v>75105</v>
      </c>
      <c r="E898" t="s">
        <v>100</v>
      </c>
      <c r="F898" t="s">
        <v>48</v>
      </c>
      <c r="G898" t="s">
        <v>49</v>
      </c>
      <c r="H898" t="s">
        <v>50</v>
      </c>
      <c r="I898" t="s">
        <v>51</v>
      </c>
      <c r="J898" t="s">
        <v>102</v>
      </c>
      <c r="K898" t="s">
        <v>102</v>
      </c>
      <c r="L898" t="s">
        <v>103</v>
      </c>
      <c r="M898" t="s">
        <v>52</v>
      </c>
      <c r="N898" t="s">
        <v>1022</v>
      </c>
      <c r="O898" t="s">
        <v>105</v>
      </c>
      <c r="Q898" s="3"/>
      <c r="U898" s="3"/>
      <c r="W898" t="s">
        <v>43</v>
      </c>
      <c r="X898" t="s">
        <v>43</v>
      </c>
      <c r="Y898" s="3">
        <v>188</v>
      </c>
      <c r="Z898" t="s">
        <v>718</v>
      </c>
      <c r="AA898" t="s">
        <v>1023</v>
      </c>
      <c r="AB898" t="s">
        <v>720</v>
      </c>
      <c r="AC898" t="s">
        <v>1024</v>
      </c>
      <c r="AD898" t="s">
        <v>110</v>
      </c>
      <c r="AE898" t="s">
        <v>60</v>
      </c>
      <c r="AH898" s="3"/>
      <c r="AI898" s="3">
        <v>2024</v>
      </c>
      <c r="AJ898" s="4">
        <v>45553</v>
      </c>
      <c r="AK898" s="5">
        <v>45555</v>
      </c>
      <c r="AL898" t="s">
        <v>43</v>
      </c>
      <c r="AM898" t="s">
        <v>61</v>
      </c>
      <c r="AN898">
        <v>38.39</v>
      </c>
      <c r="AO898">
        <v>38.39</v>
      </c>
      <c r="AQ898" s="6">
        <v>38.39</v>
      </c>
    </row>
    <row r="899" spans="1:43" x14ac:dyDescent="0.3">
      <c r="A899" t="s">
        <v>98</v>
      </c>
      <c r="B899" t="s">
        <v>117</v>
      </c>
      <c r="C899" t="s">
        <v>46</v>
      </c>
      <c r="D899" s="3">
        <v>75105</v>
      </c>
      <c r="E899" t="s">
        <v>100</v>
      </c>
      <c r="F899" t="s">
        <v>48</v>
      </c>
      <c r="G899" t="s">
        <v>49</v>
      </c>
      <c r="H899" t="s">
        <v>50</v>
      </c>
      <c r="I899" t="s">
        <v>51</v>
      </c>
      <c r="J899" t="s">
        <v>102</v>
      </c>
      <c r="K899" t="s">
        <v>102</v>
      </c>
      <c r="L899" t="s">
        <v>103</v>
      </c>
      <c r="M899" t="s">
        <v>52</v>
      </c>
      <c r="N899" t="s">
        <v>1035</v>
      </c>
      <c r="O899" t="s">
        <v>105</v>
      </c>
      <c r="Q899" s="3"/>
      <c r="U899" s="3"/>
      <c r="W899" t="s">
        <v>43</v>
      </c>
      <c r="X899" t="s">
        <v>43</v>
      </c>
      <c r="Y899" s="3">
        <v>191</v>
      </c>
      <c r="Z899" t="s">
        <v>203</v>
      </c>
      <c r="AA899" t="s">
        <v>1036</v>
      </c>
      <c r="AB899" t="s">
        <v>205</v>
      </c>
      <c r="AC899" t="s">
        <v>1037</v>
      </c>
      <c r="AD899" t="s">
        <v>110</v>
      </c>
      <c r="AE899" t="s">
        <v>60</v>
      </c>
      <c r="AH899" s="3"/>
      <c r="AI899" s="3">
        <v>2023</v>
      </c>
      <c r="AJ899" s="4">
        <v>45244</v>
      </c>
      <c r="AK899" s="5">
        <v>45245</v>
      </c>
      <c r="AL899" t="s">
        <v>43</v>
      </c>
      <c r="AM899" t="s">
        <v>61</v>
      </c>
      <c r="AN899">
        <v>287.22000000000003</v>
      </c>
      <c r="AO899">
        <v>287.22000000000003</v>
      </c>
      <c r="AQ899" s="6">
        <v>287.22000000000003</v>
      </c>
    </row>
    <row r="900" spans="1:43" x14ac:dyDescent="0.3">
      <c r="A900" t="s">
        <v>98</v>
      </c>
      <c r="B900" t="s">
        <v>117</v>
      </c>
      <c r="C900" t="s">
        <v>46</v>
      </c>
      <c r="D900" s="3">
        <v>75105</v>
      </c>
      <c r="E900" t="s">
        <v>100</v>
      </c>
      <c r="F900" t="s">
        <v>48</v>
      </c>
      <c r="G900" t="s">
        <v>49</v>
      </c>
      <c r="H900" t="s">
        <v>50</v>
      </c>
      <c r="I900" t="s">
        <v>51</v>
      </c>
      <c r="J900" t="s">
        <v>102</v>
      </c>
      <c r="K900" t="s">
        <v>102</v>
      </c>
      <c r="L900" t="s">
        <v>103</v>
      </c>
      <c r="M900" t="s">
        <v>52</v>
      </c>
      <c r="N900" t="s">
        <v>1038</v>
      </c>
      <c r="O900" t="s">
        <v>105</v>
      </c>
      <c r="Q900" s="3"/>
      <c r="U900" s="3"/>
      <c r="W900" t="s">
        <v>43</v>
      </c>
      <c r="X900" t="s">
        <v>43</v>
      </c>
      <c r="Y900" s="3">
        <v>192</v>
      </c>
      <c r="Z900" t="s">
        <v>203</v>
      </c>
      <c r="AA900" t="s">
        <v>1039</v>
      </c>
      <c r="AB900" t="s">
        <v>205</v>
      </c>
      <c r="AC900" t="s">
        <v>1037</v>
      </c>
      <c r="AD900" t="s">
        <v>110</v>
      </c>
      <c r="AE900" t="s">
        <v>60</v>
      </c>
      <c r="AH900" s="3"/>
      <c r="AI900" s="3">
        <v>2023</v>
      </c>
      <c r="AJ900" s="4">
        <v>45244</v>
      </c>
      <c r="AK900" s="5">
        <v>45245</v>
      </c>
      <c r="AL900" t="s">
        <v>43</v>
      </c>
      <c r="AM900" t="s">
        <v>61</v>
      </c>
      <c r="AN900">
        <v>-187.32</v>
      </c>
      <c r="AP900">
        <v>187.32</v>
      </c>
      <c r="AQ900" s="6">
        <v>-187.32</v>
      </c>
    </row>
    <row r="901" spans="1:43" x14ac:dyDescent="0.3">
      <c r="A901" t="s">
        <v>98</v>
      </c>
      <c r="B901" t="s">
        <v>551</v>
      </c>
      <c r="C901" t="s">
        <v>46</v>
      </c>
      <c r="D901" s="3">
        <v>75105</v>
      </c>
      <c r="E901" t="s">
        <v>100</v>
      </c>
      <c r="F901" t="s">
        <v>48</v>
      </c>
      <c r="G901" t="s">
        <v>49</v>
      </c>
      <c r="H901" t="s">
        <v>50</v>
      </c>
      <c r="I901" t="s">
        <v>51</v>
      </c>
      <c r="J901" t="s">
        <v>102</v>
      </c>
      <c r="K901" t="s">
        <v>102</v>
      </c>
      <c r="L901" t="s">
        <v>103</v>
      </c>
      <c r="M901" t="s">
        <v>52</v>
      </c>
      <c r="N901" t="s">
        <v>1040</v>
      </c>
      <c r="O901" t="s">
        <v>105</v>
      </c>
      <c r="Q901" s="3"/>
      <c r="U901" s="3"/>
      <c r="W901" t="s">
        <v>43</v>
      </c>
      <c r="X901" t="s">
        <v>43</v>
      </c>
      <c r="Y901" s="3">
        <v>193</v>
      </c>
      <c r="Z901" t="s">
        <v>1041</v>
      </c>
      <c r="AA901" t="s">
        <v>1042</v>
      </c>
      <c r="AB901" t="s">
        <v>1043</v>
      </c>
      <c r="AC901" t="s">
        <v>556</v>
      </c>
      <c r="AD901" t="s">
        <v>110</v>
      </c>
      <c r="AE901" t="s">
        <v>60</v>
      </c>
      <c r="AH901" s="3"/>
      <c r="AI901" s="3">
        <v>2024</v>
      </c>
      <c r="AJ901" s="4">
        <v>45292</v>
      </c>
      <c r="AK901" s="5">
        <v>45378</v>
      </c>
      <c r="AL901" t="s">
        <v>43</v>
      </c>
      <c r="AM901" t="s">
        <v>61</v>
      </c>
      <c r="AN901">
        <v>524.75</v>
      </c>
      <c r="AO901">
        <v>524.75</v>
      </c>
      <c r="AQ901" s="6">
        <v>524.75</v>
      </c>
    </row>
    <row r="902" spans="1:43" x14ac:dyDescent="0.3">
      <c r="A902" t="s">
        <v>98</v>
      </c>
      <c r="B902" t="s">
        <v>247</v>
      </c>
      <c r="C902" t="s">
        <v>46</v>
      </c>
      <c r="D902" s="3">
        <v>75105</v>
      </c>
      <c r="E902" t="s">
        <v>100</v>
      </c>
      <c r="F902" t="s">
        <v>48</v>
      </c>
      <c r="G902" t="s">
        <v>49</v>
      </c>
      <c r="H902" t="s">
        <v>50</v>
      </c>
      <c r="I902" t="s">
        <v>51</v>
      </c>
      <c r="J902" t="s">
        <v>102</v>
      </c>
      <c r="K902" t="s">
        <v>102</v>
      </c>
      <c r="L902" t="s">
        <v>103</v>
      </c>
      <c r="M902" t="s">
        <v>52</v>
      </c>
      <c r="N902" t="s">
        <v>1046</v>
      </c>
      <c r="O902" t="s">
        <v>105</v>
      </c>
      <c r="Q902" s="3"/>
      <c r="U902" s="3"/>
      <c r="W902" t="s">
        <v>43</v>
      </c>
      <c r="X902" t="s">
        <v>43</v>
      </c>
      <c r="Y902" s="3">
        <v>200</v>
      </c>
      <c r="Z902" t="s">
        <v>1047</v>
      </c>
      <c r="AA902" t="s">
        <v>1048</v>
      </c>
      <c r="AB902" t="s">
        <v>1049</v>
      </c>
      <c r="AC902" t="s">
        <v>1050</v>
      </c>
      <c r="AD902" t="s">
        <v>110</v>
      </c>
      <c r="AE902" t="s">
        <v>60</v>
      </c>
      <c r="AH902" s="3"/>
      <c r="AI902" s="3">
        <v>2023</v>
      </c>
      <c r="AJ902" s="4">
        <v>45200</v>
      </c>
      <c r="AK902" s="5">
        <v>45253</v>
      </c>
      <c r="AL902" t="s">
        <v>43</v>
      </c>
      <c r="AM902" t="s">
        <v>61</v>
      </c>
      <c r="AN902">
        <v>81.16</v>
      </c>
      <c r="AO902">
        <v>81.16</v>
      </c>
      <c r="AQ902" s="6">
        <v>81.16</v>
      </c>
    </row>
    <row r="903" spans="1:43" x14ac:dyDescent="0.3">
      <c r="A903" t="s">
        <v>98</v>
      </c>
      <c r="B903" t="s">
        <v>551</v>
      </c>
      <c r="C903" t="s">
        <v>46</v>
      </c>
      <c r="D903" s="3">
        <v>75105</v>
      </c>
      <c r="E903" t="s">
        <v>100</v>
      </c>
      <c r="F903" t="s">
        <v>48</v>
      </c>
      <c r="G903" t="s">
        <v>49</v>
      </c>
      <c r="H903" t="s">
        <v>50</v>
      </c>
      <c r="I903" t="s">
        <v>51</v>
      </c>
      <c r="J903" t="s">
        <v>102</v>
      </c>
      <c r="K903" t="s">
        <v>102</v>
      </c>
      <c r="L903" t="s">
        <v>103</v>
      </c>
      <c r="M903" t="s">
        <v>52</v>
      </c>
      <c r="N903" t="s">
        <v>1059</v>
      </c>
      <c r="O903" t="s">
        <v>105</v>
      </c>
      <c r="Q903" s="3"/>
      <c r="U903" s="3"/>
      <c r="W903" t="s">
        <v>43</v>
      </c>
      <c r="X903" t="s">
        <v>43</v>
      </c>
      <c r="Y903" s="3">
        <v>221</v>
      </c>
      <c r="Z903" t="s">
        <v>1060</v>
      </c>
      <c r="AA903" t="s">
        <v>1061</v>
      </c>
      <c r="AB903" t="s">
        <v>1062</v>
      </c>
      <c r="AC903" t="s">
        <v>983</v>
      </c>
      <c r="AD903" t="s">
        <v>110</v>
      </c>
      <c r="AE903" t="s">
        <v>60</v>
      </c>
      <c r="AH903" s="3"/>
      <c r="AI903" s="3">
        <v>2024</v>
      </c>
      <c r="AJ903" s="4">
        <v>45321</v>
      </c>
      <c r="AK903" s="5">
        <v>45322</v>
      </c>
      <c r="AL903" t="s">
        <v>43</v>
      </c>
      <c r="AM903" t="s">
        <v>61</v>
      </c>
      <c r="AN903">
        <v>12.49</v>
      </c>
      <c r="AO903">
        <v>12.49</v>
      </c>
      <c r="AQ903" s="6">
        <v>12.49</v>
      </c>
    </row>
    <row r="904" spans="1:43" x14ac:dyDescent="0.3">
      <c r="A904" t="s">
        <v>98</v>
      </c>
      <c r="B904" t="s">
        <v>440</v>
      </c>
      <c r="C904" t="s">
        <v>46</v>
      </c>
      <c r="D904" s="3">
        <v>75105</v>
      </c>
      <c r="E904" t="s">
        <v>100</v>
      </c>
      <c r="F904" t="s">
        <v>48</v>
      </c>
      <c r="G904" t="s">
        <v>49</v>
      </c>
      <c r="H904" t="s">
        <v>50</v>
      </c>
      <c r="I904" t="s">
        <v>51</v>
      </c>
      <c r="J904" t="s">
        <v>102</v>
      </c>
      <c r="K904" t="s">
        <v>102</v>
      </c>
      <c r="L904" t="s">
        <v>103</v>
      </c>
      <c r="M904" t="s">
        <v>52</v>
      </c>
      <c r="N904" t="s">
        <v>1063</v>
      </c>
      <c r="O904" t="s">
        <v>105</v>
      </c>
      <c r="Q904" s="3"/>
      <c r="U904" s="3"/>
      <c r="W904" t="s">
        <v>43</v>
      </c>
      <c r="X904" t="s">
        <v>43</v>
      </c>
      <c r="Y904" s="3">
        <v>234</v>
      </c>
      <c r="Z904" t="s">
        <v>696</v>
      </c>
      <c r="AA904" t="s">
        <v>1064</v>
      </c>
      <c r="AB904" t="s">
        <v>698</v>
      </c>
      <c r="AC904" t="s">
        <v>531</v>
      </c>
      <c r="AD904" t="s">
        <v>110</v>
      </c>
      <c r="AE904" t="s">
        <v>60</v>
      </c>
      <c r="AH904" s="3"/>
      <c r="AI904" s="3">
        <v>2024</v>
      </c>
      <c r="AJ904" s="4">
        <v>45383</v>
      </c>
      <c r="AK904" s="5">
        <v>45420</v>
      </c>
      <c r="AL904" t="s">
        <v>43</v>
      </c>
      <c r="AM904" t="s">
        <v>61</v>
      </c>
      <c r="AN904">
        <v>219.73000000000002</v>
      </c>
      <c r="AO904">
        <v>219.73000000000002</v>
      </c>
      <c r="AQ904" s="6">
        <v>219.73000000000002</v>
      </c>
    </row>
    <row r="905" spans="1:43" x14ac:dyDescent="0.3">
      <c r="A905" t="s">
        <v>98</v>
      </c>
      <c r="B905" t="s">
        <v>440</v>
      </c>
      <c r="C905" t="s">
        <v>46</v>
      </c>
      <c r="D905" s="3">
        <v>75105</v>
      </c>
      <c r="E905" t="s">
        <v>100</v>
      </c>
      <c r="F905" t="s">
        <v>48</v>
      </c>
      <c r="G905" t="s">
        <v>49</v>
      </c>
      <c r="H905" t="s">
        <v>50</v>
      </c>
      <c r="I905" t="s">
        <v>51</v>
      </c>
      <c r="J905" t="s">
        <v>102</v>
      </c>
      <c r="K905" t="s">
        <v>102</v>
      </c>
      <c r="L905" t="s">
        <v>103</v>
      </c>
      <c r="M905" t="s">
        <v>52</v>
      </c>
      <c r="N905" t="s">
        <v>1065</v>
      </c>
      <c r="O905" t="s">
        <v>105</v>
      </c>
      <c r="Q905" s="3"/>
      <c r="U905" s="3"/>
      <c r="W905" t="s">
        <v>43</v>
      </c>
      <c r="X905" t="s">
        <v>43</v>
      </c>
      <c r="Y905" s="3">
        <v>236</v>
      </c>
      <c r="Z905" t="s">
        <v>696</v>
      </c>
      <c r="AA905" t="s">
        <v>1066</v>
      </c>
      <c r="AB905" t="s">
        <v>698</v>
      </c>
      <c r="AC905" t="s">
        <v>531</v>
      </c>
      <c r="AD905" t="s">
        <v>110</v>
      </c>
      <c r="AE905" t="s">
        <v>60</v>
      </c>
      <c r="AH905" s="3"/>
      <c r="AI905" s="3">
        <v>2024</v>
      </c>
      <c r="AJ905" s="4">
        <v>45383</v>
      </c>
      <c r="AK905" s="5">
        <v>45420</v>
      </c>
      <c r="AL905" t="s">
        <v>43</v>
      </c>
      <c r="AM905" t="s">
        <v>61</v>
      </c>
      <c r="AN905">
        <v>-109.9</v>
      </c>
      <c r="AP905">
        <v>109.9</v>
      </c>
      <c r="AQ905" s="6">
        <v>-109.9</v>
      </c>
    </row>
    <row r="906" spans="1:43" x14ac:dyDescent="0.3">
      <c r="A906" t="s">
        <v>98</v>
      </c>
      <c r="B906" t="s">
        <v>137</v>
      </c>
      <c r="C906" t="s">
        <v>46</v>
      </c>
      <c r="D906" s="3">
        <v>75105</v>
      </c>
      <c r="E906" t="s">
        <v>100</v>
      </c>
      <c r="F906" t="s">
        <v>48</v>
      </c>
      <c r="G906" t="s">
        <v>49</v>
      </c>
      <c r="H906" t="s">
        <v>50</v>
      </c>
      <c r="I906" t="s">
        <v>51</v>
      </c>
      <c r="J906" t="s">
        <v>102</v>
      </c>
      <c r="K906" t="s">
        <v>102</v>
      </c>
      <c r="L906" t="s">
        <v>103</v>
      </c>
      <c r="M906" t="s">
        <v>52</v>
      </c>
      <c r="N906" t="s">
        <v>1074</v>
      </c>
      <c r="O906" t="s">
        <v>105</v>
      </c>
      <c r="Q906" s="3"/>
      <c r="U906" s="3"/>
      <c r="W906" t="s">
        <v>43</v>
      </c>
      <c r="X906" t="s">
        <v>43</v>
      </c>
      <c r="Y906" s="3">
        <v>267</v>
      </c>
      <c r="Z906" t="s">
        <v>1075</v>
      </c>
      <c r="AA906" t="s">
        <v>1076</v>
      </c>
      <c r="AB906" t="s">
        <v>1077</v>
      </c>
      <c r="AC906" t="s">
        <v>946</v>
      </c>
      <c r="AD906" t="s">
        <v>110</v>
      </c>
      <c r="AE906" t="s">
        <v>60</v>
      </c>
      <c r="AH906" s="3"/>
      <c r="AI906" s="3">
        <v>2025</v>
      </c>
      <c r="AJ906" s="4">
        <v>45716</v>
      </c>
      <c r="AK906" s="5">
        <v>45716</v>
      </c>
      <c r="AL906" t="s">
        <v>43</v>
      </c>
      <c r="AM906" t="s">
        <v>61</v>
      </c>
      <c r="AN906">
        <v>19.13</v>
      </c>
      <c r="AO906">
        <v>19.13</v>
      </c>
      <c r="AQ906" s="6">
        <v>19.13</v>
      </c>
    </row>
    <row r="907" spans="1:43" x14ac:dyDescent="0.3">
      <c r="A907" t="s">
        <v>98</v>
      </c>
      <c r="B907" t="s">
        <v>517</v>
      </c>
      <c r="C907" t="s">
        <v>46</v>
      </c>
      <c r="D907" s="3">
        <v>75105</v>
      </c>
      <c r="E907" t="s">
        <v>100</v>
      </c>
      <c r="F907" t="s">
        <v>48</v>
      </c>
      <c r="G907" t="s">
        <v>49</v>
      </c>
      <c r="H907" t="s">
        <v>50</v>
      </c>
      <c r="I907" t="s">
        <v>51</v>
      </c>
      <c r="J907" t="s">
        <v>102</v>
      </c>
      <c r="K907" t="s">
        <v>102</v>
      </c>
      <c r="L907" t="s">
        <v>103</v>
      </c>
      <c r="M907" t="s">
        <v>52</v>
      </c>
      <c r="N907" t="s">
        <v>1080</v>
      </c>
      <c r="O907" t="s">
        <v>105</v>
      </c>
      <c r="Q907" s="3"/>
      <c r="U907" s="3"/>
      <c r="W907" t="s">
        <v>43</v>
      </c>
      <c r="X907" t="s">
        <v>43</v>
      </c>
      <c r="Y907" s="3">
        <v>286</v>
      </c>
      <c r="Z907" t="s">
        <v>1081</v>
      </c>
      <c r="AA907" t="s">
        <v>1082</v>
      </c>
      <c r="AB907" t="s">
        <v>1083</v>
      </c>
      <c r="AC907" t="s">
        <v>1084</v>
      </c>
      <c r="AD907" t="s">
        <v>110</v>
      </c>
      <c r="AE907" t="s">
        <v>60</v>
      </c>
      <c r="AH907" s="3"/>
      <c r="AI907" s="3">
        <v>2024</v>
      </c>
      <c r="AJ907" s="4">
        <v>45382</v>
      </c>
      <c r="AK907" s="5">
        <v>45400</v>
      </c>
      <c r="AL907" t="s">
        <v>43</v>
      </c>
      <c r="AM907" t="s">
        <v>61</v>
      </c>
      <c r="AN907">
        <v>3.12</v>
      </c>
      <c r="AO907">
        <v>3.12</v>
      </c>
      <c r="AQ907" s="6">
        <v>3.12</v>
      </c>
    </row>
    <row r="908" spans="1:43" x14ac:dyDescent="0.3">
      <c r="A908" t="s">
        <v>98</v>
      </c>
      <c r="B908" t="s">
        <v>85</v>
      </c>
      <c r="C908" t="s">
        <v>46</v>
      </c>
      <c r="D908" s="3">
        <v>75105</v>
      </c>
      <c r="E908" t="s">
        <v>100</v>
      </c>
      <c r="F908" t="s">
        <v>48</v>
      </c>
      <c r="G908" t="s">
        <v>49</v>
      </c>
      <c r="H908" t="s">
        <v>50</v>
      </c>
      <c r="I908" t="s">
        <v>51</v>
      </c>
      <c r="J908" t="s">
        <v>102</v>
      </c>
      <c r="K908" t="s">
        <v>102</v>
      </c>
      <c r="L908" t="s">
        <v>103</v>
      </c>
      <c r="M908" t="s">
        <v>52</v>
      </c>
      <c r="N908" t="s">
        <v>1085</v>
      </c>
      <c r="O908" t="s">
        <v>105</v>
      </c>
      <c r="Q908" s="3"/>
      <c r="U908" s="3"/>
      <c r="W908" t="s">
        <v>43</v>
      </c>
      <c r="X908" t="s">
        <v>43</v>
      </c>
      <c r="Y908" s="3">
        <v>287</v>
      </c>
      <c r="Z908" t="s">
        <v>1086</v>
      </c>
      <c r="AA908" t="s">
        <v>1087</v>
      </c>
      <c r="AB908" t="s">
        <v>1088</v>
      </c>
      <c r="AC908" t="s">
        <v>1089</v>
      </c>
      <c r="AD908" t="s">
        <v>110</v>
      </c>
      <c r="AE908" t="s">
        <v>60</v>
      </c>
      <c r="AH908" s="3"/>
      <c r="AI908" s="3">
        <v>2023</v>
      </c>
      <c r="AJ908" s="4">
        <v>45261</v>
      </c>
      <c r="AK908" s="5">
        <v>45321</v>
      </c>
      <c r="AL908" t="s">
        <v>43</v>
      </c>
      <c r="AM908" t="s">
        <v>61</v>
      </c>
      <c r="AN908">
        <v>-419.08</v>
      </c>
      <c r="AP908">
        <v>419.08</v>
      </c>
      <c r="AQ908" s="6">
        <v>-419.08</v>
      </c>
    </row>
    <row r="909" spans="1:43" x14ac:dyDescent="0.3">
      <c r="A909" t="s">
        <v>98</v>
      </c>
      <c r="B909" t="s">
        <v>224</v>
      </c>
      <c r="C909" t="s">
        <v>46</v>
      </c>
      <c r="D909" s="3">
        <v>75105</v>
      </c>
      <c r="E909" t="s">
        <v>100</v>
      </c>
      <c r="F909" t="s">
        <v>48</v>
      </c>
      <c r="G909" t="s">
        <v>49</v>
      </c>
      <c r="H909" t="s">
        <v>50</v>
      </c>
      <c r="I909" t="s">
        <v>51</v>
      </c>
      <c r="J909" t="s">
        <v>102</v>
      </c>
      <c r="K909" t="s">
        <v>102</v>
      </c>
      <c r="L909" t="s">
        <v>103</v>
      </c>
      <c r="M909" t="s">
        <v>52</v>
      </c>
      <c r="N909" t="s">
        <v>1097</v>
      </c>
      <c r="O909" t="s">
        <v>105</v>
      </c>
      <c r="Q909" s="3"/>
      <c r="U909" s="3"/>
      <c r="W909" t="s">
        <v>43</v>
      </c>
      <c r="X909" t="s">
        <v>43</v>
      </c>
      <c r="Y909" s="3">
        <v>326</v>
      </c>
      <c r="Z909" t="s">
        <v>1098</v>
      </c>
      <c r="AA909" t="s">
        <v>1099</v>
      </c>
      <c r="AB909" t="s">
        <v>1100</v>
      </c>
      <c r="AC909" t="s">
        <v>1029</v>
      </c>
      <c r="AD909" t="s">
        <v>110</v>
      </c>
      <c r="AE909" t="s">
        <v>60</v>
      </c>
      <c r="AH909" s="3"/>
      <c r="AI909" s="3">
        <v>2024</v>
      </c>
      <c r="AJ909" s="4">
        <v>45473</v>
      </c>
      <c r="AK909" s="5">
        <v>45476</v>
      </c>
      <c r="AL909" t="s">
        <v>43</v>
      </c>
      <c r="AM909" t="s">
        <v>61</v>
      </c>
      <c r="AN909">
        <v>3.12</v>
      </c>
      <c r="AO909">
        <v>3.12</v>
      </c>
      <c r="AQ909" s="6">
        <v>3.12</v>
      </c>
    </row>
    <row r="910" spans="1:43" x14ac:dyDescent="0.3">
      <c r="A910" t="s">
        <v>98</v>
      </c>
      <c r="B910" t="s">
        <v>289</v>
      </c>
      <c r="C910" t="s">
        <v>46</v>
      </c>
      <c r="D910" s="3">
        <v>75105</v>
      </c>
      <c r="E910" t="s">
        <v>100</v>
      </c>
      <c r="F910" t="s">
        <v>48</v>
      </c>
      <c r="G910" t="s">
        <v>49</v>
      </c>
      <c r="H910" t="s">
        <v>50</v>
      </c>
      <c r="I910" t="s">
        <v>51</v>
      </c>
      <c r="J910" t="s">
        <v>102</v>
      </c>
      <c r="K910" t="s">
        <v>102</v>
      </c>
      <c r="L910" t="s">
        <v>103</v>
      </c>
      <c r="M910" t="s">
        <v>52</v>
      </c>
      <c r="N910" t="s">
        <v>1105</v>
      </c>
      <c r="O910" t="s">
        <v>105</v>
      </c>
      <c r="Q910" s="3"/>
      <c r="U910" s="3"/>
      <c r="W910" t="s">
        <v>43</v>
      </c>
      <c r="X910" t="s">
        <v>43</v>
      </c>
      <c r="Y910" s="3">
        <v>370</v>
      </c>
      <c r="Z910" t="s">
        <v>1106</v>
      </c>
      <c r="AA910" t="s">
        <v>1107</v>
      </c>
      <c r="AB910" t="s">
        <v>1108</v>
      </c>
      <c r="AC910" t="s">
        <v>1109</v>
      </c>
      <c r="AD910" t="s">
        <v>110</v>
      </c>
      <c r="AE910" t="s">
        <v>60</v>
      </c>
      <c r="AH910" s="3"/>
      <c r="AI910" s="3">
        <v>2023</v>
      </c>
      <c r="AJ910" s="4">
        <v>45170</v>
      </c>
      <c r="AK910" s="5">
        <v>45203</v>
      </c>
      <c r="AL910" t="s">
        <v>43</v>
      </c>
      <c r="AM910" t="s">
        <v>61</v>
      </c>
      <c r="AN910">
        <v>76.12</v>
      </c>
      <c r="AO910">
        <v>76.12</v>
      </c>
      <c r="AQ910" s="6">
        <v>76.12</v>
      </c>
    </row>
    <row r="911" spans="1:43" x14ac:dyDescent="0.3">
      <c r="A911" t="s">
        <v>98</v>
      </c>
      <c r="B911" t="s">
        <v>150</v>
      </c>
      <c r="C911" t="s">
        <v>46</v>
      </c>
      <c r="D911" s="3">
        <v>75105</v>
      </c>
      <c r="E911" t="s">
        <v>100</v>
      </c>
      <c r="F911" t="s">
        <v>48</v>
      </c>
      <c r="G911" t="s">
        <v>49</v>
      </c>
      <c r="H911" t="s">
        <v>50</v>
      </c>
      <c r="I911" t="s">
        <v>51</v>
      </c>
      <c r="J911" t="s">
        <v>102</v>
      </c>
      <c r="K911" t="s">
        <v>102</v>
      </c>
      <c r="L911" t="s">
        <v>103</v>
      </c>
      <c r="M911" t="s">
        <v>52</v>
      </c>
      <c r="N911" t="s">
        <v>1110</v>
      </c>
      <c r="O911" t="s">
        <v>105</v>
      </c>
      <c r="Q911" s="3"/>
      <c r="U911" s="3"/>
      <c r="W911" t="s">
        <v>43</v>
      </c>
      <c r="X911" t="s">
        <v>43</v>
      </c>
      <c r="Y911" s="3">
        <v>381</v>
      </c>
      <c r="Z911" t="s">
        <v>1111</v>
      </c>
      <c r="AA911" t="s">
        <v>1112</v>
      </c>
      <c r="AB911" t="s">
        <v>1113</v>
      </c>
      <c r="AC911" t="s">
        <v>1114</v>
      </c>
      <c r="AD911" t="s">
        <v>110</v>
      </c>
      <c r="AE911" t="s">
        <v>60</v>
      </c>
      <c r="AH911" s="3"/>
      <c r="AI911" s="3">
        <v>2024</v>
      </c>
      <c r="AJ911" s="4">
        <v>45351</v>
      </c>
      <c r="AK911" s="5">
        <v>45371</v>
      </c>
      <c r="AL911" t="s">
        <v>43</v>
      </c>
      <c r="AM911" t="s">
        <v>61</v>
      </c>
      <c r="AN911">
        <v>3.12</v>
      </c>
      <c r="AO911">
        <v>3.12</v>
      </c>
      <c r="AQ911" s="6">
        <v>3.12</v>
      </c>
    </row>
    <row r="912" spans="1:43" x14ac:dyDescent="0.3">
      <c r="A912" t="s">
        <v>98</v>
      </c>
      <c r="B912" t="s">
        <v>289</v>
      </c>
      <c r="C912" t="s">
        <v>46</v>
      </c>
      <c r="D912" s="3">
        <v>75105</v>
      </c>
      <c r="E912" t="s">
        <v>100</v>
      </c>
      <c r="F912" t="s">
        <v>48</v>
      </c>
      <c r="G912" t="s">
        <v>49</v>
      </c>
      <c r="H912" t="s">
        <v>50</v>
      </c>
      <c r="I912" t="s">
        <v>51</v>
      </c>
      <c r="J912" t="s">
        <v>102</v>
      </c>
      <c r="K912" t="s">
        <v>102</v>
      </c>
      <c r="L912" t="s">
        <v>103</v>
      </c>
      <c r="M912" t="s">
        <v>52</v>
      </c>
      <c r="N912" t="s">
        <v>1115</v>
      </c>
      <c r="O912" t="s">
        <v>105</v>
      </c>
      <c r="Q912" s="3"/>
      <c r="U912" s="3"/>
      <c r="W912" t="s">
        <v>43</v>
      </c>
      <c r="X912" t="s">
        <v>43</v>
      </c>
      <c r="Y912" s="3">
        <v>394</v>
      </c>
      <c r="Z912" t="s">
        <v>1116</v>
      </c>
      <c r="AA912" t="s">
        <v>1117</v>
      </c>
      <c r="AB912" t="s">
        <v>1118</v>
      </c>
      <c r="AC912" t="s">
        <v>965</v>
      </c>
      <c r="AD912" t="s">
        <v>110</v>
      </c>
      <c r="AE912" t="s">
        <v>60</v>
      </c>
      <c r="AH912" s="3"/>
      <c r="AI912" s="3">
        <v>2023</v>
      </c>
      <c r="AJ912" s="4">
        <v>45199</v>
      </c>
      <c r="AK912" s="5">
        <v>45271</v>
      </c>
      <c r="AL912" t="s">
        <v>43</v>
      </c>
      <c r="AM912" t="s">
        <v>61</v>
      </c>
      <c r="AN912">
        <v>3.12</v>
      </c>
      <c r="AO912">
        <v>3.12</v>
      </c>
      <c r="AQ912" s="6">
        <v>3.12</v>
      </c>
    </row>
    <row r="913" spans="1:43" x14ac:dyDescent="0.3">
      <c r="A913" t="s">
        <v>98</v>
      </c>
      <c r="B913" t="s">
        <v>230</v>
      </c>
      <c r="C913" t="s">
        <v>46</v>
      </c>
      <c r="D913" s="3">
        <v>75105</v>
      </c>
      <c r="E913" t="s">
        <v>100</v>
      </c>
      <c r="F913" t="s">
        <v>48</v>
      </c>
      <c r="G913" t="s">
        <v>49</v>
      </c>
      <c r="H913" t="s">
        <v>50</v>
      </c>
      <c r="I913" t="s">
        <v>51</v>
      </c>
      <c r="J913" t="s">
        <v>102</v>
      </c>
      <c r="K913" t="s">
        <v>102</v>
      </c>
      <c r="L913" t="s">
        <v>103</v>
      </c>
      <c r="M913" t="s">
        <v>52</v>
      </c>
      <c r="N913" t="s">
        <v>1123</v>
      </c>
      <c r="O913" t="s">
        <v>105</v>
      </c>
      <c r="Q913" s="3"/>
      <c r="U913" s="3"/>
      <c r="W913" t="s">
        <v>43</v>
      </c>
      <c r="X913" t="s">
        <v>43</v>
      </c>
      <c r="Y913" s="3">
        <v>399</v>
      </c>
      <c r="Z913" t="s">
        <v>1124</v>
      </c>
      <c r="AA913" t="s">
        <v>1125</v>
      </c>
      <c r="AB913" t="s">
        <v>1126</v>
      </c>
      <c r="AC913" t="s">
        <v>268</v>
      </c>
      <c r="AD913" t="s">
        <v>110</v>
      </c>
      <c r="AE913" t="s">
        <v>60</v>
      </c>
      <c r="AH913" s="3"/>
      <c r="AI913" s="3">
        <v>2023</v>
      </c>
      <c r="AJ913" s="4">
        <v>45108</v>
      </c>
      <c r="AK913" s="5">
        <v>45179</v>
      </c>
      <c r="AL913" t="s">
        <v>43</v>
      </c>
      <c r="AM913" t="s">
        <v>61</v>
      </c>
      <c r="AN913">
        <v>80.73</v>
      </c>
      <c r="AO913">
        <v>80.73</v>
      </c>
      <c r="AQ913" s="6">
        <v>80.73</v>
      </c>
    </row>
    <row r="914" spans="1:43" x14ac:dyDescent="0.3">
      <c r="A914" t="s">
        <v>98</v>
      </c>
      <c r="B914" t="s">
        <v>230</v>
      </c>
      <c r="C914" t="s">
        <v>46</v>
      </c>
      <c r="D914" s="3">
        <v>75105</v>
      </c>
      <c r="E914" t="s">
        <v>100</v>
      </c>
      <c r="F914" t="s">
        <v>48</v>
      </c>
      <c r="G914" t="s">
        <v>49</v>
      </c>
      <c r="H914" t="s">
        <v>50</v>
      </c>
      <c r="I914" t="s">
        <v>51</v>
      </c>
      <c r="J914" t="s">
        <v>102</v>
      </c>
      <c r="K914" t="s">
        <v>102</v>
      </c>
      <c r="L914" t="s">
        <v>103</v>
      </c>
      <c r="M914" t="s">
        <v>52</v>
      </c>
      <c r="N914" t="s">
        <v>1127</v>
      </c>
      <c r="O914" t="s">
        <v>105</v>
      </c>
      <c r="Q914" s="3"/>
      <c r="U914" s="3"/>
      <c r="W914" t="s">
        <v>43</v>
      </c>
      <c r="X914" t="s">
        <v>43</v>
      </c>
      <c r="Y914" s="3">
        <v>400</v>
      </c>
      <c r="Z914" t="s">
        <v>1124</v>
      </c>
      <c r="AA914" t="s">
        <v>1128</v>
      </c>
      <c r="AB914" t="s">
        <v>1126</v>
      </c>
      <c r="AC914" t="s">
        <v>268</v>
      </c>
      <c r="AD914" t="s">
        <v>110</v>
      </c>
      <c r="AE914" t="s">
        <v>60</v>
      </c>
      <c r="AH914" s="3"/>
      <c r="AI914" s="3">
        <v>2023</v>
      </c>
      <c r="AJ914" s="4">
        <v>45108</v>
      </c>
      <c r="AK914" s="5">
        <v>45179</v>
      </c>
      <c r="AL914" t="s">
        <v>43</v>
      </c>
      <c r="AM914" t="s">
        <v>61</v>
      </c>
      <c r="AN914">
        <v>709.69</v>
      </c>
      <c r="AO914">
        <v>709.69</v>
      </c>
      <c r="AQ914" s="6">
        <v>709.69</v>
      </c>
    </row>
    <row r="915" spans="1:43" x14ac:dyDescent="0.3">
      <c r="A915" t="s">
        <v>98</v>
      </c>
      <c r="B915" t="s">
        <v>446</v>
      </c>
      <c r="C915" t="s">
        <v>46</v>
      </c>
      <c r="D915" s="3">
        <v>75105</v>
      </c>
      <c r="E915" t="s">
        <v>100</v>
      </c>
      <c r="F915" t="s">
        <v>48</v>
      </c>
      <c r="G915" t="s">
        <v>49</v>
      </c>
      <c r="H915" t="s">
        <v>50</v>
      </c>
      <c r="I915" t="s">
        <v>51</v>
      </c>
      <c r="J915" t="s">
        <v>102</v>
      </c>
      <c r="K915" t="s">
        <v>102</v>
      </c>
      <c r="L915" t="s">
        <v>103</v>
      </c>
      <c r="M915" t="s">
        <v>52</v>
      </c>
      <c r="N915" t="s">
        <v>1129</v>
      </c>
      <c r="O915" t="s">
        <v>105</v>
      </c>
      <c r="Q915" s="3"/>
      <c r="U915" s="3"/>
      <c r="W915" t="s">
        <v>43</v>
      </c>
      <c r="X915" t="s">
        <v>43</v>
      </c>
      <c r="Y915" s="3">
        <v>428</v>
      </c>
      <c r="Z915" t="s">
        <v>1130</v>
      </c>
      <c r="AA915" t="s">
        <v>1131</v>
      </c>
      <c r="AB915" t="s">
        <v>1132</v>
      </c>
      <c r="AC915" t="s">
        <v>487</v>
      </c>
      <c r="AD915" t="s">
        <v>110</v>
      </c>
      <c r="AE915" t="s">
        <v>60</v>
      </c>
      <c r="AH915" s="3"/>
      <c r="AI915" s="3">
        <v>2023</v>
      </c>
      <c r="AJ915" s="4">
        <v>45139</v>
      </c>
      <c r="AK915" s="5">
        <v>45177</v>
      </c>
      <c r="AL915" t="s">
        <v>43</v>
      </c>
      <c r="AM915" t="s">
        <v>61</v>
      </c>
      <c r="AN915">
        <v>76.41</v>
      </c>
      <c r="AO915">
        <v>76.41</v>
      </c>
      <c r="AQ915" s="6">
        <v>76.41</v>
      </c>
    </row>
    <row r="916" spans="1:43" x14ac:dyDescent="0.3">
      <c r="A916" t="s">
        <v>98</v>
      </c>
      <c r="B916" t="s">
        <v>117</v>
      </c>
      <c r="C916" t="s">
        <v>46</v>
      </c>
      <c r="D916" s="3">
        <v>75105</v>
      </c>
      <c r="E916" t="s">
        <v>100</v>
      </c>
      <c r="F916" t="s">
        <v>48</v>
      </c>
      <c r="G916" t="s">
        <v>49</v>
      </c>
      <c r="H916" t="s">
        <v>50</v>
      </c>
      <c r="I916" t="s">
        <v>51</v>
      </c>
      <c r="J916" t="s">
        <v>102</v>
      </c>
      <c r="K916" t="s">
        <v>102</v>
      </c>
      <c r="L916" t="s">
        <v>103</v>
      </c>
      <c r="M916" t="s">
        <v>52</v>
      </c>
      <c r="N916" t="s">
        <v>1133</v>
      </c>
      <c r="O916" t="s">
        <v>105</v>
      </c>
      <c r="Q916" s="3"/>
      <c r="U916" s="3"/>
      <c r="W916" t="s">
        <v>43</v>
      </c>
      <c r="X916" t="s">
        <v>43</v>
      </c>
      <c r="Y916" s="3">
        <v>434</v>
      </c>
      <c r="Z916" t="s">
        <v>748</v>
      </c>
      <c r="AA916" t="s">
        <v>1134</v>
      </c>
      <c r="AB916" t="s">
        <v>750</v>
      </c>
      <c r="AC916" t="s">
        <v>751</v>
      </c>
      <c r="AD916" t="s">
        <v>110</v>
      </c>
      <c r="AE916" t="s">
        <v>60</v>
      </c>
      <c r="AH916" s="3"/>
      <c r="AI916" s="3">
        <v>2023</v>
      </c>
      <c r="AJ916" s="4">
        <v>45243</v>
      </c>
      <c r="AK916" s="5">
        <v>45244</v>
      </c>
      <c r="AL916" t="s">
        <v>43</v>
      </c>
      <c r="AM916" t="s">
        <v>61</v>
      </c>
      <c r="AN916">
        <v>49.95</v>
      </c>
      <c r="AO916">
        <v>49.95</v>
      </c>
      <c r="AQ916" s="6">
        <v>49.95</v>
      </c>
    </row>
    <row r="917" spans="1:43" x14ac:dyDescent="0.3">
      <c r="A917" t="s">
        <v>98</v>
      </c>
      <c r="B917" t="s">
        <v>551</v>
      </c>
      <c r="C917" t="s">
        <v>46</v>
      </c>
      <c r="D917" s="3">
        <v>75105</v>
      </c>
      <c r="E917" t="s">
        <v>100</v>
      </c>
      <c r="F917" t="s">
        <v>48</v>
      </c>
      <c r="G917" t="s">
        <v>49</v>
      </c>
      <c r="H917" t="s">
        <v>50</v>
      </c>
      <c r="I917" t="s">
        <v>51</v>
      </c>
      <c r="J917" t="s">
        <v>102</v>
      </c>
      <c r="K917" t="s">
        <v>102</v>
      </c>
      <c r="L917" t="s">
        <v>103</v>
      </c>
      <c r="M917" t="s">
        <v>52</v>
      </c>
      <c r="N917" t="s">
        <v>1135</v>
      </c>
      <c r="O917" t="s">
        <v>105</v>
      </c>
      <c r="Q917" s="3"/>
      <c r="U917" s="3"/>
      <c r="W917" t="s">
        <v>43</v>
      </c>
      <c r="X917" t="s">
        <v>43</v>
      </c>
      <c r="Y917" s="3">
        <v>442</v>
      </c>
      <c r="Z917" t="s">
        <v>1136</v>
      </c>
      <c r="AA917" t="s">
        <v>1137</v>
      </c>
      <c r="AB917" t="s">
        <v>1138</v>
      </c>
      <c r="AC917" t="s">
        <v>1139</v>
      </c>
      <c r="AD917" t="s">
        <v>110</v>
      </c>
      <c r="AE917" t="s">
        <v>60</v>
      </c>
      <c r="AH917" s="3"/>
      <c r="AI917" s="3">
        <v>2024</v>
      </c>
      <c r="AJ917" s="4">
        <v>45322</v>
      </c>
      <c r="AK917" s="5">
        <v>45345</v>
      </c>
      <c r="AL917" t="s">
        <v>43</v>
      </c>
      <c r="AM917" t="s">
        <v>61</v>
      </c>
      <c r="AN917">
        <v>3.12</v>
      </c>
      <c r="AO917">
        <v>3.12</v>
      </c>
      <c r="AQ917" s="6">
        <v>3.12</v>
      </c>
    </row>
    <row r="918" spans="1:43" x14ac:dyDescent="0.3">
      <c r="A918" t="s">
        <v>98</v>
      </c>
      <c r="B918" t="s">
        <v>117</v>
      </c>
      <c r="C918" t="s">
        <v>46</v>
      </c>
      <c r="D918" s="3">
        <v>75105</v>
      </c>
      <c r="E918" t="s">
        <v>100</v>
      </c>
      <c r="F918" t="s">
        <v>48</v>
      </c>
      <c r="G918" t="s">
        <v>49</v>
      </c>
      <c r="H918" t="s">
        <v>50</v>
      </c>
      <c r="I918" t="s">
        <v>51</v>
      </c>
      <c r="J918" t="s">
        <v>102</v>
      </c>
      <c r="K918" t="s">
        <v>102</v>
      </c>
      <c r="L918" t="s">
        <v>103</v>
      </c>
      <c r="M918" t="s">
        <v>52</v>
      </c>
      <c r="N918" t="s">
        <v>1140</v>
      </c>
      <c r="O918" t="s">
        <v>105</v>
      </c>
      <c r="Q918" s="3"/>
      <c r="U918" s="3"/>
      <c r="W918" t="s">
        <v>43</v>
      </c>
      <c r="X918" t="s">
        <v>43</v>
      </c>
      <c r="Y918" s="3">
        <v>445</v>
      </c>
      <c r="Z918" t="s">
        <v>1141</v>
      </c>
      <c r="AA918" t="s">
        <v>1142</v>
      </c>
      <c r="AB918" t="s">
        <v>1143</v>
      </c>
      <c r="AC918" t="s">
        <v>1144</v>
      </c>
      <c r="AD918" t="s">
        <v>110</v>
      </c>
      <c r="AE918" t="s">
        <v>60</v>
      </c>
      <c r="AH918" s="3"/>
      <c r="AI918" s="3">
        <v>2023</v>
      </c>
      <c r="AJ918" s="4">
        <v>45260</v>
      </c>
      <c r="AK918" s="5">
        <v>45274</v>
      </c>
      <c r="AL918" t="s">
        <v>43</v>
      </c>
      <c r="AM918" t="s">
        <v>61</v>
      </c>
      <c r="AN918">
        <v>3.12</v>
      </c>
      <c r="AO918">
        <v>3.12</v>
      </c>
      <c r="AQ918" s="6">
        <v>3.12</v>
      </c>
    </row>
    <row r="919" spans="1:43" x14ac:dyDescent="0.3">
      <c r="A919" t="s">
        <v>98</v>
      </c>
      <c r="B919" t="s">
        <v>289</v>
      </c>
      <c r="C919" t="s">
        <v>46</v>
      </c>
      <c r="D919" s="3">
        <v>75105</v>
      </c>
      <c r="E919" t="s">
        <v>100</v>
      </c>
      <c r="F919" t="s">
        <v>48</v>
      </c>
      <c r="G919" t="s">
        <v>49</v>
      </c>
      <c r="H919" t="s">
        <v>50</v>
      </c>
      <c r="I919" t="s">
        <v>51</v>
      </c>
      <c r="J919" t="s">
        <v>102</v>
      </c>
      <c r="K919" t="s">
        <v>102</v>
      </c>
      <c r="L919" t="s">
        <v>103</v>
      </c>
      <c r="M919" t="s">
        <v>52</v>
      </c>
      <c r="N919" t="s">
        <v>1145</v>
      </c>
      <c r="O919" t="s">
        <v>105</v>
      </c>
      <c r="Q919" s="3"/>
      <c r="U919" s="3"/>
      <c r="W919" t="s">
        <v>43</v>
      </c>
      <c r="X919" t="s">
        <v>43</v>
      </c>
      <c r="Y919" s="3">
        <v>457</v>
      </c>
      <c r="Z919" t="s">
        <v>1146</v>
      </c>
      <c r="AA919" t="s">
        <v>1147</v>
      </c>
      <c r="AB919" t="s">
        <v>1148</v>
      </c>
      <c r="AC919" t="s">
        <v>965</v>
      </c>
      <c r="AD919" t="s">
        <v>110</v>
      </c>
      <c r="AE919" t="s">
        <v>60</v>
      </c>
      <c r="AH919" s="3"/>
      <c r="AI919" s="3">
        <v>2023</v>
      </c>
      <c r="AJ919" s="4">
        <v>45199</v>
      </c>
      <c r="AK919" s="5">
        <v>45270</v>
      </c>
      <c r="AL919" t="s">
        <v>43</v>
      </c>
      <c r="AM919" t="s">
        <v>61</v>
      </c>
      <c r="AN919">
        <v>53.43</v>
      </c>
      <c r="AO919">
        <v>53.43</v>
      </c>
      <c r="AQ919" s="6">
        <v>53.43</v>
      </c>
    </row>
    <row r="920" spans="1:43" x14ac:dyDescent="0.3">
      <c r="A920" t="s">
        <v>98</v>
      </c>
      <c r="B920" t="s">
        <v>446</v>
      </c>
      <c r="C920" t="s">
        <v>46</v>
      </c>
      <c r="D920" s="3">
        <v>75105</v>
      </c>
      <c r="E920" t="s">
        <v>100</v>
      </c>
      <c r="F920" t="s">
        <v>48</v>
      </c>
      <c r="G920" t="s">
        <v>49</v>
      </c>
      <c r="H920" t="s">
        <v>50</v>
      </c>
      <c r="I920" t="s">
        <v>51</v>
      </c>
      <c r="J920" t="s">
        <v>102</v>
      </c>
      <c r="K920" t="s">
        <v>102</v>
      </c>
      <c r="L920" t="s">
        <v>103</v>
      </c>
      <c r="M920" t="s">
        <v>52</v>
      </c>
      <c r="N920" t="s">
        <v>1149</v>
      </c>
      <c r="O920" t="s">
        <v>105</v>
      </c>
      <c r="Q920" s="3"/>
      <c r="U920" s="3"/>
      <c r="W920" t="s">
        <v>43</v>
      </c>
      <c r="X920" t="s">
        <v>43</v>
      </c>
      <c r="Y920" s="3">
        <v>463</v>
      </c>
      <c r="Z920" t="s">
        <v>1124</v>
      </c>
      <c r="AA920" t="s">
        <v>1150</v>
      </c>
      <c r="AB920" t="s">
        <v>1151</v>
      </c>
      <c r="AC920" t="s">
        <v>487</v>
      </c>
      <c r="AD920" t="s">
        <v>110</v>
      </c>
      <c r="AE920" t="s">
        <v>60</v>
      </c>
      <c r="AH920" s="3"/>
      <c r="AI920" s="3">
        <v>2023</v>
      </c>
      <c r="AJ920" s="4">
        <v>45139</v>
      </c>
      <c r="AK920" s="5">
        <v>45179</v>
      </c>
      <c r="AL920" t="s">
        <v>43</v>
      </c>
      <c r="AM920" t="s">
        <v>61</v>
      </c>
      <c r="AN920">
        <v>347.1</v>
      </c>
      <c r="AO920">
        <v>347.1</v>
      </c>
      <c r="AQ920" s="6">
        <v>347.1</v>
      </c>
    </row>
    <row r="921" spans="1:43" x14ac:dyDescent="0.3">
      <c r="A921" t="s">
        <v>98</v>
      </c>
      <c r="B921" t="s">
        <v>446</v>
      </c>
      <c r="C921" t="s">
        <v>46</v>
      </c>
      <c r="D921" s="3">
        <v>75105</v>
      </c>
      <c r="E921" t="s">
        <v>100</v>
      </c>
      <c r="F921" t="s">
        <v>48</v>
      </c>
      <c r="G921" t="s">
        <v>49</v>
      </c>
      <c r="H921" t="s">
        <v>50</v>
      </c>
      <c r="I921" t="s">
        <v>51</v>
      </c>
      <c r="J921" t="s">
        <v>102</v>
      </c>
      <c r="K921" t="s">
        <v>102</v>
      </c>
      <c r="L921" t="s">
        <v>103</v>
      </c>
      <c r="M921" t="s">
        <v>52</v>
      </c>
      <c r="N921" t="s">
        <v>1152</v>
      </c>
      <c r="O921" t="s">
        <v>105</v>
      </c>
      <c r="Q921" s="3"/>
      <c r="U921" s="3"/>
      <c r="W921" t="s">
        <v>43</v>
      </c>
      <c r="X921" t="s">
        <v>43</v>
      </c>
      <c r="Y921" s="3">
        <v>464</v>
      </c>
      <c r="Z921" t="s">
        <v>1124</v>
      </c>
      <c r="AA921" t="s">
        <v>1153</v>
      </c>
      <c r="AB921" t="s">
        <v>1151</v>
      </c>
      <c r="AC921" t="s">
        <v>487</v>
      </c>
      <c r="AD921" t="s">
        <v>110</v>
      </c>
      <c r="AE921" t="s">
        <v>60</v>
      </c>
      <c r="AH921" s="3"/>
      <c r="AI921" s="3">
        <v>2023</v>
      </c>
      <c r="AJ921" s="4">
        <v>45139</v>
      </c>
      <c r="AK921" s="5">
        <v>45179</v>
      </c>
      <c r="AL921" t="s">
        <v>43</v>
      </c>
      <c r="AM921" t="s">
        <v>61</v>
      </c>
      <c r="AN921">
        <v>434.03000000000003</v>
      </c>
      <c r="AO921">
        <v>434.03000000000003</v>
      </c>
      <c r="AQ921" s="6">
        <v>434.03000000000003</v>
      </c>
    </row>
    <row r="922" spans="1:43" x14ac:dyDescent="0.3">
      <c r="A922" t="s">
        <v>98</v>
      </c>
      <c r="B922" t="s">
        <v>517</v>
      </c>
      <c r="C922" t="s">
        <v>46</v>
      </c>
      <c r="D922" s="3">
        <v>75105</v>
      </c>
      <c r="E922" t="s">
        <v>100</v>
      </c>
      <c r="F922" t="s">
        <v>48</v>
      </c>
      <c r="G922" t="s">
        <v>49</v>
      </c>
      <c r="H922" t="s">
        <v>50</v>
      </c>
      <c r="I922" t="s">
        <v>51</v>
      </c>
      <c r="J922" t="s">
        <v>102</v>
      </c>
      <c r="K922" t="s">
        <v>102</v>
      </c>
      <c r="L922" t="s">
        <v>103</v>
      </c>
      <c r="M922" t="s">
        <v>52</v>
      </c>
      <c r="N922" t="s">
        <v>1156</v>
      </c>
      <c r="O922" t="s">
        <v>105</v>
      </c>
      <c r="Q922" s="3"/>
      <c r="U922" s="3"/>
      <c r="W922" t="s">
        <v>43</v>
      </c>
      <c r="X922" t="s">
        <v>43</v>
      </c>
      <c r="Y922" s="3">
        <v>494</v>
      </c>
      <c r="Z922" t="s">
        <v>1157</v>
      </c>
      <c r="AA922" t="s">
        <v>1158</v>
      </c>
      <c r="AB922" t="s">
        <v>1159</v>
      </c>
      <c r="AC922" t="s">
        <v>1160</v>
      </c>
      <c r="AD922" t="s">
        <v>110</v>
      </c>
      <c r="AE922" t="s">
        <v>60</v>
      </c>
      <c r="AH922" s="3"/>
      <c r="AI922" s="3">
        <v>2024</v>
      </c>
      <c r="AJ922" s="4">
        <v>45370</v>
      </c>
      <c r="AK922" s="5">
        <v>45371</v>
      </c>
      <c r="AL922" t="s">
        <v>43</v>
      </c>
      <c r="AM922" t="s">
        <v>61</v>
      </c>
      <c r="AN922">
        <v>21.85</v>
      </c>
      <c r="AO922">
        <v>21.85</v>
      </c>
      <c r="AQ922" s="6">
        <v>21.85</v>
      </c>
    </row>
    <row r="923" spans="1:43" x14ac:dyDescent="0.3">
      <c r="A923" t="s">
        <v>98</v>
      </c>
      <c r="B923" t="s">
        <v>71</v>
      </c>
      <c r="C923" t="s">
        <v>46</v>
      </c>
      <c r="D923" s="3">
        <v>75105</v>
      </c>
      <c r="E923" t="s">
        <v>100</v>
      </c>
      <c r="F923" t="s">
        <v>48</v>
      </c>
      <c r="G923" t="s">
        <v>49</v>
      </c>
      <c r="H923" t="s">
        <v>50</v>
      </c>
      <c r="I923" t="s">
        <v>51</v>
      </c>
      <c r="J923" t="s">
        <v>102</v>
      </c>
      <c r="K923" t="s">
        <v>102</v>
      </c>
      <c r="L923" t="s">
        <v>103</v>
      </c>
      <c r="M923" t="s">
        <v>52</v>
      </c>
      <c r="N923" t="s">
        <v>1161</v>
      </c>
      <c r="O923" t="s">
        <v>105</v>
      </c>
      <c r="Q923" s="3"/>
      <c r="U923" s="3"/>
      <c r="W923" t="s">
        <v>43</v>
      </c>
      <c r="X923" t="s">
        <v>43</v>
      </c>
      <c r="Y923" s="3">
        <v>517</v>
      </c>
      <c r="Z923" t="s">
        <v>1162</v>
      </c>
      <c r="AA923" t="s">
        <v>1163</v>
      </c>
      <c r="AB923" t="s">
        <v>1164</v>
      </c>
      <c r="AC923" t="s">
        <v>546</v>
      </c>
      <c r="AD923" t="s">
        <v>110</v>
      </c>
      <c r="AE923" t="s">
        <v>60</v>
      </c>
      <c r="AH923" s="3"/>
      <c r="AI923" s="3">
        <v>2024</v>
      </c>
      <c r="AJ923" s="4">
        <v>45657</v>
      </c>
      <c r="AK923" s="5">
        <v>45676</v>
      </c>
      <c r="AL923" t="s">
        <v>43</v>
      </c>
      <c r="AM923" t="s">
        <v>61</v>
      </c>
      <c r="AN923">
        <v>19.13</v>
      </c>
      <c r="AO923">
        <v>19.13</v>
      </c>
      <c r="AQ923" s="6">
        <v>19.13</v>
      </c>
    </row>
    <row r="924" spans="1:43" x14ac:dyDescent="0.3">
      <c r="A924" t="s">
        <v>98</v>
      </c>
      <c r="B924" t="s">
        <v>71</v>
      </c>
      <c r="C924" t="s">
        <v>46</v>
      </c>
      <c r="D924" s="3">
        <v>75105</v>
      </c>
      <c r="E924" t="s">
        <v>100</v>
      </c>
      <c r="F924" t="s">
        <v>48</v>
      </c>
      <c r="G924" t="s">
        <v>49</v>
      </c>
      <c r="H924" t="s">
        <v>50</v>
      </c>
      <c r="I924" t="s">
        <v>51</v>
      </c>
      <c r="J924" t="s">
        <v>102</v>
      </c>
      <c r="K924" t="s">
        <v>102</v>
      </c>
      <c r="L924" t="s">
        <v>103</v>
      </c>
      <c r="M924" t="s">
        <v>52</v>
      </c>
      <c r="N924" t="s">
        <v>1165</v>
      </c>
      <c r="O924" t="s">
        <v>105</v>
      </c>
      <c r="Q924" s="3"/>
      <c r="U924" s="3"/>
      <c r="W924" t="s">
        <v>43</v>
      </c>
      <c r="X924" t="s">
        <v>43</v>
      </c>
      <c r="Y924" s="3">
        <v>518</v>
      </c>
      <c r="Z924" t="s">
        <v>1162</v>
      </c>
      <c r="AA924" t="s">
        <v>1166</v>
      </c>
      <c r="AB924" t="s">
        <v>1164</v>
      </c>
      <c r="AC924" t="s">
        <v>546</v>
      </c>
      <c r="AD924" t="s">
        <v>110</v>
      </c>
      <c r="AE924" t="s">
        <v>60</v>
      </c>
      <c r="AH924" s="3"/>
      <c r="AI924" s="3">
        <v>2024</v>
      </c>
      <c r="AJ924" s="4">
        <v>45657</v>
      </c>
      <c r="AK924" s="5">
        <v>45676</v>
      </c>
      <c r="AL924" t="s">
        <v>43</v>
      </c>
      <c r="AM924" t="s">
        <v>61</v>
      </c>
      <c r="AN924">
        <v>229.53</v>
      </c>
      <c r="AO924">
        <v>229.53</v>
      </c>
      <c r="AQ924" s="6">
        <v>229.53</v>
      </c>
    </row>
    <row r="925" spans="1:43" x14ac:dyDescent="0.3">
      <c r="A925" t="s">
        <v>98</v>
      </c>
      <c r="B925" t="s">
        <v>230</v>
      </c>
      <c r="C925" t="s">
        <v>46</v>
      </c>
      <c r="D925" s="3">
        <v>75105</v>
      </c>
      <c r="E925" t="s">
        <v>100</v>
      </c>
      <c r="F925" t="s">
        <v>48</v>
      </c>
      <c r="G925" t="s">
        <v>49</v>
      </c>
      <c r="H925" t="s">
        <v>50</v>
      </c>
      <c r="I925" t="s">
        <v>51</v>
      </c>
      <c r="J925" t="s">
        <v>102</v>
      </c>
      <c r="K925" t="s">
        <v>102</v>
      </c>
      <c r="L925" t="s">
        <v>103</v>
      </c>
      <c r="M925" t="s">
        <v>52</v>
      </c>
      <c r="N925" t="s">
        <v>1167</v>
      </c>
      <c r="O925" t="s">
        <v>105</v>
      </c>
      <c r="Q925" s="3"/>
      <c r="U925" s="3"/>
      <c r="W925" t="s">
        <v>43</v>
      </c>
      <c r="X925" t="s">
        <v>43</v>
      </c>
      <c r="Y925" s="3">
        <v>540</v>
      </c>
      <c r="Z925" t="s">
        <v>1130</v>
      </c>
      <c r="AA925" t="s">
        <v>1168</v>
      </c>
      <c r="AB925" t="s">
        <v>1169</v>
      </c>
      <c r="AC925" t="s">
        <v>268</v>
      </c>
      <c r="AD925" t="s">
        <v>110</v>
      </c>
      <c r="AE925" t="s">
        <v>60</v>
      </c>
      <c r="AH925" s="3"/>
      <c r="AI925" s="3">
        <v>2023</v>
      </c>
      <c r="AJ925" s="4">
        <v>45108</v>
      </c>
      <c r="AK925" s="5">
        <v>45177</v>
      </c>
      <c r="AL925" t="s">
        <v>43</v>
      </c>
      <c r="AM925" t="s">
        <v>61</v>
      </c>
      <c r="AN925">
        <v>75.69</v>
      </c>
      <c r="AO925">
        <v>75.69</v>
      </c>
      <c r="AQ925" s="6">
        <v>75.69</v>
      </c>
    </row>
    <row r="926" spans="1:43" x14ac:dyDescent="0.3">
      <c r="A926" t="s">
        <v>98</v>
      </c>
      <c r="B926" t="s">
        <v>446</v>
      </c>
      <c r="C926" t="s">
        <v>46</v>
      </c>
      <c r="D926" s="3">
        <v>75105</v>
      </c>
      <c r="E926" t="s">
        <v>100</v>
      </c>
      <c r="F926" t="s">
        <v>48</v>
      </c>
      <c r="G926" t="s">
        <v>49</v>
      </c>
      <c r="H926" t="s">
        <v>50</v>
      </c>
      <c r="I926" t="s">
        <v>51</v>
      </c>
      <c r="J926" t="s">
        <v>102</v>
      </c>
      <c r="K926" t="s">
        <v>102</v>
      </c>
      <c r="L926" t="s">
        <v>103</v>
      </c>
      <c r="M926" t="s">
        <v>52</v>
      </c>
      <c r="N926" t="s">
        <v>1170</v>
      </c>
      <c r="O926" t="s">
        <v>105</v>
      </c>
      <c r="Q926" s="3"/>
      <c r="U926" s="3"/>
      <c r="W926" t="s">
        <v>43</v>
      </c>
      <c r="X926" t="s">
        <v>43</v>
      </c>
      <c r="Y926" s="3">
        <v>540</v>
      </c>
      <c r="Z926" t="s">
        <v>1171</v>
      </c>
      <c r="AA926" t="s">
        <v>1172</v>
      </c>
      <c r="AB926" t="s">
        <v>1173</v>
      </c>
      <c r="AC926" t="s">
        <v>469</v>
      </c>
      <c r="AD926" t="s">
        <v>110</v>
      </c>
      <c r="AE926" t="s">
        <v>60</v>
      </c>
      <c r="AH926" s="3"/>
      <c r="AI926" s="3">
        <v>2023</v>
      </c>
      <c r="AJ926" s="4">
        <v>45169</v>
      </c>
      <c r="AK926" s="5">
        <v>45197</v>
      </c>
      <c r="AL926" t="s">
        <v>43</v>
      </c>
      <c r="AM926" t="s">
        <v>61</v>
      </c>
      <c r="AN926">
        <v>3.12</v>
      </c>
      <c r="AO926">
        <v>3.12</v>
      </c>
      <c r="AQ926" s="6">
        <v>3.12</v>
      </c>
    </row>
    <row r="927" spans="1:43" x14ac:dyDescent="0.3">
      <c r="A927" t="s">
        <v>98</v>
      </c>
      <c r="B927" t="s">
        <v>733</v>
      </c>
      <c r="C927" t="s">
        <v>46</v>
      </c>
      <c r="D927" s="3">
        <v>75105</v>
      </c>
      <c r="E927" t="s">
        <v>100</v>
      </c>
      <c r="F927" t="s">
        <v>48</v>
      </c>
      <c r="G927" t="s">
        <v>49</v>
      </c>
      <c r="H927" t="s">
        <v>50</v>
      </c>
      <c r="I927" t="s">
        <v>51</v>
      </c>
      <c r="J927" t="s">
        <v>102</v>
      </c>
      <c r="K927" t="s">
        <v>102</v>
      </c>
      <c r="L927" t="s">
        <v>103</v>
      </c>
      <c r="M927" t="s">
        <v>52</v>
      </c>
      <c r="N927" t="s">
        <v>1174</v>
      </c>
      <c r="O927" t="s">
        <v>105</v>
      </c>
      <c r="Q927" s="3"/>
      <c r="U927" s="3"/>
      <c r="W927" t="s">
        <v>43</v>
      </c>
      <c r="X927" t="s">
        <v>43</v>
      </c>
      <c r="Y927" s="3">
        <v>551</v>
      </c>
      <c r="Z927" t="s">
        <v>1175</v>
      </c>
      <c r="AA927" t="s">
        <v>1176</v>
      </c>
      <c r="AB927" t="s">
        <v>1177</v>
      </c>
      <c r="AC927" t="s">
        <v>1178</v>
      </c>
      <c r="AD927" t="s">
        <v>110</v>
      </c>
      <c r="AE927" t="s">
        <v>60</v>
      </c>
      <c r="AH927" s="3"/>
      <c r="AI927" s="3">
        <v>2024</v>
      </c>
      <c r="AJ927" s="4">
        <v>45535</v>
      </c>
      <c r="AK927" s="5">
        <v>45539</v>
      </c>
      <c r="AL927" t="s">
        <v>43</v>
      </c>
      <c r="AM927" t="s">
        <v>61</v>
      </c>
      <c r="AN927">
        <v>3.12</v>
      </c>
      <c r="AO927">
        <v>3.12</v>
      </c>
      <c r="AQ927" s="6">
        <v>3.12</v>
      </c>
    </row>
    <row r="928" spans="1:43" x14ac:dyDescent="0.3">
      <c r="A928" t="s">
        <v>98</v>
      </c>
      <c r="B928" t="s">
        <v>247</v>
      </c>
      <c r="C928" t="s">
        <v>46</v>
      </c>
      <c r="D928" s="3">
        <v>75105</v>
      </c>
      <c r="E928" t="s">
        <v>100</v>
      </c>
      <c r="F928" t="s">
        <v>48</v>
      </c>
      <c r="G928" t="s">
        <v>49</v>
      </c>
      <c r="H928" t="s">
        <v>50</v>
      </c>
      <c r="I928" t="s">
        <v>51</v>
      </c>
      <c r="J928" t="s">
        <v>102</v>
      </c>
      <c r="K928" t="s">
        <v>102</v>
      </c>
      <c r="L928" t="s">
        <v>103</v>
      </c>
      <c r="M928" t="s">
        <v>52</v>
      </c>
      <c r="N928" t="s">
        <v>1179</v>
      </c>
      <c r="O928" t="s">
        <v>105</v>
      </c>
      <c r="Q928" s="3"/>
      <c r="U928" s="3"/>
      <c r="W928" t="s">
        <v>43</v>
      </c>
      <c r="X928" t="s">
        <v>43</v>
      </c>
      <c r="Y928" s="3">
        <v>556</v>
      </c>
      <c r="Z928" t="s">
        <v>1180</v>
      </c>
      <c r="AA928" t="s">
        <v>1181</v>
      </c>
      <c r="AB928" t="s">
        <v>1182</v>
      </c>
      <c r="AC928" t="s">
        <v>1050</v>
      </c>
      <c r="AD928" t="s">
        <v>110</v>
      </c>
      <c r="AE928" t="s">
        <v>60</v>
      </c>
      <c r="AH928" s="3"/>
      <c r="AI928" s="3">
        <v>2023</v>
      </c>
      <c r="AJ928" s="4">
        <v>45200</v>
      </c>
      <c r="AK928" s="5">
        <v>45235</v>
      </c>
      <c r="AL928" t="s">
        <v>43</v>
      </c>
      <c r="AM928" t="s">
        <v>61</v>
      </c>
      <c r="AN928">
        <v>410.66</v>
      </c>
      <c r="AO928">
        <v>410.66</v>
      </c>
      <c r="AQ928" s="6">
        <v>410.66</v>
      </c>
    </row>
    <row r="929" spans="1:43" x14ac:dyDescent="0.3">
      <c r="A929" t="s">
        <v>98</v>
      </c>
      <c r="B929" t="s">
        <v>196</v>
      </c>
      <c r="C929" t="s">
        <v>46</v>
      </c>
      <c r="D929" s="3">
        <v>75105</v>
      </c>
      <c r="E929" t="s">
        <v>100</v>
      </c>
      <c r="F929" t="s">
        <v>48</v>
      </c>
      <c r="G929" t="s">
        <v>49</v>
      </c>
      <c r="H929" t="s">
        <v>50</v>
      </c>
      <c r="I929" t="s">
        <v>51</v>
      </c>
      <c r="J929" t="s">
        <v>102</v>
      </c>
      <c r="K929" t="s">
        <v>102</v>
      </c>
      <c r="L929" t="s">
        <v>103</v>
      </c>
      <c r="M929" t="s">
        <v>52</v>
      </c>
      <c r="N929" t="s">
        <v>1183</v>
      </c>
      <c r="O929" t="s">
        <v>105</v>
      </c>
      <c r="Q929" s="3"/>
      <c r="U929" s="3"/>
      <c r="W929" t="s">
        <v>43</v>
      </c>
      <c r="X929" t="s">
        <v>43</v>
      </c>
      <c r="Y929" s="3">
        <v>559</v>
      </c>
      <c r="Z929" t="s">
        <v>1184</v>
      </c>
      <c r="AA929" t="s">
        <v>1185</v>
      </c>
      <c r="AB929" t="s">
        <v>1186</v>
      </c>
      <c r="AC929" t="s">
        <v>375</v>
      </c>
      <c r="AD929" t="s">
        <v>110</v>
      </c>
      <c r="AE929" t="s">
        <v>60</v>
      </c>
      <c r="AH929" s="3"/>
      <c r="AI929" s="3">
        <v>2023</v>
      </c>
      <c r="AJ929" s="4">
        <v>45017</v>
      </c>
      <c r="AK929" s="5">
        <v>45172</v>
      </c>
      <c r="AL929" t="s">
        <v>43</v>
      </c>
      <c r="AM929" t="s">
        <v>61</v>
      </c>
      <c r="AN929">
        <v>736.9</v>
      </c>
      <c r="AO929">
        <v>736.9</v>
      </c>
      <c r="AQ929" s="6">
        <v>736.9</v>
      </c>
    </row>
    <row r="930" spans="1:43" x14ac:dyDescent="0.3">
      <c r="A930" t="s">
        <v>98</v>
      </c>
      <c r="B930" t="s">
        <v>440</v>
      </c>
      <c r="C930" t="s">
        <v>46</v>
      </c>
      <c r="D930" s="3">
        <v>75105</v>
      </c>
      <c r="E930" t="s">
        <v>100</v>
      </c>
      <c r="F930" t="s">
        <v>48</v>
      </c>
      <c r="G930" t="s">
        <v>49</v>
      </c>
      <c r="H930" t="s">
        <v>50</v>
      </c>
      <c r="I930" t="s">
        <v>51</v>
      </c>
      <c r="J930" t="s">
        <v>102</v>
      </c>
      <c r="K930" t="s">
        <v>102</v>
      </c>
      <c r="L930" t="s">
        <v>103</v>
      </c>
      <c r="M930" t="s">
        <v>52</v>
      </c>
      <c r="N930" t="s">
        <v>1187</v>
      </c>
      <c r="O930" t="s">
        <v>105</v>
      </c>
      <c r="Q930" s="3"/>
      <c r="U930" s="3"/>
      <c r="W930" t="s">
        <v>43</v>
      </c>
      <c r="X930" t="s">
        <v>43</v>
      </c>
      <c r="Y930" s="3">
        <v>582</v>
      </c>
      <c r="Z930" t="s">
        <v>1188</v>
      </c>
      <c r="AA930" t="s">
        <v>1189</v>
      </c>
      <c r="AB930" t="s">
        <v>1190</v>
      </c>
      <c r="AC930" t="s">
        <v>1191</v>
      </c>
      <c r="AD930" t="s">
        <v>110</v>
      </c>
      <c r="AE930" t="s">
        <v>60</v>
      </c>
      <c r="AH930" s="3"/>
      <c r="AI930" s="3">
        <v>2024</v>
      </c>
      <c r="AJ930" s="4">
        <v>45412</v>
      </c>
      <c r="AK930" s="5">
        <v>45414</v>
      </c>
      <c r="AL930" t="s">
        <v>43</v>
      </c>
      <c r="AM930" t="s">
        <v>61</v>
      </c>
      <c r="AN930">
        <v>3.12</v>
      </c>
      <c r="AO930">
        <v>3.12</v>
      </c>
      <c r="AQ930" s="6">
        <v>3.12</v>
      </c>
    </row>
    <row r="931" spans="1:43" x14ac:dyDescent="0.3">
      <c r="A931" t="s">
        <v>98</v>
      </c>
      <c r="B931" t="s">
        <v>150</v>
      </c>
      <c r="C931" t="s">
        <v>46</v>
      </c>
      <c r="D931" s="3">
        <v>75105</v>
      </c>
      <c r="E931" t="s">
        <v>100</v>
      </c>
      <c r="F931" t="s">
        <v>48</v>
      </c>
      <c r="G931" t="s">
        <v>49</v>
      </c>
      <c r="H931" t="s">
        <v>50</v>
      </c>
      <c r="I931" t="s">
        <v>51</v>
      </c>
      <c r="J931" t="s">
        <v>102</v>
      </c>
      <c r="K931" t="s">
        <v>102</v>
      </c>
      <c r="L931" t="s">
        <v>103</v>
      </c>
      <c r="M931" t="s">
        <v>52</v>
      </c>
      <c r="N931" t="s">
        <v>1192</v>
      </c>
      <c r="O931" t="s">
        <v>105</v>
      </c>
      <c r="Q931" s="3"/>
      <c r="U931" s="3"/>
      <c r="W931" t="s">
        <v>43</v>
      </c>
      <c r="X931" t="s">
        <v>43</v>
      </c>
      <c r="Y931" s="3">
        <v>583</v>
      </c>
      <c r="Z931" t="s">
        <v>1193</v>
      </c>
      <c r="AA931" t="s">
        <v>1194</v>
      </c>
      <c r="AB931" t="s">
        <v>1195</v>
      </c>
      <c r="AC931" t="s">
        <v>646</v>
      </c>
      <c r="AD931" t="s">
        <v>110</v>
      </c>
      <c r="AE931" t="s">
        <v>60</v>
      </c>
      <c r="AH931" s="3"/>
      <c r="AI931" s="3">
        <v>2024</v>
      </c>
      <c r="AJ931" s="4">
        <v>45323</v>
      </c>
      <c r="AK931" s="5">
        <v>45379</v>
      </c>
      <c r="AL931" t="s">
        <v>43</v>
      </c>
      <c r="AM931" t="s">
        <v>61</v>
      </c>
      <c r="AN931">
        <v>525.72</v>
      </c>
      <c r="AO931">
        <v>525.72</v>
      </c>
      <c r="AQ931" s="6">
        <v>525.72</v>
      </c>
    </row>
    <row r="932" spans="1:43" x14ac:dyDescent="0.3">
      <c r="A932" t="s">
        <v>98</v>
      </c>
      <c r="B932" t="s">
        <v>45</v>
      </c>
      <c r="C932" t="s">
        <v>46</v>
      </c>
      <c r="D932" s="3">
        <v>75105</v>
      </c>
      <c r="E932" t="s">
        <v>100</v>
      </c>
      <c r="F932" t="s">
        <v>48</v>
      </c>
      <c r="G932" t="s">
        <v>49</v>
      </c>
      <c r="H932" t="s">
        <v>50</v>
      </c>
      <c r="I932" t="s">
        <v>51</v>
      </c>
      <c r="J932" t="s">
        <v>102</v>
      </c>
      <c r="K932" t="s">
        <v>102</v>
      </c>
      <c r="L932" t="s">
        <v>103</v>
      </c>
      <c r="M932" t="s">
        <v>52</v>
      </c>
      <c r="N932" t="s">
        <v>1196</v>
      </c>
      <c r="O932" t="s">
        <v>105</v>
      </c>
      <c r="Q932" s="3"/>
      <c r="U932" s="3"/>
      <c r="W932" t="s">
        <v>43</v>
      </c>
      <c r="X932" t="s">
        <v>43</v>
      </c>
      <c r="Y932" s="3">
        <v>586</v>
      </c>
      <c r="Z932" t="s">
        <v>1184</v>
      </c>
      <c r="AA932" t="s">
        <v>1197</v>
      </c>
      <c r="AB932" t="s">
        <v>1198</v>
      </c>
      <c r="AC932" t="s">
        <v>516</v>
      </c>
      <c r="AD932" t="s">
        <v>110</v>
      </c>
      <c r="AE932" t="s">
        <v>60</v>
      </c>
      <c r="AH932" s="3"/>
      <c r="AI932" s="3">
        <v>2023</v>
      </c>
      <c r="AJ932" s="4">
        <v>45078</v>
      </c>
      <c r="AK932" s="5">
        <v>45172</v>
      </c>
      <c r="AL932" t="s">
        <v>43</v>
      </c>
      <c r="AM932" t="s">
        <v>61</v>
      </c>
      <c r="AN932">
        <v>811.2</v>
      </c>
      <c r="AO932">
        <v>811.2</v>
      </c>
      <c r="AQ932" s="6">
        <v>811.2</v>
      </c>
    </row>
    <row r="933" spans="1:43" x14ac:dyDescent="0.3">
      <c r="A933" t="s">
        <v>98</v>
      </c>
      <c r="B933" t="s">
        <v>224</v>
      </c>
      <c r="C933" t="s">
        <v>46</v>
      </c>
      <c r="D933" s="3">
        <v>75105</v>
      </c>
      <c r="E933" t="s">
        <v>100</v>
      </c>
      <c r="F933" t="s">
        <v>48</v>
      </c>
      <c r="G933" t="s">
        <v>49</v>
      </c>
      <c r="H933" t="s">
        <v>50</v>
      </c>
      <c r="I933" t="s">
        <v>51</v>
      </c>
      <c r="J933" t="s">
        <v>102</v>
      </c>
      <c r="K933" t="s">
        <v>102</v>
      </c>
      <c r="L933" t="s">
        <v>103</v>
      </c>
      <c r="M933" t="s">
        <v>52</v>
      </c>
      <c r="N933" t="s">
        <v>1199</v>
      </c>
      <c r="O933" t="s">
        <v>105</v>
      </c>
      <c r="Q933" s="3"/>
      <c r="U933" s="3"/>
      <c r="W933" t="s">
        <v>43</v>
      </c>
      <c r="X933" t="s">
        <v>43</v>
      </c>
      <c r="Y933" s="3">
        <v>594</v>
      </c>
      <c r="Z933" t="s">
        <v>1200</v>
      </c>
      <c r="AA933" t="s">
        <v>1201</v>
      </c>
      <c r="AB933" t="s">
        <v>1202</v>
      </c>
      <c r="AC933" t="s">
        <v>1029</v>
      </c>
      <c r="AD933" t="s">
        <v>1203</v>
      </c>
      <c r="AE933" t="s">
        <v>60</v>
      </c>
      <c r="AH933" s="3"/>
      <c r="AI933" s="3">
        <v>2024</v>
      </c>
      <c r="AJ933" s="4">
        <v>45473</v>
      </c>
      <c r="AK933" s="5">
        <v>45469</v>
      </c>
      <c r="AL933" t="s">
        <v>43</v>
      </c>
      <c r="AM933" t="s">
        <v>61</v>
      </c>
      <c r="AN933">
        <v>2.59</v>
      </c>
      <c r="AO933">
        <v>2.59</v>
      </c>
      <c r="AQ933" s="6">
        <v>2.59</v>
      </c>
    </row>
    <row r="934" spans="1:43" x14ac:dyDescent="0.3">
      <c r="A934" t="s">
        <v>98</v>
      </c>
      <c r="B934" t="s">
        <v>224</v>
      </c>
      <c r="C934" t="s">
        <v>46</v>
      </c>
      <c r="D934" s="3">
        <v>75105</v>
      </c>
      <c r="E934" t="s">
        <v>100</v>
      </c>
      <c r="F934" t="s">
        <v>48</v>
      </c>
      <c r="G934" t="s">
        <v>49</v>
      </c>
      <c r="H934" t="s">
        <v>50</v>
      </c>
      <c r="I934" t="s">
        <v>51</v>
      </c>
      <c r="J934" t="s">
        <v>102</v>
      </c>
      <c r="K934" t="s">
        <v>102</v>
      </c>
      <c r="L934" t="s">
        <v>103</v>
      </c>
      <c r="M934" t="s">
        <v>52</v>
      </c>
      <c r="N934" t="s">
        <v>1204</v>
      </c>
      <c r="O934" t="s">
        <v>105</v>
      </c>
      <c r="Q934" s="3"/>
      <c r="U934" s="3"/>
      <c r="W934" t="s">
        <v>43</v>
      </c>
      <c r="X934" t="s">
        <v>43</v>
      </c>
      <c r="Y934" s="3">
        <v>595</v>
      </c>
      <c r="Z934" t="s">
        <v>1200</v>
      </c>
      <c r="AA934" t="s">
        <v>1205</v>
      </c>
      <c r="AB934" t="s">
        <v>1202</v>
      </c>
      <c r="AC934" t="s">
        <v>1029</v>
      </c>
      <c r="AD934" t="s">
        <v>1203</v>
      </c>
      <c r="AE934" t="s">
        <v>60</v>
      </c>
      <c r="AH934" s="3"/>
      <c r="AI934" s="3">
        <v>2024</v>
      </c>
      <c r="AJ934" s="4">
        <v>45473</v>
      </c>
      <c r="AK934" s="5">
        <v>45469</v>
      </c>
      <c r="AL934" t="s">
        <v>43</v>
      </c>
      <c r="AM934" t="s">
        <v>61</v>
      </c>
      <c r="AN934">
        <v>-2.59</v>
      </c>
      <c r="AP934">
        <v>2.59</v>
      </c>
      <c r="AQ934" s="6">
        <v>-2.59</v>
      </c>
    </row>
    <row r="935" spans="1:43" x14ac:dyDescent="0.3">
      <c r="A935" t="s">
        <v>98</v>
      </c>
      <c r="B935" t="s">
        <v>247</v>
      </c>
      <c r="C935" t="s">
        <v>46</v>
      </c>
      <c r="D935" s="3">
        <v>75105</v>
      </c>
      <c r="E935" t="s">
        <v>100</v>
      </c>
      <c r="F935" t="s">
        <v>48</v>
      </c>
      <c r="G935" t="s">
        <v>49</v>
      </c>
      <c r="H935" t="s">
        <v>50</v>
      </c>
      <c r="I935" t="s">
        <v>51</v>
      </c>
      <c r="J935" t="s">
        <v>102</v>
      </c>
      <c r="K935" t="s">
        <v>102</v>
      </c>
      <c r="L935" t="s">
        <v>103</v>
      </c>
      <c r="M935" t="s">
        <v>52</v>
      </c>
      <c r="N935" t="s">
        <v>1206</v>
      </c>
      <c r="O935" t="s">
        <v>105</v>
      </c>
      <c r="Q935" s="3"/>
      <c r="U935" s="3"/>
      <c r="W935" t="s">
        <v>43</v>
      </c>
      <c r="X935" t="s">
        <v>43</v>
      </c>
      <c r="Y935" s="3">
        <v>603</v>
      </c>
      <c r="Z935" t="s">
        <v>1207</v>
      </c>
      <c r="AA935" t="s">
        <v>1208</v>
      </c>
      <c r="AB935" t="s">
        <v>1209</v>
      </c>
      <c r="AC935" t="s">
        <v>1210</v>
      </c>
      <c r="AD935" t="s">
        <v>110</v>
      </c>
      <c r="AE935" t="s">
        <v>60</v>
      </c>
      <c r="AH935" s="3"/>
      <c r="AI935" s="3">
        <v>2023</v>
      </c>
      <c r="AJ935" s="4">
        <v>45230</v>
      </c>
      <c r="AK935" s="5">
        <v>45272</v>
      </c>
      <c r="AL935" t="s">
        <v>43</v>
      </c>
      <c r="AM935" t="s">
        <v>61</v>
      </c>
      <c r="AN935">
        <v>3.12</v>
      </c>
      <c r="AO935">
        <v>3.12</v>
      </c>
      <c r="AQ935" s="6">
        <v>3.12</v>
      </c>
    </row>
    <row r="936" spans="1:43" x14ac:dyDescent="0.3">
      <c r="A936" t="s">
        <v>98</v>
      </c>
      <c r="B936" t="s">
        <v>85</v>
      </c>
      <c r="C936" t="s">
        <v>46</v>
      </c>
      <c r="D936" s="3">
        <v>75105</v>
      </c>
      <c r="E936" t="s">
        <v>100</v>
      </c>
      <c r="F936" t="s">
        <v>48</v>
      </c>
      <c r="G936" t="s">
        <v>49</v>
      </c>
      <c r="H936" t="s">
        <v>50</v>
      </c>
      <c r="I936" t="s">
        <v>51</v>
      </c>
      <c r="J936" t="s">
        <v>102</v>
      </c>
      <c r="K936" t="s">
        <v>102</v>
      </c>
      <c r="L936" t="s">
        <v>103</v>
      </c>
      <c r="M936" t="s">
        <v>52</v>
      </c>
      <c r="N936" t="s">
        <v>1211</v>
      </c>
      <c r="O936" t="s">
        <v>105</v>
      </c>
      <c r="Q936" s="3"/>
      <c r="U936" s="3"/>
      <c r="W936" t="s">
        <v>43</v>
      </c>
      <c r="X936" t="s">
        <v>43</v>
      </c>
      <c r="Y936" s="3">
        <v>669</v>
      </c>
      <c r="Z936" t="s">
        <v>1212</v>
      </c>
      <c r="AA936" t="s">
        <v>1213</v>
      </c>
      <c r="AB936" t="s">
        <v>1214</v>
      </c>
      <c r="AC936" t="s">
        <v>1089</v>
      </c>
      <c r="AD936" t="s">
        <v>110</v>
      </c>
      <c r="AE936" t="s">
        <v>60</v>
      </c>
      <c r="AH936" s="3"/>
      <c r="AI936" s="3">
        <v>2023</v>
      </c>
      <c r="AJ936" s="4">
        <v>45261</v>
      </c>
      <c r="AK936" s="5">
        <v>45291</v>
      </c>
      <c r="AL936" t="s">
        <v>43</v>
      </c>
      <c r="AM936" t="s">
        <v>61</v>
      </c>
      <c r="AN936">
        <v>492.87</v>
      </c>
      <c r="AO936">
        <v>492.87</v>
      </c>
      <c r="AQ936" s="6">
        <v>492.87</v>
      </c>
    </row>
    <row r="937" spans="1:43" x14ac:dyDescent="0.3">
      <c r="A937" t="s">
        <v>98</v>
      </c>
      <c r="B937" t="s">
        <v>130</v>
      </c>
      <c r="C937" t="s">
        <v>46</v>
      </c>
      <c r="D937" s="3">
        <v>75105</v>
      </c>
      <c r="E937" t="s">
        <v>100</v>
      </c>
      <c r="F937" t="s">
        <v>48</v>
      </c>
      <c r="G937" t="s">
        <v>49</v>
      </c>
      <c r="H937" t="s">
        <v>50</v>
      </c>
      <c r="I937" t="s">
        <v>51</v>
      </c>
      <c r="J937" t="s">
        <v>102</v>
      </c>
      <c r="K937" t="s">
        <v>102</v>
      </c>
      <c r="L937" t="s">
        <v>103</v>
      </c>
      <c r="M937" t="s">
        <v>52</v>
      </c>
      <c r="N937" t="s">
        <v>1215</v>
      </c>
      <c r="O937" t="s">
        <v>105</v>
      </c>
      <c r="Q937" s="3"/>
      <c r="U937" s="3"/>
      <c r="W937" t="s">
        <v>43</v>
      </c>
      <c r="X937" t="s">
        <v>43</v>
      </c>
      <c r="Y937" s="3">
        <v>711</v>
      </c>
      <c r="Z937" t="s">
        <v>1216</v>
      </c>
      <c r="AA937" t="s">
        <v>1217</v>
      </c>
      <c r="AB937" t="s">
        <v>1218</v>
      </c>
      <c r="AC937" t="s">
        <v>674</v>
      </c>
      <c r="AD937" t="s">
        <v>110</v>
      </c>
      <c r="AE937" t="s">
        <v>60</v>
      </c>
      <c r="AH937" s="3"/>
      <c r="AI937" s="3">
        <v>2024</v>
      </c>
      <c r="AJ937" s="4">
        <v>45597</v>
      </c>
      <c r="AK937" s="5">
        <v>45637</v>
      </c>
      <c r="AL937" t="s">
        <v>43</v>
      </c>
      <c r="AM937" t="s">
        <v>61</v>
      </c>
      <c r="AN937">
        <v>1008.77</v>
      </c>
      <c r="AO937">
        <v>1008.77</v>
      </c>
      <c r="AQ937" s="6">
        <v>1008.77</v>
      </c>
    </row>
    <row r="938" spans="1:43" x14ac:dyDescent="0.3">
      <c r="A938" t="s">
        <v>98</v>
      </c>
      <c r="B938" t="s">
        <v>117</v>
      </c>
      <c r="C938" t="s">
        <v>46</v>
      </c>
      <c r="D938" s="3">
        <v>75105</v>
      </c>
      <c r="E938" t="s">
        <v>100</v>
      </c>
      <c r="F938" t="s">
        <v>48</v>
      </c>
      <c r="G938" t="s">
        <v>49</v>
      </c>
      <c r="H938" t="s">
        <v>50</v>
      </c>
      <c r="I938" t="s">
        <v>51</v>
      </c>
      <c r="J938" t="s">
        <v>102</v>
      </c>
      <c r="K938" t="s">
        <v>102</v>
      </c>
      <c r="L938" t="s">
        <v>103</v>
      </c>
      <c r="M938" t="s">
        <v>52</v>
      </c>
      <c r="N938" t="s">
        <v>1219</v>
      </c>
      <c r="O938" t="s">
        <v>105</v>
      </c>
      <c r="Q938" s="3"/>
      <c r="U938" s="3"/>
      <c r="W938" t="s">
        <v>43</v>
      </c>
      <c r="X938" t="s">
        <v>43</v>
      </c>
      <c r="Y938" s="3">
        <v>718</v>
      </c>
      <c r="Z938" t="s">
        <v>1220</v>
      </c>
      <c r="AA938" t="s">
        <v>1221</v>
      </c>
      <c r="AB938" t="s">
        <v>1222</v>
      </c>
      <c r="AC938" t="s">
        <v>206</v>
      </c>
      <c r="AD938" t="s">
        <v>110</v>
      </c>
      <c r="AE938" t="s">
        <v>60</v>
      </c>
      <c r="AH938" s="3"/>
      <c r="AI938" s="3">
        <v>2023</v>
      </c>
      <c r="AJ938" s="4">
        <v>45231</v>
      </c>
      <c r="AK938" s="5">
        <v>45268</v>
      </c>
      <c r="AL938" t="s">
        <v>43</v>
      </c>
      <c r="AM938" t="s">
        <v>61</v>
      </c>
      <c r="AN938">
        <v>491.82</v>
      </c>
      <c r="AO938">
        <v>491.82</v>
      </c>
      <c r="AQ938" s="6">
        <v>491.82</v>
      </c>
    </row>
    <row r="939" spans="1:43" x14ac:dyDescent="0.3">
      <c r="A939" t="s">
        <v>98</v>
      </c>
      <c r="B939" t="s">
        <v>137</v>
      </c>
      <c r="C939" t="s">
        <v>46</v>
      </c>
      <c r="D939" s="3">
        <v>75105</v>
      </c>
      <c r="E939" t="s">
        <v>100</v>
      </c>
      <c r="F939" t="s">
        <v>48</v>
      </c>
      <c r="G939" t="s">
        <v>49</v>
      </c>
      <c r="H939" t="s">
        <v>50</v>
      </c>
      <c r="I939" t="s">
        <v>51</v>
      </c>
      <c r="J939" t="s">
        <v>102</v>
      </c>
      <c r="K939" t="s">
        <v>102</v>
      </c>
      <c r="L939" t="s">
        <v>103</v>
      </c>
      <c r="M939" t="s">
        <v>52</v>
      </c>
      <c r="N939" t="s">
        <v>1223</v>
      </c>
      <c r="O939" t="s">
        <v>105</v>
      </c>
      <c r="Q939" s="3"/>
      <c r="U939" s="3"/>
      <c r="W939" t="s">
        <v>43</v>
      </c>
      <c r="X939" t="s">
        <v>43</v>
      </c>
      <c r="Y939" s="3">
        <v>759</v>
      </c>
      <c r="Z939" t="s">
        <v>1224</v>
      </c>
      <c r="AA939" t="s">
        <v>1225</v>
      </c>
      <c r="AB939" t="s">
        <v>1226</v>
      </c>
      <c r="AC939" t="s">
        <v>946</v>
      </c>
      <c r="AD939" t="s">
        <v>110</v>
      </c>
      <c r="AE939" t="s">
        <v>60</v>
      </c>
      <c r="AH939" s="3"/>
      <c r="AI939" s="3">
        <v>2025</v>
      </c>
      <c r="AJ939" s="4">
        <v>45716</v>
      </c>
      <c r="AK939" s="5">
        <v>45716</v>
      </c>
      <c r="AL939" t="s">
        <v>43</v>
      </c>
      <c r="AM939" t="s">
        <v>61</v>
      </c>
      <c r="AN939">
        <v>3.12</v>
      </c>
      <c r="AO939">
        <v>3.12</v>
      </c>
      <c r="AQ939" s="6">
        <v>3.12</v>
      </c>
    </row>
    <row r="940" spans="1:43" x14ac:dyDescent="0.3">
      <c r="A940" t="s">
        <v>98</v>
      </c>
      <c r="B940" t="s">
        <v>822</v>
      </c>
      <c r="C940" t="s">
        <v>46</v>
      </c>
      <c r="D940" s="3">
        <v>75105</v>
      </c>
      <c r="E940" t="s">
        <v>100</v>
      </c>
      <c r="F940" t="s">
        <v>48</v>
      </c>
      <c r="G940" t="s">
        <v>49</v>
      </c>
      <c r="H940" t="s">
        <v>50</v>
      </c>
      <c r="I940" t="s">
        <v>51</v>
      </c>
      <c r="J940" t="s">
        <v>102</v>
      </c>
      <c r="K940" t="s">
        <v>102</v>
      </c>
      <c r="L940" t="s">
        <v>103</v>
      </c>
      <c r="M940" t="s">
        <v>52</v>
      </c>
      <c r="N940" t="s">
        <v>1237</v>
      </c>
      <c r="O940" t="s">
        <v>105</v>
      </c>
      <c r="Q940" s="3"/>
      <c r="U940" s="3"/>
      <c r="W940" t="s">
        <v>43</v>
      </c>
      <c r="X940" t="s">
        <v>43</v>
      </c>
      <c r="Y940" s="3">
        <v>819</v>
      </c>
      <c r="Z940" t="s">
        <v>362</v>
      </c>
      <c r="AA940" t="s">
        <v>1238</v>
      </c>
      <c r="AB940" t="s">
        <v>1239</v>
      </c>
      <c r="AC940" t="s">
        <v>826</v>
      </c>
      <c r="AD940" t="s">
        <v>110</v>
      </c>
      <c r="AE940" t="s">
        <v>60</v>
      </c>
      <c r="AH940" s="3"/>
      <c r="AI940" s="3">
        <v>2023</v>
      </c>
      <c r="AJ940" s="4">
        <v>44927</v>
      </c>
      <c r="AK940" s="5">
        <v>45030</v>
      </c>
      <c r="AL940" t="s">
        <v>43</v>
      </c>
      <c r="AM940" t="s">
        <v>61</v>
      </c>
      <c r="AN940">
        <v>304.45999999999998</v>
      </c>
      <c r="AO940">
        <v>304.45999999999998</v>
      </c>
      <c r="AQ940" s="6">
        <v>304.45999999999998</v>
      </c>
    </row>
    <row r="941" spans="1:43" x14ac:dyDescent="0.3">
      <c r="A941" t="s">
        <v>98</v>
      </c>
      <c r="B941" t="s">
        <v>224</v>
      </c>
      <c r="C941" t="s">
        <v>46</v>
      </c>
      <c r="D941" s="3">
        <v>75105</v>
      </c>
      <c r="E941" t="s">
        <v>100</v>
      </c>
      <c r="F941" t="s">
        <v>48</v>
      </c>
      <c r="G941" t="s">
        <v>49</v>
      </c>
      <c r="H941" t="s">
        <v>50</v>
      </c>
      <c r="I941" t="s">
        <v>51</v>
      </c>
      <c r="J941" t="s">
        <v>102</v>
      </c>
      <c r="K941" t="s">
        <v>102</v>
      </c>
      <c r="L941" t="s">
        <v>103</v>
      </c>
      <c r="M941" t="s">
        <v>52</v>
      </c>
      <c r="N941" t="s">
        <v>1240</v>
      </c>
      <c r="O941" t="s">
        <v>105</v>
      </c>
      <c r="Q941" s="3"/>
      <c r="U941" s="3"/>
      <c r="W941" t="s">
        <v>43</v>
      </c>
      <c r="X941" t="s">
        <v>43</v>
      </c>
      <c r="Y941" s="3">
        <v>827</v>
      </c>
      <c r="Z941" t="s">
        <v>1241</v>
      </c>
      <c r="AA941" t="s">
        <v>1242</v>
      </c>
      <c r="AB941" t="s">
        <v>1243</v>
      </c>
      <c r="AC941" t="s">
        <v>1244</v>
      </c>
      <c r="AD941" t="s">
        <v>110</v>
      </c>
      <c r="AE941" t="s">
        <v>60</v>
      </c>
      <c r="AH941" s="3"/>
      <c r="AI941" s="3">
        <v>2024</v>
      </c>
      <c r="AJ941" s="4">
        <v>45444</v>
      </c>
      <c r="AK941" s="5">
        <v>45480</v>
      </c>
      <c r="AL941" t="s">
        <v>43</v>
      </c>
      <c r="AM941" t="s">
        <v>61</v>
      </c>
      <c r="AN941">
        <v>583.9</v>
      </c>
      <c r="AO941">
        <v>583.9</v>
      </c>
      <c r="AQ941" s="6">
        <v>583.9</v>
      </c>
    </row>
    <row r="942" spans="1:43" x14ac:dyDescent="0.3">
      <c r="A942" t="s">
        <v>98</v>
      </c>
      <c r="B942" t="s">
        <v>85</v>
      </c>
      <c r="C942" t="s">
        <v>46</v>
      </c>
      <c r="D942" s="3">
        <v>75105</v>
      </c>
      <c r="E942" t="s">
        <v>100</v>
      </c>
      <c r="F942" t="s">
        <v>48</v>
      </c>
      <c r="G942" t="s">
        <v>49</v>
      </c>
      <c r="H942" t="s">
        <v>50</v>
      </c>
      <c r="I942" t="s">
        <v>51</v>
      </c>
      <c r="J942" t="s">
        <v>102</v>
      </c>
      <c r="K942" t="s">
        <v>102</v>
      </c>
      <c r="L942" t="s">
        <v>103</v>
      </c>
      <c r="M942" t="s">
        <v>52</v>
      </c>
      <c r="N942" t="s">
        <v>1245</v>
      </c>
      <c r="O942" t="s">
        <v>105</v>
      </c>
      <c r="Q942" s="3"/>
      <c r="U942" s="3"/>
      <c r="W942" t="s">
        <v>43</v>
      </c>
      <c r="X942" t="s">
        <v>43</v>
      </c>
      <c r="Y942" s="3">
        <v>889</v>
      </c>
      <c r="Z942" t="s">
        <v>1246</v>
      </c>
      <c r="AA942" t="s">
        <v>1247</v>
      </c>
      <c r="AB942" t="s">
        <v>1248</v>
      </c>
      <c r="AC942" t="s">
        <v>932</v>
      </c>
      <c r="AD942" t="s">
        <v>110</v>
      </c>
      <c r="AE942" t="s">
        <v>60</v>
      </c>
      <c r="AH942" s="3"/>
      <c r="AI942" s="3">
        <v>2023</v>
      </c>
      <c r="AJ942" s="4">
        <v>45291</v>
      </c>
      <c r="AK942" s="5">
        <v>45291</v>
      </c>
      <c r="AL942" t="s">
        <v>43</v>
      </c>
      <c r="AM942" t="s">
        <v>61</v>
      </c>
      <c r="AN942">
        <v>2.59</v>
      </c>
      <c r="AO942">
        <v>2.59</v>
      </c>
      <c r="AQ942" s="6">
        <v>2.59</v>
      </c>
    </row>
    <row r="943" spans="1:43" x14ac:dyDescent="0.3">
      <c r="A943" t="s">
        <v>98</v>
      </c>
      <c r="B943" t="s">
        <v>446</v>
      </c>
      <c r="C943" t="s">
        <v>46</v>
      </c>
      <c r="D943" s="3">
        <v>75105</v>
      </c>
      <c r="E943" t="s">
        <v>100</v>
      </c>
      <c r="F943" t="s">
        <v>48</v>
      </c>
      <c r="G943" t="s">
        <v>49</v>
      </c>
      <c r="H943" t="s">
        <v>50</v>
      </c>
      <c r="I943" t="s">
        <v>51</v>
      </c>
      <c r="J943" t="s">
        <v>102</v>
      </c>
      <c r="K943" t="s">
        <v>102</v>
      </c>
      <c r="L943" t="s">
        <v>103</v>
      </c>
      <c r="M943" t="s">
        <v>52</v>
      </c>
      <c r="N943" t="s">
        <v>1249</v>
      </c>
      <c r="O943" t="s">
        <v>105</v>
      </c>
      <c r="Q943" s="3"/>
      <c r="U943" s="3"/>
      <c r="W943" t="s">
        <v>43</v>
      </c>
      <c r="X943" t="s">
        <v>43</v>
      </c>
      <c r="Y943" s="3">
        <v>897</v>
      </c>
      <c r="Z943" t="s">
        <v>1250</v>
      </c>
      <c r="AA943" t="s">
        <v>1251</v>
      </c>
      <c r="AB943" t="s">
        <v>1252</v>
      </c>
      <c r="AC943" t="s">
        <v>469</v>
      </c>
      <c r="AD943" t="s">
        <v>110</v>
      </c>
      <c r="AE943" t="s">
        <v>60</v>
      </c>
      <c r="AH943" s="3"/>
      <c r="AI943" s="3">
        <v>2023</v>
      </c>
      <c r="AJ943" s="4">
        <v>45169</v>
      </c>
      <c r="AK943" s="5">
        <v>45197</v>
      </c>
      <c r="AL943" t="s">
        <v>43</v>
      </c>
      <c r="AM943" t="s">
        <v>61</v>
      </c>
      <c r="AN943">
        <v>3.12</v>
      </c>
      <c r="AO943">
        <v>3.12</v>
      </c>
      <c r="AQ943" s="6">
        <v>3.12</v>
      </c>
    </row>
    <row r="944" spans="1:43" x14ac:dyDescent="0.3">
      <c r="A944" t="s">
        <v>98</v>
      </c>
      <c r="B944" t="s">
        <v>289</v>
      </c>
      <c r="C944" t="s">
        <v>46</v>
      </c>
      <c r="D944" s="3">
        <v>75105</v>
      </c>
      <c r="E944" t="s">
        <v>100</v>
      </c>
      <c r="F944" t="s">
        <v>48</v>
      </c>
      <c r="G944" t="s">
        <v>49</v>
      </c>
      <c r="H944" t="s">
        <v>50</v>
      </c>
      <c r="I944" t="s">
        <v>51</v>
      </c>
      <c r="J944" t="s">
        <v>102</v>
      </c>
      <c r="K944" t="s">
        <v>102</v>
      </c>
      <c r="L944" t="s">
        <v>103</v>
      </c>
      <c r="M944" t="s">
        <v>52</v>
      </c>
      <c r="N944" t="s">
        <v>1253</v>
      </c>
      <c r="O944" t="s">
        <v>105</v>
      </c>
      <c r="Q944" s="3"/>
      <c r="U944" s="3"/>
      <c r="W944" t="s">
        <v>43</v>
      </c>
      <c r="X944" t="s">
        <v>43</v>
      </c>
      <c r="Y944" s="3">
        <v>934</v>
      </c>
      <c r="Z944" t="s">
        <v>1254</v>
      </c>
      <c r="AA944" t="s">
        <v>1255</v>
      </c>
      <c r="AB944" t="s">
        <v>1256</v>
      </c>
      <c r="AC944" t="s">
        <v>1109</v>
      </c>
      <c r="AD944" t="s">
        <v>110</v>
      </c>
      <c r="AE944" t="s">
        <v>60</v>
      </c>
      <c r="AH944" s="3"/>
      <c r="AI944" s="3">
        <v>2023</v>
      </c>
      <c r="AJ944" s="4">
        <v>45170</v>
      </c>
      <c r="AK944" s="5">
        <v>45202</v>
      </c>
      <c r="AL944" t="s">
        <v>43</v>
      </c>
      <c r="AM944" t="s">
        <v>61</v>
      </c>
      <c r="AN944">
        <v>837.81000000000006</v>
      </c>
      <c r="AO944">
        <v>837.81000000000006</v>
      </c>
      <c r="AQ944" s="6">
        <v>837.81000000000006</v>
      </c>
    </row>
    <row r="945" spans="1:43" x14ac:dyDescent="0.3">
      <c r="A945" t="s">
        <v>98</v>
      </c>
      <c r="B945" t="s">
        <v>162</v>
      </c>
      <c r="C945" t="s">
        <v>46</v>
      </c>
      <c r="D945" s="3">
        <v>75105</v>
      </c>
      <c r="E945" t="s">
        <v>100</v>
      </c>
      <c r="F945" t="s">
        <v>48</v>
      </c>
      <c r="G945" t="s">
        <v>49</v>
      </c>
      <c r="H945" t="s">
        <v>50</v>
      </c>
      <c r="I945" t="s">
        <v>51</v>
      </c>
      <c r="J945" t="s">
        <v>102</v>
      </c>
      <c r="K945" t="s">
        <v>102</v>
      </c>
      <c r="L945" t="s">
        <v>103</v>
      </c>
      <c r="M945" t="s">
        <v>52</v>
      </c>
      <c r="N945" t="s">
        <v>1257</v>
      </c>
      <c r="O945" t="s">
        <v>105</v>
      </c>
      <c r="Q945" s="3"/>
      <c r="U945" s="3"/>
      <c r="W945" t="s">
        <v>43</v>
      </c>
      <c r="X945" t="s">
        <v>43</v>
      </c>
      <c r="Y945" s="3">
        <v>951</v>
      </c>
      <c r="Z945" t="s">
        <v>1258</v>
      </c>
      <c r="AA945" t="s">
        <v>1259</v>
      </c>
      <c r="AB945" t="s">
        <v>1260</v>
      </c>
      <c r="AC945" t="s">
        <v>997</v>
      </c>
      <c r="AD945" t="s">
        <v>110</v>
      </c>
      <c r="AE945" t="s">
        <v>60</v>
      </c>
      <c r="AH945" s="3"/>
      <c r="AI945" s="3">
        <v>2023</v>
      </c>
      <c r="AJ945" s="4">
        <v>45047</v>
      </c>
      <c r="AK945" s="5">
        <v>45174</v>
      </c>
      <c r="AL945" t="s">
        <v>43</v>
      </c>
      <c r="AM945" t="s">
        <v>61</v>
      </c>
      <c r="AN945">
        <v>771.66</v>
      </c>
      <c r="AO945">
        <v>771.66</v>
      </c>
      <c r="AQ945" s="6">
        <v>771.66</v>
      </c>
    </row>
    <row r="946" spans="1:43" x14ac:dyDescent="0.3">
      <c r="A946" t="s">
        <v>98</v>
      </c>
      <c r="B946" t="s">
        <v>71</v>
      </c>
      <c r="C946" t="s">
        <v>46</v>
      </c>
      <c r="D946" s="3">
        <v>75105</v>
      </c>
      <c r="E946" t="s">
        <v>100</v>
      </c>
      <c r="F946" t="s">
        <v>48</v>
      </c>
      <c r="G946" t="s">
        <v>49</v>
      </c>
      <c r="H946" t="s">
        <v>50</v>
      </c>
      <c r="I946" t="s">
        <v>51</v>
      </c>
      <c r="J946" t="s">
        <v>102</v>
      </c>
      <c r="K946" t="s">
        <v>102</v>
      </c>
      <c r="L946" t="s">
        <v>103</v>
      </c>
      <c r="M946" t="s">
        <v>52</v>
      </c>
      <c r="N946" t="s">
        <v>1261</v>
      </c>
      <c r="O946" t="s">
        <v>105</v>
      </c>
      <c r="Q946" s="3"/>
      <c r="U946" s="3"/>
      <c r="W946" t="s">
        <v>43</v>
      </c>
      <c r="X946" t="s">
        <v>43</v>
      </c>
      <c r="Y946" s="3">
        <v>955</v>
      </c>
      <c r="Z946" t="s">
        <v>1262</v>
      </c>
      <c r="AA946" t="s">
        <v>1263</v>
      </c>
      <c r="AB946" t="s">
        <v>1264</v>
      </c>
      <c r="AC946" t="s">
        <v>546</v>
      </c>
      <c r="AD946" t="s">
        <v>110</v>
      </c>
      <c r="AE946" t="s">
        <v>60</v>
      </c>
      <c r="AH946" s="3"/>
      <c r="AI946" s="3">
        <v>2024</v>
      </c>
      <c r="AJ946" s="4">
        <v>45657</v>
      </c>
      <c r="AK946" s="5">
        <v>45657</v>
      </c>
      <c r="AL946" t="s">
        <v>43</v>
      </c>
      <c r="AM946" t="s">
        <v>61</v>
      </c>
      <c r="AN946">
        <v>3.11</v>
      </c>
      <c r="AO946">
        <v>3.11</v>
      </c>
      <c r="AQ946" s="6">
        <v>3.11</v>
      </c>
    </row>
    <row r="947" spans="1:43" x14ac:dyDescent="0.3">
      <c r="A947" t="s">
        <v>98</v>
      </c>
      <c r="B947" t="s">
        <v>190</v>
      </c>
      <c r="C947" t="s">
        <v>46</v>
      </c>
      <c r="D947" s="3">
        <v>75105</v>
      </c>
      <c r="E947" t="s">
        <v>100</v>
      </c>
      <c r="F947" t="s">
        <v>48</v>
      </c>
      <c r="G947" t="s">
        <v>49</v>
      </c>
      <c r="H947" t="s">
        <v>50</v>
      </c>
      <c r="I947" t="s">
        <v>51</v>
      </c>
      <c r="J947" t="s">
        <v>102</v>
      </c>
      <c r="K947" t="s">
        <v>102</v>
      </c>
      <c r="L947" t="s">
        <v>103</v>
      </c>
      <c r="M947" t="s">
        <v>52</v>
      </c>
      <c r="N947" t="s">
        <v>1265</v>
      </c>
      <c r="O947" t="s">
        <v>105</v>
      </c>
      <c r="Q947" s="3"/>
      <c r="U947" s="3"/>
      <c r="W947" t="s">
        <v>43</v>
      </c>
      <c r="X947" t="s">
        <v>43</v>
      </c>
      <c r="Y947" s="3">
        <v>957</v>
      </c>
      <c r="Z947" t="s">
        <v>1266</v>
      </c>
      <c r="AA947" t="s">
        <v>1267</v>
      </c>
      <c r="AB947" t="s">
        <v>1268</v>
      </c>
      <c r="AC947" t="s">
        <v>1073</v>
      </c>
      <c r="AD947" t="s">
        <v>110</v>
      </c>
      <c r="AE947" t="s">
        <v>60</v>
      </c>
      <c r="AH947" s="3"/>
      <c r="AI947" s="3">
        <v>2025</v>
      </c>
      <c r="AJ947" s="4">
        <v>45688</v>
      </c>
      <c r="AK947" s="5">
        <v>45688</v>
      </c>
      <c r="AL947" t="s">
        <v>43</v>
      </c>
      <c r="AM947" t="s">
        <v>61</v>
      </c>
      <c r="AN947">
        <v>3.12</v>
      </c>
      <c r="AO947">
        <v>3.12</v>
      </c>
      <c r="AQ947" s="6">
        <v>3.12</v>
      </c>
    </row>
    <row r="948" spans="1:43" x14ac:dyDescent="0.3">
      <c r="A948" t="s">
        <v>98</v>
      </c>
      <c r="B948" t="s">
        <v>156</v>
      </c>
      <c r="C948" t="s">
        <v>46</v>
      </c>
      <c r="D948" s="3">
        <v>75105</v>
      </c>
      <c r="E948" t="s">
        <v>100</v>
      </c>
      <c r="F948" t="s">
        <v>48</v>
      </c>
      <c r="G948" t="s">
        <v>49</v>
      </c>
      <c r="H948" t="s">
        <v>50</v>
      </c>
      <c r="I948" t="s">
        <v>51</v>
      </c>
      <c r="J948" t="s">
        <v>102</v>
      </c>
      <c r="K948" t="s">
        <v>102</v>
      </c>
      <c r="L948" t="s">
        <v>103</v>
      </c>
      <c r="M948" t="s">
        <v>52</v>
      </c>
      <c r="N948" t="s">
        <v>1269</v>
      </c>
      <c r="O948" t="s">
        <v>105</v>
      </c>
      <c r="Q948" s="3"/>
      <c r="U948" s="3"/>
      <c r="W948" t="s">
        <v>43</v>
      </c>
      <c r="X948" t="s">
        <v>43</v>
      </c>
      <c r="Y948" s="3">
        <v>958</v>
      </c>
      <c r="Z948" t="s">
        <v>1270</v>
      </c>
      <c r="AA948" t="s">
        <v>1271</v>
      </c>
      <c r="AB948" t="s">
        <v>1272</v>
      </c>
      <c r="AC948" t="s">
        <v>360</v>
      </c>
      <c r="AD948" t="s">
        <v>110</v>
      </c>
      <c r="AE948" t="s">
        <v>60</v>
      </c>
      <c r="AH948" s="3"/>
      <c r="AI948" s="3">
        <v>2023</v>
      </c>
      <c r="AJ948" s="4">
        <v>44986</v>
      </c>
      <c r="AK948" s="5">
        <v>45170</v>
      </c>
      <c r="AL948" t="s">
        <v>43</v>
      </c>
      <c r="AM948" t="s">
        <v>61</v>
      </c>
      <c r="AN948">
        <v>926.25</v>
      </c>
      <c r="AO948">
        <v>926.25</v>
      </c>
      <c r="AQ948" s="6">
        <v>926.25</v>
      </c>
    </row>
    <row r="949" spans="1:43" x14ac:dyDescent="0.3">
      <c r="A949" t="s">
        <v>98</v>
      </c>
      <c r="B949" t="s">
        <v>915</v>
      </c>
      <c r="C949" t="s">
        <v>46</v>
      </c>
      <c r="D949" s="3">
        <v>75105</v>
      </c>
      <c r="E949" t="s">
        <v>100</v>
      </c>
      <c r="F949" t="s">
        <v>48</v>
      </c>
      <c r="G949" t="s">
        <v>49</v>
      </c>
      <c r="H949" t="s">
        <v>50</v>
      </c>
      <c r="I949" t="s">
        <v>51</v>
      </c>
      <c r="J949" t="s">
        <v>102</v>
      </c>
      <c r="K949" t="s">
        <v>102</v>
      </c>
      <c r="L949" t="s">
        <v>103</v>
      </c>
      <c r="M949" t="s">
        <v>52</v>
      </c>
      <c r="N949" t="s">
        <v>1273</v>
      </c>
      <c r="O949" t="s">
        <v>105</v>
      </c>
      <c r="Q949" s="3"/>
      <c r="U949" s="3"/>
      <c r="W949" t="s">
        <v>43</v>
      </c>
      <c r="X949" t="s">
        <v>43</v>
      </c>
      <c r="Y949" s="3">
        <v>958</v>
      </c>
      <c r="Z949" t="s">
        <v>1274</v>
      </c>
      <c r="AA949" t="s">
        <v>1275</v>
      </c>
      <c r="AB949" t="s">
        <v>1276</v>
      </c>
      <c r="AC949" t="s">
        <v>1277</v>
      </c>
      <c r="AD949" t="s">
        <v>110</v>
      </c>
      <c r="AE949" t="s">
        <v>60</v>
      </c>
      <c r="AH949" s="3"/>
      <c r="AI949" s="3">
        <v>2024</v>
      </c>
      <c r="AJ949" s="4">
        <v>45413</v>
      </c>
      <c r="AK949" s="5">
        <v>45450</v>
      </c>
      <c r="AL949" t="s">
        <v>43</v>
      </c>
      <c r="AM949" t="s">
        <v>61</v>
      </c>
      <c r="AN949">
        <v>583.95000000000005</v>
      </c>
      <c r="AO949">
        <v>583.95000000000005</v>
      </c>
      <c r="AQ949" s="6">
        <v>583.95000000000005</v>
      </c>
    </row>
    <row r="950" spans="1:43" x14ac:dyDescent="0.3">
      <c r="A950" t="s">
        <v>98</v>
      </c>
      <c r="B950" t="s">
        <v>190</v>
      </c>
      <c r="C950" t="s">
        <v>46</v>
      </c>
      <c r="D950" s="3">
        <v>75105</v>
      </c>
      <c r="E950" t="s">
        <v>100</v>
      </c>
      <c r="F950" t="s">
        <v>48</v>
      </c>
      <c r="G950" t="s">
        <v>49</v>
      </c>
      <c r="H950" t="s">
        <v>50</v>
      </c>
      <c r="I950" t="s">
        <v>51</v>
      </c>
      <c r="J950" t="s">
        <v>102</v>
      </c>
      <c r="K950" t="s">
        <v>102</v>
      </c>
      <c r="L950" t="s">
        <v>103</v>
      </c>
      <c r="M950" t="s">
        <v>52</v>
      </c>
      <c r="N950" t="s">
        <v>1278</v>
      </c>
      <c r="O950" t="s">
        <v>105</v>
      </c>
      <c r="Q950" s="3"/>
      <c r="U950" s="3"/>
      <c r="W950" t="s">
        <v>43</v>
      </c>
      <c r="X950" t="s">
        <v>43</v>
      </c>
      <c r="Y950" s="3">
        <v>958</v>
      </c>
      <c r="Z950" t="s">
        <v>1266</v>
      </c>
      <c r="AA950" t="s">
        <v>1279</v>
      </c>
      <c r="AB950" t="s">
        <v>1268</v>
      </c>
      <c r="AC950" t="s">
        <v>1073</v>
      </c>
      <c r="AD950" t="s">
        <v>110</v>
      </c>
      <c r="AE950" t="s">
        <v>60</v>
      </c>
      <c r="AH950" s="3"/>
      <c r="AI950" s="3">
        <v>2025</v>
      </c>
      <c r="AJ950" s="4">
        <v>45688</v>
      </c>
      <c r="AK950" s="5">
        <v>45688</v>
      </c>
      <c r="AL950" t="s">
        <v>43</v>
      </c>
      <c r="AM950" t="s">
        <v>61</v>
      </c>
      <c r="AN950">
        <v>19.13</v>
      </c>
      <c r="AO950">
        <v>19.13</v>
      </c>
      <c r="AQ950" s="6">
        <v>19.13</v>
      </c>
    </row>
    <row r="951" spans="1:43" x14ac:dyDescent="0.3">
      <c r="A951" t="s">
        <v>98</v>
      </c>
      <c r="B951" t="s">
        <v>71</v>
      </c>
      <c r="C951" t="s">
        <v>46</v>
      </c>
      <c r="D951" s="3">
        <v>75105</v>
      </c>
      <c r="E951" t="s">
        <v>100</v>
      </c>
      <c r="F951" t="s">
        <v>48</v>
      </c>
      <c r="G951" t="s">
        <v>49</v>
      </c>
      <c r="H951" t="s">
        <v>50</v>
      </c>
      <c r="I951" t="s">
        <v>51</v>
      </c>
      <c r="J951" t="s">
        <v>102</v>
      </c>
      <c r="K951" t="s">
        <v>102</v>
      </c>
      <c r="L951" t="s">
        <v>103</v>
      </c>
      <c r="M951" t="s">
        <v>52</v>
      </c>
      <c r="N951" t="s">
        <v>1280</v>
      </c>
      <c r="O951" t="s">
        <v>105</v>
      </c>
      <c r="Q951" s="3"/>
      <c r="U951" s="3"/>
      <c r="W951" t="s">
        <v>43</v>
      </c>
      <c r="X951" t="s">
        <v>43</v>
      </c>
      <c r="Y951" s="3">
        <v>983</v>
      </c>
      <c r="Z951" t="s">
        <v>1281</v>
      </c>
      <c r="AA951" t="s">
        <v>1282</v>
      </c>
      <c r="AB951" t="s">
        <v>1283</v>
      </c>
      <c r="AC951" t="s">
        <v>546</v>
      </c>
      <c r="AD951" t="s">
        <v>110</v>
      </c>
      <c r="AE951" t="s">
        <v>60</v>
      </c>
      <c r="AH951" s="3"/>
      <c r="AI951" s="3">
        <v>2024</v>
      </c>
      <c r="AJ951" s="4">
        <v>45657</v>
      </c>
      <c r="AK951" s="5">
        <v>45657</v>
      </c>
      <c r="AL951" t="s">
        <v>43</v>
      </c>
      <c r="AM951" t="s">
        <v>61</v>
      </c>
      <c r="AN951">
        <v>33.5</v>
      </c>
      <c r="AO951">
        <v>33.5</v>
      </c>
      <c r="AQ951" s="6">
        <v>33.5</v>
      </c>
    </row>
    <row r="952" spans="1:43" x14ac:dyDescent="0.3">
      <c r="A952" t="s">
        <v>98</v>
      </c>
      <c r="B952" t="s">
        <v>207</v>
      </c>
      <c r="C952" t="s">
        <v>46</v>
      </c>
      <c r="D952" s="3">
        <v>75105</v>
      </c>
      <c r="E952" t="s">
        <v>100</v>
      </c>
      <c r="F952" t="s">
        <v>48</v>
      </c>
      <c r="G952" t="s">
        <v>49</v>
      </c>
      <c r="H952" t="s">
        <v>50</v>
      </c>
      <c r="I952" t="s">
        <v>51</v>
      </c>
      <c r="J952" t="s">
        <v>102</v>
      </c>
      <c r="K952" t="s">
        <v>102</v>
      </c>
      <c r="L952" t="s">
        <v>103</v>
      </c>
      <c r="M952" t="s">
        <v>52</v>
      </c>
      <c r="N952" t="s">
        <v>1286</v>
      </c>
      <c r="O952" t="s">
        <v>105</v>
      </c>
      <c r="Q952" s="3"/>
      <c r="U952" s="3"/>
      <c r="W952" t="s">
        <v>43</v>
      </c>
      <c r="X952" t="s">
        <v>43</v>
      </c>
      <c r="Y952" s="3">
        <v>996</v>
      </c>
      <c r="Z952" t="s">
        <v>1287</v>
      </c>
      <c r="AA952" t="s">
        <v>1288</v>
      </c>
      <c r="AB952" t="s">
        <v>1289</v>
      </c>
      <c r="AC952" t="s">
        <v>313</v>
      </c>
      <c r="AD952" t="s">
        <v>110</v>
      </c>
      <c r="AE952" t="s">
        <v>60</v>
      </c>
      <c r="AH952" s="3"/>
      <c r="AI952" s="3">
        <v>2024</v>
      </c>
      <c r="AJ952" s="4">
        <v>45474</v>
      </c>
      <c r="AK952" s="5">
        <v>45515</v>
      </c>
      <c r="AL952" t="s">
        <v>43</v>
      </c>
      <c r="AM952" t="s">
        <v>61</v>
      </c>
      <c r="AN952">
        <v>1276.68</v>
      </c>
      <c r="AO952">
        <v>1276.68</v>
      </c>
      <c r="AQ952" s="6">
        <v>1276.68</v>
      </c>
    </row>
    <row r="953" spans="1:43" x14ac:dyDescent="0.3">
      <c r="A953" t="s">
        <v>98</v>
      </c>
      <c r="B953" t="s">
        <v>517</v>
      </c>
      <c r="C953" t="s">
        <v>46</v>
      </c>
      <c r="D953" s="3">
        <v>75105</v>
      </c>
      <c r="E953" t="s">
        <v>100</v>
      </c>
      <c r="F953" t="s">
        <v>48</v>
      </c>
      <c r="G953" t="s">
        <v>49</v>
      </c>
      <c r="H953" t="s">
        <v>50</v>
      </c>
      <c r="I953" t="s">
        <v>51</v>
      </c>
      <c r="J953" t="s">
        <v>102</v>
      </c>
      <c r="K953" t="s">
        <v>102</v>
      </c>
      <c r="L953" t="s">
        <v>103</v>
      </c>
      <c r="M953" t="s">
        <v>52</v>
      </c>
      <c r="N953" t="s">
        <v>1290</v>
      </c>
      <c r="O953" t="s">
        <v>105</v>
      </c>
      <c r="Q953" s="3"/>
      <c r="U953" s="3"/>
      <c r="W953" t="s">
        <v>43</v>
      </c>
      <c r="X953" t="s">
        <v>43</v>
      </c>
      <c r="Y953" s="3">
        <v>1023</v>
      </c>
      <c r="Z953" t="s">
        <v>1291</v>
      </c>
      <c r="AA953" t="s">
        <v>1292</v>
      </c>
      <c r="AB953" t="s">
        <v>1293</v>
      </c>
      <c r="AC953" t="s">
        <v>522</v>
      </c>
      <c r="AD953" t="s">
        <v>110</v>
      </c>
      <c r="AE953" t="s">
        <v>60</v>
      </c>
      <c r="AH953" s="3"/>
      <c r="AI953" s="3">
        <v>2024</v>
      </c>
      <c r="AJ953" s="4">
        <v>45352</v>
      </c>
      <c r="AK953" s="5">
        <v>45380</v>
      </c>
      <c r="AL953" t="s">
        <v>43</v>
      </c>
      <c r="AM953" t="s">
        <v>61</v>
      </c>
      <c r="AN953">
        <v>525.34</v>
      </c>
      <c r="AO953">
        <v>525.34</v>
      </c>
      <c r="AQ953" s="6">
        <v>525.34</v>
      </c>
    </row>
    <row r="954" spans="1:43" x14ac:dyDescent="0.3">
      <c r="A954" t="s">
        <v>98</v>
      </c>
      <c r="B954" t="s">
        <v>440</v>
      </c>
      <c r="C954" t="s">
        <v>46</v>
      </c>
      <c r="D954" s="3">
        <v>75105</v>
      </c>
      <c r="E954" t="s">
        <v>100</v>
      </c>
      <c r="F954" t="s">
        <v>48</v>
      </c>
      <c r="G954" t="s">
        <v>49</v>
      </c>
      <c r="H954" t="s">
        <v>50</v>
      </c>
      <c r="I954" t="s">
        <v>51</v>
      </c>
      <c r="J954" t="s">
        <v>102</v>
      </c>
      <c r="K954" t="s">
        <v>102</v>
      </c>
      <c r="L954" t="s">
        <v>103</v>
      </c>
      <c r="M954" t="s">
        <v>52</v>
      </c>
      <c r="N954" t="s">
        <v>1294</v>
      </c>
      <c r="O954" t="s">
        <v>105</v>
      </c>
      <c r="Q954" s="3"/>
      <c r="U954" s="3"/>
      <c r="W954" t="s">
        <v>43</v>
      </c>
      <c r="X954" t="s">
        <v>43</v>
      </c>
      <c r="Y954" s="3">
        <v>1026</v>
      </c>
      <c r="Z954" t="s">
        <v>1295</v>
      </c>
      <c r="AA954" t="s">
        <v>1296</v>
      </c>
      <c r="AB954" t="s">
        <v>1297</v>
      </c>
      <c r="AC954" t="s">
        <v>531</v>
      </c>
      <c r="AD954" t="s">
        <v>110</v>
      </c>
      <c r="AE954" t="s">
        <v>60</v>
      </c>
      <c r="AH954" s="3"/>
      <c r="AI954" s="3">
        <v>2024</v>
      </c>
      <c r="AJ954" s="4">
        <v>45383</v>
      </c>
      <c r="AK954" s="5">
        <v>45440</v>
      </c>
      <c r="AL954" t="s">
        <v>43</v>
      </c>
      <c r="AM954" t="s">
        <v>61</v>
      </c>
      <c r="AN954">
        <v>572.74</v>
      </c>
      <c r="AO954">
        <v>572.74</v>
      </c>
      <c r="AQ954" s="6">
        <v>572.74</v>
      </c>
    </row>
    <row r="955" spans="1:43" x14ac:dyDescent="0.3">
      <c r="A955" t="s">
        <v>98</v>
      </c>
      <c r="B955" t="s">
        <v>733</v>
      </c>
      <c r="C955" t="s">
        <v>46</v>
      </c>
      <c r="D955" s="3">
        <v>75105</v>
      </c>
      <c r="E955" t="s">
        <v>100</v>
      </c>
      <c r="F955" t="s">
        <v>48</v>
      </c>
      <c r="G955" t="s">
        <v>49</v>
      </c>
      <c r="H955" t="s">
        <v>50</v>
      </c>
      <c r="I955" t="s">
        <v>51</v>
      </c>
      <c r="J955" t="s">
        <v>102</v>
      </c>
      <c r="K955" t="s">
        <v>102</v>
      </c>
      <c r="L955" t="s">
        <v>103</v>
      </c>
      <c r="M955" t="s">
        <v>52</v>
      </c>
      <c r="N955" t="s">
        <v>1298</v>
      </c>
      <c r="O955" t="s">
        <v>105</v>
      </c>
      <c r="Q955" s="3"/>
      <c r="U955" s="3"/>
      <c r="W955" t="s">
        <v>43</v>
      </c>
      <c r="X955" t="s">
        <v>43</v>
      </c>
      <c r="Y955" s="3">
        <v>1060</v>
      </c>
      <c r="Z955" t="s">
        <v>1299</v>
      </c>
      <c r="AA955" t="s">
        <v>1300</v>
      </c>
      <c r="AB955" t="s">
        <v>1301</v>
      </c>
      <c r="AC955" t="s">
        <v>1302</v>
      </c>
      <c r="AD955" t="s">
        <v>110</v>
      </c>
      <c r="AE955" t="s">
        <v>60</v>
      </c>
      <c r="AH955" s="3"/>
      <c r="AI955" s="3">
        <v>2024</v>
      </c>
      <c r="AJ955" s="4">
        <v>45505</v>
      </c>
      <c r="AK955" s="5">
        <v>45547</v>
      </c>
      <c r="AL955" t="s">
        <v>43</v>
      </c>
      <c r="AM955" t="s">
        <v>61</v>
      </c>
      <c r="AN955">
        <v>997.12</v>
      </c>
      <c r="AO955">
        <v>997.12</v>
      </c>
      <c r="AQ955" s="6">
        <v>997.12</v>
      </c>
    </row>
    <row r="956" spans="1:43" x14ac:dyDescent="0.3">
      <c r="A956" t="s">
        <v>98</v>
      </c>
      <c r="B956" t="s">
        <v>144</v>
      </c>
      <c r="C956" t="s">
        <v>46</v>
      </c>
      <c r="D956" s="3">
        <v>75105</v>
      </c>
      <c r="E956" t="s">
        <v>100</v>
      </c>
      <c r="F956" t="s">
        <v>48</v>
      </c>
      <c r="G956" t="s">
        <v>49</v>
      </c>
      <c r="H956" t="s">
        <v>50</v>
      </c>
      <c r="I956" t="s">
        <v>51</v>
      </c>
      <c r="J956" t="s">
        <v>102</v>
      </c>
      <c r="K956" t="s">
        <v>102</v>
      </c>
      <c r="L956" t="s">
        <v>103</v>
      </c>
      <c r="M956" t="s">
        <v>52</v>
      </c>
      <c r="N956" t="s">
        <v>1303</v>
      </c>
      <c r="O956" t="s">
        <v>105</v>
      </c>
      <c r="Q956" s="3"/>
      <c r="U956" s="3"/>
      <c r="W956" t="s">
        <v>43</v>
      </c>
      <c r="X956" t="s">
        <v>43</v>
      </c>
      <c r="Y956" s="3">
        <v>1078</v>
      </c>
      <c r="Z956" t="s">
        <v>1304</v>
      </c>
      <c r="AA956" t="s">
        <v>1305</v>
      </c>
      <c r="AB956" t="s">
        <v>1306</v>
      </c>
      <c r="AC956" t="s">
        <v>149</v>
      </c>
      <c r="AD956" t="s">
        <v>110</v>
      </c>
      <c r="AE956" t="s">
        <v>60</v>
      </c>
      <c r="AH956" s="3"/>
      <c r="AI956" s="3">
        <v>2023</v>
      </c>
      <c r="AJ956" s="4">
        <v>44958</v>
      </c>
      <c r="AK956" s="5">
        <v>45118</v>
      </c>
      <c r="AL956" t="s">
        <v>43</v>
      </c>
      <c r="AM956" t="s">
        <v>61</v>
      </c>
      <c r="AN956">
        <v>671.64</v>
      </c>
      <c r="AO956">
        <v>671.64</v>
      </c>
      <c r="AQ956" s="6">
        <v>671.64</v>
      </c>
    </row>
    <row r="957" spans="1:43" x14ac:dyDescent="0.3">
      <c r="A957" t="s">
        <v>98</v>
      </c>
      <c r="B957" t="s">
        <v>71</v>
      </c>
      <c r="C957" t="s">
        <v>46</v>
      </c>
      <c r="D957" s="3">
        <v>75105</v>
      </c>
      <c r="E957" t="s">
        <v>100</v>
      </c>
      <c r="F957" t="s">
        <v>48</v>
      </c>
      <c r="G957" t="s">
        <v>49</v>
      </c>
      <c r="H957" t="s">
        <v>50</v>
      </c>
      <c r="I957" t="s">
        <v>51</v>
      </c>
      <c r="J957" t="s">
        <v>102</v>
      </c>
      <c r="K957" t="s">
        <v>102</v>
      </c>
      <c r="L957" t="s">
        <v>103</v>
      </c>
      <c r="M957" t="s">
        <v>52</v>
      </c>
      <c r="N957" t="s">
        <v>1307</v>
      </c>
      <c r="O957" t="s">
        <v>105</v>
      </c>
      <c r="Q957" s="3"/>
      <c r="U957" s="3"/>
      <c r="W957" t="s">
        <v>43</v>
      </c>
      <c r="X957" t="s">
        <v>43</v>
      </c>
      <c r="Y957" s="3">
        <v>1105</v>
      </c>
      <c r="Z957" t="s">
        <v>186</v>
      </c>
      <c r="AA957" t="s">
        <v>1308</v>
      </c>
      <c r="AB957" t="s">
        <v>188</v>
      </c>
      <c r="AC957" t="s">
        <v>1309</v>
      </c>
      <c r="AD957" t="s">
        <v>110</v>
      </c>
      <c r="AE957" t="s">
        <v>60</v>
      </c>
      <c r="AH957" s="3"/>
      <c r="AI957" s="3">
        <v>2024</v>
      </c>
      <c r="AJ957" s="4">
        <v>45627</v>
      </c>
      <c r="AK957" s="5">
        <v>45666</v>
      </c>
      <c r="AL957" t="s">
        <v>43</v>
      </c>
      <c r="AM957" t="s">
        <v>61</v>
      </c>
      <c r="AN957">
        <v>1009.0600000000001</v>
      </c>
      <c r="AO957">
        <v>1009.0600000000001</v>
      </c>
      <c r="AQ957" s="6">
        <v>1009.0600000000001</v>
      </c>
    </row>
    <row r="958" spans="1:43" x14ac:dyDescent="0.3">
      <c r="A958" t="s">
        <v>98</v>
      </c>
      <c r="B958" t="s">
        <v>190</v>
      </c>
      <c r="C958" t="s">
        <v>46</v>
      </c>
      <c r="D958" s="3">
        <v>75105</v>
      </c>
      <c r="E958" t="s">
        <v>100</v>
      </c>
      <c r="F958" t="s">
        <v>48</v>
      </c>
      <c r="G958" t="s">
        <v>49</v>
      </c>
      <c r="H958" t="s">
        <v>50</v>
      </c>
      <c r="I958" t="s">
        <v>51</v>
      </c>
      <c r="J958" t="s">
        <v>102</v>
      </c>
      <c r="K958" t="s">
        <v>102</v>
      </c>
      <c r="L958" t="s">
        <v>103</v>
      </c>
      <c r="M958" t="s">
        <v>52</v>
      </c>
      <c r="N958" t="s">
        <v>1310</v>
      </c>
      <c r="O958" t="s">
        <v>105</v>
      </c>
      <c r="Q958" s="3"/>
      <c r="U958" s="3"/>
      <c r="W958" t="s">
        <v>43</v>
      </c>
      <c r="X958" t="s">
        <v>43</v>
      </c>
      <c r="Y958" s="3">
        <v>1119</v>
      </c>
      <c r="Z958" t="s">
        <v>1311</v>
      </c>
      <c r="AA958" t="s">
        <v>1312</v>
      </c>
      <c r="AB958" t="s">
        <v>1313</v>
      </c>
      <c r="AC958" t="s">
        <v>1314</v>
      </c>
      <c r="AD958" t="s">
        <v>110</v>
      </c>
      <c r="AE958" t="s">
        <v>60</v>
      </c>
      <c r="AH958" s="3"/>
      <c r="AI958" s="3">
        <v>2025</v>
      </c>
      <c r="AJ958" s="4">
        <v>45658</v>
      </c>
      <c r="AK958" s="5">
        <v>45704</v>
      </c>
      <c r="AL958" t="s">
        <v>43</v>
      </c>
      <c r="AM958" t="s">
        <v>61</v>
      </c>
      <c r="AN958">
        <v>894.93000000000006</v>
      </c>
      <c r="AO958">
        <v>894.93000000000006</v>
      </c>
      <c r="AQ958" s="6">
        <v>894.93000000000006</v>
      </c>
    </row>
    <row r="959" spans="1:43" x14ac:dyDescent="0.3">
      <c r="A959" t="s">
        <v>98</v>
      </c>
      <c r="B959" t="s">
        <v>179</v>
      </c>
      <c r="C959" t="s">
        <v>46</v>
      </c>
      <c r="D959" s="3">
        <v>75105</v>
      </c>
      <c r="E959" t="s">
        <v>100</v>
      </c>
      <c r="F959" t="s">
        <v>48</v>
      </c>
      <c r="G959" t="s">
        <v>49</v>
      </c>
      <c r="H959" t="s">
        <v>50</v>
      </c>
      <c r="I959" t="s">
        <v>51</v>
      </c>
      <c r="J959" t="s">
        <v>102</v>
      </c>
      <c r="K959" t="s">
        <v>102</v>
      </c>
      <c r="L959" t="s">
        <v>103</v>
      </c>
      <c r="M959" t="s">
        <v>52</v>
      </c>
      <c r="N959" t="s">
        <v>1315</v>
      </c>
      <c r="O959" t="s">
        <v>105</v>
      </c>
      <c r="Q959" s="3"/>
      <c r="U959" s="3"/>
      <c r="W959" t="s">
        <v>43</v>
      </c>
      <c r="X959" t="s">
        <v>43</v>
      </c>
      <c r="Y959" s="3">
        <v>1137</v>
      </c>
      <c r="Z959" t="s">
        <v>589</v>
      </c>
      <c r="AA959" t="s">
        <v>1316</v>
      </c>
      <c r="AB959" t="s">
        <v>1317</v>
      </c>
      <c r="AC959" t="s">
        <v>567</v>
      </c>
      <c r="AD959" t="s">
        <v>110</v>
      </c>
      <c r="AE959" t="s">
        <v>60</v>
      </c>
      <c r="AH959" s="3"/>
      <c r="AI959" s="3">
        <v>2024</v>
      </c>
      <c r="AJ959" s="4">
        <v>45536</v>
      </c>
      <c r="AK959" s="5">
        <v>45576</v>
      </c>
      <c r="AL959" t="s">
        <v>43</v>
      </c>
      <c r="AM959" t="s">
        <v>61</v>
      </c>
      <c r="AN959">
        <v>997.03</v>
      </c>
      <c r="AO959">
        <v>997.03</v>
      </c>
      <c r="AQ959" s="6">
        <v>997.03</v>
      </c>
    </row>
    <row r="960" spans="1:43" x14ac:dyDescent="0.3">
      <c r="A960" t="s">
        <v>98</v>
      </c>
      <c r="B960" t="s">
        <v>124</v>
      </c>
      <c r="C960" t="s">
        <v>46</v>
      </c>
      <c r="D960" s="3">
        <v>75105</v>
      </c>
      <c r="E960" t="s">
        <v>100</v>
      </c>
      <c r="F960" t="s">
        <v>48</v>
      </c>
      <c r="G960" t="s">
        <v>49</v>
      </c>
      <c r="H960" t="s">
        <v>50</v>
      </c>
      <c r="I960" t="s">
        <v>51</v>
      </c>
      <c r="J960" t="s">
        <v>102</v>
      </c>
      <c r="K960" t="s">
        <v>102</v>
      </c>
      <c r="L960" t="s">
        <v>103</v>
      </c>
      <c r="M960" t="s">
        <v>52</v>
      </c>
      <c r="N960" t="s">
        <v>1318</v>
      </c>
      <c r="O960" t="s">
        <v>105</v>
      </c>
      <c r="Q960" s="3"/>
      <c r="U960" s="3"/>
      <c r="W960" t="s">
        <v>43</v>
      </c>
      <c r="X960" t="s">
        <v>43</v>
      </c>
      <c r="Y960" s="3">
        <v>1160</v>
      </c>
      <c r="Z960" t="s">
        <v>1319</v>
      </c>
      <c r="AA960" t="s">
        <v>1320</v>
      </c>
      <c r="AB960" t="s">
        <v>1321</v>
      </c>
      <c r="AC960" t="s">
        <v>651</v>
      </c>
      <c r="AD960" t="s">
        <v>110</v>
      </c>
      <c r="AE960" t="s">
        <v>60</v>
      </c>
      <c r="AH960" s="3"/>
      <c r="AI960" s="3">
        <v>2024</v>
      </c>
      <c r="AJ960" s="4">
        <v>45566</v>
      </c>
      <c r="AK960" s="5">
        <v>45608</v>
      </c>
      <c r="AL960" t="s">
        <v>43</v>
      </c>
      <c r="AM960" t="s">
        <v>61</v>
      </c>
      <c r="AN960">
        <v>998.29000000000008</v>
      </c>
      <c r="AO960">
        <v>998.29000000000008</v>
      </c>
      <c r="AQ960" s="6">
        <v>998.29000000000008</v>
      </c>
    </row>
    <row r="961" spans="1:43" x14ac:dyDescent="0.3">
      <c r="A961" t="s">
        <v>98</v>
      </c>
      <c r="B961" t="s">
        <v>207</v>
      </c>
      <c r="C961" t="s">
        <v>46</v>
      </c>
      <c r="D961" s="3">
        <v>75105</v>
      </c>
      <c r="E961" t="s">
        <v>100</v>
      </c>
      <c r="F961" t="s">
        <v>48</v>
      </c>
      <c r="G961" t="s">
        <v>49</v>
      </c>
      <c r="H961" t="s">
        <v>50</v>
      </c>
      <c r="I961" t="s">
        <v>51</v>
      </c>
      <c r="J961" t="s">
        <v>102</v>
      </c>
      <c r="K961" t="s">
        <v>102</v>
      </c>
      <c r="L961" t="s">
        <v>103</v>
      </c>
      <c r="M961" t="s">
        <v>52</v>
      </c>
      <c r="N961" t="s">
        <v>1322</v>
      </c>
      <c r="O961" t="s">
        <v>105</v>
      </c>
      <c r="Q961" s="3"/>
      <c r="U961" s="3"/>
      <c r="W961" t="s">
        <v>43</v>
      </c>
      <c r="X961" t="s">
        <v>43</v>
      </c>
      <c r="Y961" s="3">
        <v>1231</v>
      </c>
      <c r="Z961" t="s">
        <v>1323</v>
      </c>
      <c r="AA961" t="s">
        <v>1324</v>
      </c>
      <c r="AB961" t="s">
        <v>1325</v>
      </c>
      <c r="AC961" t="s">
        <v>937</v>
      </c>
      <c r="AD961" t="s">
        <v>110</v>
      </c>
      <c r="AE961" t="s">
        <v>60</v>
      </c>
      <c r="AH961" s="3"/>
      <c r="AI961" s="3">
        <v>2024</v>
      </c>
      <c r="AJ961" s="4">
        <v>45504</v>
      </c>
      <c r="AK961" s="5">
        <v>45504</v>
      </c>
      <c r="AL961" t="s">
        <v>43</v>
      </c>
      <c r="AM961" t="s">
        <v>61</v>
      </c>
      <c r="AN961">
        <v>3.12</v>
      </c>
      <c r="AO961">
        <v>3.12</v>
      </c>
      <c r="AQ961" s="6">
        <v>3.12</v>
      </c>
    </row>
    <row r="962" spans="1:43" x14ac:dyDescent="0.3">
      <c r="A962" t="s">
        <v>98</v>
      </c>
      <c r="B962" t="s">
        <v>241</v>
      </c>
      <c r="C962" t="s">
        <v>46</v>
      </c>
      <c r="D962" s="3">
        <v>75105</v>
      </c>
      <c r="E962" t="s">
        <v>100</v>
      </c>
      <c r="F962" t="s">
        <v>48</v>
      </c>
      <c r="G962" t="s">
        <v>49</v>
      </c>
      <c r="H962" t="s">
        <v>50</v>
      </c>
      <c r="I962" t="s">
        <v>51</v>
      </c>
      <c r="J962" t="s">
        <v>102</v>
      </c>
      <c r="K962" t="s">
        <v>102</v>
      </c>
      <c r="L962" t="s">
        <v>103</v>
      </c>
      <c r="M962" t="s">
        <v>52</v>
      </c>
      <c r="N962" t="s">
        <v>1326</v>
      </c>
      <c r="O962" t="s">
        <v>105</v>
      </c>
      <c r="Q962" s="3"/>
      <c r="U962" s="3"/>
      <c r="W962" t="s">
        <v>43</v>
      </c>
      <c r="X962" t="s">
        <v>43</v>
      </c>
      <c r="Y962" s="3">
        <v>1260</v>
      </c>
      <c r="Z962" t="s">
        <v>1327</v>
      </c>
      <c r="AA962" t="s">
        <v>1328</v>
      </c>
      <c r="AB962" t="s">
        <v>1329</v>
      </c>
      <c r="AC962" t="s">
        <v>1330</v>
      </c>
      <c r="AD962" t="s">
        <v>110</v>
      </c>
      <c r="AE962" t="s">
        <v>60</v>
      </c>
      <c r="AH962" s="3"/>
      <c r="AI962" s="3">
        <v>2025</v>
      </c>
      <c r="AJ962" s="4">
        <v>45747</v>
      </c>
      <c r="AK962" s="5">
        <v>45747</v>
      </c>
      <c r="AL962" t="s">
        <v>43</v>
      </c>
      <c r="AM962" t="s">
        <v>61</v>
      </c>
      <c r="AN962">
        <v>3.12</v>
      </c>
      <c r="AO962">
        <v>3.12</v>
      </c>
      <c r="AQ962" s="6">
        <v>3.12</v>
      </c>
    </row>
    <row r="963" spans="1:43" x14ac:dyDescent="0.3">
      <c r="A963" t="s">
        <v>98</v>
      </c>
      <c r="B963" t="s">
        <v>241</v>
      </c>
      <c r="C963" t="s">
        <v>46</v>
      </c>
      <c r="D963" s="3">
        <v>75105</v>
      </c>
      <c r="E963" t="s">
        <v>100</v>
      </c>
      <c r="F963" t="s">
        <v>48</v>
      </c>
      <c r="G963" t="s">
        <v>49</v>
      </c>
      <c r="H963" t="s">
        <v>50</v>
      </c>
      <c r="I963" t="s">
        <v>51</v>
      </c>
      <c r="J963" t="s">
        <v>102</v>
      </c>
      <c r="K963" t="s">
        <v>102</v>
      </c>
      <c r="L963" t="s">
        <v>103</v>
      </c>
      <c r="M963" t="s">
        <v>52</v>
      </c>
      <c r="N963" t="s">
        <v>1331</v>
      </c>
      <c r="O963" t="s">
        <v>105</v>
      </c>
      <c r="Q963" s="3"/>
      <c r="U963" s="3"/>
      <c r="W963" t="s">
        <v>43</v>
      </c>
      <c r="X963" t="s">
        <v>43</v>
      </c>
      <c r="Y963" s="3">
        <v>1261</v>
      </c>
      <c r="Z963" t="s">
        <v>1327</v>
      </c>
      <c r="AA963" t="s">
        <v>1332</v>
      </c>
      <c r="AB963" t="s">
        <v>1329</v>
      </c>
      <c r="AC963" t="s">
        <v>1330</v>
      </c>
      <c r="AD963" t="s">
        <v>110</v>
      </c>
      <c r="AE963" t="s">
        <v>60</v>
      </c>
      <c r="AH963" s="3"/>
      <c r="AI963" s="3">
        <v>2025</v>
      </c>
      <c r="AJ963" s="4">
        <v>45747</v>
      </c>
      <c r="AK963" s="5">
        <v>45747</v>
      </c>
      <c r="AL963" t="s">
        <v>43</v>
      </c>
      <c r="AM963" t="s">
        <v>61</v>
      </c>
      <c r="AN963">
        <v>19.13</v>
      </c>
      <c r="AO963">
        <v>19.13</v>
      </c>
      <c r="AQ963" s="6">
        <v>19.13</v>
      </c>
    </row>
    <row r="964" spans="1:43" x14ac:dyDescent="0.3">
      <c r="A964" t="s">
        <v>98</v>
      </c>
      <c r="B964" t="s">
        <v>179</v>
      </c>
      <c r="C964" t="s">
        <v>46</v>
      </c>
      <c r="D964" s="3">
        <v>75105</v>
      </c>
      <c r="E964" t="s">
        <v>100</v>
      </c>
      <c r="F964" t="s">
        <v>48</v>
      </c>
      <c r="G964" t="s">
        <v>49</v>
      </c>
      <c r="H964" t="s">
        <v>50</v>
      </c>
      <c r="I964" t="s">
        <v>51</v>
      </c>
      <c r="J964" t="s">
        <v>102</v>
      </c>
      <c r="K964" t="s">
        <v>102</v>
      </c>
      <c r="L964" t="s">
        <v>103</v>
      </c>
      <c r="M964" t="s">
        <v>52</v>
      </c>
      <c r="N964" t="s">
        <v>1333</v>
      </c>
      <c r="O964" t="s">
        <v>105</v>
      </c>
      <c r="Q964" s="3"/>
      <c r="U964" s="3"/>
      <c r="W964" t="s">
        <v>43</v>
      </c>
      <c r="X964" t="s">
        <v>43</v>
      </c>
      <c r="Y964" s="3">
        <v>1276</v>
      </c>
      <c r="Z964" t="s">
        <v>1334</v>
      </c>
      <c r="AA964" t="s">
        <v>1335</v>
      </c>
      <c r="AB964" t="s">
        <v>1336</v>
      </c>
      <c r="AC964" t="s">
        <v>1337</v>
      </c>
      <c r="AD964" t="s">
        <v>110</v>
      </c>
      <c r="AE964" t="s">
        <v>60</v>
      </c>
      <c r="AH964" s="3"/>
      <c r="AI964" s="3">
        <v>2024</v>
      </c>
      <c r="AJ964" s="4">
        <v>45565</v>
      </c>
      <c r="AK964" s="5">
        <v>45565</v>
      </c>
      <c r="AL964" t="s">
        <v>43</v>
      </c>
      <c r="AM964" t="s">
        <v>61</v>
      </c>
      <c r="AN964">
        <v>3.12</v>
      </c>
      <c r="AO964">
        <v>3.12</v>
      </c>
      <c r="AQ964" s="6">
        <v>3.12</v>
      </c>
    </row>
    <row r="965" spans="1:43" x14ac:dyDescent="0.3">
      <c r="A965" t="s">
        <v>98</v>
      </c>
      <c r="B965" t="s">
        <v>137</v>
      </c>
      <c r="C965" t="s">
        <v>46</v>
      </c>
      <c r="D965" s="3">
        <v>75105</v>
      </c>
      <c r="E965" t="s">
        <v>100</v>
      </c>
      <c r="F965" t="s">
        <v>48</v>
      </c>
      <c r="G965" t="s">
        <v>49</v>
      </c>
      <c r="H965" t="s">
        <v>50</v>
      </c>
      <c r="I965" t="s">
        <v>51</v>
      </c>
      <c r="J965" t="s">
        <v>102</v>
      </c>
      <c r="K965" t="s">
        <v>102</v>
      </c>
      <c r="L965" t="s">
        <v>103</v>
      </c>
      <c r="M965" t="s">
        <v>52</v>
      </c>
      <c r="N965" t="s">
        <v>1340</v>
      </c>
      <c r="O965" t="s">
        <v>105</v>
      </c>
      <c r="Q965" s="3"/>
      <c r="U965" s="3"/>
      <c r="W965" t="s">
        <v>43</v>
      </c>
      <c r="X965" t="s">
        <v>43</v>
      </c>
      <c r="Y965" s="3">
        <v>1277</v>
      </c>
      <c r="Z965" t="s">
        <v>1341</v>
      </c>
      <c r="AA965" t="s">
        <v>1342</v>
      </c>
      <c r="AB965" t="s">
        <v>1343</v>
      </c>
      <c r="AC965" t="s">
        <v>1344</v>
      </c>
      <c r="AD965" t="s">
        <v>110</v>
      </c>
      <c r="AE965" t="s">
        <v>60</v>
      </c>
      <c r="AH965" s="3"/>
      <c r="AI965" s="3">
        <v>2025</v>
      </c>
      <c r="AJ965" s="4">
        <v>45689</v>
      </c>
      <c r="AK965" s="5">
        <v>45732</v>
      </c>
      <c r="AL965" t="s">
        <v>43</v>
      </c>
      <c r="AM965" t="s">
        <v>61</v>
      </c>
      <c r="AN965">
        <v>906.14</v>
      </c>
      <c r="AO965">
        <v>906.14</v>
      </c>
      <c r="AQ965" s="6">
        <v>906.14</v>
      </c>
    </row>
    <row r="966" spans="1:43" x14ac:dyDescent="0.3">
      <c r="A966" t="s">
        <v>98</v>
      </c>
      <c r="B966" t="s">
        <v>85</v>
      </c>
      <c r="C966" t="s">
        <v>46</v>
      </c>
      <c r="D966" s="3">
        <v>75105</v>
      </c>
      <c r="E966" t="s">
        <v>100</v>
      </c>
      <c r="F966" t="s">
        <v>48</v>
      </c>
      <c r="G966" t="s">
        <v>49</v>
      </c>
      <c r="H966" t="s">
        <v>50</v>
      </c>
      <c r="I966" t="s">
        <v>51</v>
      </c>
      <c r="J966" t="s">
        <v>102</v>
      </c>
      <c r="K966" t="s">
        <v>102</v>
      </c>
      <c r="L966" t="s">
        <v>103</v>
      </c>
      <c r="M966" t="s">
        <v>52</v>
      </c>
      <c r="N966" t="s">
        <v>1347</v>
      </c>
      <c r="O966" t="s">
        <v>105</v>
      </c>
      <c r="Q966" s="3"/>
      <c r="U966" s="3"/>
      <c r="W966" t="s">
        <v>43</v>
      </c>
      <c r="X966" t="s">
        <v>43</v>
      </c>
      <c r="Y966" s="3">
        <v>1279</v>
      </c>
      <c r="Z966" t="s">
        <v>1348</v>
      </c>
      <c r="AA966" t="s">
        <v>1349</v>
      </c>
      <c r="AB966" t="s">
        <v>1350</v>
      </c>
      <c r="AC966" t="s">
        <v>932</v>
      </c>
      <c r="AD966" t="s">
        <v>110</v>
      </c>
      <c r="AE966" t="s">
        <v>60</v>
      </c>
      <c r="AH966" s="3"/>
      <c r="AI966" s="3">
        <v>2023</v>
      </c>
      <c r="AJ966" s="4">
        <v>45291</v>
      </c>
      <c r="AK966" s="5">
        <v>45291</v>
      </c>
      <c r="AL966" t="s">
        <v>43</v>
      </c>
      <c r="AM966" t="s">
        <v>61</v>
      </c>
      <c r="AN966">
        <v>3.11</v>
      </c>
      <c r="AO966">
        <v>3.11</v>
      </c>
      <c r="AQ966" s="6">
        <v>3.11</v>
      </c>
    </row>
    <row r="967" spans="1:43" x14ac:dyDescent="0.3">
      <c r="A967" t="s">
        <v>98</v>
      </c>
      <c r="B967" t="s">
        <v>124</v>
      </c>
      <c r="C967" t="s">
        <v>46</v>
      </c>
      <c r="D967" s="3">
        <v>75105</v>
      </c>
      <c r="E967" t="s">
        <v>100</v>
      </c>
      <c r="F967" t="s">
        <v>48</v>
      </c>
      <c r="G967" t="s">
        <v>49</v>
      </c>
      <c r="H967" t="s">
        <v>50</v>
      </c>
      <c r="I967" t="s">
        <v>51</v>
      </c>
      <c r="J967" t="s">
        <v>102</v>
      </c>
      <c r="K967" t="s">
        <v>102</v>
      </c>
      <c r="L967" t="s">
        <v>103</v>
      </c>
      <c r="M967" t="s">
        <v>52</v>
      </c>
      <c r="N967" t="s">
        <v>1353</v>
      </c>
      <c r="O967" t="s">
        <v>105</v>
      </c>
      <c r="Q967" s="3"/>
      <c r="U967" s="3"/>
      <c r="W967" t="s">
        <v>43</v>
      </c>
      <c r="X967" t="s">
        <v>43</v>
      </c>
      <c r="Y967" s="3">
        <v>1290</v>
      </c>
      <c r="Z967" t="s">
        <v>1354</v>
      </c>
      <c r="AA967" t="s">
        <v>1355</v>
      </c>
      <c r="AB967" t="s">
        <v>1356</v>
      </c>
      <c r="AC967" t="s">
        <v>587</v>
      </c>
      <c r="AD967" t="s">
        <v>110</v>
      </c>
      <c r="AE967" t="s">
        <v>60</v>
      </c>
      <c r="AH967" s="3"/>
      <c r="AI967" s="3">
        <v>2024</v>
      </c>
      <c r="AJ967" s="4">
        <v>45596</v>
      </c>
      <c r="AK967" s="5">
        <v>45596</v>
      </c>
      <c r="AL967" t="s">
        <v>43</v>
      </c>
      <c r="AM967" t="s">
        <v>61</v>
      </c>
      <c r="AN967">
        <v>3.12</v>
      </c>
      <c r="AO967">
        <v>3.12</v>
      </c>
      <c r="AQ967" s="6">
        <v>3.12</v>
      </c>
    </row>
    <row r="968" spans="1:43" x14ac:dyDescent="0.3">
      <c r="A968" t="s">
        <v>98</v>
      </c>
      <c r="B968" t="s">
        <v>130</v>
      </c>
      <c r="C968" t="s">
        <v>46</v>
      </c>
      <c r="D968" s="3">
        <v>75105</v>
      </c>
      <c r="E968" t="s">
        <v>100</v>
      </c>
      <c r="F968" t="s">
        <v>48</v>
      </c>
      <c r="G968" t="s">
        <v>49</v>
      </c>
      <c r="H968" t="s">
        <v>50</v>
      </c>
      <c r="I968" t="s">
        <v>51</v>
      </c>
      <c r="J968" t="s">
        <v>102</v>
      </c>
      <c r="K968" t="s">
        <v>102</v>
      </c>
      <c r="L968" t="s">
        <v>103</v>
      </c>
      <c r="M968" t="s">
        <v>52</v>
      </c>
      <c r="N968" t="s">
        <v>1357</v>
      </c>
      <c r="O968" t="s">
        <v>105</v>
      </c>
      <c r="Q968" s="3"/>
      <c r="U968" s="3"/>
      <c r="W968" t="s">
        <v>43</v>
      </c>
      <c r="X968" t="s">
        <v>43</v>
      </c>
      <c r="Y968" s="3">
        <v>1308</v>
      </c>
      <c r="Z968" t="s">
        <v>1358</v>
      </c>
      <c r="AA968" t="s">
        <v>1359</v>
      </c>
      <c r="AB968" t="s">
        <v>1360</v>
      </c>
      <c r="AC968" t="s">
        <v>1361</v>
      </c>
      <c r="AD968" t="s">
        <v>110</v>
      </c>
      <c r="AE968" t="s">
        <v>60</v>
      </c>
      <c r="AH968" s="3"/>
      <c r="AI968" s="3">
        <v>2024</v>
      </c>
      <c r="AJ968" s="4">
        <v>45626</v>
      </c>
      <c r="AK968" s="5">
        <v>45626</v>
      </c>
      <c r="AL968" t="s">
        <v>43</v>
      </c>
      <c r="AM968" t="s">
        <v>61</v>
      </c>
      <c r="AN968">
        <v>3.12</v>
      </c>
      <c r="AO968">
        <v>3.12</v>
      </c>
      <c r="AQ968" s="6">
        <v>3.12</v>
      </c>
    </row>
    <row r="969" spans="1:43" x14ac:dyDescent="0.3">
      <c r="A969" t="s">
        <v>98</v>
      </c>
      <c r="B969" t="s">
        <v>915</v>
      </c>
      <c r="C969" t="s">
        <v>46</v>
      </c>
      <c r="D969" s="3">
        <v>75105</v>
      </c>
      <c r="E969" t="s">
        <v>100</v>
      </c>
      <c r="F969" t="s">
        <v>48</v>
      </c>
      <c r="G969" t="s">
        <v>49</v>
      </c>
      <c r="H969" t="s">
        <v>50</v>
      </c>
      <c r="I969" t="s">
        <v>51</v>
      </c>
      <c r="J969" t="s">
        <v>102</v>
      </c>
      <c r="K969" t="s">
        <v>102</v>
      </c>
      <c r="L969" t="s">
        <v>103</v>
      </c>
      <c r="M969" t="s">
        <v>52</v>
      </c>
      <c r="N969" t="s">
        <v>1362</v>
      </c>
      <c r="O969" t="s">
        <v>105</v>
      </c>
      <c r="Q969" s="3"/>
      <c r="U969" s="3"/>
      <c r="W969" t="s">
        <v>43</v>
      </c>
      <c r="X969" t="s">
        <v>43</v>
      </c>
      <c r="Y969" s="3">
        <v>1347</v>
      </c>
      <c r="Z969" t="s">
        <v>1363</v>
      </c>
      <c r="AA969" t="s">
        <v>1364</v>
      </c>
      <c r="AB969" t="s">
        <v>1365</v>
      </c>
      <c r="AC969" t="s">
        <v>1366</v>
      </c>
      <c r="AD969" t="s">
        <v>110</v>
      </c>
      <c r="AE969" t="s">
        <v>60</v>
      </c>
      <c r="AH969" s="3"/>
      <c r="AI969" s="3">
        <v>2024</v>
      </c>
      <c r="AJ969" s="4">
        <v>45443</v>
      </c>
      <c r="AK969" s="5">
        <v>45443</v>
      </c>
      <c r="AL969" t="s">
        <v>43</v>
      </c>
      <c r="AM969" t="s">
        <v>61</v>
      </c>
      <c r="AN969">
        <v>3.12</v>
      </c>
      <c r="AO969">
        <v>3.12</v>
      </c>
      <c r="AQ969" s="6">
        <v>3.12</v>
      </c>
    </row>
    <row r="970" spans="1:43" x14ac:dyDescent="0.3">
      <c r="A970" t="s">
        <v>2239</v>
      </c>
      <c r="B970" t="s">
        <v>156</v>
      </c>
      <c r="C970" t="s">
        <v>46</v>
      </c>
      <c r="D970" s="3">
        <v>76105</v>
      </c>
      <c r="E970" t="s">
        <v>3384</v>
      </c>
      <c r="F970" t="s">
        <v>48</v>
      </c>
      <c r="G970" t="s">
        <v>49</v>
      </c>
      <c r="H970" t="s">
        <v>50</v>
      </c>
      <c r="I970" t="s">
        <v>51</v>
      </c>
      <c r="J970" t="s">
        <v>102</v>
      </c>
      <c r="K970" t="s">
        <v>102</v>
      </c>
      <c r="L970" t="s">
        <v>103</v>
      </c>
      <c r="M970" t="s">
        <v>52</v>
      </c>
      <c r="N970" t="s">
        <v>2260</v>
      </c>
      <c r="O970" t="s">
        <v>2241</v>
      </c>
      <c r="P970" t="s">
        <v>2261</v>
      </c>
      <c r="Q970" s="3">
        <v>300000798271075</v>
      </c>
      <c r="R970" t="s">
        <v>2243</v>
      </c>
      <c r="S970">
        <v>207658</v>
      </c>
      <c r="T970">
        <v>207658</v>
      </c>
      <c r="U970" s="3">
        <v>1</v>
      </c>
      <c r="V970" t="s">
        <v>2262</v>
      </c>
      <c r="W970" t="s">
        <v>2245</v>
      </c>
      <c r="X970" t="s">
        <v>2246</v>
      </c>
      <c r="Y970" s="3">
        <v>2921</v>
      </c>
      <c r="Z970" t="s">
        <v>2263</v>
      </c>
      <c r="AA970" t="s">
        <v>2264</v>
      </c>
      <c r="AB970" t="s">
        <v>2265</v>
      </c>
      <c r="AC970" t="s">
        <v>2266</v>
      </c>
      <c r="AD970" t="s">
        <v>110</v>
      </c>
      <c r="AE970" t="s">
        <v>60</v>
      </c>
      <c r="AF970" t="s">
        <v>2247</v>
      </c>
      <c r="AH970" s="3">
        <v>0</v>
      </c>
      <c r="AI970" s="3">
        <v>2023</v>
      </c>
      <c r="AJ970" s="4">
        <v>44992</v>
      </c>
      <c r="AK970" s="5">
        <v>44992</v>
      </c>
      <c r="AL970" t="s">
        <v>43</v>
      </c>
      <c r="AM970" t="s">
        <v>116</v>
      </c>
      <c r="AN970">
        <v>0</v>
      </c>
      <c r="AO970">
        <v>4</v>
      </c>
      <c r="AQ970" s="6">
        <v>4</v>
      </c>
    </row>
    <row r="971" spans="1:43" x14ac:dyDescent="0.3">
      <c r="A971" t="s">
        <v>2239</v>
      </c>
      <c r="B971" t="s">
        <v>196</v>
      </c>
      <c r="C971" t="s">
        <v>46</v>
      </c>
      <c r="D971" s="3">
        <v>76105</v>
      </c>
      <c r="E971" t="s">
        <v>3384</v>
      </c>
      <c r="F971" t="s">
        <v>48</v>
      </c>
      <c r="G971" t="s">
        <v>49</v>
      </c>
      <c r="H971" t="s">
        <v>50</v>
      </c>
      <c r="I971" t="s">
        <v>51</v>
      </c>
      <c r="J971" t="s">
        <v>102</v>
      </c>
      <c r="K971" t="s">
        <v>102</v>
      </c>
      <c r="L971" t="s">
        <v>103</v>
      </c>
      <c r="M971" t="s">
        <v>52</v>
      </c>
      <c r="N971" t="s">
        <v>2300</v>
      </c>
      <c r="O971" t="s">
        <v>2241</v>
      </c>
      <c r="P971" t="s">
        <v>2301</v>
      </c>
      <c r="Q971" s="3">
        <v>300000920069928</v>
      </c>
      <c r="R971" t="s">
        <v>2243</v>
      </c>
      <c r="S971">
        <v>1423125</v>
      </c>
      <c r="T971">
        <v>218625</v>
      </c>
      <c r="U971" s="3">
        <v>6</v>
      </c>
      <c r="V971" t="s">
        <v>2302</v>
      </c>
      <c r="W971" t="s">
        <v>2303</v>
      </c>
      <c r="X971" t="s">
        <v>2304</v>
      </c>
      <c r="Y971" s="3">
        <v>4224</v>
      </c>
      <c r="Z971" t="s">
        <v>2305</v>
      </c>
      <c r="AA971" t="s">
        <v>2306</v>
      </c>
      <c r="AB971" t="s">
        <v>2307</v>
      </c>
      <c r="AC971" t="s">
        <v>2308</v>
      </c>
      <c r="AD971" t="s">
        <v>110</v>
      </c>
      <c r="AE971" t="s">
        <v>60</v>
      </c>
      <c r="AF971" t="s">
        <v>2309</v>
      </c>
      <c r="AG971" t="s">
        <v>2310</v>
      </c>
      <c r="AH971" s="3">
        <v>6</v>
      </c>
      <c r="AI971" s="3">
        <v>2023</v>
      </c>
      <c r="AJ971" s="4">
        <v>45044</v>
      </c>
      <c r="AK971" s="5">
        <v>45047</v>
      </c>
      <c r="AL971" t="s">
        <v>43</v>
      </c>
      <c r="AM971" t="s">
        <v>116</v>
      </c>
      <c r="AN971">
        <v>0</v>
      </c>
      <c r="AO971">
        <v>0.93</v>
      </c>
      <c r="AQ971" s="6">
        <v>0.93</v>
      </c>
    </row>
    <row r="972" spans="1:43" x14ac:dyDescent="0.3">
      <c r="A972" t="s">
        <v>2239</v>
      </c>
      <c r="B972" t="s">
        <v>162</v>
      </c>
      <c r="C972" t="s">
        <v>46</v>
      </c>
      <c r="D972" s="3">
        <v>76105</v>
      </c>
      <c r="E972" t="s">
        <v>3384</v>
      </c>
      <c r="F972" t="s">
        <v>48</v>
      </c>
      <c r="G972" t="s">
        <v>49</v>
      </c>
      <c r="H972" t="s">
        <v>50</v>
      </c>
      <c r="I972" t="s">
        <v>51</v>
      </c>
      <c r="J972" t="s">
        <v>102</v>
      </c>
      <c r="K972" t="s">
        <v>102</v>
      </c>
      <c r="L972" t="s">
        <v>103</v>
      </c>
      <c r="M972" t="s">
        <v>52</v>
      </c>
      <c r="N972" t="s">
        <v>2318</v>
      </c>
      <c r="O972" t="s">
        <v>2241</v>
      </c>
      <c r="P972" t="s">
        <v>2319</v>
      </c>
      <c r="Q972" s="3">
        <v>300000961530064</v>
      </c>
      <c r="R972" t="s">
        <v>2243</v>
      </c>
      <c r="S972">
        <v>103217.2</v>
      </c>
      <c r="T972">
        <v>103217.2</v>
      </c>
      <c r="U972" s="3">
        <v>1</v>
      </c>
      <c r="V972" t="s">
        <v>2320</v>
      </c>
      <c r="W972" t="s">
        <v>2321</v>
      </c>
      <c r="X972" t="s">
        <v>2322</v>
      </c>
      <c r="Y972" s="3">
        <v>3834</v>
      </c>
      <c r="Z972" t="s">
        <v>2315</v>
      </c>
      <c r="AA972" t="s">
        <v>2323</v>
      </c>
      <c r="AB972" t="s">
        <v>2316</v>
      </c>
      <c r="AC972" t="s">
        <v>2317</v>
      </c>
      <c r="AD972" t="s">
        <v>110</v>
      </c>
      <c r="AE972" t="s">
        <v>60</v>
      </c>
      <c r="AF972" t="s">
        <v>2324</v>
      </c>
      <c r="AG972" t="s">
        <v>2325</v>
      </c>
      <c r="AH972" s="3">
        <v>1</v>
      </c>
      <c r="AI972" s="3">
        <v>2023</v>
      </c>
      <c r="AJ972" s="4">
        <v>45057</v>
      </c>
      <c r="AK972" s="5">
        <v>45061</v>
      </c>
      <c r="AL972" t="s">
        <v>43</v>
      </c>
      <c r="AM972" t="s">
        <v>116</v>
      </c>
      <c r="AN972">
        <v>0</v>
      </c>
      <c r="AO972">
        <v>0.31</v>
      </c>
      <c r="AQ972" s="6">
        <v>0.31</v>
      </c>
    </row>
    <row r="973" spans="1:43" x14ac:dyDescent="0.3">
      <c r="A973" t="s">
        <v>2239</v>
      </c>
      <c r="B973" t="s">
        <v>45</v>
      </c>
      <c r="C973" t="s">
        <v>46</v>
      </c>
      <c r="D973" s="3">
        <v>76105</v>
      </c>
      <c r="E973" t="s">
        <v>3384</v>
      </c>
      <c r="F973" t="s">
        <v>48</v>
      </c>
      <c r="G973" t="s">
        <v>49</v>
      </c>
      <c r="H973" t="s">
        <v>50</v>
      </c>
      <c r="I973" t="s">
        <v>51</v>
      </c>
      <c r="J973" t="s">
        <v>102</v>
      </c>
      <c r="K973" t="s">
        <v>102</v>
      </c>
      <c r="L973" t="s">
        <v>103</v>
      </c>
      <c r="M973" t="s">
        <v>52</v>
      </c>
      <c r="N973" t="s">
        <v>2372</v>
      </c>
      <c r="O973" t="s">
        <v>2241</v>
      </c>
      <c r="P973" t="s">
        <v>2373</v>
      </c>
      <c r="Q973" s="3">
        <v>300001015715057</v>
      </c>
      <c r="R973" t="s">
        <v>2243</v>
      </c>
      <c r="S973">
        <v>913333.37</v>
      </c>
      <c r="T973">
        <v>913333.37</v>
      </c>
      <c r="U973" s="3">
        <v>1</v>
      </c>
      <c r="V973" t="s">
        <v>2374</v>
      </c>
      <c r="W973" t="s">
        <v>2375</v>
      </c>
      <c r="X973" t="s">
        <v>2376</v>
      </c>
      <c r="Y973" s="3">
        <v>1117</v>
      </c>
      <c r="Z973" t="s">
        <v>2377</v>
      </c>
      <c r="AA973" t="s">
        <v>2378</v>
      </c>
      <c r="AB973" t="s">
        <v>2379</v>
      </c>
      <c r="AC973" t="s">
        <v>2380</v>
      </c>
      <c r="AD973" t="s">
        <v>110</v>
      </c>
      <c r="AE973" t="s">
        <v>60</v>
      </c>
      <c r="AF973" t="s">
        <v>2381</v>
      </c>
      <c r="AG973" t="s">
        <v>2382</v>
      </c>
      <c r="AH973" s="3">
        <v>1</v>
      </c>
      <c r="AI973" s="3">
        <v>2023</v>
      </c>
      <c r="AJ973" s="4">
        <v>45085</v>
      </c>
      <c r="AK973" s="5">
        <v>45085</v>
      </c>
      <c r="AL973" t="s">
        <v>43</v>
      </c>
      <c r="AM973" t="s">
        <v>116</v>
      </c>
      <c r="AN973">
        <v>0</v>
      </c>
      <c r="AO973">
        <v>386.19</v>
      </c>
      <c r="AQ973" s="6">
        <v>386.19</v>
      </c>
    </row>
    <row r="974" spans="1:43" x14ac:dyDescent="0.3">
      <c r="A974" t="s">
        <v>2239</v>
      </c>
      <c r="B974" t="s">
        <v>230</v>
      </c>
      <c r="C974" t="s">
        <v>46</v>
      </c>
      <c r="D974" s="3">
        <v>76125</v>
      </c>
      <c r="E974" t="s">
        <v>3385</v>
      </c>
      <c r="F974" t="s">
        <v>48</v>
      </c>
      <c r="G974" t="s">
        <v>49</v>
      </c>
      <c r="H974" t="s">
        <v>50</v>
      </c>
      <c r="I974" t="s">
        <v>51</v>
      </c>
      <c r="J974" t="s">
        <v>102</v>
      </c>
      <c r="K974" t="s">
        <v>102</v>
      </c>
      <c r="L974" t="s">
        <v>103</v>
      </c>
      <c r="M974" t="s">
        <v>52</v>
      </c>
      <c r="N974" t="s">
        <v>2419</v>
      </c>
      <c r="O974" t="s">
        <v>2241</v>
      </c>
      <c r="P974" t="s">
        <v>2415</v>
      </c>
      <c r="Q974" s="3">
        <v>300001023990678</v>
      </c>
      <c r="R974" t="s">
        <v>2243</v>
      </c>
      <c r="S974">
        <v>372486.40000000002</v>
      </c>
      <c r="T974">
        <v>200569.60000000001</v>
      </c>
      <c r="U974" s="3">
        <v>2</v>
      </c>
      <c r="V974" t="s">
        <v>2416</v>
      </c>
      <c r="W974" t="s">
        <v>2417</v>
      </c>
      <c r="X974" t="s">
        <v>2418</v>
      </c>
      <c r="Y974" s="3">
        <v>1993</v>
      </c>
      <c r="Z974" t="s">
        <v>2420</v>
      </c>
      <c r="AA974" t="s">
        <v>2421</v>
      </c>
      <c r="AB974" t="s">
        <v>2422</v>
      </c>
      <c r="AC974" t="s">
        <v>2423</v>
      </c>
      <c r="AD974" t="s">
        <v>110</v>
      </c>
      <c r="AE974" t="s">
        <v>60</v>
      </c>
      <c r="AF974" t="s">
        <v>2247</v>
      </c>
      <c r="AH974" s="3">
        <v>0</v>
      </c>
      <c r="AI974" s="3">
        <v>2023</v>
      </c>
      <c r="AJ974" s="4">
        <v>45134</v>
      </c>
      <c r="AK974" s="5">
        <v>45134</v>
      </c>
      <c r="AL974" t="s">
        <v>43</v>
      </c>
      <c r="AM974" t="s">
        <v>116</v>
      </c>
      <c r="AN974">
        <v>0</v>
      </c>
      <c r="AO974">
        <v>43.730000000000004</v>
      </c>
      <c r="AQ974" s="6">
        <v>43.730000000000004</v>
      </c>
    </row>
    <row r="975" spans="1:43" x14ac:dyDescent="0.3">
      <c r="A975" t="s">
        <v>2239</v>
      </c>
      <c r="B975" t="s">
        <v>446</v>
      </c>
      <c r="C975" t="s">
        <v>46</v>
      </c>
      <c r="D975" s="3">
        <v>76125</v>
      </c>
      <c r="E975" t="s">
        <v>3385</v>
      </c>
      <c r="F975" t="s">
        <v>48</v>
      </c>
      <c r="G975" t="s">
        <v>49</v>
      </c>
      <c r="H975" t="s">
        <v>50</v>
      </c>
      <c r="I975" t="s">
        <v>51</v>
      </c>
      <c r="J975" t="s">
        <v>102</v>
      </c>
      <c r="K975" t="s">
        <v>102</v>
      </c>
      <c r="L975" t="s">
        <v>103</v>
      </c>
      <c r="M975" t="s">
        <v>52</v>
      </c>
      <c r="N975" t="s">
        <v>2445</v>
      </c>
      <c r="O975" t="s">
        <v>2241</v>
      </c>
      <c r="P975" t="s">
        <v>2446</v>
      </c>
      <c r="Q975" s="3">
        <v>300001103251334</v>
      </c>
      <c r="R975" t="s">
        <v>2243</v>
      </c>
      <c r="S975">
        <v>63000</v>
      </c>
      <c r="T975">
        <v>63000</v>
      </c>
      <c r="U975" s="3">
        <v>1</v>
      </c>
      <c r="V975" t="s">
        <v>2447</v>
      </c>
      <c r="W975" t="s">
        <v>2448</v>
      </c>
      <c r="X975" t="s">
        <v>2449</v>
      </c>
      <c r="Y975" s="3">
        <v>4659</v>
      </c>
      <c r="Z975" t="s">
        <v>2450</v>
      </c>
      <c r="AA975" t="s">
        <v>2451</v>
      </c>
      <c r="AB975" t="s">
        <v>2452</v>
      </c>
      <c r="AC975" t="s">
        <v>2453</v>
      </c>
      <c r="AD975" t="s">
        <v>110</v>
      </c>
      <c r="AE975" t="s">
        <v>60</v>
      </c>
      <c r="AF975" t="s">
        <v>2247</v>
      </c>
      <c r="AH975" s="3">
        <v>0</v>
      </c>
      <c r="AI975" s="3">
        <v>2023</v>
      </c>
      <c r="AJ975" s="4">
        <v>45168</v>
      </c>
      <c r="AK975" s="5">
        <v>45168</v>
      </c>
      <c r="AL975" t="s">
        <v>43</v>
      </c>
      <c r="AM975" t="s">
        <v>116</v>
      </c>
      <c r="AN975">
        <v>0</v>
      </c>
      <c r="AO975">
        <v>5.53</v>
      </c>
      <c r="AQ975" s="6">
        <v>5.53</v>
      </c>
    </row>
    <row r="976" spans="1:43" x14ac:dyDescent="0.3">
      <c r="A976" t="s">
        <v>2239</v>
      </c>
      <c r="B976" t="s">
        <v>446</v>
      </c>
      <c r="C976" t="s">
        <v>46</v>
      </c>
      <c r="D976" s="3">
        <v>76125</v>
      </c>
      <c r="E976" t="s">
        <v>3385</v>
      </c>
      <c r="F976" t="s">
        <v>48</v>
      </c>
      <c r="G976" t="s">
        <v>49</v>
      </c>
      <c r="H976" t="s">
        <v>50</v>
      </c>
      <c r="I976" t="s">
        <v>51</v>
      </c>
      <c r="J976" t="s">
        <v>102</v>
      </c>
      <c r="K976" t="s">
        <v>102</v>
      </c>
      <c r="L976" t="s">
        <v>103</v>
      </c>
      <c r="M976" t="s">
        <v>52</v>
      </c>
      <c r="N976" t="s">
        <v>2486</v>
      </c>
      <c r="O976" t="s">
        <v>2241</v>
      </c>
      <c r="P976" t="s">
        <v>2487</v>
      </c>
      <c r="Q976" s="3">
        <v>300001142440419</v>
      </c>
      <c r="R976" t="s">
        <v>2243</v>
      </c>
      <c r="S976">
        <v>182085.84</v>
      </c>
      <c r="T976">
        <v>182085.84</v>
      </c>
      <c r="U976" s="3">
        <v>1</v>
      </c>
      <c r="V976" t="s">
        <v>2488</v>
      </c>
      <c r="W976" t="s">
        <v>2489</v>
      </c>
      <c r="X976" t="s">
        <v>2490</v>
      </c>
      <c r="Y976" s="3">
        <v>4994</v>
      </c>
      <c r="Z976" t="s">
        <v>2479</v>
      </c>
      <c r="AA976" t="s">
        <v>2491</v>
      </c>
      <c r="AB976" t="s">
        <v>2481</v>
      </c>
      <c r="AC976" t="s">
        <v>2482</v>
      </c>
      <c r="AD976" t="s">
        <v>2483</v>
      </c>
      <c r="AE976" t="s">
        <v>60</v>
      </c>
      <c r="AF976" t="s">
        <v>2247</v>
      </c>
      <c r="AH976" s="3">
        <v>0</v>
      </c>
      <c r="AI976" s="3">
        <v>2023</v>
      </c>
      <c r="AJ976" s="4">
        <v>45146</v>
      </c>
      <c r="AK976" s="5">
        <v>45146</v>
      </c>
      <c r="AL976" t="s">
        <v>43</v>
      </c>
      <c r="AM976" t="s">
        <v>116</v>
      </c>
      <c r="AN976">
        <v>0</v>
      </c>
      <c r="AO976">
        <v>17.580000000000002</v>
      </c>
      <c r="AQ976" s="6">
        <v>17.580000000000002</v>
      </c>
    </row>
    <row r="977" spans="1:43" x14ac:dyDescent="0.3">
      <c r="A977" t="s">
        <v>2239</v>
      </c>
      <c r="B977" t="s">
        <v>446</v>
      </c>
      <c r="C977" t="s">
        <v>46</v>
      </c>
      <c r="D977" s="3">
        <v>76125</v>
      </c>
      <c r="E977" t="s">
        <v>3385</v>
      </c>
      <c r="F977" t="s">
        <v>48</v>
      </c>
      <c r="G977" t="s">
        <v>49</v>
      </c>
      <c r="H977" t="s">
        <v>50</v>
      </c>
      <c r="I977" t="s">
        <v>51</v>
      </c>
      <c r="J977" t="s">
        <v>102</v>
      </c>
      <c r="K977" t="s">
        <v>102</v>
      </c>
      <c r="L977" t="s">
        <v>103</v>
      </c>
      <c r="M977" t="s">
        <v>52</v>
      </c>
      <c r="N977" t="s">
        <v>2501</v>
      </c>
      <c r="O977" t="s">
        <v>2241</v>
      </c>
      <c r="P977" t="s">
        <v>2502</v>
      </c>
      <c r="Q977" s="3">
        <v>300001163225380</v>
      </c>
      <c r="R977" t="s">
        <v>2243</v>
      </c>
      <c r="S977">
        <v>2900</v>
      </c>
      <c r="T977">
        <v>2900</v>
      </c>
      <c r="U977" s="3">
        <v>1</v>
      </c>
      <c r="V977" t="s">
        <v>2503</v>
      </c>
      <c r="W977" t="s">
        <v>2504</v>
      </c>
      <c r="X977" t="s">
        <v>2505</v>
      </c>
      <c r="Y977" s="3">
        <v>2871</v>
      </c>
      <c r="Z977" t="s">
        <v>2506</v>
      </c>
      <c r="AA977" t="s">
        <v>2507</v>
      </c>
      <c r="AB977" t="s">
        <v>2508</v>
      </c>
      <c r="AC977" t="s">
        <v>2509</v>
      </c>
      <c r="AD977" t="s">
        <v>110</v>
      </c>
      <c r="AE977" t="s">
        <v>60</v>
      </c>
      <c r="AF977" t="s">
        <v>2247</v>
      </c>
      <c r="AH977" s="3">
        <v>0</v>
      </c>
      <c r="AI977" s="3">
        <v>2023</v>
      </c>
      <c r="AJ977" s="4">
        <v>45153</v>
      </c>
      <c r="AK977" s="5">
        <v>45153</v>
      </c>
      <c r="AL977" t="s">
        <v>43</v>
      </c>
      <c r="AM977" t="s">
        <v>116</v>
      </c>
      <c r="AN977">
        <v>0</v>
      </c>
      <c r="AO977">
        <v>0.09</v>
      </c>
      <c r="AQ977" s="6">
        <v>0.09</v>
      </c>
    </row>
    <row r="978" spans="1:43" x14ac:dyDescent="0.3">
      <c r="A978" t="s">
        <v>2239</v>
      </c>
      <c r="B978" t="s">
        <v>446</v>
      </c>
      <c r="C978" t="s">
        <v>46</v>
      </c>
      <c r="D978" s="3">
        <v>76125</v>
      </c>
      <c r="E978" t="s">
        <v>3385</v>
      </c>
      <c r="F978" t="s">
        <v>48</v>
      </c>
      <c r="G978" t="s">
        <v>49</v>
      </c>
      <c r="H978" t="s">
        <v>50</v>
      </c>
      <c r="I978" t="s">
        <v>51</v>
      </c>
      <c r="J978" t="s">
        <v>102</v>
      </c>
      <c r="K978" t="s">
        <v>102</v>
      </c>
      <c r="L978" t="s">
        <v>103</v>
      </c>
      <c r="M978" t="s">
        <v>52</v>
      </c>
      <c r="N978" t="s">
        <v>2521</v>
      </c>
      <c r="O978" t="s">
        <v>2241</v>
      </c>
      <c r="P978" t="s">
        <v>2522</v>
      </c>
      <c r="Q978" s="3">
        <v>300001185184422</v>
      </c>
      <c r="R978" t="s">
        <v>2243</v>
      </c>
      <c r="S978">
        <v>91640</v>
      </c>
      <c r="T978">
        <v>91640</v>
      </c>
      <c r="U978" s="3">
        <v>1</v>
      </c>
      <c r="V978" t="s">
        <v>2523</v>
      </c>
      <c r="W978" t="s">
        <v>2245</v>
      </c>
      <c r="X978" t="s">
        <v>2246</v>
      </c>
      <c r="Y978" s="3">
        <v>3793</v>
      </c>
      <c r="Z978" t="s">
        <v>2524</v>
      </c>
      <c r="AA978" t="s">
        <v>2525</v>
      </c>
      <c r="AB978" t="s">
        <v>2526</v>
      </c>
      <c r="AC978" t="s">
        <v>2527</v>
      </c>
      <c r="AD978" t="s">
        <v>110</v>
      </c>
      <c r="AE978" t="s">
        <v>60</v>
      </c>
      <c r="AF978" t="s">
        <v>2247</v>
      </c>
      <c r="AH978" s="3">
        <v>0</v>
      </c>
      <c r="AI978" s="3">
        <v>2023</v>
      </c>
      <c r="AJ978" s="4">
        <v>45159</v>
      </c>
      <c r="AK978" s="5">
        <v>45159</v>
      </c>
      <c r="AL978" t="s">
        <v>43</v>
      </c>
      <c r="AM978" t="s">
        <v>116</v>
      </c>
      <c r="AN978">
        <v>0</v>
      </c>
      <c r="AO978">
        <v>7.13</v>
      </c>
      <c r="AQ978" s="6">
        <v>7.13</v>
      </c>
    </row>
    <row r="979" spans="1:43" x14ac:dyDescent="0.3">
      <c r="A979" t="s">
        <v>2239</v>
      </c>
      <c r="B979" t="s">
        <v>289</v>
      </c>
      <c r="C979" t="s">
        <v>46</v>
      </c>
      <c r="D979" s="3">
        <v>76125</v>
      </c>
      <c r="E979" t="s">
        <v>3385</v>
      </c>
      <c r="F979" t="s">
        <v>48</v>
      </c>
      <c r="G979" t="s">
        <v>49</v>
      </c>
      <c r="H979" t="s">
        <v>50</v>
      </c>
      <c r="I979" t="s">
        <v>51</v>
      </c>
      <c r="J979" t="s">
        <v>102</v>
      </c>
      <c r="K979" t="s">
        <v>102</v>
      </c>
      <c r="L979" t="s">
        <v>103</v>
      </c>
      <c r="M979" t="s">
        <v>52</v>
      </c>
      <c r="N979" t="s">
        <v>2547</v>
      </c>
      <c r="O979" t="s">
        <v>2241</v>
      </c>
      <c r="P979" t="s">
        <v>2548</v>
      </c>
      <c r="Q979" s="3">
        <v>300001264948360</v>
      </c>
      <c r="R979" t="s">
        <v>2243</v>
      </c>
      <c r="S979">
        <v>137000</v>
      </c>
      <c r="T979">
        <v>137000</v>
      </c>
      <c r="U979" s="3">
        <v>1</v>
      </c>
      <c r="V979" t="s">
        <v>2549</v>
      </c>
      <c r="W979" t="s">
        <v>2321</v>
      </c>
      <c r="X979" t="s">
        <v>2322</v>
      </c>
      <c r="Y979" s="3">
        <v>2143</v>
      </c>
      <c r="Z979" t="s">
        <v>2544</v>
      </c>
      <c r="AA979" t="s">
        <v>2550</v>
      </c>
      <c r="AB979" t="s">
        <v>2545</v>
      </c>
      <c r="AC979" t="s">
        <v>2546</v>
      </c>
      <c r="AD979" t="s">
        <v>110</v>
      </c>
      <c r="AE979" t="s">
        <v>60</v>
      </c>
      <c r="AF979" t="s">
        <v>2551</v>
      </c>
      <c r="AG979" t="s">
        <v>2552</v>
      </c>
      <c r="AH979" s="3">
        <v>1</v>
      </c>
      <c r="AI979" s="3">
        <v>2023</v>
      </c>
      <c r="AJ979" s="4">
        <v>45191</v>
      </c>
      <c r="AK979" s="5">
        <v>45191</v>
      </c>
      <c r="AL979" t="s">
        <v>43</v>
      </c>
      <c r="AM979" t="s">
        <v>116</v>
      </c>
      <c r="AN979">
        <v>0</v>
      </c>
      <c r="AO979">
        <v>8.49</v>
      </c>
      <c r="AQ979" s="6">
        <v>8.49</v>
      </c>
    </row>
    <row r="980" spans="1:43" x14ac:dyDescent="0.3">
      <c r="A980" t="s">
        <v>2239</v>
      </c>
      <c r="B980" t="s">
        <v>247</v>
      </c>
      <c r="C980" t="s">
        <v>46</v>
      </c>
      <c r="D980" s="3">
        <v>76125</v>
      </c>
      <c r="E980" t="s">
        <v>3385</v>
      </c>
      <c r="F980" t="s">
        <v>48</v>
      </c>
      <c r="G980" t="s">
        <v>49</v>
      </c>
      <c r="H980" t="s">
        <v>50</v>
      </c>
      <c r="I980" t="s">
        <v>51</v>
      </c>
      <c r="J980" t="s">
        <v>102</v>
      </c>
      <c r="K980" t="s">
        <v>102</v>
      </c>
      <c r="L980" t="s">
        <v>103</v>
      </c>
      <c r="M980" t="s">
        <v>52</v>
      </c>
      <c r="N980" t="s">
        <v>2612</v>
      </c>
      <c r="O980" t="s">
        <v>2241</v>
      </c>
      <c r="P980" t="s">
        <v>2613</v>
      </c>
      <c r="Q980" s="3">
        <v>300001305088507</v>
      </c>
      <c r="R980" t="s">
        <v>2243</v>
      </c>
      <c r="S980">
        <v>24467.62</v>
      </c>
      <c r="T980">
        <v>24467.62</v>
      </c>
      <c r="U980" s="3">
        <v>1</v>
      </c>
      <c r="V980" t="s">
        <v>2614</v>
      </c>
      <c r="W980" t="s">
        <v>2280</v>
      </c>
      <c r="X980" t="s">
        <v>2281</v>
      </c>
      <c r="Y980" s="3">
        <v>2156</v>
      </c>
      <c r="Z980" t="s">
        <v>2604</v>
      </c>
      <c r="AA980" t="s">
        <v>2615</v>
      </c>
      <c r="AB980" t="s">
        <v>2606</v>
      </c>
      <c r="AC980" t="s">
        <v>2607</v>
      </c>
      <c r="AD980" t="s">
        <v>110</v>
      </c>
      <c r="AE980" t="s">
        <v>60</v>
      </c>
      <c r="AF980" t="s">
        <v>2247</v>
      </c>
      <c r="AH980" s="3">
        <v>0</v>
      </c>
      <c r="AI980" s="3">
        <v>2023</v>
      </c>
      <c r="AJ980" s="4">
        <v>45216</v>
      </c>
      <c r="AK980" s="5">
        <v>45216</v>
      </c>
      <c r="AL980" t="s">
        <v>43</v>
      </c>
      <c r="AM980" t="s">
        <v>116</v>
      </c>
      <c r="AN980">
        <v>0</v>
      </c>
      <c r="AO980">
        <v>2.27</v>
      </c>
      <c r="AQ980" s="6">
        <v>2.27</v>
      </c>
    </row>
    <row r="981" spans="1:43" x14ac:dyDescent="0.3">
      <c r="A981" t="s">
        <v>2239</v>
      </c>
      <c r="B981" t="s">
        <v>117</v>
      </c>
      <c r="C981" t="s">
        <v>46</v>
      </c>
      <c r="D981" s="3">
        <v>76125</v>
      </c>
      <c r="E981" t="s">
        <v>3385</v>
      </c>
      <c r="F981" t="s">
        <v>48</v>
      </c>
      <c r="G981" t="s">
        <v>49</v>
      </c>
      <c r="H981" t="s">
        <v>50</v>
      </c>
      <c r="I981" t="s">
        <v>51</v>
      </c>
      <c r="J981" t="s">
        <v>102</v>
      </c>
      <c r="K981" t="s">
        <v>102</v>
      </c>
      <c r="L981" t="s">
        <v>103</v>
      </c>
      <c r="M981" t="s">
        <v>52</v>
      </c>
      <c r="N981" t="s">
        <v>2649</v>
      </c>
      <c r="O981" t="s">
        <v>2241</v>
      </c>
      <c r="P981" t="s">
        <v>2650</v>
      </c>
      <c r="Q981" s="3">
        <v>300001337821499</v>
      </c>
      <c r="R981" t="s">
        <v>2243</v>
      </c>
      <c r="S981">
        <v>22262.5</v>
      </c>
      <c r="T981">
        <v>22262.5</v>
      </c>
      <c r="U981" s="3">
        <v>1</v>
      </c>
      <c r="V981" t="s">
        <v>2651</v>
      </c>
      <c r="W981" t="s">
        <v>2652</v>
      </c>
      <c r="X981" t="s">
        <v>2653</v>
      </c>
      <c r="Y981" s="3">
        <v>923</v>
      </c>
      <c r="Z981" t="s">
        <v>2654</v>
      </c>
      <c r="AA981" t="s">
        <v>2655</v>
      </c>
      <c r="AB981" t="s">
        <v>2656</v>
      </c>
      <c r="AC981" t="s">
        <v>2657</v>
      </c>
      <c r="AD981" t="s">
        <v>110</v>
      </c>
      <c r="AE981" t="s">
        <v>60</v>
      </c>
      <c r="AF981" t="s">
        <v>2658</v>
      </c>
      <c r="AG981" t="s">
        <v>2659</v>
      </c>
      <c r="AH981" s="3">
        <v>1</v>
      </c>
      <c r="AI981" s="3">
        <v>2023</v>
      </c>
      <c r="AJ981" s="4">
        <v>45240</v>
      </c>
      <c r="AK981" s="5">
        <v>45240</v>
      </c>
      <c r="AL981" t="s">
        <v>43</v>
      </c>
      <c r="AM981" t="s">
        <v>116</v>
      </c>
      <c r="AN981">
        <v>0</v>
      </c>
      <c r="AO981">
        <v>0.03</v>
      </c>
      <c r="AQ981" s="6">
        <v>0.03</v>
      </c>
    </row>
    <row r="982" spans="1:43" x14ac:dyDescent="0.3">
      <c r="A982" t="s">
        <v>2239</v>
      </c>
      <c r="B982" t="s">
        <v>117</v>
      </c>
      <c r="C982" t="s">
        <v>46</v>
      </c>
      <c r="D982" s="3">
        <v>76125</v>
      </c>
      <c r="E982" t="s">
        <v>3385</v>
      </c>
      <c r="F982" t="s">
        <v>48</v>
      </c>
      <c r="G982" t="s">
        <v>49</v>
      </c>
      <c r="H982" t="s">
        <v>50</v>
      </c>
      <c r="I982" t="s">
        <v>51</v>
      </c>
      <c r="J982" t="s">
        <v>102</v>
      </c>
      <c r="K982" t="s">
        <v>102</v>
      </c>
      <c r="L982" t="s">
        <v>103</v>
      </c>
      <c r="M982" t="s">
        <v>52</v>
      </c>
      <c r="N982" t="s">
        <v>2660</v>
      </c>
      <c r="O982" t="s">
        <v>2241</v>
      </c>
      <c r="P982" t="s">
        <v>2650</v>
      </c>
      <c r="Q982" s="3">
        <v>300001337821633</v>
      </c>
      <c r="R982" t="s">
        <v>2243</v>
      </c>
      <c r="S982">
        <v>19320</v>
      </c>
      <c r="T982">
        <v>19320</v>
      </c>
      <c r="U982" s="3">
        <v>1</v>
      </c>
      <c r="V982" t="s">
        <v>2661</v>
      </c>
      <c r="W982" t="s">
        <v>2662</v>
      </c>
      <c r="X982" t="s">
        <v>2663</v>
      </c>
      <c r="Y982" s="3">
        <v>854</v>
      </c>
      <c r="Z982" t="s">
        <v>2664</v>
      </c>
      <c r="AA982" t="s">
        <v>2665</v>
      </c>
      <c r="AB982" t="s">
        <v>2666</v>
      </c>
      <c r="AC982" t="s">
        <v>2667</v>
      </c>
      <c r="AD982" t="s">
        <v>110</v>
      </c>
      <c r="AE982" t="s">
        <v>60</v>
      </c>
      <c r="AF982" t="s">
        <v>2658</v>
      </c>
      <c r="AG982" t="s">
        <v>2668</v>
      </c>
      <c r="AH982" s="3">
        <v>1</v>
      </c>
      <c r="AI982" s="3">
        <v>2023</v>
      </c>
      <c r="AJ982" s="4">
        <v>45245</v>
      </c>
      <c r="AK982" s="5">
        <v>45245</v>
      </c>
      <c r="AL982" t="s">
        <v>43</v>
      </c>
      <c r="AM982" t="s">
        <v>116</v>
      </c>
      <c r="AN982">
        <v>0</v>
      </c>
      <c r="AO982">
        <v>0.06</v>
      </c>
      <c r="AQ982" s="6">
        <v>0.06</v>
      </c>
    </row>
    <row r="983" spans="1:43" x14ac:dyDescent="0.3">
      <c r="A983" t="s">
        <v>2239</v>
      </c>
      <c r="B983" t="s">
        <v>117</v>
      </c>
      <c r="C983" t="s">
        <v>46</v>
      </c>
      <c r="D983" s="3">
        <v>76125</v>
      </c>
      <c r="E983" t="s">
        <v>3385</v>
      </c>
      <c r="F983" t="s">
        <v>48</v>
      </c>
      <c r="G983" t="s">
        <v>49</v>
      </c>
      <c r="H983" t="s">
        <v>50</v>
      </c>
      <c r="I983" t="s">
        <v>51</v>
      </c>
      <c r="J983" t="s">
        <v>102</v>
      </c>
      <c r="K983" t="s">
        <v>102</v>
      </c>
      <c r="L983" t="s">
        <v>103</v>
      </c>
      <c r="M983" t="s">
        <v>52</v>
      </c>
      <c r="N983" t="s">
        <v>2676</v>
      </c>
      <c r="O983" t="s">
        <v>2241</v>
      </c>
      <c r="P983" t="s">
        <v>2677</v>
      </c>
      <c r="Q983" s="3">
        <v>300001373816148</v>
      </c>
      <c r="R983" t="s">
        <v>2243</v>
      </c>
      <c r="S983">
        <v>10400</v>
      </c>
      <c r="T983">
        <v>10400</v>
      </c>
      <c r="U983" s="3">
        <v>1</v>
      </c>
      <c r="V983" t="s">
        <v>2678</v>
      </c>
      <c r="W983" t="s">
        <v>2679</v>
      </c>
      <c r="X983" t="s">
        <v>2680</v>
      </c>
      <c r="Y983" s="3">
        <v>1005</v>
      </c>
      <c r="Z983" t="s">
        <v>2681</v>
      </c>
      <c r="AA983" t="s">
        <v>2682</v>
      </c>
      <c r="AB983" t="s">
        <v>2683</v>
      </c>
      <c r="AC983" t="s">
        <v>2684</v>
      </c>
      <c r="AD983" t="s">
        <v>110</v>
      </c>
      <c r="AE983" t="s">
        <v>60</v>
      </c>
      <c r="AF983" t="s">
        <v>2247</v>
      </c>
      <c r="AH983" s="3">
        <v>0</v>
      </c>
      <c r="AI983" s="3">
        <v>2023</v>
      </c>
      <c r="AJ983" s="4">
        <v>45254</v>
      </c>
      <c r="AK983" s="5">
        <v>45254</v>
      </c>
      <c r="AL983" t="s">
        <v>43</v>
      </c>
      <c r="AM983" t="s">
        <v>116</v>
      </c>
      <c r="AN983">
        <v>0</v>
      </c>
      <c r="AO983">
        <v>0.42</v>
      </c>
      <c r="AQ983" s="6">
        <v>0.42</v>
      </c>
    </row>
    <row r="984" spans="1:43" x14ac:dyDescent="0.3">
      <c r="A984" t="s">
        <v>2239</v>
      </c>
      <c r="B984" t="s">
        <v>85</v>
      </c>
      <c r="C984" t="s">
        <v>46</v>
      </c>
      <c r="D984" s="3">
        <v>76125</v>
      </c>
      <c r="E984" t="s">
        <v>3385</v>
      </c>
      <c r="F984" t="s">
        <v>48</v>
      </c>
      <c r="G984" t="s">
        <v>49</v>
      </c>
      <c r="H984" t="s">
        <v>50</v>
      </c>
      <c r="I984" t="s">
        <v>51</v>
      </c>
      <c r="J984" t="s">
        <v>102</v>
      </c>
      <c r="K984" t="s">
        <v>102</v>
      </c>
      <c r="L984" t="s">
        <v>103</v>
      </c>
      <c r="M984" t="s">
        <v>52</v>
      </c>
      <c r="N984" t="s">
        <v>2708</v>
      </c>
      <c r="O984" t="s">
        <v>2241</v>
      </c>
      <c r="P984" t="s">
        <v>2709</v>
      </c>
      <c r="Q984" s="3">
        <v>300001427996482</v>
      </c>
      <c r="R984" t="s">
        <v>2243</v>
      </c>
      <c r="S984">
        <v>103675</v>
      </c>
      <c r="T984">
        <v>103675</v>
      </c>
      <c r="U984" s="3">
        <v>1</v>
      </c>
      <c r="V984" t="s">
        <v>2710</v>
      </c>
      <c r="W984" t="s">
        <v>2711</v>
      </c>
      <c r="X984" t="s">
        <v>2712</v>
      </c>
      <c r="Y984" s="3">
        <v>1058</v>
      </c>
      <c r="Z984" t="s">
        <v>2713</v>
      </c>
      <c r="AA984" t="s">
        <v>2714</v>
      </c>
      <c r="AB984" t="s">
        <v>2715</v>
      </c>
      <c r="AC984" t="s">
        <v>2716</v>
      </c>
      <c r="AD984" t="s">
        <v>110</v>
      </c>
      <c r="AE984" t="s">
        <v>60</v>
      </c>
      <c r="AF984" t="s">
        <v>2247</v>
      </c>
      <c r="AH984" s="3">
        <v>0</v>
      </c>
      <c r="AI984" s="3">
        <v>2023</v>
      </c>
      <c r="AJ984" s="4">
        <v>45275</v>
      </c>
      <c r="AK984" s="5">
        <v>45275</v>
      </c>
      <c r="AL984" t="s">
        <v>43</v>
      </c>
      <c r="AM984" t="s">
        <v>116</v>
      </c>
      <c r="AN984">
        <v>0</v>
      </c>
      <c r="AO984">
        <v>20.900000000000002</v>
      </c>
      <c r="AQ984" s="6">
        <v>20.900000000000002</v>
      </c>
    </row>
    <row r="985" spans="1:43" x14ac:dyDescent="0.3">
      <c r="A985" t="s">
        <v>2239</v>
      </c>
      <c r="B985" t="s">
        <v>551</v>
      </c>
      <c r="C985" t="s">
        <v>46</v>
      </c>
      <c r="D985" s="3">
        <v>76125</v>
      </c>
      <c r="E985" t="s">
        <v>3385</v>
      </c>
      <c r="F985" t="s">
        <v>48</v>
      </c>
      <c r="G985" t="s">
        <v>49</v>
      </c>
      <c r="H985" t="s">
        <v>50</v>
      </c>
      <c r="I985" t="s">
        <v>51</v>
      </c>
      <c r="J985" t="s">
        <v>102</v>
      </c>
      <c r="K985" t="s">
        <v>102</v>
      </c>
      <c r="L985" t="s">
        <v>103</v>
      </c>
      <c r="M985" t="s">
        <v>52</v>
      </c>
      <c r="N985" t="s">
        <v>2717</v>
      </c>
      <c r="O985" t="s">
        <v>2241</v>
      </c>
      <c r="P985" t="s">
        <v>2718</v>
      </c>
      <c r="Q985" s="3">
        <v>300001443646470</v>
      </c>
      <c r="R985" t="s">
        <v>2243</v>
      </c>
      <c r="S985">
        <v>991900</v>
      </c>
      <c r="T985">
        <v>991900</v>
      </c>
      <c r="U985" s="3">
        <v>2</v>
      </c>
      <c r="V985" t="s">
        <v>2719</v>
      </c>
      <c r="W985" t="s">
        <v>2720</v>
      </c>
      <c r="X985" t="s">
        <v>2721</v>
      </c>
      <c r="Y985" s="3">
        <v>925</v>
      </c>
      <c r="Z985" t="s">
        <v>2722</v>
      </c>
      <c r="AA985" t="s">
        <v>2723</v>
      </c>
      <c r="AB985" t="s">
        <v>2724</v>
      </c>
      <c r="AC985" t="s">
        <v>2725</v>
      </c>
      <c r="AD985" t="s">
        <v>110</v>
      </c>
      <c r="AE985" t="s">
        <v>60</v>
      </c>
      <c r="AF985" t="s">
        <v>2726</v>
      </c>
      <c r="AG985" t="s">
        <v>2727</v>
      </c>
      <c r="AH985" s="3">
        <v>1</v>
      </c>
      <c r="AI985" s="3">
        <v>2024</v>
      </c>
      <c r="AJ985" s="4">
        <v>45301</v>
      </c>
      <c r="AK985" s="5">
        <v>45301</v>
      </c>
      <c r="AL985" t="s">
        <v>43</v>
      </c>
      <c r="AM985" t="s">
        <v>116</v>
      </c>
      <c r="AN985">
        <v>0</v>
      </c>
      <c r="AO985">
        <v>57.72</v>
      </c>
      <c r="AQ985" s="6">
        <v>57.72</v>
      </c>
    </row>
    <row r="986" spans="1:43" x14ac:dyDescent="0.3">
      <c r="A986" t="s">
        <v>2239</v>
      </c>
      <c r="B986" t="s">
        <v>150</v>
      </c>
      <c r="C986" t="s">
        <v>46</v>
      </c>
      <c r="D986" s="3">
        <v>76125</v>
      </c>
      <c r="E986" t="s">
        <v>3385</v>
      </c>
      <c r="F986" t="s">
        <v>48</v>
      </c>
      <c r="G986" t="s">
        <v>49</v>
      </c>
      <c r="H986" t="s">
        <v>50</v>
      </c>
      <c r="I986" t="s">
        <v>51</v>
      </c>
      <c r="J986" t="s">
        <v>102</v>
      </c>
      <c r="K986" t="s">
        <v>102</v>
      </c>
      <c r="L986" t="s">
        <v>103</v>
      </c>
      <c r="M986" t="s">
        <v>52</v>
      </c>
      <c r="N986" t="s">
        <v>2731</v>
      </c>
      <c r="O986" t="s">
        <v>2241</v>
      </c>
      <c r="P986" t="s">
        <v>2732</v>
      </c>
      <c r="Q986" s="3">
        <v>300001461753601</v>
      </c>
      <c r="R986" t="s">
        <v>2243</v>
      </c>
      <c r="S986">
        <v>45110</v>
      </c>
      <c r="T986">
        <v>1828.78</v>
      </c>
      <c r="U986" s="3">
        <v>7</v>
      </c>
      <c r="V986" t="s">
        <v>2733</v>
      </c>
      <c r="W986" t="s">
        <v>2575</v>
      </c>
      <c r="X986" t="s">
        <v>2576</v>
      </c>
      <c r="Y986" s="3">
        <v>372</v>
      </c>
      <c r="Z986" t="s">
        <v>2734</v>
      </c>
      <c r="AA986" t="s">
        <v>2735</v>
      </c>
      <c r="AB986" t="s">
        <v>2736</v>
      </c>
      <c r="AC986" t="s">
        <v>2737</v>
      </c>
      <c r="AD986" t="s">
        <v>110</v>
      </c>
      <c r="AE986" t="s">
        <v>60</v>
      </c>
      <c r="AF986" t="s">
        <v>2247</v>
      </c>
      <c r="AH986" s="3">
        <v>0</v>
      </c>
      <c r="AI986" s="3">
        <v>2024</v>
      </c>
      <c r="AJ986" s="4">
        <v>45324</v>
      </c>
      <c r="AK986" s="5">
        <v>45324</v>
      </c>
      <c r="AL986" t="s">
        <v>43</v>
      </c>
      <c r="AM986" t="s">
        <v>116</v>
      </c>
      <c r="AN986">
        <v>0</v>
      </c>
      <c r="AO986">
        <v>0.06</v>
      </c>
      <c r="AQ986" s="6">
        <v>0.06</v>
      </c>
    </row>
    <row r="987" spans="1:43" x14ac:dyDescent="0.3">
      <c r="A987" t="s">
        <v>2239</v>
      </c>
      <c r="B987" t="s">
        <v>207</v>
      </c>
      <c r="C987" t="s">
        <v>46</v>
      </c>
      <c r="D987" s="3">
        <v>76125</v>
      </c>
      <c r="E987" t="s">
        <v>3385</v>
      </c>
      <c r="F987" t="s">
        <v>48</v>
      </c>
      <c r="G987" t="s">
        <v>49</v>
      </c>
      <c r="H987" t="s">
        <v>50</v>
      </c>
      <c r="I987" t="s">
        <v>51</v>
      </c>
      <c r="J987" t="s">
        <v>102</v>
      </c>
      <c r="K987" t="s">
        <v>102</v>
      </c>
      <c r="L987" t="s">
        <v>103</v>
      </c>
      <c r="M987" t="s">
        <v>52</v>
      </c>
      <c r="N987" t="s">
        <v>2851</v>
      </c>
      <c r="O987" t="s">
        <v>2241</v>
      </c>
      <c r="P987" t="s">
        <v>2852</v>
      </c>
      <c r="Q987" s="3">
        <v>300001880451935</v>
      </c>
      <c r="R987" t="s">
        <v>2243</v>
      </c>
      <c r="S987">
        <v>153872</v>
      </c>
      <c r="T987">
        <v>153872</v>
      </c>
      <c r="U987" s="3">
        <v>1</v>
      </c>
      <c r="V987" t="s">
        <v>2853</v>
      </c>
      <c r="W987" t="s">
        <v>2854</v>
      </c>
      <c r="X987" t="s">
        <v>2855</v>
      </c>
      <c r="Y987" s="3">
        <v>621</v>
      </c>
      <c r="Z987" t="s">
        <v>2856</v>
      </c>
      <c r="AA987" t="s">
        <v>2857</v>
      </c>
      <c r="AB987" t="s">
        <v>2858</v>
      </c>
      <c r="AC987" t="s">
        <v>2859</v>
      </c>
      <c r="AD987" t="s">
        <v>110</v>
      </c>
      <c r="AE987" t="s">
        <v>60</v>
      </c>
      <c r="AF987" t="s">
        <v>2247</v>
      </c>
      <c r="AH987" s="3">
        <v>0</v>
      </c>
      <c r="AI987" s="3">
        <v>2024</v>
      </c>
      <c r="AJ987" s="4">
        <v>45497</v>
      </c>
      <c r="AK987" s="5">
        <v>45497</v>
      </c>
      <c r="AL987" t="s">
        <v>43</v>
      </c>
      <c r="AM987" t="s">
        <v>116</v>
      </c>
      <c r="AN987">
        <v>0</v>
      </c>
      <c r="AO987">
        <v>5.82</v>
      </c>
      <c r="AQ987" s="6">
        <v>5.82</v>
      </c>
    </row>
    <row r="988" spans="1:43" x14ac:dyDescent="0.3">
      <c r="A988" t="s">
        <v>2239</v>
      </c>
      <c r="B988" t="s">
        <v>207</v>
      </c>
      <c r="C988" t="s">
        <v>46</v>
      </c>
      <c r="D988" s="3">
        <v>76125</v>
      </c>
      <c r="E988" t="s">
        <v>3385</v>
      </c>
      <c r="F988" t="s">
        <v>48</v>
      </c>
      <c r="G988" t="s">
        <v>49</v>
      </c>
      <c r="H988" t="s">
        <v>50</v>
      </c>
      <c r="I988" t="s">
        <v>51</v>
      </c>
      <c r="J988" t="s">
        <v>102</v>
      </c>
      <c r="K988" t="s">
        <v>102</v>
      </c>
      <c r="L988" t="s">
        <v>103</v>
      </c>
      <c r="M988" t="s">
        <v>52</v>
      </c>
      <c r="N988" t="s">
        <v>2860</v>
      </c>
      <c r="O988" t="s">
        <v>2241</v>
      </c>
      <c r="P988" t="s">
        <v>2861</v>
      </c>
      <c r="Q988" s="3">
        <v>300001884455926</v>
      </c>
      <c r="R988" t="s">
        <v>2243</v>
      </c>
      <c r="S988">
        <v>83530</v>
      </c>
      <c r="T988">
        <v>83530</v>
      </c>
      <c r="U988" s="3">
        <v>1</v>
      </c>
      <c r="V988" t="s">
        <v>2862</v>
      </c>
      <c r="W988" t="s">
        <v>2818</v>
      </c>
      <c r="X988" t="s">
        <v>2819</v>
      </c>
      <c r="Y988" s="3">
        <v>322</v>
      </c>
      <c r="Z988" t="s">
        <v>2829</v>
      </c>
      <c r="AA988" t="s">
        <v>2863</v>
      </c>
      <c r="AB988" t="s">
        <v>2831</v>
      </c>
      <c r="AC988" t="s">
        <v>2832</v>
      </c>
      <c r="AD988" t="s">
        <v>110</v>
      </c>
      <c r="AE988" t="s">
        <v>60</v>
      </c>
      <c r="AF988" t="s">
        <v>2247</v>
      </c>
      <c r="AH988" s="3">
        <v>0</v>
      </c>
      <c r="AI988" s="3">
        <v>2024</v>
      </c>
      <c r="AJ988" s="4">
        <v>45492</v>
      </c>
      <c r="AK988" s="5">
        <v>45492</v>
      </c>
      <c r="AL988" t="s">
        <v>43</v>
      </c>
      <c r="AM988" t="s">
        <v>116</v>
      </c>
      <c r="AN988">
        <v>0</v>
      </c>
      <c r="AO988">
        <v>2.21</v>
      </c>
      <c r="AQ988" s="6">
        <v>2.21</v>
      </c>
    </row>
    <row r="989" spans="1:43" x14ac:dyDescent="0.3">
      <c r="A989" t="s">
        <v>2239</v>
      </c>
      <c r="B989" t="s">
        <v>733</v>
      </c>
      <c r="C989" t="s">
        <v>46</v>
      </c>
      <c r="D989" s="3">
        <v>76125</v>
      </c>
      <c r="E989" t="s">
        <v>3385</v>
      </c>
      <c r="F989" t="s">
        <v>48</v>
      </c>
      <c r="G989" t="s">
        <v>49</v>
      </c>
      <c r="H989" t="s">
        <v>50</v>
      </c>
      <c r="I989" t="s">
        <v>51</v>
      </c>
      <c r="J989" t="s">
        <v>102</v>
      </c>
      <c r="K989" t="s">
        <v>102</v>
      </c>
      <c r="L989" t="s">
        <v>103</v>
      </c>
      <c r="M989" t="s">
        <v>52</v>
      </c>
      <c r="N989" t="s">
        <v>2864</v>
      </c>
      <c r="O989" t="s">
        <v>2241</v>
      </c>
      <c r="P989" t="s">
        <v>2865</v>
      </c>
      <c r="Q989" s="3">
        <v>300001889068632</v>
      </c>
      <c r="R989" t="s">
        <v>2243</v>
      </c>
      <c r="S989">
        <v>49000</v>
      </c>
      <c r="T989">
        <v>49000</v>
      </c>
      <c r="U989" s="3">
        <v>1</v>
      </c>
      <c r="V989" t="s">
        <v>2866</v>
      </c>
      <c r="W989" t="s">
        <v>2280</v>
      </c>
      <c r="X989" t="s">
        <v>2281</v>
      </c>
      <c r="Y989" s="3">
        <v>311</v>
      </c>
      <c r="Z989" t="s">
        <v>2867</v>
      </c>
      <c r="AA989" t="s">
        <v>2868</v>
      </c>
      <c r="AB989" t="s">
        <v>2869</v>
      </c>
      <c r="AC989" t="s">
        <v>2870</v>
      </c>
      <c r="AD989" t="s">
        <v>110</v>
      </c>
      <c r="AE989" t="s">
        <v>60</v>
      </c>
      <c r="AF989" t="s">
        <v>2247</v>
      </c>
      <c r="AH989" s="3">
        <v>0</v>
      </c>
      <c r="AI989" s="3">
        <v>2024</v>
      </c>
      <c r="AJ989" s="4">
        <v>45506</v>
      </c>
      <c r="AK989" s="5">
        <v>45506</v>
      </c>
      <c r="AL989" t="s">
        <v>43</v>
      </c>
      <c r="AM989" t="s">
        <v>116</v>
      </c>
      <c r="AN989">
        <v>0</v>
      </c>
      <c r="AO989">
        <v>1.72</v>
      </c>
      <c r="AQ989" s="6">
        <v>1.72</v>
      </c>
    </row>
    <row r="990" spans="1:43" x14ac:dyDescent="0.3">
      <c r="A990" t="s">
        <v>2239</v>
      </c>
      <c r="B990" t="s">
        <v>733</v>
      </c>
      <c r="C990" t="s">
        <v>46</v>
      </c>
      <c r="D990" s="3">
        <v>76125</v>
      </c>
      <c r="E990" t="s">
        <v>3385</v>
      </c>
      <c r="F990" t="s">
        <v>48</v>
      </c>
      <c r="G990" t="s">
        <v>49</v>
      </c>
      <c r="H990" t="s">
        <v>50</v>
      </c>
      <c r="I990" t="s">
        <v>51</v>
      </c>
      <c r="J990" t="s">
        <v>102</v>
      </c>
      <c r="K990" t="s">
        <v>102</v>
      </c>
      <c r="L990" t="s">
        <v>103</v>
      </c>
      <c r="M990" t="s">
        <v>52</v>
      </c>
      <c r="N990" t="s">
        <v>2873</v>
      </c>
      <c r="O990" t="s">
        <v>2241</v>
      </c>
      <c r="P990" t="s">
        <v>2874</v>
      </c>
      <c r="Q990" s="3">
        <v>300001922209375</v>
      </c>
      <c r="R990" t="s">
        <v>2243</v>
      </c>
      <c r="S990">
        <v>6500</v>
      </c>
      <c r="T990">
        <v>6500</v>
      </c>
      <c r="U990" s="3">
        <v>1</v>
      </c>
      <c r="V990" t="s">
        <v>2875</v>
      </c>
      <c r="W990" t="s">
        <v>2280</v>
      </c>
      <c r="X990" t="s">
        <v>2281</v>
      </c>
      <c r="Y990" s="3">
        <v>310</v>
      </c>
      <c r="Z990" t="s">
        <v>2867</v>
      </c>
      <c r="AA990" t="s">
        <v>2876</v>
      </c>
      <c r="AB990" t="s">
        <v>2869</v>
      </c>
      <c r="AC990" t="s">
        <v>2870</v>
      </c>
      <c r="AD990" t="s">
        <v>110</v>
      </c>
      <c r="AE990" t="s">
        <v>60</v>
      </c>
      <c r="AF990" t="s">
        <v>2247</v>
      </c>
      <c r="AH990" s="3">
        <v>0</v>
      </c>
      <c r="AI990" s="3">
        <v>2024</v>
      </c>
      <c r="AJ990" s="4">
        <v>45506</v>
      </c>
      <c r="AK990" s="5">
        <v>45506</v>
      </c>
      <c r="AL990" t="s">
        <v>43</v>
      </c>
      <c r="AM990" t="s">
        <v>116</v>
      </c>
      <c r="AN990">
        <v>0</v>
      </c>
      <c r="AO990">
        <v>0.06</v>
      </c>
      <c r="AQ990" s="6">
        <v>0.06</v>
      </c>
    </row>
    <row r="991" spans="1:43" x14ac:dyDescent="0.3">
      <c r="A991" t="s">
        <v>2239</v>
      </c>
      <c r="B991" t="s">
        <v>124</v>
      </c>
      <c r="C991" t="s">
        <v>46</v>
      </c>
      <c r="D991" s="3">
        <v>76125</v>
      </c>
      <c r="E991" t="s">
        <v>3385</v>
      </c>
      <c r="F991" t="s">
        <v>48</v>
      </c>
      <c r="G991" t="s">
        <v>49</v>
      </c>
      <c r="H991" t="s">
        <v>50</v>
      </c>
      <c r="I991" t="s">
        <v>51</v>
      </c>
      <c r="J991" t="s">
        <v>102</v>
      </c>
      <c r="K991" t="s">
        <v>102</v>
      </c>
      <c r="L991" t="s">
        <v>103</v>
      </c>
      <c r="M991" t="s">
        <v>52</v>
      </c>
      <c r="N991" t="s">
        <v>2924</v>
      </c>
      <c r="O991" t="s">
        <v>2241</v>
      </c>
      <c r="Q991" s="3">
        <v>300002089756005</v>
      </c>
      <c r="R991" t="s">
        <v>2243</v>
      </c>
      <c r="S991">
        <v>7338589.9800000004</v>
      </c>
      <c r="T991">
        <v>1033200</v>
      </c>
      <c r="U991" s="3">
        <v>2</v>
      </c>
      <c r="V991" t="s">
        <v>2925</v>
      </c>
      <c r="W991" t="s">
        <v>2582</v>
      </c>
      <c r="X991" t="s">
        <v>2583</v>
      </c>
      <c r="Y991" s="3">
        <v>567</v>
      </c>
      <c r="Z991" t="s">
        <v>2918</v>
      </c>
      <c r="AA991" t="s">
        <v>2926</v>
      </c>
      <c r="AB991" t="s">
        <v>2920</v>
      </c>
      <c r="AC991" t="s">
        <v>2921</v>
      </c>
      <c r="AD991" t="s">
        <v>110</v>
      </c>
      <c r="AE991" t="s">
        <v>60</v>
      </c>
      <c r="AF991" t="s">
        <v>2927</v>
      </c>
      <c r="AG991" t="s">
        <v>2928</v>
      </c>
      <c r="AH991" s="3">
        <v>2</v>
      </c>
      <c r="AI991" s="3">
        <v>2024</v>
      </c>
      <c r="AJ991" s="4">
        <v>45581</v>
      </c>
      <c r="AK991" s="5">
        <v>45581</v>
      </c>
      <c r="AL991" t="s">
        <v>43</v>
      </c>
      <c r="AM991" t="s">
        <v>116</v>
      </c>
      <c r="AN991">
        <v>0</v>
      </c>
      <c r="AO991">
        <v>0.89</v>
      </c>
      <c r="AQ991" s="6">
        <v>0.89</v>
      </c>
    </row>
    <row r="992" spans="1:43" x14ac:dyDescent="0.3">
      <c r="A992" t="s">
        <v>2239</v>
      </c>
      <c r="B992" t="s">
        <v>130</v>
      </c>
      <c r="C992" t="s">
        <v>46</v>
      </c>
      <c r="D992" s="3">
        <v>76125</v>
      </c>
      <c r="E992" t="s">
        <v>3385</v>
      </c>
      <c r="F992" t="s">
        <v>48</v>
      </c>
      <c r="G992" t="s">
        <v>49</v>
      </c>
      <c r="H992" t="s">
        <v>50</v>
      </c>
      <c r="I992" t="s">
        <v>51</v>
      </c>
      <c r="J992" t="s">
        <v>102</v>
      </c>
      <c r="K992" t="s">
        <v>102</v>
      </c>
      <c r="L992" t="s">
        <v>103</v>
      </c>
      <c r="M992" t="s">
        <v>52</v>
      </c>
      <c r="N992" t="s">
        <v>2965</v>
      </c>
      <c r="O992" t="s">
        <v>2241</v>
      </c>
      <c r="P992" t="s">
        <v>2966</v>
      </c>
      <c r="Q992" s="3">
        <v>300002140133647</v>
      </c>
      <c r="R992" t="s">
        <v>2243</v>
      </c>
      <c r="S992">
        <v>60515</v>
      </c>
      <c r="T992">
        <v>60515</v>
      </c>
      <c r="U992" s="3">
        <v>1</v>
      </c>
      <c r="V992" t="s">
        <v>2967</v>
      </c>
      <c r="W992" t="s">
        <v>2968</v>
      </c>
      <c r="X992" t="s">
        <v>2969</v>
      </c>
      <c r="Y992" s="3">
        <v>654</v>
      </c>
      <c r="Z992" t="s">
        <v>2970</v>
      </c>
      <c r="AA992" t="s">
        <v>2971</v>
      </c>
      <c r="AB992" t="s">
        <v>2972</v>
      </c>
      <c r="AC992" t="s">
        <v>2973</v>
      </c>
      <c r="AD992" t="s">
        <v>110</v>
      </c>
      <c r="AE992" t="s">
        <v>60</v>
      </c>
      <c r="AF992" t="s">
        <v>2247</v>
      </c>
      <c r="AH992" s="3">
        <v>0</v>
      </c>
      <c r="AI992" s="3">
        <v>2024</v>
      </c>
      <c r="AJ992" s="4">
        <v>45609</v>
      </c>
      <c r="AK992" s="5">
        <v>45609</v>
      </c>
      <c r="AL992" t="s">
        <v>43</v>
      </c>
      <c r="AM992" t="s">
        <v>116</v>
      </c>
      <c r="AN992">
        <v>0</v>
      </c>
      <c r="AO992">
        <v>1.19</v>
      </c>
      <c r="AQ992" s="6">
        <v>1.19</v>
      </c>
    </row>
    <row r="993" spans="1:43" x14ac:dyDescent="0.3">
      <c r="A993" t="s">
        <v>2239</v>
      </c>
      <c r="B993" t="s">
        <v>71</v>
      </c>
      <c r="C993" t="s">
        <v>46</v>
      </c>
      <c r="D993" s="3">
        <v>76125</v>
      </c>
      <c r="E993" t="s">
        <v>3385</v>
      </c>
      <c r="F993" t="s">
        <v>48</v>
      </c>
      <c r="G993" t="s">
        <v>49</v>
      </c>
      <c r="H993" t="s">
        <v>50</v>
      </c>
      <c r="I993" t="s">
        <v>51</v>
      </c>
      <c r="J993" t="s">
        <v>102</v>
      </c>
      <c r="K993" t="s">
        <v>102</v>
      </c>
      <c r="L993" t="s">
        <v>103</v>
      </c>
      <c r="M993" t="s">
        <v>52</v>
      </c>
      <c r="N993" t="s">
        <v>3027</v>
      </c>
      <c r="O993" t="s">
        <v>2241</v>
      </c>
      <c r="P993" t="s">
        <v>3028</v>
      </c>
      <c r="Q993" s="3">
        <v>300002248331318</v>
      </c>
      <c r="R993" t="s">
        <v>2243</v>
      </c>
      <c r="S993">
        <v>3406000</v>
      </c>
      <c r="T993">
        <v>28956.52</v>
      </c>
      <c r="U993" s="3">
        <v>15</v>
      </c>
      <c r="V993" t="s">
        <v>3029</v>
      </c>
      <c r="W993" t="s">
        <v>2245</v>
      </c>
      <c r="X993" t="s">
        <v>2246</v>
      </c>
      <c r="Y993" s="3">
        <v>2416</v>
      </c>
      <c r="Z993" t="s">
        <v>3013</v>
      </c>
      <c r="AA993" t="s">
        <v>3030</v>
      </c>
      <c r="AB993" t="s">
        <v>3015</v>
      </c>
      <c r="AC993" t="s">
        <v>3016</v>
      </c>
      <c r="AD993" t="s">
        <v>110</v>
      </c>
      <c r="AE993" t="s">
        <v>60</v>
      </c>
      <c r="AF993" t="s">
        <v>3031</v>
      </c>
      <c r="AG993" t="s">
        <v>3032</v>
      </c>
      <c r="AH993" s="3">
        <v>5</v>
      </c>
      <c r="AI993" s="3">
        <v>2024</v>
      </c>
      <c r="AJ993" s="4">
        <v>45644</v>
      </c>
      <c r="AK993" s="5">
        <v>45644</v>
      </c>
      <c r="AL993" t="s">
        <v>43</v>
      </c>
      <c r="AM993" t="s">
        <v>116</v>
      </c>
      <c r="AN993">
        <v>0</v>
      </c>
      <c r="AO993">
        <v>0.47</v>
      </c>
      <c r="AQ993" s="6">
        <v>0.47</v>
      </c>
    </row>
    <row r="994" spans="1:43" x14ac:dyDescent="0.3">
      <c r="A994" t="s">
        <v>2239</v>
      </c>
      <c r="B994" t="s">
        <v>190</v>
      </c>
      <c r="C994" t="s">
        <v>46</v>
      </c>
      <c r="D994" s="3">
        <v>76125</v>
      </c>
      <c r="E994" t="s">
        <v>3385</v>
      </c>
      <c r="F994" t="s">
        <v>48</v>
      </c>
      <c r="G994" t="s">
        <v>49</v>
      </c>
      <c r="H994" t="s">
        <v>50</v>
      </c>
      <c r="I994" t="s">
        <v>51</v>
      </c>
      <c r="J994" t="s">
        <v>102</v>
      </c>
      <c r="K994" t="s">
        <v>102</v>
      </c>
      <c r="L994" t="s">
        <v>103</v>
      </c>
      <c r="M994" t="s">
        <v>52</v>
      </c>
      <c r="N994" t="s">
        <v>3067</v>
      </c>
      <c r="O994" t="s">
        <v>2241</v>
      </c>
      <c r="P994" t="s">
        <v>3068</v>
      </c>
      <c r="Q994" s="3">
        <v>300002315362515</v>
      </c>
      <c r="R994" t="s">
        <v>2243</v>
      </c>
      <c r="S994">
        <v>61100</v>
      </c>
      <c r="T994">
        <v>61100</v>
      </c>
      <c r="U994" s="3">
        <v>1</v>
      </c>
      <c r="V994" t="s">
        <v>3069</v>
      </c>
      <c r="W994" t="s">
        <v>2321</v>
      </c>
      <c r="X994" t="s">
        <v>2322</v>
      </c>
      <c r="Y994" s="3">
        <v>209</v>
      </c>
      <c r="Z994" t="s">
        <v>3070</v>
      </c>
      <c r="AA994" t="s">
        <v>3071</v>
      </c>
      <c r="AB994" t="s">
        <v>3072</v>
      </c>
      <c r="AC994" t="s">
        <v>3073</v>
      </c>
      <c r="AD994" t="s">
        <v>110</v>
      </c>
      <c r="AE994" t="s">
        <v>60</v>
      </c>
      <c r="AF994" t="s">
        <v>3074</v>
      </c>
      <c r="AG994" t="s">
        <v>3075</v>
      </c>
      <c r="AH994" s="3">
        <v>1</v>
      </c>
      <c r="AI994" s="3">
        <v>2025</v>
      </c>
      <c r="AJ994" s="4">
        <v>45674</v>
      </c>
      <c r="AK994" s="5">
        <v>45674</v>
      </c>
      <c r="AL994" t="s">
        <v>43</v>
      </c>
      <c r="AM994" t="s">
        <v>116</v>
      </c>
      <c r="AN994">
        <v>0</v>
      </c>
      <c r="AO994">
        <v>1.37</v>
      </c>
      <c r="AQ994" s="6">
        <v>1.37</v>
      </c>
    </row>
    <row r="995" spans="1:43" x14ac:dyDescent="0.3">
      <c r="A995" t="s">
        <v>2239</v>
      </c>
      <c r="B995" t="s">
        <v>137</v>
      </c>
      <c r="C995" t="s">
        <v>46</v>
      </c>
      <c r="D995" s="3">
        <v>76125</v>
      </c>
      <c r="E995" t="s">
        <v>3385</v>
      </c>
      <c r="F995" t="s">
        <v>48</v>
      </c>
      <c r="G995" t="s">
        <v>49</v>
      </c>
      <c r="H995" t="s">
        <v>50</v>
      </c>
      <c r="I995" t="s">
        <v>51</v>
      </c>
      <c r="J995" t="s">
        <v>102</v>
      </c>
      <c r="K995" t="s">
        <v>102</v>
      </c>
      <c r="L995" t="s">
        <v>103</v>
      </c>
      <c r="M995" t="s">
        <v>52</v>
      </c>
      <c r="N995" t="s">
        <v>3106</v>
      </c>
      <c r="O995" t="s">
        <v>2241</v>
      </c>
      <c r="P995" t="s">
        <v>3107</v>
      </c>
      <c r="Q995" s="3">
        <v>300002437231486</v>
      </c>
      <c r="R995" t="s">
        <v>2243</v>
      </c>
      <c r="S995">
        <v>471965</v>
      </c>
      <c r="T995">
        <v>23896.98</v>
      </c>
      <c r="U995" s="3">
        <v>8</v>
      </c>
      <c r="V995" t="s">
        <v>3108</v>
      </c>
      <c r="W995" t="s">
        <v>2245</v>
      </c>
      <c r="X995" t="s">
        <v>2246</v>
      </c>
      <c r="Y995" s="3">
        <v>553</v>
      </c>
      <c r="Z995" t="s">
        <v>3099</v>
      </c>
      <c r="AA995" t="s">
        <v>3109</v>
      </c>
      <c r="AB995" t="s">
        <v>3100</v>
      </c>
      <c r="AC995" t="s">
        <v>3101</v>
      </c>
      <c r="AD995" t="s">
        <v>110</v>
      </c>
      <c r="AE995" t="s">
        <v>60</v>
      </c>
      <c r="AF995" t="s">
        <v>2247</v>
      </c>
      <c r="AH995" s="3">
        <v>0</v>
      </c>
      <c r="AI995" s="3">
        <v>2025</v>
      </c>
      <c r="AJ995" s="4">
        <v>45715</v>
      </c>
      <c r="AK995" s="5">
        <v>45715</v>
      </c>
      <c r="AL995" t="s">
        <v>43</v>
      </c>
      <c r="AM995" t="s">
        <v>116</v>
      </c>
      <c r="AN995">
        <v>0</v>
      </c>
      <c r="AO995">
        <v>0.53</v>
      </c>
      <c r="AQ995" s="6">
        <v>0.53</v>
      </c>
    </row>
    <row r="996" spans="1:43" x14ac:dyDescent="0.3">
      <c r="A996" t="s">
        <v>2239</v>
      </c>
      <c r="B996" t="s">
        <v>241</v>
      </c>
      <c r="C996" t="s">
        <v>46</v>
      </c>
      <c r="D996" s="3">
        <v>76125</v>
      </c>
      <c r="E996" t="s">
        <v>3385</v>
      </c>
      <c r="F996" t="s">
        <v>48</v>
      </c>
      <c r="G996" t="s">
        <v>49</v>
      </c>
      <c r="H996" t="s">
        <v>50</v>
      </c>
      <c r="I996" t="s">
        <v>51</v>
      </c>
      <c r="J996" t="s">
        <v>102</v>
      </c>
      <c r="K996" t="s">
        <v>102</v>
      </c>
      <c r="L996" t="s">
        <v>103</v>
      </c>
      <c r="M996" t="s">
        <v>52</v>
      </c>
      <c r="N996" t="s">
        <v>3127</v>
      </c>
      <c r="O996" t="s">
        <v>2241</v>
      </c>
      <c r="P996" t="s">
        <v>3128</v>
      </c>
      <c r="Q996" s="3">
        <v>300002491253329</v>
      </c>
      <c r="R996" t="s">
        <v>2243</v>
      </c>
      <c r="S996">
        <v>26730</v>
      </c>
      <c r="T996">
        <v>26730</v>
      </c>
      <c r="U996" s="3">
        <v>1</v>
      </c>
      <c r="V996" t="s">
        <v>3129</v>
      </c>
      <c r="W996" t="s">
        <v>3130</v>
      </c>
      <c r="X996" t="s">
        <v>3131</v>
      </c>
      <c r="Y996" s="3">
        <v>251</v>
      </c>
      <c r="Z996" t="s">
        <v>3132</v>
      </c>
      <c r="AA996" t="s">
        <v>3133</v>
      </c>
      <c r="AB996" t="s">
        <v>3134</v>
      </c>
      <c r="AC996" t="s">
        <v>3135</v>
      </c>
      <c r="AD996" t="s">
        <v>110</v>
      </c>
      <c r="AE996" t="s">
        <v>60</v>
      </c>
      <c r="AF996" t="s">
        <v>2247</v>
      </c>
      <c r="AH996" s="3">
        <v>0</v>
      </c>
      <c r="AI996" s="3">
        <v>2025</v>
      </c>
      <c r="AJ996" s="4">
        <v>45741</v>
      </c>
      <c r="AK996" s="5">
        <v>45741</v>
      </c>
      <c r="AL996" t="s">
        <v>43</v>
      </c>
      <c r="AM996" t="s">
        <v>116</v>
      </c>
      <c r="AN996">
        <v>0</v>
      </c>
      <c r="AO996">
        <v>0.03</v>
      </c>
      <c r="AQ996" s="6">
        <v>0.03</v>
      </c>
    </row>
    <row r="997" spans="1:43" x14ac:dyDescent="0.3">
      <c r="A997" t="s">
        <v>2239</v>
      </c>
      <c r="B997" t="s">
        <v>517</v>
      </c>
      <c r="C997" t="s">
        <v>46</v>
      </c>
      <c r="D997" s="3">
        <v>76135</v>
      </c>
      <c r="E997" t="s">
        <v>80</v>
      </c>
      <c r="F997" t="s">
        <v>48</v>
      </c>
      <c r="G997" t="s">
        <v>49</v>
      </c>
      <c r="H997" t="s">
        <v>50</v>
      </c>
      <c r="I997" t="s">
        <v>51</v>
      </c>
      <c r="J997" t="s">
        <v>102</v>
      </c>
      <c r="K997" t="s">
        <v>102</v>
      </c>
      <c r="L997" t="s">
        <v>103</v>
      </c>
      <c r="M997" t="s">
        <v>52</v>
      </c>
      <c r="N997" t="s">
        <v>2738</v>
      </c>
      <c r="O997" t="s">
        <v>2241</v>
      </c>
      <c r="P997" t="s">
        <v>2739</v>
      </c>
      <c r="Q997" s="3">
        <v>300001600850722</v>
      </c>
      <c r="R997" t="s">
        <v>2243</v>
      </c>
      <c r="S997">
        <v>66360</v>
      </c>
      <c r="T997">
        <v>66360</v>
      </c>
      <c r="U997" s="3">
        <v>1</v>
      </c>
      <c r="V997" t="s">
        <v>2740</v>
      </c>
      <c r="W997" t="s">
        <v>2245</v>
      </c>
      <c r="X997" t="s">
        <v>2246</v>
      </c>
      <c r="Y997" s="3">
        <v>1125</v>
      </c>
      <c r="Z997" t="s">
        <v>2741</v>
      </c>
      <c r="AA997" t="s">
        <v>2742</v>
      </c>
      <c r="AB997" t="s">
        <v>2743</v>
      </c>
      <c r="AC997" t="s">
        <v>2744</v>
      </c>
      <c r="AD997" t="s">
        <v>110</v>
      </c>
      <c r="AE997" t="s">
        <v>60</v>
      </c>
      <c r="AF997" t="s">
        <v>2247</v>
      </c>
      <c r="AH997" s="3">
        <v>0</v>
      </c>
      <c r="AI997" s="3">
        <v>2024</v>
      </c>
      <c r="AJ997" s="4">
        <v>45373</v>
      </c>
      <c r="AK997" s="5">
        <v>45373</v>
      </c>
      <c r="AL997" t="s">
        <v>43</v>
      </c>
      <c r="AM997" t="s">
        <v>116</v>
      </c>
      <c r="AN997">
        <v>0</v>
      </c>
      <c r="AP997">
        <v>2.06</v>
      </c>
      <c r="AQ997" s="6">
        <v>-2.06</v>
      </c>
    </row>
    <row r="998" spans="1:43" x14ac:dyDescent="0.3">
      <c r="A998" t="s">
        <v>2239</v>
      </c>
      <c r="B998" t="s">
        <v>517</v>
      </c>
      <c r="C998" t="s">
        <v>46</v>
      </c>
      <c r="D998" s="3">
        <v>76135</v>
      </c>
      <c r="E998" t="s">
        <v>80</v>
      </c>
      <c r="F998" t="s">
        <v>48</v>
      </c>
      <c r="G998" t="s">
        <v>49</v>
      </c>
      <c r="H998" t="s">
        <v>50</v>
      </c>
      <c r="I998" t="s">
        <v>51</v>
      </c>
      <c r="J998" t="s">
        <v>102</v>
      </c>
      <c r="K998" t="s">
        <v>102</v>
      </c>
      <c r="L998" t="s">
        <v>103</v>
      </c>
      <c r="M998" t="s">
        <v>52</v>
      </c>
      <c r="N998" t="s">
        <v>2745</v>
      </c>
      <c r="O998" t="s">
        <v>2241</v>
      </c>
      <c r="P998" t="s">
        <v>2746</v>
      </c>
      <c r="Q998" s="3">
        <v>300001600850795</v>
      </c>
      <c r="R998" t="s">
        <v>2243</v>
      </c>
      <c r="S998">
        <v>278664.73</v>
      </c>
      <c r="T998">
        <v>278664.73</v>
      </c>
      <c r="U998" s="3">
        <v>1</v>
      </c>
      <c r="V998" t="s">
        <v>2747</v>
      </c>
      <c r="W998" t="s">
        <v>2495</v>
      </c>
      <c r="X998" t="s">
        <v>2496</v>
      </c>
      <c r="Y998" s="3">
        <v>1127</v>
      </c>
      <c r="Z998" t="s">
        <v>2741</v>
      </c>
      <c r="AA998" t="s">
        <v>2748</v>
      </c>
      <c r="AB998" t="s">
        <v>2743</v>
      </c>
      <c r="AC998" t="s">
        <v>2744</v>
      </c>
      <c r="AD998" t="s">
        <v>110</v>
      </c>
      <c r="AE998" t="s">
        <v>60</v>
      </c>
      <c r="AF998" t="s">
        <v>2247</v>
      </c>
      <c r="AH998" s="3">
        <v>0</v>
      </c>
      <c r="AI998" s="3">
        <v>2024</v>
      </c>
      <c r="AJ998" s="4">
        <v>45373</v>
      </c>
      <c r="AK998" s="5">
        <v>45373</v>
      </c>
      <c r="AL998" t="s">
        <v>43</v>
      </c>
      <c r="AM998" t="s">
        <v>116</v>
      </c>
      <c r="AN998">
        <v>0</v>
      </c>
      <c r="AP998">
        <v>13.43</v>
      </c>
      <c r="AQ998" s="6">
        <v>-13.43</v>
      </c>
    </row>
    <row r="999" spans="1:43" x14ac:dyDescent="0.3">
      <c r="A999" t="s">
        <v>2239</v>
      </c>
      <c r="B999" t="s">
        <v>517</v>
      </c>
      <c r="C999" t="s">
        <v>46</v>
      </c>
      <c r="D999" s="3">
        <v>76135</v>
      </c>
      <c r="E999" t="s">
        <v>80</v>
      </c>
      <c r="F999" t="s">
        <v>48</v>
      </c>
      <c r="G999" t="s">
        <v>49</v>
      </c>
      <c r="H999" t="s">
        <v>50</v>
      </c>
      <c r="I999" t="s">
        <v>51</v>
      </c>
      <c r="J999" t="s">
        <v>102</v>
      </c>
      <c r="K999" t="s">
        <v>102</v>
      </c>
      <c r="L999" t="s">
        <v>103</v>
      </c>
      <c r="M999" t="s">
        <v>52</v>
      </c>
      <c r="N999" t="s">
        <v>2753</v>
      </c>
      <c r="O999" t="s">
        <v>2241</v>
      </c>
      <c r="P999" t="s">
        <v>2754</v>
      </c>
      <c r="Q999" s="3">
        <v>300001603023466</v>
      </c>
      <c r="R999" t="s">
        <v>2243</v>
      </c>
      <c r="S999">
        <v>19000</v>
      </c>
      <c r="T999">
        <v>19000</v>
      </c>
      <c r="U999" s="3">
        <v>1</v>
      </c>
      <c r="V999" t="s">
        <v>2755</v>
      </c>
      <c r="W999" t="s">
        <v>2756</v>
      </c>
      <c r="X999" t="s">
        <v>2757</v>
      </c>
      <c r="Y999" s="3">
        <v>1124</v>
      </c>
      <c r="Z999" t="s">
        <v>2741</v>
      </c>
      <c r="AA999" t="s">
        <v>2758</v>
      </c>
      <c r="AB999" t="s">
        <v>2743</v>
      </c>
      <c r="AC999" t="s">
        <v>2744</v>
      </c>
      <c r="AD999" t="s">
        <v>110</v>
      </c>
      <c r="AE999" t="s">
        <v>60</v>
      </c>
      <c r="AF999" t="s">
        <v>2247</v>
      </c>
      <c r="AH999" s="3">
        <v>0</v>
      </c>
      <c r="AI999" s="3">
        <v>2024</v>
      </c>
      <c r="AJ999" s="4">
        <v>45373</v>
      </c>
      <c r="AK999" s="5">
        <v>45373</v>
      </c>
      <c r="AL999" t="s">
        <v>43</v>
      </c>
      <c r="AM999" t="s">
        <v>116</v>
      </c>
      <c r="AN999">
        <v>0</v>
      </c>
      <c r="AP999">
        <v>0.92</v>
      </c>
      <c r="AQ999" s="6">
        <v>-0.92</v>
      </c>
    </row>
    <row r="1000" spans="1:43" x14ac:dyDescent="0.3">
      <c r="A1000" t="s">
        <v>2239</v>
      </c>
      <c r="B1000" t="s">
        <v>440</v>
      </c>
      <c r="C1000" t="s">
        <v>46</v>
      </c>
      <c r="D1000" s="3">
        <v>76135</v>
      </c>
      <c r="E1000" t="s">
        <v>80</v>
      </c>
      <c r="F1000" t="s">
        <v>48</v>
      </c>
      <c r="G1000" t="s">
        <v>49</v>
      </c>
      <c r="H1000" t="s">
        <v>50</v>
      </c>
      <c r="I1000" t="s">
        <v>51</v>
      </c>
      <c r="J1000" t="s">
        <v>102</v>
      </c>
      <c r="K1000" t="s">
        <v>102</v>
      </c>
      <c r="L1000" t="s">
        <v>103</v>
      </c>
      <c r="M1000" t="s">
        <v>52</v>
      </c>
      <c r="N1000" t="s">
        <v>2766</v>
      </c>
      <c r="O1000" t="s">
        <v>2241</v>
      </c>
      <c r="P1000" t="s">
        <v>2767</v>
      </c>
      <c r="Q1000" s="3">
        <v>300001702512112</v>
      </c>
      <c r="R1000" t="s">
        <v>2243</v>
      </c>
      <c r="S1000">
        <v>223984.5</v>
      </c>
      <c r="T1000">
        <v>223984.5</v>
      </c>
      <c r="U1000" s="3">
        <v>1</v>
      </c>
      <c r="V1000" t="s">
        <v>2768</v>
      </c>
      <c r="W1000" t="s">
        <v>2489</v>
      </c>
      <c r="X1000" t="s">
        <v>2490</v>
      </c>
      <c r="Y1000" s="3">
        <v>336</v>
      </c>
      <c r="Z1000" t="s">
        <v>2769</v>
      </c>
      <c r="AA1000" t="s">
        <v>2770</v>
      </c>
      <c r="AB1000" t="s">
        <v>2771</v>
      </c>
      <c r="AC1000" t="s">
        <v>2772</v>
      </c>
      <c r="AD1000" t="s">
        <v>110</v>
      </c>
      <c r="AE1000" t="s">
        <v>60</v>
      </c>
      <c r="AF1000" t="s">
        <v>2247</v>
      </c>
      <c r="AH1000" s="3">
        <v>0</v>
      </c>
      <c r="AI1000" s="3">
        <v>2024</v>
      </c>
      <c r="AJ1000" s="4">
        <v>45408</v>
      </c>
      <c r="AK1000" s="5">
        <v>45408</v>
      </c>
      <c r="AL1000" t="s">
        <v>43</v>
      </c>
      <c r="AM1000" t="s">
        <v>116</v>
      </c>
      <c r="AN1000">
        <v>0</v>
      </c>
      <c r="AP1000">
        <v>4.1100000000000003</v>
      </c>
      <c r="AQ1000" s="6">
        <v>-4.1100000000000003</v>
      </c>
    </row>
    <row r="1001" spans="1:43" x14ac:dyDescent="0.3">
      <c r="A1001" t="s">
        <v>2239</v>
      </c>
      <c r="B1001" t="s">
        <v>224</v>
      </c>
      <c r="C1001" t="s">
        <v>46</v>
      </c>
      <c r="D1001" s="3">
        <v>76135</v>
      </c>
      <c r="E1001" t="s">
        <v>80</v>
      </c>
      <c r="F1001" t="s">
        <v>48</v>
      </c>
      <c r="G1001" t="s">
        <v>49</v>
      </c>
      <c r="H1001" t="s">
        <v>50</v>
      </c>
      <c r="I1001" t="s">
        <v>51</v>
      </c>
      <c r="J1001" t="s">
        <v>102</v>
      </c>
      <c r="K1001" t="s">
        <v>102</v>
      </c>
      <c r="L1001" t="s">
        <v>103</v>
      </c>
      <c r="M1001" t="s">
        <v>52</v>
      </c>
      <c r="N1001" t="s">
        <v>2788</v>
      </c>
      <c r="O1001" t="s">
        <v>2241</v>
      </c>
      <c r="P1001" t="s">
        <v>2789</v>
      </c>
      <c r="Q1001" s="3">
        <v>300001743312055</v>
      </c>
      <c r="R1001" t="s">
        <v>2243</v>
      </c>
      <c r="S1001">
        <v>215090</v>
      </c>
      <c r="T1001">
        <v>215090</v>
      </c>
      <c r="U1001" s="3">
        <v>1</v>
      </c>
      <c r="V1001" t="s">
        <v>2790</v>
      </c>
      <c r="W1001" t="s">
        <v>2711</v>
      </c>
      <c r="X1001" t="s">
        <v>2712</v>
      </c>
      <c r="Y1001" s="3">
        <v>343</v>
      </c>
      <c r="Z1001" t="s">
        <v>2791</v>
      </c>
      <c r="AA1001" t="s">
        <v>2792</v>
      </c>
      <c r="AB1001" t="s">
        <v>2793</v>
      </c>
      <c r="AC1001" t="s">
        <v>2794</v>
      </c>
      <c r="AD1001" t="s">
        <v>110</v>
      </c>
      <c r="AE1001" t="s">
        <v>60</v>
      </c>
      <c r="AF1001" t="s">
        <v>2247</v>
      </c>
      <c r="AH1001" s="3">
        <v>0</v>
      </c>
      <c r="AI1001" s="3">
        <v>2024</v>
      </c>
      <c r="AJ1001" s="4">
        <v>45448</v>
      </c>
      <c r="AK1001" s="5">
        <v>45448</v>
      </c>
      <c r="AL1001" t="s">
        <v>43</v>
      </c>
      <c r="AM1001" t="s">
        <v>116</v>
      </c>
      <c r="AN1001">
        <v>0</v>
      </c>
      <c r="AP1001">
        <v>1.71</v>
      </c>
      <c r="AQ1001" s="6">
        <v>-1.71</v>
      </c>
    </row>
    <row r="1002" spans="1:43" x14ac:dyDescent="0.3">
      <c r="A1002" t="s">
        <v>2239</v>
      </c>
      <c r="B1002" t="s">
        <v>137</v>
      </c>
      <c r="C1002" t="s">
        <v>46</v>
      </c>
      <c r="D1002" s="3">
        <v>76135</v>
      </c>
      <c r="E1002" t="s">
        <v>80</v>
      </c>
      <c r="F1002" t="s">
        <v>48</v>
      </c>
      <c r="G1002" t="s">
        <v>49</v>
      </c>
      <c r="H1002" t="s">
        <v>50</v>
      </c>
      <c r="I1002" t="s">
        <v>51</v>
      </c>
      <c r="J1002" t="s">
        <v>102</v>
      </c>
      <c r="K1002" t="s">
        <v>102</v>
      </c>
      <c r="L1002" t="s">
        <v>103</v>
      </c>
      <c r="M1002" t="s">
        <v>52</v>
      </c>
      <c r="N1002" t="s">
        <v>3102</v>
      </c>
      <c r="O1002" t="s">
        <v>2241</v>
      </c>
      <c r="P1002" t="s">
        <v>3103</v>
      </c>
      <c r="Q1002" s="3">
        <v>300002437231469</v>
      </c>
      <c r="R1002" t="s">
        <v>2243</v>
      </c>
      <c r="S1002">
        <v>472500</v>
      </c>
      <c r="T1002">
        <v>23924.06</v>
      </c>
      <c r="U1002" s="3">
        <v>8</v>
      </c>
      <c r="V1002" t="s">
        <v>3104</v>
      </c>
      <c r="W1002" t="s">
        <v>2280</v>
      </c>
      <c r="X1002" t="s">
        <v>2281</v>
      </c>
      <c r="Y1002" s="3">
        <v>581</v>
      </c>
      <c r="Z1002" t="s">
        <v>3099</v>
      </c>
      <c r="AA1002" t="s">
        <v>3105</v>
      </c>
      <c r="AB1002" t="s">
        <v>3100</v>
      </c>
      <c r="AC1002" t="s">
        <v>3101</v>
      </c>
      <c r="AD1002" t="s">
        <v>110</v>
      </c>
      <c r="AE1002" t="s">
        <v>60</v>
      </c>
      <c r="AF1002" t="s">
        <v>2247</v>
      </c>
      <c r="AH1002" s="3">
        <v>0</v>
      </c>
      <c r="AI1002" s="3">
        <v>2025</v>
      </c>
      <c r="AJ1002" s="4">
        <v>45715</v>
      </c>
      <c r="AK1002" s="5">
        <v>45715</v>
      </c>
      <c r="AL1002" t="s">
        <v>43</v>
      </c>
      <c r="AM1002" t="s">
        <v>116</v>
      </c>
      <c r="AN1002">
        <v>0</v>
      </c>
      <c r="AP1002">
        <v>0.13</v>
      </c>
      <c r="AQ1002" s="6">
        <v>-0.13</v>
      </c>
    </row>
    <row r="1003" spans="1:43" x14ac:dyDescent="0.3">
      <c r="A1003" t="s">
        <v>2239</v>
      </c>
      <c r="B1003" t="s">
        <v>241</v>
      </c>
      <c r="C1003" t="s">
        <v>46</v>
      </c>
      <c r="D1003" s="3">
        <v>76135</v>
      </c>
      <c r="E1003" t="s">
        <v>80</v>
      </c>
      <c r="F1003" t="s">
        <v>48</v>
      </c>
      <c r="G1003" t="s">
        <v>49</v>
      </c>
      <c r="H1003" t="s">
        <v>50</v>
      </c>
      <c r="I1003" t="s">
        <v>51</v>
      </c>
      <c r="J1003" t="s">
        <v>102</v>
      </c>
      <c r="K1003" t="s">
        <v>102</v>
      </c>
      <c r="L1003" t="s">
        <v>103</v>
      </c>
      <c r="M1003" t="s">
        <v>52</v>
      </c>
      <c r="N1003" t="s">
        <v>3110</v>
      </c>
      <c r="O1003" t="s">
        <v>2241</v>
      </c>
      <c r="P1003" t="s">
        <v>3111</v>
      </c>
      <c r="Q1003" s="3">
        <v>300002443851023</v>
      </c>
      <c r="R1003" t="s">
        <v>2243</v>
      </c>
      <c r="S1003">
        <v>4500000</v>
      </c>
      <c r="T1003">
        <v>304431.28000000003</v>
      </c>
      <c r="U1003" s="3">
        <v>11</v>
      </c>
      <c r="V1003" t="s">
        <v>3112</v>
      </c>
      <c r="W1003" t="s">
        <v>2245</v>
      </c>
      <c r="X1003" t="s">
        <v>2246</v>
      </c>
      <c r="Y1003" s="3">
        <v>207</v>
      </c>
      <c r="Z1003" t="s">
        <v>3113</v>
      </c>
      <c r="AA1003" t="s">
        <v>3114</v>
      </c>
      <c r="AB1003" t="s">
        <v>3115</v>
      </c>
      <c r="AC1003" t="s">
        <v>3116</v>
      </c>
      <c r="AD1003" t="s">
        <v>110</v>
      </c>
      <c r="AE1003" t="s">
        <v>60</v>
      </c>
      <c r="AF1003" t="s">
        <v>3117</v>
      </c>
      <c r="AG1003" t="s">
        <v>3118</v>
      </c>
      <c r="AH1003" s="3">
        <v>12</v>
      </c>
      <c r="AI1003" s="3">
        <v>2025</v>
      </c>
      <c r="AJ1003" s="4">
        <v>45722</v>
      </c>
      <c r="AK1003" s="5">
        <v>45722</v>
      </c>
      <c r="AL1003" t="s">
        <v>43</v>
      </c>
      <c r="AM1003" t="s">
        <v>116</v>
      </c>
      <c r="AN1003">
        <v>0</v>
      </c>
      <c r="AP1003">
        <v>6.28</v>
      </c>
      <c r="AQ1003" s="6">
        <v>-6.28</v>
      </c>
    </row>
    <row r="1004" spans="1:43" x14ac:dyDescent="0.3">
      <c r="A1004" t="s">
        <v>2239</v>
      </c>
      <c r="B1004" t="s">
        <v>241</v>
      </c>
      <c r="C1004" t="s">
        <v>46</v>
      </c>
      <c r="D1004" s="3">
        <v>76135</v>
      </c>
      <c r="E1004" t="s">
        <v>80</v>
      </c>
      <c r="F1004" t="s">
        <v>48</v>
      </c>
      <c r="G1004" t="s">
        <v>49</v>
      </c>
      <c r="H1004" t="s">
        <v>50</v>
      </c>
      <c r="I1004" t="s">
        <v>51</v>
      </c>
      <c r="J1004" t="s">
        <v>102</v>
      </c>
      <c r="K1004" t="s">
        <v>102</v>
      </c>
      <c r="L1004" t="s">
        <v>103</v>
      </c>
      <c r="M1004" t="s">
        <v>52</v>
      </c>
      <c r="N1004" t="s">
        <v>3123</v>
      </c>
      <c r="O1004" t="s">
        <v>2241</v>
      </c>
      <c r="P1004" t="s">
        <v>3124</v>
      </c>
      <c r="Q1004" s="3">
        <v>300002450556077</v>
      </c>
      <c r="R1004" t="s">
        <v>2243</v>
      </c>
      <c r="S1004">
        <v>64464</v>
      </c>
      <c r="T1004">
        <v>64464</v>
      </c>
      <c r="U1004" s="3">
        <v>1</v>
      </c>
      <c r="V1004" t="s">
        <v>3125</v>
      </c>
      <c r="W1004" t="s">
        <v>2245</v>
      </c>
      <c r="X1004" t="s">
        <v>2246</v>
      </c>
      <c r="Y1004" s="3">
        <v>206</v>
      </c>
      <c r="Z1004" t="s">
        <v>3113</v>
      </c>
      <c r="AA1004" t="s">
        <v>3126</v>
      </c>
      <c r="AB1004" t="s">
        <v>3115</v>
      </c>
      <c r="AC1004" t="s">
        <v>3116</v>
      </c>
      <c r="AD1004" t="s">
        <v>110</v>
      </c>
      <c r="AE1004" t="s">
        <v>60</v>
      </c>
      <c r="AF1004" t="s">
        <v>2247</v>
      </c>
      <c r="AH1004" s="3">
        <v>0</v>
      </c>
      <c r="AI1004" s="3">
        <v>2025</v>
      </c>
      <c r="AJ1004" s="4">
        <v>45722</v>
      </c>
      <c r="AK1004" s="5">
        <v>45722</v>
      </c>
      <c r="AL1004" t="s">
        <v>43</v>
      </c>
      <c r="AM1004" t="s">
        <v>116</v>
      </c>
      <c r="AN1004">
        <v>0</v>
      </c>
      <c r="AP1004">
        <v>1.67</v>
      </c>
      <c r="AQ1004" s="6">
        <v>-1.67</v>
      </c>
    </row>
    <row r="1005" spans="1:43" x14ac:dyDescent="0.3">
      <c r="A1005" t="s">
        <v>2239</v>
      </c>
      <c r="B1005" t="s">
        <v>241</v>
      </c>
      <c r="C1005" t="s">
        <v>46</v>
      </c>
      <c r="D1005" s="3">
        <v>76135</v>
      </c>
      <c r="E1005" t="s">
        <v>80</v>
      </c>
      <c r="F1005" t="s">
        <v>48</v>
      </c>
      <c r="G1005" t="s">
        <v>49</v>
      </c>
      <c r="H1005" t="s">
        <v>50</v>
      </c>
      <c r="I1005" t="s">
        <v>51</v>
      </c>
      <c r="J1005" t="s">
        <v>102</v>
      </c>
      <c r="K1005" t="s">
        <v>102</v>
      </c>
      <c r="L1005" t="s">
        <v>103</v>
      </c>
      <c r="M1005" t="s">
        <v>52</v>
      </c>
      <c r="N1005" t="s">
        <v>3140</v>
      </c>
      <c r="O1005" t="s">
        <v>2241</v>
      </c>
      <c r="P1005" t="s">
        <v>3141</v>
      </c>
      <c r="Q1005" s="3">
        <v>300002491516341</v>
      </c>
      <c r="R1005" t="s">
        <v>2243</v>
      </c>
      <c r="S1005">
        <v>6750</v>
      </c>
      <c r="T1005">
        <v>6750</v>
      </c>
      <c r="U1005" s="3">
        <v>1</v>
      </c>
      <c r="V1005" t="s">
        <v>3142</v>
      </c>
      <c r="W1005" t="s">
        <v>2495</v>
      </c>
      <c r="X1005" t="s">
        <v>2496</v>
      </c>
      <c r="Y1005" s="3">
        <v>511</v>
      </c>
      <c r="Z1005" t="s">
        <v>3089</v>
      </c>
      <c r="AA1005" t="s">
        <v>3143</v>
      </c>
      <c r="AB1005" t="s">
        <v>3091</v>
      </c>
      <c r="AC1005" t="s">
        <v>3092</v>
      </c>
      <c r="AD1005" t="s">
        <v>110</v>
      </c>
      <c r="AE1005" t="s">
        <v>60</v>
      </c>
      <c r="AF1005" t="s">
        <v>3144</v>
      </c>
      <c r="AG1005" t="s">
        <v>3145</v>
      </c>
      <c r="AH1005" s="3">
        <v>1</v>
      </c>
      <c r="AI1005" s="3">
        <v>2025</v>
      </c>
      <c r="AJ1005" s="4">
        <v>45734</v>
      </c>
      <c r="AK1005" s="5">
        <v>45734</v>
      </c>
      <c r="AL1005" t="s">
        <v>43</v>
      </c>
      <c r="AM1005" t="s">
        <v>116</v>
      </c>
      <c r="AN1005">
        <v>0</v>
      </c>
      <c r="AP1005">
        <v>0.14000000000000001</v>
      </c>
      <c r="AQ1005" s="6">
        <v>-0.14000000000000001</v>
      </c>
    </row>
    <row r="1006" spans="1:43" x14ac:dyDescent="0.3">
      <c r="A1006" t="s">
        <v>3497</v>
      </c>
      <c r="B1006" t="s">
        <v>156</v>
      </c>
      <c r="C1006" t="s">
        <v>46</v>
      </c>
      <c r="D1006" s="3">
        <v>72410</v>
      </c>
      <c r="E1006" t="s">
        <v>47</v>
      </c>
      <c r="F1006" t="s">
        <v>48</v>
      </c>
      <c r="G1006" t="s">
        <v>49</v>
      </c>
      <c r="H1006" t="s">
        <v>50</v>
      </c>
      <c r="I1006" t="s">
        <v>51</v>
      </c>
      <c r="J1006" t="s">
        <v>102</v>
      </c>
      <c r="K1006" t="s">
        <v>1227</v>
      </c>
      <c r="L1006" t="s">
        <v>1228</v>
      </c>
      <c r="M1006" t="s">
        <v>52</v>
      </c>
      <c r="N1006" t="s">
        <v>3224</v>
      </c>
      <c r="O1006" t="s">
        <v>3498</v>
      </c>
      <c r="P1006" t="s">
        <v>3223</v>
      </c>
      <c r="Q1006" s="3">
        <v>300000802525620</v>
      </c>
      <c r="R1006" t="s">
        <v>2243</v>
      </c>
      <c r="S1006">
        <v>6945</v>
      </c>
      <c r="T1006">
        <v>375</v>
      </c>
      <c r="U1006" s="3">
        <v>2</v>
      </c>
      <c r="V1006" t="s">
        <v>3224</v>
      </c>
      <c r="W1006" t="s">
        <v>2711</v>
      </c>
      <c r="X1006" t="s">
        <v>2712</v>
      </c>
      <c r="Y1006" s="3">
        <v>5</v>
      </c>
      <c r="Z1006" t="s">
        <v>4346</v>
      </c>
      <c r="AA1006" t="s">
        <v>4347</v>
      </c>
      <c r="AB1006" t="s">
        <v>4348</v>
      </c>
      <c r="AC1006" t="s">
        <v>3551</v>
      </c>
      <c r="AD1006" t="s">
        <v>110</v>
      </c>
      <c r="AE1006" t="s">
        <v>60</v>
      </c>
      <c r="AF1006" t="s">
        <v>3225</v>
      </c>
      <c r="AG1006" t="s">
        <v>3226</v>
      </c>
      <c r="AH1006" s="3">
        <v>2</v>
      </c>
      <c r="AI1006" s="3">
        <v>2023</v>
      </c>
      <c r="AJ1006" s="4">
        <v>44991</v>
      </c>
      <c r="AK1006" s="5">
        <v>45013</v>
      </c>
      <c r="AL1006" t="s">
        <v>3580</v>
      </c>
      <c r="AM1006" t="s">
        <v>61</v>
      </c>
      <c r="AN1006">
        <v>375</v>
      </c>
      <c r="AO1006">
        <v>375</v>
      </c>
      <c r="AQ1006" s="6">
        <v>375</v>
      </c>
    </row>
    <row r="1007" spans="1:43" x14ac:dyDescent="0.3">
      <c r="A1007" t="s">
        <v>3497</v>
      </c>
      <c r="B1007" t="s">
        <v>156</v>
      </c>
      <c r="C1007" t="s">
        <v>46</v>
      </c>
      <c r="D1007" s="3">
        <v>72410</v>
      </c>
      <c r="E1007" t="s">
        <v>47</v>
      </c>
      <c r="F1007" t="s">
        <v>48</v>
      </c>
      <c r="G1007" t="s">
        <v>49</v>
      </c>
      <c r="H1007" t="s">
        <v>50</v>
      </c>
      <c r="I1007" t="s">
        <v>51</v>
      </c>
      <c r="J1007" t="s">
        <v>102</v>
      </c>
      <c r="K1007" t="s">
        <v>1227</v>
      </c>
      <c r="L1007" t="s">
        <v>1228</v>
      </c>
      <c r="M1007" t="s">
        <v>52</v>
      </c>
      <c r="N1007" t="s">
        <v>3224</v>
      </c>
      <c r="O1007" t="s">
        <v>3498</v>
      </c>
      <c r="P1007" t="s">
        <v>3223</v>
      </c>
      <c r="Q1007" s="3">
        <v>300000802525620</v>
      </c>
      <c r="R1007" t="s">
        <v>2243</v>
      </c>
      <c r="S1007">
        <v>6945</v>
      </c>
      <c r="T1007">
        <v>790</v>
      </c>
      <c r="U1007" s="3">
        <v>3</v>
      </c>
      <c r="V1007" t="s">
        <v>3224</v>
      </c>
      <c r="W1007" t="s">
        <v>2711</v>
      </c>
      <c r="X1007" t="s">
        <v>2712</v>
      </c>
      <c r="Y1007" s="3">
        <v>6</v>
      </c>
      <c r="Z1007" t="s">
        <v>4346</v>
      </c>
      <c r="AA1007" t="s">
        <v>4349</v>
      </c>
      <c r="AB1007" t="s">
        <v>4348</v>
      </c>
      <c r="AC1007" t="s">
        <v>3551</v>
      </c>
      <c r="AD1007" t="s">
        <v>110</v>
      </c>
      <c r="AE1007" t="s">
        <v>60</v>
      </c>
      <c r="AF1007" t="s">
        <v>3225</v>
      </c>
      <c r="AG1007" t="s">
        <v>3226</v>
      </c>
      <c r="AH1007" s="3">
        <v>3</v>
      </c>
      <c r="AI1007" s="3">
        <v>2023</v>
      </c>
      <c r="AJ1007" s="4">
        <v>44991</v>
      </c>
      <c r="AK1007" s="5">
        <v>45013</v>
      </c>
      <c r="AL1007" t="s">
        <v>4048</v>
      </c>
      <c r="AM1007" t="s">
        <v>61</v>
      </c>
      <c r="AN1007">
        <v>790</v>
      </c>
      <c r="AO1007">
        <v>790</v>
      </c>
      <c r="AQ1007" s="6">
        <v>790</v>
      </c>
    </row>
    <row r="1008" spans="1:43" x14ac:dyDescent="0.3">
      <c r="A1008" t="s">
        <v>3497</v>
      </c>
      <c r="B1008" t="s">
        <v>156</v>
      </c>
      <c r="C1008" t="s">
        <v>46</v>
      </c>
      <c r="D1008" s="3">
        <v>72410</v>
      </c>
      <c r="E1008" t="s">
        <v>47</v>
      </c>
      <c r="F1008" t="s">
        <v>48</v>
      </c>
      <c r="G1008" t="s">
        <v>49</v>
      </c>
      <c r="H1008" t="s">
        <v>50</v>
      </c>
      <c r="I1008" t="s">
        <v>51</v>
      </c>
      <c r="J1008" t="s">
        <v>102</v>
      </c>
      <c r="K1008" t="s">
        <v>1227</v>
      </c>
      <c r="L1008" t="s">
        <v>1228</v>
      </c>
      <c r="M1008" t="s">
        <v>52</v>
      </c>
      <c r="N1008" t="s">
        <v>3224</v>
      </c>
      <c r="O1008" t="s">
        <v>3498</v>
      </c>
      <c r="P1008" t="s">
        <v>3223</v>
      </c>
      <c r="Q1008" s="3">
        <v>300000802525620</v>
      </c>
      <c r="R1008" t="s">
        <v>2243</v>
      </c>
      <c r="S1008">
        <v>6945</v>
      </c>
      <c r="T1008">
        <v>5780</v>
      </c>
      <c r="U1008" s="3">
        <v>1</v>
      </c>
      <c r="V1008" t="s">
        <v>3224</v>
      </c>
      <c r="W1008" t="s">
        <v>2711</v>
      </c>
      <c r="X1008" t="s">
        <v>2712</v>
      </c>
      <c r="Y1008" s="3">
        <v>7</v>
      </c>
      <c r="Z1008" t="s">
        <v>4346</v>
      </c>
      <c r="AA1008" t="s">
        <v>4350</v>
      </c>
      <c r="AB1008" t="s">
        <v>4348</v>
      </c>
      <c r="AC1008" t="s">
        <v>3551</v>
      </c>
      <c r="AD1008" t="s">
        <v>110</v>
      </c>
      <c r="AE1008" t="s">
        <v>60</v>
      </c>
      <c r="AF1008" t="s">
        <v>3225</v>
      </c>
      <c r="AG1008" t="s">
        <v>3226</v>
      </c>
      <c r="AH1008" s="3">
        <v>1</v>
      </c>
      <c r="AI1008" s="3">
        <v>2023</v>
      </c>
      <c r="AJ1008" s="4">
        <v>44991</v>
      </c>
      <c r="AK1008" s="5">
        <v>45013</v>
      </c>
      <c r="AL1008" t="s">
        <v>3508</v>
      </c>
      <c r="AM1008" t="s">
        <v>61</v>
      </c>
      <c r="AN1008">
        <v>5780</v>
      </c>
      <c r="AO1008">
        <v>5780</v>
      </c>
      <c r="AQ1008" s="6">
        <v>5780</v>
      </c>
    </row>
    <row r="1009" spans="1:43" x14ac:dyDescent="0.3">
      <c r="A1009" t="s">
        <v>98</v>
      </c>
      <c r="B1009" t="s">
        <v>156</v>
      </c>
      <c r="C1009" t="s">
        <v>46</v>
      </c>
      <c r="D1009" s="3">
        <v>75105</v>
      </c>
      <c r="E1009" t="s">
        <v>100</v>
      </c>
      <c r="F1009" t="s">
        <v>48</v>
      </c>
      <c r="G1009" t="s">
        <v>49</v>
      </c>
      <c r="H1009" t="s">
        <v>50</v>
      </c>
      <c r="I1009" t="s">
        <v>51</v>
      </c>
      <c r="J1009" t="s">
        <v>1227</v>
      </c>
      <c r="K1009" t="s">
        <v>1227</v>
      </c>
      <c r="L1009" t="s">
        <v>1228</v>
      </c>
      <c r="M1009" t="s">
        <v>52</v>
      </c>
      <c r="N1009" t="s">
        <v>1229</v>
      </c>
      <c r="O1009" t="s">
        <v>105</v>
      </c>
      <c r="Q1009" s="3"/>
      <c r="U1009" s="3"/>
      <c r="W1009" t="s">
        <v>43</v>
      </c>
      <c r="X1009" t="s">
        <v>43</v>
      </c>
      <c r="Y1009" s="3">
        <v>796</v>
      </c>
      <c r="Z1009" t="s">
        <v>1230</v>
      </c>
      <c r="AA1009" t="s">
        <v>1231</v>
      </c>
      <c r="AB1009" t="s">
        <v>1232</v>
      </c>
      <c r="AC1009" t="s">
        <v>365</v>
      </c>
      <c r="AD1009" t="s">
        <v>110</v>
      </c>
      <c r="AE1009" t="s">
        <v>60</v>
      </c>
      <c r="AH1009" s="3"/>
      <c r="AI1009" s="3">
        <v>2023</v>
      </c>
      <c r="AJ1009" s="4">
        <v>45016</v>
      </c>
      <c r="AK1009" s="5">
        <v>45195</v>
      </c>
      <c r="AL1009" t="s">
        <v>43</v>
      </c>
      <c r="AM1009" t="s">
        <v>61</v>
      </c>
      <c r="AN1009">
        <v>26.25</v>
      </c>
      <c r="AO1009">
        <v>26.25</v>
      </c>
      <c r="AQ1009" s="6">
        <v>26.25</v>
      </c>
    </row>
    <row r="1010" spans="1:43" x14ac:dyDescent="0.3">
      <c r="A1010" t="s">
        <v>98</v>
      </c>
      <c r="B1010" t="s">
        <v>156</v>
      </c>
      <c r="C1010" t="s">
        <v>46</v>
      </c>
      <c r="D1010" s="3">
        <v>75105</v>
      </c>
      <c r="E1010" t="s">
        <v>100</v>
      </c>
      <c r="F1010" t="s">
        <v>48</v>
      </c>
      <c r="G1010" t="s">
        <v>49</v>
      </c>
      <c r="H1010" t="s">
        <v>50</v>
      </c>
      <c r="I1010" t="s">
        <v>51</v>
      </c>
      <c r="J1010" t="s">
        <v>1227</v>
      </c>
      <c r="K1010" t="s">
        <v>1227</v>
      </c>
      <c r="L1010" t="s">
        <v>1228</v>
      </c>
      <c r="M1010" t="s">
        <v>52</v>
      </c>
      <c r="N1010" t="s">
        <v>1233</v>
      </c>
      <c r="O1010" t="s">
        <v>105</v>
      </c>
      <c r="Q1010" s="3"/>
      <c r="U1010" s="3"/>
      <c r="W1010" t="s">
        <v>43</v>
      </c>
      <c r="X1010" t="s">
        <v>43</v>
      </c>
      <c r="Y1010" s="3">
        <v>797</v>
      </c>
      <c r="Z1010" t="s">
        <v>1230</v>
      </c>
      <c r="AA1010" t="s">
        <v>1234</v>
      </c>
      <c r="AB1010" t="s">
        <v>1232</v>
      </c>
      <c r="AC1010" t="s">
        <v>365</v>
      </c>
      <c r="AD1010" t="s">
        <v>110</v>
      </c>
      <c r="AE1010" t="s">
        <v>60</v>
      </c>
      <c r="AH1010" s="3"/>
      <c r="AI1010" s="3">
        <v>2023</v>
      </c>
      <c r="AJ1010" s="4">
        <v>45016</v>
      </c>
      <c r="AK1010" s="5">
        <v>45195</v>
      </c>
      <c r="AL1010" t="s">
        <v>43</v>
      </c>
      <c r="AM1010" t="s">
        <v>61</v>
      </c>
      <c r="AN1010">
        <v>55.300000000000004</v>
      </c>
      <c r="AO1010">
        <v>55.300000000000004</v>
      </c>
      <c r="AQ1010" s="6">
        <v>55.300000000000004</v>
      </c>
    </row>
    <row r="1011" spans="1:43" x14ac:dyDescent="0.3">
      <c r="A1011" t="s">
        <v>98</v>
      </c>
      <c r="B1011" t="s">
        <v>156</v>
      </c>
      <c r="C1011" t="s">
        <v>46</v>
      </c>
      <c r="D1011" s="3">
        <v>75105</v>
      </c>
      <c r="E1011" t="s">
        <v>100</v>
      </c>
      <c r="F1011" t="s">
        <v>48</v>
      </c>
      <c r="G1011" t="s">
        <v>49</v>
      </c>
      <c r="H1011" t="s">
        <v>50</v>
      </c>
      <c r="I1011" t="s">
        <v>51</v>
      </c>
      <c r="J1011" t="s">
        <v>1227</v>
      </c>
      <c r="K1011" t="s">
        <v>1227</v>
      </c>
      <c r="L1011" t="s">
        <v>1228</v>
      </c>
      <c r="M1011" t="s">
        <v>52</v>
      </c>
      <c r="N1011" t="s">
        <v>1235</v>
      </c>
      <c r="O1011" t="s">
        <v>105</v>
      </c>
      <c r="Q1011" s="3"/>
      <c r="U1011" s="3"/>
      <c r="W1011" t="s">
        <v>43</v>
      </c>
      <c r="X1011" t="s">
        <v>43</v>
      </c>
      <c r="Y1011" s="3">
        <v>798</v>
      </c>
      <c r="Z1011" t="s">
        <v>1230</v>
      </c>
      <c r="AA1011" t="s">
        <v>1236</v>
      </c>
      <c r="AB1011" t="s">
        <v>1232</v>
      </c>
      <c r="AC1011" t="s">
        <v>365</v>
      </c>
      <c r="AD1011" t="s">
        <v>110</v>
      </c>
      <c r="AE1011" t="s">
        <v>60</v>
      </c>
      <c r="AH1011" s="3"/>
      <c r="AI1011" s="3">
        <v>2023</v>
      </c>
      <c r="AJ1011" s="4">
        <v>45016</v>
      </c>
      <c r="AK1011" s="5">
        <v>45195</v>
      </c>
      <c r="AL1011" t="s">
        <v>43</v>
      </c>
      <c r="AM1011" t="s">
        <v>61</v>
      </c>
      <c r="AN1011">
        <v>404.6</v>
      </c>
      <c r="AO1011">
        <v>404.6</v>
      </c>
      <c r="AQ1011" s="6">
        <v>404.6</v>
      </c>
    </row>
    <row r="1012" spans="1:43" x14ac:dyDescent="0.3">
      <c r="A1012" t="s">
        <v>3497</v>
      </c>
      <c r="B1012" t="s">
        <v>130</v>
      </c>
      <c r="C1012" t="s">
        <v>46</v>
      </c>
      <c r="D1012" s="3">
        <v>71305</v>
      </c>
      <c r="E1012" t="s">
        <v>1378</v>
      </c>
      <c r="F1012" t="s">
        <v>48</v>
      </c>
      <c r="G1012" t="s">
        <v>49</v>
      </c>
      <c r="H1012" t="s">
        <v>50</v>
      </c>
      <c r="I1012" t="s">
        <v>51</v>
      </c>
      <c r="J1012" t="s">
        <v>102</v>
      </c>
      <c r="K1012" t="s">
        <v>102</v>
      </c>
      <c r="L1012" t="s">
        <v>131</v>
      </c>
      <c r="M1012" t="s">
        <v>52</v>
      </c>
      <c r="N1012" t="s">
        <v>3332</v>
      </c>
      <c r="O1012" t="s">
        <v>3498</v>
      </c>
      <c r="P1012" t="s">
        <v>3331</v>
      </c>
      <c r="Q1012" s="3">
        <v>300002194726532</v>
      </c>
      <c r="R1012" t="s">
        <v>2243</v>
      </c>
      <c r="S1012">
        <v>1500</v>
      </c>
      <c r="T1012">
        <v>1500</v>
      </c>
      <c r="U1012" s="3">
        <v>1</v>
      </c>
      <c r="V1012" t="s">
        <v>3332</v>
      </c>
      <c r="W1012" t="s">
        <v>3333</v>
      </c>
      <c r="X1012" t="s">
        <v>3334</v>
      </c>
      <c r="Y1012" s="3">
        <v>38</v>
      </c>
      <c r="Z1012" t="s">
        <v>4539</v>
      </c>
      <c r="AA1012" t="s">
        <v>4540</v>
      </c>
      <c r="AB1012" t="s">
        <v>4541</v>
      </c>
      <c r="AC1012" t="s">
        <v>4542</v>
      </c>
      <c r="AD1012" t="s">
        <v>110</v>
      </c>
      <c r="AE1012" t="s">
        <v>60</v>
      </c>
      <c r="AF1012" t="s">
        <v>3336</v>
      </c>
      <c r="AG1012" t="s">
        <v>3337</v>
      </c>
      <c r="AH1012" s="3">
        <v>1</v>
      </c>
      <c r="AI1012" s="3">
        <v>2024</v>
      </c>
      <c r="AJ1012" s="4">
        <v>45617</v>
      </c>
      <c r="AK1012" s="5">
        <v>45619</v>
      </c>
      <c r="AL1012" t="s">
        <v>3508</v>
      </c>
      <c r="AM1012" t="s">
        <v>61</v>
      </c>
      <c r="AN1012">
        <v>1500</v>
      </c>
      <c r="AO1012">
        <v>1500</v>
      </c>
      <c r="AQ1012" s="6">
        <v>1500</v>
      </c>
    </row>
    <row r="1013" spans="1:43" x14ac:dyDescent="0.3">
      <c r="A1013" t="s">
        <v>3497</v>
      </c>
      <c r="B1013" t="s">
        <v>71</v>
      </c>
      <c r="C1013" t="s">
        <v>46</v>
      </c>
      <c r="D1013" s="3">
        <v>71305</v>
      </c>
      <c r="E1013" t="s">
        <v>1378</v>
      </c>
      <c r="F1013" t="s">
        <v>48</v>
      </c>
      <c r="G1013" t="s">
        <v>49</v>
      </c>
      <c r="H1013" t="s">
        <v>50</v>
      </c>
      <c r="I1013" t="s">
        <v>51</v>
      </c>
      <c r="J1013" t="s">
        <v>102</v>
      </c>
      <c r="K1013" t="s">
        <v>102</v>
      </c>
      <c r="L1013" t="s">
        <v>131</v>
      </c>
      <c r="M1013" t="s">
        <v>52</v>
      </c>
      <c r="N1013" t="s">
        <v>3345</v>
      </c>
      <c r="O1013" t="s">
        <v>3498</v>
      </c>
      <c r="P1013" t="s">
        <v>3344</v>
      </c>
      <c r="Q1013" s="3">
        <v>300002253724823</v>
      </c>
      <c r="R1013" t="s">
        <v>2243</v>
      </c>
      <c r="S1013">
        <v>12000</v>
      </c>
      <c r="T1013">
        <v>12000</v>
      </c>
      <c r="U1013" s="3">
        <v>1</v>
      </c>
      <c r="V1013" t="s">
        <v>3345</v>
      </c>
      <c r="W1013" t="s">
        <v>3346</v>
      </c>
      <c r="X1013" t="s">
        <v>3347</v>
      </c>
      <c r="Y1013" s="3">
        <v>35</v>
      </c>
      <c r="Z1013" t="s">
        <v>4159</v>
      </c>
      <c r="AA1013" t="s">
        <v>4555</v>
      </c>
      <c r="AB1013" t="s">
        <v>4163</v>
      </c>
      <c r="AC1013" t="s">
        <v>4150</v>
      </c>
      <c r="AD1013" t="s">
        <v>110</v>
      </c>
      <c r="AE1013" t="s">
        <v>60</v>
      </c>
      <c r="AF1013" t="s">
        <v>3348</v>
      </c>
      <c r="AG1013" t="s">
        <v>3349</v>
      </c>
      <c r="AH1013" s="3">
        <v>1</v>
      </c>
      <c r="AI1013" s="3">
        <v>2024</v>
      </c>
      <c r="AJ1013" s="4">
        <v>45638</v>
      </c>
      <c r="AK1013" s="5">
        <v>45640</v>
      </c>
      <c r="AL1013" t="s">
        <v>3508</v>
      </c>
      <c r="AM1013" t="s">
        <v>61</v>
      </c>
      <c r="AN1013">
        <v>12000</v>
      </c>
      <c r="AO1013">
        <v>12000</v>
      </c>
      <c r="AQ1013" s="6">
        <v>12000</v>
      </c>
    </row>
    <row r="1014" spans="1:43" x14ac:dyDescent="0.3">
      <c r="A1014" t="s">
        <v>3497</v>
      </c>
      <c r="B1014" t="s">
        <v>190</v>
      </c>
      <c r="C1014" t="s">
        <v>46</v>
      </c>
      <c r="D1014" s="3">
        <v>71605</v>
      </c>
      <c r="E1014" t="s">
        <v>4670</v>
      </c>
      <c r="F1014" t="s">
        <v>48</v>
      </c>
      <c r="G1014" t="s">
        <v>49</v>
      </c>
      <c r="H1014" t="s">
        <v>50</v>
      </c>
      <c r="I1014" t="s">
        <v>51</v>
      </c>
      <c r="J1014" t="s">
        <v>102</v>
      </c>
      <c r="K1014" t="s">
        <v>102</v>
      </c>
      <c r="L1014" t="s">
        <v>131</v>
      </c>
      <c r="M1014" t="s">
        <v>52</v>
      </c>
      <c r="N1014" t="s">
        <v>3355</v>
      </c>
      <c r="O1014" t="s">
        <v>3498</v>
      </c>
      <c r="P1014" t="s">
        <v>3354</v>
      </c>
      <c r="Q1014" s="3">
        <v>300002377670308</v>
      </c>
      <c r="R1014" t="s">
        <v>2243</v>
      </c>
      <c r="S1014">
        <v>183.20000000000002</v>
      </c>
      <c r="T1014">
        <v>183.20000000000002</v>
      </c>
      <c r="U1014" s="3">
        <v>1</v>
      </c>
      <c r="V1014" t="s">
        <v>3355</v>
      </c>
      <c r="W1014" t="s">
        <v>3208</v>
      </c>
      <c r="X1014" t="s">
        <v>3209</v>
      </c>
      <c r="Y1014" s="3">
        <v>89</v>
      </c>
      <c r="Z1014" t="s">
        <v>4565</v>
      </c>
      <c r="AA1014" t="s">
        <v>4566</v>
      </c>
      <c r="AB1014" t="s">
        <v>4567</v>
      </c>
      <c r="AC1014" t="s">
        <v>4568</v>
      </c>
      <c r="AD1014" t="s">
        <v>110</v>
      </c>
      <c r="AE1014" t="s">
        <v>60</v>
      </c>
      <c r="AF1014" t="s">
        <v>3356</v>
      </c>
      <c r="AG1014" t="s">
        <v>3357</v>
      </c>
      <c r="AH1014" s="3">
        <v>1</v>
      </c>
      <c r="AI1014" s="3">
        <v>2025</v>
      </c>
      <c r="AJ1014" s="4">
        <v>45688</v>
      </c>
      <c r="AK1014" s="5">
        <v>45689</v>
      </c>
      <c r="AL1014" t="s">
        <v>3508</v>
      </c>
      <c r="AM1014" t="s">
        <v>61</v>
      </c>
      <c r="AN1014">
        <v>183.20000000000002</v>
      </c>
      <c r="AO1014">
        <v>183.20000000000002</v>
      </c>
      <c r="AQ1014" s="6">
        <v>183.20000000000002</v>
      </c>
    </row>
    <row r="1015" spans="1:43" x14ac:dyDescent="0.3">
      <c r="A1015" t="s">
        <v>3497</v>
      </c>
      <c r="B1015" t="s">
        <v>124</v>
      </c>
      <c r="C1015" t="s">
        <v>46</v>
      </c>
      <c r="D1015" s="3">
        <v>71610</v>
      </c>
      <c r="E1015" t="s">
        <v>4671</v>
      </c>
      <c r="F1015" t="s">
        <v>48</v>
      </c>
      <c r="G1015" t="s">
        <v>49</v>
      </c>
      <c r="H1015" t="s">
        <v>50</v>
      </c>
      <c r="I1015" t="s">
        <v>51</v>
      </c>
      <c r="J1015" t="s">
        <v>102</v>
      </c>
      <c r="K1015" t="s">
        <v>102</v>
      </c>
      <c r="L1015" t="s">
        <v>131</v>
      </c>
      <c r="M1015" t="s">
        <v>52</v>
      </c>
      <c r="N1015" t="s">
        <v>3207</v>
      </c>
      <c r="O1015" t="s">
        <v>3498</v>
      </c>
      <c r="P1015" t="s">
        <v>3206</v>
      </c>
      <c r="Q1015" s="3">
        <v>2996638</v>
      </c>
      <c r="R1015" t="s">
        <v>2243</v>
      </c>
      <c r="S1015">
        <v>284</v>
      </c>
      <c r="T1015">
        <v>284</v>
      </c>
      <c r="U1015" s="3">
        <v>1</v>
      </c>
      <c r="V1015" t="s">
        <v>3207</v>
      </c>
      <c r="W1015" t="s">
        <v>3208</v>
      </c>
      <c r="X1015" t="s">
        <v>3209</v>
      </c>
      <c r="Y1015" s="3">
        <v>6</v>
      </c>
      <c r="Z1015" t="s">
        <v>4334</v>
      </c>
      <c r="AA1015" t="s">
        <v>4335</v>
      </c>
      <c r="AB1015" t="s">
        <v>4336</v>
      </c>
      <c r="AC1015" t="s">
        <v>4006</v>
      </c>
      <c r="AD1015" t="s">
        <v>110</v>
      </c>
      <c r="AE1015" t="s">
        <v>60</v>
      </c>
      <c r="AF1015" t="s">
        <v>3210</v>
      </c>
      <c r="AG1015" t="s">
        <v>3211</v>
      </c>
      <c r="AH1015" s="3">
        <v>1</v>
      </c>
      <c r="AI1015" s="3">
        <v>2024</v>
      </c>
      <c r="AJ1015" s="4">
        <v>45566</v>
      </c>
      <c r="AK1015" s="5">
        <v>45603</v>
      </c>
      <c r="AL1015" t="s">
        <v>3508</v>
      </c>
      <c r="AM1015" t="s">
        <v>61</v>
      </c>
      <c r="AN1015">
        <v>284</v>
      </c>
      <c r="AO1015">
        <v>284</v>
      </c>
      <c r="AQ1015" s="6">
        <v>284</v>
      </c>
    </row>
    <row r="1016" spans="1:43" x14ac:dyDescent="0.3">
      <c r="A1016" t="s">
        <v>3497</v>
      </c>
      <c r="B1016" t="s">
        <v>124</v>
      </c>
      <c r="C1016" t="s">
        <v>46</v>
      </c>
      <c r="D1016" s="3">
        <v>71610</v>
      </c>
      <c r="E1016" t="s">
        <v>4671</v>
      </c>
      <c r="F1016" t="s">
        <v>48</v>
      </c>
      <c r="G1016" t="s">
        <v>49</v>
      </c>
      <c r="H1016" t="s">
        <v>50</v>
      </c>
      <c r="I1016" t="s">
        <v>51</v>
      </c>
      <c r="J1016" t="s">
        <v>102</v>
      </c>
      <c r="K1016" t="s">
        <v>102</v>
      </c>
      <c r="L1016" t="s">
        <v>131</v>
      </c>
      <c r="M1016" t="s">
        <v>52</v>
      </c>
      <c r="N1016" t="s">
        <v>3213</v>
      </c>
      <c r="O1016" t="s">
        <v>3498</v>
      </c>
      <c r="P1016" t="s">
        <v>3212</v>
      </c>
      <c r="Q1016" s="3">
        <v>2996639</v>
      </c>
      <c r="R1016" t="s">
        <v>2243</v>
      </c>
      <c r="S1016">
        <v>284</v>
      </c>
      <c r="T1016">
        <v>284</v>
      </c>
      <c r="U1016" s="3">
        <v>1</v>
      </c>
      <c r="V1016" t="s">
        <v>3213</v>
      </c>
      <c r="W1016" t="s">
        <v>3208</v>
      </c>
      <c r="X1016" t="s">
        <v>3209</v>
      </c>
      <c r="Y1016" s="3">
        <v>7</v>
      </c>
      <c r="Z1016" t="s">
        <v>4334</v>
      </c>
      <c r="AA1016" t="s">
        <v>4337</v>
      </c>
      <c r="AB1016" t="s">
        <v>4336</v>
      </c>
      <c r="AC1016" t="s">
        <v>4006</v>
      </c>
      <c r="AD1016" t="s">
        <v>110</v>
      </c>
      <c r="AE1016" t="s">
        <v>60</v>
      </c>
      <c r="AF1016" t="s">
        <v>3210</v>
      </c>
      <c r="AG1016" t="s">
        <v>3214</v>
      </c>
      <c r="AH1016" s="3">
        <v>1</v>
      </c>
      <c r="AI1016" s="3">
        <v>2024</v>
      </c>
      <c r="AJ1016" s="4">
        <v>45566</v>
      </c>
      <c r="AK1016" s="5">
        <v>45603</v>
      </c>
      <c r="AL1016" t="s">
        <v>3508</v>
      </c>
      <c r="AM1016" t="s">
        <v>61</v>
      </c>
      <c r="AN1016">
        <v>284</v>
      </c>
      <c r="AO1016">
        <v>284</v>
      </c>
      <c r="AQ1016" s="6">
        <v>284</v>
      </c>
    </row>
    <row r="1017" spans="1:43" x14ac:dyDescent="0.3">
      <c r="A1017" t="s">
        <v>3497</v>
      </c>
      <c r="B1017" t="s">
        <v>130</v>
      </c>
      <c r="C1017" t="s">
        <v>46</v>
      </c>
      <c r="D1017" s="3">
        <v>71610</v>
      </c>
      <c r="E1017" t="s">
        <v>4671</v>
      </c>
      <c r="F1017" t="s">
        <v>48</v>
      </c>
      <c r="G1017" t="s">
        <v>49</v>
      </c>
      <c r="H1017" t="s">
        <v>50</v>
      </c>
      <c r="I1017" t="s">
        <v>51</v>
      </c>
      <c r="J1017" t="s">
        <v>102</v>
      </c>
      <c r="K1017" t="s">
        <v>102</v>
      </c>
      <c r="L1017" t="s">
        <v>131</v>
      </c>
      <c r="M1017" t="s">
        <v>52</v>
      </c>
      <c r="N1017" t="s">
        <v>3216</v>
      </c>
      <c r="O1017" t="s">
        <v>3498</v>
      </c>
      <c r="P1017" t="s">
        <v>3215</v>
      </c>
      <c r="Q1017" s="3">
        <v>3020617</v>
      </c>
      <c r="R1017" t="s">
        <v>2243</v>
      </c>
      <c r="S1017">
        <v>284</v>
      </c>
      <c r="T1017">
        <v>284</v>
      </c>
      <c r="U1017" s="3">
        <v>1</v>
      </c>
      <c r="V1017" t="s">
        <v>3216</v>
      </c>
      <c r="W1017" t="s">
        <v>3208</v>
      </c>
      <c r="X1017" t="s">
        <v>3209</v>
      </c>
      <c r="Y1017" s="3">
        <v>86</v>
      </c>
      <c r="Z1017" t="s">
        <v>4338</v>
      </c>
      <c r="AA1017" t="s">
        <v>4339</v>
      </c>
      <c r="AB1017" t="s">
        <v>4340</v>
      </c>
      <c r="AC1017" t="s">
        <v>4341</v>
      </c>
      <c r="AD1017" t="s">
        <v>110</v>
      </c>
      <c r="AE1017" t="s">
        <v>60</v>
      </c>
      <c r="AF1017" t="s">
        <v>3040</v>
      </c>
      <c r="AG1017" t="s">
        <v>3217</v>
      </c>
      <c r="AH1017" s="3">
        <v>1</v>
      </c>
      <c r="AI1017" s="3">
        <v>2024</v>
      </c>
      <c r="AJ1017" s="4">
        <v>45601</v>
      </c>
      <c r="AK1017" s="5">
        <v>45608</v>
      </c>
      <c r="AL1017" t="s">
        <v>3508</v>
      </c>
      <c r="AM1017" t="s">
        <v>61</v>
      </c>
      <c r="AN1017">
        <v>284</v>
      </c>
      <c r="AO1017">
        <v>284</v>
      </c>
      <c r="AQ1017" s="6">
        <v>284</v>
      </c>
    </row>
    <row r="1018" spans="1:43" x14ac:dyDescent="0.3">
      <c r="A1018" t="s">
        <v>3497</v>
      </c>
      <c r="B1018" t="s">
        <v>190</v>
      </c>
      <c r="C1018" t="s">
        <v>46</v>
      </c>
      <c r="D1018" s="3">
        <v>71615</v>
      </c>
      <c r="E1018" t="s">
        <v>4642</v>
      </c>
      <c r="F1018" t="s">
        <v>48</v>
      </c>
      <c r="G1018" t="s">
        <v>49</v>
      </c>
      <c r="H1018" t="s">
        <v>50</v>
      </c>
      <c r="I1018" t="s">
        <v>51</v>
      </c>
      <c r="J1018" t="s">
        <v>102</v>
      </c>
      <c r="K1018" t="s">
        <v>102</v>
      </c>
      <c r="L1018" t="s">
        <v>131</v>
      </c>
      <c r="M1018" t="s">
        <v>52</v>
      </c>
      <c r="N1018" t="s">
        <v>4559</v>
      </c>
      <c r="O1018" t="s">
        <v>3498</v>
      </c>
      <c r="P1018" t="s">
        <v>4560</v>
      </c>
      <c r="Q1018" s="3">
        <v>300002374456906</v>
      </c>
      <c r="R1018" t="s">
        <v>2243</v>
      </c>
      <c r="S1018">
        <v>713.6</v>
      </c>
      <c r="T1018">
        <v>713.6</v>
      </c>
      <c r="U1018" s="3">
        <v>1</v>
      </c>
      <c r="V1018" t="s">
        <v>4559</v>
      </c>
      <c r="W1018" t="s">
        <v>3323</v>
      </c>
      <c r="X1018" t="s">
        <v>3324</v>
      </c>
      <c r="Y1018" s="3">
        <v>278</v>
      </c>
      <c r="Z1018" t="s">
        <v>4561</v>
      </c>
      <c r="AA1018" t="s">
        <v>4562</v>
      </c>
      <c r="AB1018" t="s">
        <v>4563</v>
      </c>
      <c r="AC1018" t="s">
        <v>4564</v>
      </c>
      <c r="AD1018" t="s">
        <v>110</v>
      </c>
      <c r="AE1018" t="s">
        <v>60</v>
      </c>
      <c r="AF1018" t="s">
        <v>2247</v>
      </c>
      <c r="AH1018" s="3">
        <v>0</v>
      </c>
      <c r="AI1018" s="3">
        <v>2025</v>
      </c>
      <c r="AJ1018" s="4">
        <v>45687</v>
      </c>
      <c r="AK1018" s="5">
        <v>45688</v>
      </c>
      <c r="AL1018" t="s">
        <v>3508</v>
      </c>
      <c r="AM1018" t="s">
        <v>61</v>
      </c>
      <c r="AN1018">
        <v>713.6</v>
      </c>
      <c r="AO1018">
        <v>713.6</v>
      </c>
      <c r="AQ1018" s="6">
        <v>713.6</v>
      </c>
    </row>
    <row r="1019" spans="1:43" x14ac:dyDescent="0.3">
      <c r="A1019" t="s">
        <v>3497</v>
      </c>
      <c r="B1019" t="s">
        <v>241</v>
      </c>
      <c r="C1019" t="s">
        <v>46</v>
      </c>
      <c r="D1019" s="3">
        <v>71620</v>
      </c>
      <c r="E1019" t="s">
        <v>4643</v>
      </c>
      <c r="F1019" t="s">
        <v>48</v>
      </c>
      <c r="G1019" t="s">
        <v>49</v>
      </c>
      <c r="H1019" t="s">
        <v>50</v>
      </c>
      <c r="I1019" t="s">
        <v>51</v>
      </c>
      <c r="J1019" t="s">
        <v>102</v>
      </c>
      <c r="K1019" t="s">
        <v>102</v>
      </c>
      <c r="L1019" t="s">
        <v>131</v>
      </c>
      <c r="M1019" t="s">
        <v>52</v>
      </c>
      <c r="N1019" t="s">
        <v>4137</v>
      </c>
      <c r="O1019" t="s">
        <v>3498</v>
      </c>
      <c r="P1019" t="s">
        <v>4138</v>
      </c>
      <c r="Q1019" s="3">
        <v>300002243937348</v>
      </c>
      <c r="R1019" t="s">
        <v>2243</v>
      </c>
      <c r="S1019">
        <v>0</v>
      </c>
      <c r="T1019">
        <v>0</v>
      </c>
      <c r="U1019" s="3">
        <v>1</v>
      </c>
      <c r="V1019" t="s">
        <v>4137</v>
      </c>
      <c r="W1019" t="s">
        <v>3352</v>
      </c>
      <c r="X1019" t="s">
        <v>3353</v>
      </c>
      <c r="Y1019" s="3">
        <v>85</v>
      </c>
      <c r="Z1019" t="s">
        <v>4139</v>
      </c>
      <c r="AA1019" t="s">
        <v>4140</v>
      </c>
      <c r="AB1019" t="s">
        <v>4141</v>
      </c>
      <c r="AC1019" t="s">
        <v>4142</v>
      </c>
      <c r="AD1019" t="s">
        <v>110</v>
      </c>
      <c r="AE1019" t="s">
        <v>60</v>
      </c>
      <c r="AF1019" t="s">
        <v>2247</v>
      </c>
      <c r="AH1019" s="3">
        <v>0</v>
      </c>
      <c r="AI1019" s="3">
        <v>2025</v>
      </c>
      <c r="AJ1019" s="4">
        <v>45717</v>
      </c>
      <c r="AK1019" s="5">
        <v>45748</v>
      </c>
      <c r="AL1019" t="s">
        <v>3508</v>
      </c>
      <c r="AM1019" t="s">
        <v>116</v>
      </c>
      <c r="AN1019">
        <v>-63500</v>
      </c>
      <c r="AP1019">
        <v>484.99</v>
      </c>
      <c r="AQ1019" s="6">
        <v>-484.99</v>
      </c>
    </row>
    <row r="1020" spans="1:43" x14ac:dyDescent="0.3">
      <c r="A1020" t="s">
        <v>3497</v>
      </c>
      <c r="B1020" t="s">
        <v>71</v>
      </c>
      <c r="C1020" t="s">
        <v>46</v>
      </c>
      <c r="D1020" s="3">
        <v>71620</v>
      </c>
      <c r="E1020" t="s">
        <v>4643</v>
      </c>
      <c r="F1020" t="s">
        <v>48</v>
      </c>
      <c r="G1020" t="s">
        <v>49</v>
      </c>
      <c r="H1020" t="s">
        <v>50</v>
      </c>
      <c r="I1020" t="s">
        <v>51</v>
      </c>
      <c r="J1020" t="s">
        <v>102</v>
      </c>
      <c r="K1020" t="s">
        <v>102</v>
      </c>
      <c r="L1020" t="s">
        <v>131</v>
      </c>
      <c r="M1020" t="s">
        <v>52</v>
      </c>
      <c r="N1020" t="s">
        <v>4137</v>
      </c>
      <c r="O1020" t="s">
        <v>3498</v>
      </c>
      <c r="P1020" t="s">
        <v>4138</v>
      </c>
      <c r="Q1020" s="3">
        <v>300002243937348</v>
      </c>
      <c r="R1020" t="s">
        <v>2243</v>
      </c>
      <c r="S1020">
        <v>0</v>
      </c>
      <c r="T1020">
        <v>0</v>
      </c>
      <c r="U1020" s="3">
        <v>1</v>
      </c>
      <c r="V1020" t="s">
        <v>4137</v>
      </c>
      <c r="W1020" t="s">
        <v>3352</v>
      </c>
      <c r="X1020" t="s">
        <v>3353</v>
      </c>
      <c r="Y1020" s="3">
        <v>1164</v>
      </c>
      <c r="Z1020" t="s">
        <v>4143</v>
      </c>
      <c r="AA1020" t="s">
        <v>4140</v>
      </c>
      <c r="AB1020" t="s">
        <v>4144</v>
      </c>
      <c r="AC1020" t="s">
        <v>4145</v>
      </c>
      <c r="AD1020" t="s">
        <v>110</v>
      </c>
      <c r="AE1020" t="s">
        <v>60</v>
      </c>
      <c r="AF1020" t="s">
        <v>2247</v>
      </c>
      <c r="AH1020" s="3">
        <v>0</v>
      </c>
      <c r="AI1020" s="3">
        <v>2024</v>
      </c>
      <c r="AJ1020" s="4">
        <v>45637</v>
      </c>
      <c r="AK1020" s="5">
        <v>45637</v>
      </c>
      <c r="AL1020" t="s">
        <v>3508</v>
      </c>
      <c r="AM1020" t="s">
        <v>116</v>
      </c>
      <c r="AN1020">
        <v>63500</v>
      </c>
      <c r="AO1020">
        <v>484.99</v>
      </c>
      <c r="AQ1020" s="6">
        <v>484.99</v>
      </c>
    </row>
    <row r="1021" spans="1:43" x14ac:dyDescent="0.3">
      <c r="A1021" t="s">
        <v>3497</v>
      </c>
      <c r="B1021" t="s">
        <v>241</v>
      </c>
      <c r="C1021" t="s">
        <v>46</v>
      </c>
      <c r="D1021" s="3">
        <v>71620</v>
      </c>
      <c r="E1021" t="s">
        <v>4643</v>
      </c>
      <c r="F1021" t="s">
        <v>48</v>
      </c>
      <c r="G1021" t="s">
        <v>49</v>
      </c>
      <c r="H1021" t="s">
        <v>50</v>
      </c>
      <c r="I1021" t="s">
        <v>51</v>
      </c>
      <c r="J1021" t="s">
        <v>102</v>
      </c>
      <c r="K1021" t="s">
        <v>102</v>
      </c>
      <c r="L1021" t="s">
        <v>131</v>
      </c>
      <c r="M1021" t="s">
        <v>52</v>
      </c>
      <c r="N1021" t="s">
        <v>4276</v>
      </c>
      <c r="O1021" t="s">
        <v>3498</v>
      </c>
      <c r="P1021" t="s">
        <v>4277</v>
      </c>
      <c r="Q1021" s="3">
        <v>300002491253317</v>
      </c>
      <c r="R1021" t="s">
        <v>2243</v>
      </c>
      <c r="S1021">
        <v>35500</v>
      </c>
      <c r="T1021">
        <v>35500</v>
      </c>
      <c r="U1021" s="3">
        <v>1</v>
      </c>
      <c r="V1021" t="s">
        <v>4276</v>
      </c>
      <c r="W1021" t="s">
        <v>3352</v>
      </c>
      <c r="X1021" t="s">
        <v>3353</v>
      </c>
      <c r="Y1021" s="3">
        <v>40</v>
      </c>
      <c r="Z1021" t="s">
        <v>4278</v>
      </c>
      <c r="AA1021" t="s">
        <v>4279</v>
      </c>
      <c r="AB1021" t="s">
        <v>4280</v>
      </c>
      <c r="AC1021" t="s">
        <v>4281</v>
      </c>
      <c r="AD1021" t="s">
        <v>110</v>
      </c>
      <c r="AE1021" t="s">
        <v>60</v>
      </c>
      <c r="AF1021" t="s">
        <v>2247</v>
      </c>
      <c r="AH1021" s="3">
        <v>0</v>
      </c>
      <c r="AI1021" s="3">
        <v>2025</v>
      </c>
      <c r="AJ1021" s="4">
        <v>45727</v>
      </c>
      <c r="AK1021" s="5">
        <v>45730</v>
      </c>
      <c r="AL1021" t="s">
        <v>3508</v>
      </c>
      <c r="AM1021" t="s">
        <v>116</v>
      </c>
      <c r="AN1021">
        <v>35500</v>
      </c>
      <c r="AO1021">
        <v>271.78000000000003</v>
      </c>
      <c r="AQ1021" s="6">
        <v>271.78000000000003</v>
      </c>
    </row>
    <row r="1022" spans="1:43" x14ac:dyDescent="0.3">
      <c r="A1022" t="s">
        <v>3497</v>
      </c>
      <c r="B1022" t="s">
        <v>130</v>
      </c>
      <c r="C1022" t="s">
        <v>46</v>
      </c>
      <c r="D1022" s="3">
        <v>71620</v>
      </c>
      <c r="E1022" t="s">
        <v>4643</v>
      </c>
      <c r="F1022" t="s">
        <v>48</v>
      </c>
      <c r="G1022" t="s">
        <v>49</v>
      </c>
      <c r="H1022" t="s">
        <v>50</v>
      </c>
      <c r="I1022" t="s">
        <v>51</v>
      </c>
      <c r="J1022" t="s">
        <v>102</v>
      </c>
      <c r="K1022" t="s">
        <v>102</v>
      </c>
      <c r="L1022" t="s">
        <v>131</v>
      </c>
      <c r="M1022" t="s">
        <v>52</v>
      </c>
      <c r="N1022" t="s">
        <v>3321</v>
      </c>
      <c r="O1022" t="s">
        <v>3498</v>
      </c>
      <c r="P1022" t="s">
        <v>3257</v>
      </c>
      <c r="Q1022" s="3">
        <v>300002147666260</v>
      </c>
      <c r="R1022" t="s">
        <v>2243</v>
      </c>
      <c r="S1022">
        <v>713.6</v>
      </c>
      <c r="T1022">
        <v>713.6</v>
      </c>
      <c r="U1022" s="3">
        <v>1</v>
      </c>
      <c r="V1022" t="s">
        <v>3321</v>
      </c>
      <c r="W1022" t="s">
        <v>3263</v>
      </c>
      <c r="X1022" t="s">
        <v>3264</v>
      </c>
      <c r="Y1022" s="3">
        <v>36</v>
      </c>
      <c r="Z1022" t="s">
        <v>4525</v>
      </c>
      <c r="AA1022" t="s">
        <v>4526</v>
      </c>
      <c r="AB1022" t="s">
        <v>4527</v>
      </c>
      <c r="AC1022" t="s">
        <v>4113</v>
      </c>
      <c r="AD1022" t="s">
        <v>110</v>
      </c>
      <c r="AE1022" t="s">
        <v>60</v>
      </c>
      <c r="AF1022" t="s">
        <v>2247</v>
      </c>
      <c r="AH1022" s="3">
        <v>0</v>
      </c>
      <c r="AI1022" s="3">
        <v>2024</v>
      </c>
      <c r="AJ1022" s="4">
        <v>45600</v>
      </c>
      <c r="AK1022" s="5">
        <v>45602</v>
      </c>
      <c r="AL1022" t="s">
        <v>3508</v>
      </c>
      <c r="AM1022" t="s">
        <v>61</v>
      </c>
      <c r="AN1022">
        <v>713.6</v>
      </c>
      <c r="AO1022">
        <v>713.6</v>
      </c>
      <c r="AQ1022" s="6">
        <v>713.6</v>
      </c>
    </row>
    <row r="1023" spans="1:43" x14ac:dyDescent="0.3">
      <c r="A1023" t="s">
        <v>3497</v>
      </c>
      <c r="B1023" t="s">
        <v>130</v>
      </c>
      <c r="C1023" t="s">
        <v>46</v>
      </c>
      <c r="D1023" s="3">
        <v>71620</v>
      </c>
      <c r="E1023" t="s">
        <v>4643</v>
      </c>
      <c r="F1023" t="s">
        <v>48</v>
      </c>
      <c r="G1023" t="s">
        <v>49</v>
      </c>
      <c r="H1023" t="s">
        <v>50</v>
      </c>
      <c r="I1023" t="s">
        <v>51</v>
      </c>
      <c r="J1023" t="s">
        <v>102</v>
      </c>
      <c r="K1023" t="s">
        <v>102</v>
      </c>
      <c r="L1023" t="s">
        <v>131</v>
      </c>
      <c r="M1023" t="s">
        <v>52</v>
      </c>
      <c r="N1023" t="s">
        <v>3322</v>
      </c>
      <c r="O1023" t="s">
        <v>3498</v>
      </c>
      <c r="P1023" t="s">
        <v>3257</v>
      </c>
      <c r="Q1023" s="3">
        <v>300002149845852</v>
      </c>
      <c r="R1023" t="s">
        <v>2243</v>
      </c>
      <c r="S1023">
        <v>713.6</v>
      </c>
      <c r="T1023">
        <v>713.6</v>
      </c>
      <c r="U1023" s="3">
        <v>1</v>
      </c>
      <c r="V1023" t="s">
        <v>3322</v>
      </c>
      <c r="W1023" t="s">
        <v>3323</v>
      </c>
      <c r="X1023" t="s">
        <v>3324</v>
      </c>
      <c r="Y1023" s="3">
        <v>89</v>
      </c>
      <c r="Z1023" t="s">
        <v>4525</v>
      </c>
      <c r="AA1023" t="s">
        <v>4528</v>
      </c>
      <c r="AB1023" t="s">
        <v>4527</v>
      </c>
      <c r="AC1023" t="s">
        <v>4341</v>
      </c>
      <c r="AD1023" t="s">
        <v>110</v>
      </c>
      <c r="AE1023" t="s">
        <v>60</v>
      </c>
      <c r="AF1023" t="s">
        <v>2247</v>
      </c>
      <c r="AH1023" s="3">
        <v>0</v>
      </c>
      <c r="AI1023" s="3">
        <v>2024</v>
      </c>
      <c r="AJ1023" s="4">
        <v>45601</v>
      </c>
      <c r="AK1023" s="5">
        <v>45602</v>
      </c>
      <c r="AL1023" t="s">
        <v>3508</v>
      </c>
      <c r="AM1023" t="s">
        <v>61</v>
      </c>
      <c r="AN1023">
        <v>713.6</v>
      </c>
      <c r="AO1023">
        <v>713.6</v>
      </c>
      <c r="AQ1023" s="6">
        <v>713.6</v>
      </c>
    </row>
    <row r="1024" spans="1:43" x14ac:dyDescent="0.3">
      <c r="A1024" t="s">
        <v>3497</v>
      </c>
      <c r="B1024" t="s">
        <v>130</v>
      </c>
      <c r="C1024" t="s">
        <v>46</v>
      </c>
      <c r="D1024" s="3">
        <v>71620</v>
      </c>
      <c r="E1024" t="s">
        <v>4643</v>
      </c>
      <c r="F1024" t="s">
        <v>48</v>
      </c>
      <c r="G1024" t="s">
        <v>49</v>
      </c>
      <c r="H1024" t="s">
        <v>50</v>
      </c>
      <c r="I1024" t="s">
        <v>51</v>
      </c>
      <c r="J1024" t="s">
        <v>102</v>
      </c>
      <c r="K1024" t="s">
        <v>102</v>
      </c>
      <c r="L1024" t="s">
        <v>131</v>
      </c>
      <c r="M1024" t="s">
        <v>52</v>
      </c>
      <c r="N1024" t="s">
        <v>3338</v>
      </c>
      <c r="O1024" t="s">
        <v>3498</v>
      </c>
      <c r="Q1024" s="3">
        <v>300002199977018</v>
      </c>
      <c r="R1024" t="s">
        <v>2243</v>
      </c>
      <c r="S1024">
        <v>178.4</v>
      </c>
      <c r="T1024">
        <v>178.4</v>
      </c>
      <c r="U1024" s="3">
        <v>1</v>
      </c>
      <c r="V1024" t="s">
        <v>3338</v>
      </c>
      <c r="W1024" t="s">
        <v>3263</v>
      </c>
      <c r="X1024" t="s">
        <v>3264</v>
      </c>
      <c r="Y1024" s="3">
        <v>640</v>
      </c>
      <c r="Z1024" t="s">
        <v>4543</v>
      </c>
      <c r="AA1024" t="s">
        <v>4544</v>
      </c>
      <c r="AB1024" t="s">
        <v>4545</v>
      </c>
      <c r="AC1024" t="s">
        <v>4546</v>
      </c>
      <c r="AD1024" t="s">
        <v>110</v>
      </c>
      <c r="AE1024" t="s">
        <v>60</v>
      </c>
      <c r="AF1024" t="s">
        <v>2247</v>
      </c>
      <c r="AH1024" s="3">
        <v>0</v>
      </c>
      <c r="AI1024" s="3">
        <v>2024</v>
      </c>
      <c r="AJ1024" s="4">
        <v>45621</v>
      </c>
      <c r="AK1024" s="5">
        <v>45622</v>
      </c>
      <c r="AL1024" t="s">
        <v>3508</v>
      </c>
      <c r="AM1024" t="s">
        <v>61</v>
      </c>
      <c r="AN1024">
        <v>178.4</v>
      </c>
      <c r="AO1024">
        <v>178.4</v>
      </c>
      <c r="AQ1024" s="6">
        <v>178.4</v>
      </c>
    </row>
    <row r="1025" spans="1:43" x14ac:dyDescent="0.3">
      <c r="A1025" t="s">
        <v>3497</v>
      </c>
      <c r="B1025" t="s">
        <v>130</v>
      </c>
      <c r="C1025" t="s">
        <v>46</v>
      </c>
      <c r="D1025" s="3">
        <v>71620</v>
      </c>
      <c r="E1025" t="s">
        <v>4643</v>
      </c>
      <c r="F1025" t="s">
        <v>48</v>
      </c>
      <c r="G1025" t="s">
        <v>49</v>
      </c>
      <c r="H1025" t="s">
        <v>50</v>
      </c>
      <c r="I1025" t="s">
        <v>51</v>
      </c>
      <c r="J1025" t="s">
        <v>102</v>
      </c>
      <c r="K1025" t="s">
        <v>102</v>
      </c>
      <c r="L1025" t="s">
        <v>131</v>
      </c>
      <c r="M1025" t="s">
        <v>52</v>
      </c>
      <c r="N1025" t="s">
        <v>3339</v>
      </c>
      <c r="O1025" t="s">
        <v>3498</v>
      </c>
      <c r="Q1025" s="3">
        <v>300002205308941</v>
      </c>
      <c r="R1025" t="s">
        <v>2243</v>
      </c>
      <c r="S1025">
        <v>401.40000000000003</v>
      </c>
      <c r="T1025">
        <v>401.40000000000003</v>
      </c>
      <c r="U1025" s="3">
        <v>1</v>
      </c>
      <c r="V1025" t="s">
        <v>3339</v>
      </c>
      <c r="W1025" t="s">
        <v>3323</v>
      </c>
      <c r="X1025" t="s">
        <v>3324</v>
      </c>
      <c r="Y1025" s="3">
        <v>767</v>
      </c>
      <c r="Z1025" t="s">
        <v>4547</v>
      </c>
      <c r="AA1025" t="s">
        <v>4548</v>
      </c>
      <c r="AB1025" t="s">
        <v>4549</v>
      </c>
      <c r="AC1025" t="s">
        <v>4550</v>
      </c>
      <c r="AD1025" t="s">
        <v>110</v>
      </c>
      <c r="AE1025" t="s">
        <v>60</v>
      </c>
      <c r="AF1025" t="s">
        <v>2247</v>
      </c>
      <c r="AH1025" s="3">
        <v>0</v>
      </c>
      <c r="AI1025" s="3">
        <v>2024</v>
      </c>
      <c r="AJ1025" s="4">
        <v>45623</v>
      </c>
      <c r="AK1025" s="5">
        <v>45624</v>
      </c>
      <c r="AL1025" t="s">
        <v>3508</v>
      </c>
      <c r="AM1025" t="s">
        <v>61</v>
      </c>
      <c r="AN1025">
        <v>401.40000000000003</v>
      </c>
      <c r="AO1025">
        <v>401.40000000000003</v>
      </c>
      <c r="AQ1025" s="6">
        <v>401.40000000000003</v>
      </c>
    </row>
    <row r="1026" spans="1:43" x14ac:dyDescent="0.3">
      <c r="A1026" t="s">
        <v>3497</v>
      </c>
      <c r="B1026" t="s">
        <v>71</v>
      </c>
      <c r="C1026" t="s">
        <v>46</v>
      </c>
      <c r="D1026" s="3">
        <v>71620</v>
      </c>
      <c r="E1026" t="s">
        <v>4643</v>
      </c>
      <c r="F1026" t="s">
        <v>48</v>
      </c>
      <c r="G1026" t="s">
        <v>49</v>
      </c>
      <c r="H1026" t="s">
        <v>50</v>
      </c>
      <c r="I1026" t="s">
        <v>51</v>
      </c>
      <c r="J1026" t="s">
        <v>102</v>
      </c>
      <c r="K1026" t="s">
        <v>102</v>
      </c>
      <c r="L1026" t="s">
        <v>131</v>
      </c>
      <c r="M1026" t="s">
        <v>52</v>
      </c>
      <c r="N1026" t="s">
        <v>3351</v>
      </c>
      <c r="O1026" t="s">
        <v>3498</v>
      </c>
      <c r="P1026" t="s">
        <v>3350</v>
      </c>
      <c r="Q1026" s="3">
        <v>300002265508703</v>
      </c>
      <c r="R1026" t="s">
        <v>2243</v>
      </c>
      <c r="S1026">
        <v>480</v>
      </c>
      <c r="T1026">
        <v>480</v>
      </c>
      <c r="U1026" s="3">
        <v>1</v>
      </c>
      <c r="V1026" t="s">
        <v>3351</v>
      </c>
      <c r="W1026" t="s">
        <v>3352</v>
      </c>
      <c r="X1026" t="s">
        <v>3353</v>
      </c>
      <c r="Y1026" s="3">
        <v>22</v>
      </c>
      <c r="Z1026" t="s">
        <v>4556</v>
      </c>
      <c r="AA1026" t="s">
        <v>4557</v>
      </c>
      <c r="AB1026" t="s">
        <v>4558</v>
      </c>
      <c r="AC1026" t="s">
        <v>4147</v>
      </c>
      <c r="AD1026" t="s">
        <v>110</v>
      </c>
      <c r="AE1026" t="s">
        <v>60</v>
      </c>
      <c r="AF1026" t="s">
        <v>2247</v>
      </c>
      <c r="AH1026" s="3">
        <v>0</v>
      </c>
      <c r="AI1026" s="3">
        <v>2024</v>
      </c>
      <c r="AJ1026" s="4">
        <v>45635</v>
      </c>
      <c r="AK1026" s="5">
        <v>45644</v>
      </c>
      <c r="AL1026" t="s">
        <v>3508</v>
      </c>
      <c r="AM1026" t="s">
        <v>61</v>
      </c>
      <c r="AN1026">
        <v>480</v>
      </c>
      <c r="AO1026">
        <v>480</v>
      </c>
      <c r="AQ1026" s="6">
        <v>480</v>
      </c>
    </row>
    <row r="1027" spans="1:43" x14ac:dyDescent="0.3">
      <c r="A1027" t="s">
        <v>3497</v>
      </c>
      <c r="B1027" t="s">
        <v>551</v>
      </c>
      <c r="C1027" t="s">
        <v>46</v>
      </c>
      <c r="D1027" s="3">
        <v>72135</v>
      </c>
      <c r="E1027" t="s">
        <v>1385</v>
      </c>
      <c r="F1027" t="s">
        <v>48</v>
      </c>
      <c r="G1027" t="s">
        <v>1370</v>
      </c>
      <c r="H1027" t="s">
        <v>50</v>
      </c>
      <c r="I1027" t="s">
        <v>51</v>
      </c>
      <c r="J1027" t="s">
        <v>102</v>
      </c>
      <c r="K1027" t="s">
        <v>102</v>
      </c>
      <c r="L1027" t="s">
        <v>131</v>
      </c>
      <c r="M1027" t="s">
        <v>52</v>
      </c>
      <c r="N1027" t="s">
        <v>1372</v>
      </c>
      <c r="O1027" t="s">
        <v>3498</v>
      </c>
      <c r="P1027" t="s">
        <v>3503</v>
      </c>
      <c r="Q1027" s="3">
        <v>300001496901273</v>
      </c>
      <c r="R1027" t="s">
        <v>2243</v>
      </c>
      <c r="S1027">
        <v>0</v>
      </c>
      <c r="T1027">
        <v>0</v>
      </c>
      <c r="U1027" s="3">
        <v>1</v>
      </c>
      <c r="V1027" t="s">
        <v>1372</v>
      </c>
      <c r="W1027" t="s">
        <v>2245</v>
      </c>
      <c r="X1027" t="s">
        <v>2246</v>
      </c>
      <c r="Y1027" s="3">
        <v>30</v>
      </c>
      <c r="Z1027" t="s">
        <v>3504</v>
      </c>
      <c r="AA1027" t="s">
        <v>3505</v>
      </c>
      <c r="AB1027" t="s">
        <v>3506</v>
      </c>
      <c r="AC1027" t="s">
        <v>3507</v>
      </c>
      <c r="AD1027" t="s">
        <v>110</v>
      </c>
      <c r="AE1027" t="s">
        <v>60</v>
      </c>
      <c r="AF1027" t="s">
        <v>2247</v>
      </c>
      <c r="AH1027" s="3">
        <v>0</v>
      </c>
      <c r="AI1027" s="3">
        <v>2024</v>
      </c>
      <c r="AJ1027" s="4">
        <v>45301</v>
      </c>
      <c r="AK1027" s="5">
        <v>45308</v>
      </c>
      <c r="AL1027" t="s">
        <v>3508</v>
      </c>
      <c r="AM1027" t="s">
        <v>116</v>
      </c>
      <c r="AN1027">
        <v>66360</v>
      </c>
      <c r="AO1027">
        <v>500.53000000000003</v>
      </c>
      <c r="AQ1027" s="6">
        <v>500.53000000000003</v>
      </c>
    </row>
    <row r="1028" spans="1:43" x14ac:dyDescent="0.3">
      <c r="A1028" t="s">
        <v>3497</v>
      </c>
      <c r="B1028" t="s">
        <v>551</v>
      </c>
      <c r="C1028" t="s">
        <v>46</v>
      </c>
      <c r="D1028" s="3">
        <v>72135</v>
      </c>
      <c r="E1028" t="s">
        <v>1385</v>
      </c>
      <c r="F1028" t="s">
        <v>48</v>
      </c>
      <c r="G1028" t="s">
        <v>1370</v>
      </c>
      <c r="H1028" t="s">
        <v>50</v>
      </c>
      <c r="I1028" t="s">
        <v>51</v>
      </c>
      <c r="J1028" t="s">
        <v>102</v>
      </c>
      <c r="K1028" t="s">
        <v>102</v>
      </c>
      <c r="L1028" t="s">
        <v>131</v>
      </c>
      <c r="M1028" t="s">
        <v>52</v>
      </c>
      <c r="N1028" t="s">
        <v>1372</v>
      </c>
      <c r="O1028" t="s">
        <v>3498</v>
      </c>
      <c r="P1028" t="s">
        <v>3503</v>
      </c>
      <c r="Q1028" s="3">
        <v>300001496901273</v>
      </c>
      <c r="R1028" t="s">
        <v>2243</v>
      </c>
      <c r="S1028">
        <v>0</v>
      </c>
      <c r="T1028">
        <v>0</v>
      </c>
      <c r="U1028" s="3">
        <v>1</v>
      </c>
      <c r="V1028" t="s">
        <v>1372</v>
      </c>
      <c r="W1028" t="s">
        <v>2245</v>
      </c>
      <c r="X1028" t="s">
        <v>2246</v>
      </c>
      <c r="Y1028" s="3">
        <v>31</v>
      </c>
      <c r="Z1028" t="s">
        <v>3504</v>
      </c>
      <c r="AA1028" t="s">
        <v>3505</v>
      </c>
      <c r="AB1028" t="s">
        <v>3506</v>
      </c>
      <c r="AC1028" t="s">
        <v>3507</v>
      </c>
      <c r="AD1028" t="s">
        <v>110</v>
      </c>
      <c r="AE1028" t="s">
        <v>60</v>
      </c>
      <c r="AF1028" t="s">
        <v>2247</v>
      </c>
      <c r="AH1028" s="3">
        <v>0</v>
      </c>
      <c r="AI1028" s="3">
        <v>2024</v>
      </c>
      <c r="AJ1028" s="4">
        <v>45301</v>
      </c>
      <c r="AK1028" s="5">
        <v>45308</v>
      </c>
      <c r="AL1028" t="s">
        <v>3508</v>
      </c>
      <c r="AM1028" t="s">
        <v>116</v>
      </c>
      <c r="AN1028">
        <v>-66360</v>
      </c>
      <c r="AP1028">
        <v>500.53000000000003</v>
      </c>
      <c r="AQ1028" s="6">
        <v>-500.53000000000003</v>
      </c>
    </row>
    <row r="1029" spans="1:43" x14ac:dyDescent="0.3">
      <c r="A1029" t="s">
        <v>3497</v>
      </c>
      <c r="B1029" t="s">
        <v>551</v>
      </c>
      <c r="C1029" t="s">
        <v>46</v>
      </c>
      <c r="D1029" s="3">
        <v>72135</v>
      </c>
      <c r="E1029" t="s">
        <v>1385</v>
      </c>
      <c r="F1029" t="s">
        <v>48</v>
      </c>
      <c r="G1029" t="s">
        <v>1370</v>
      </c>
      <c r="H1029" t="s">
        <v>50</v>
      </c>
      <c r="I1029" t="s">
        <v>51</v>
      </c>
      <c r="J1029" t="s">
        <v>102</v>
      </c>
      <c r="K1029" t="s">
        <v>102</v>
      </c>
      <c r="L1029" t="s">
        <v>131</v>
      </c>
      <c r="M1029" t="s">
        <v>52</v>
      </c>
      <c r="N1029" t="s">
        <v>1372</v>
      </c>
      <c r="O1029" t="s">
        <v>3498</v>
      </c>
      <c r="P1029" t="s">
        <v>3503</v>
      </c>
      <c r="Q1029" s="3">
        <v>300001496901273</v>
      </c>
      <c r="R1029" t="s">
        <v>2243</v>
      </c>
      <c r="S1029">
        <v>0</v>
      </c>
      <c r="T1029">
        <v>0</v>
      </c>
      <c r="U1029" s="3">
        <v>1</v>
      </c>
      <c r="V1029" t="s">
        <v>1372</v>
      </c>
      <c r="W1029" t="s">
        <v>2245</v>
      </c>
      <c r="X1029" t="s">
        <v>2246</v>
      </c>
      <c r="Y1029" s="3">
        <v>32</v>
      </c>
      <c r="Z1029" t="s">
        <v>3504</v>
      </c>
      <c r="AA1029" t="s">
        <v>3505</v>
      </c>
      <c r="AB1029" t="s">
        <v>3506</v>
      </c>
      <c r="AC1029" t="s">
        <v>3507</v>
      </c>
      <c r="AD1029" t="s">
        <v>110</v>
      </c>
      <c r="AE1029" t="s">
        <v>60</v>
      </c>
      <c r="AF1029" t="s">
        <v>2247</v>
      </c>
      <c r="AH1029" s="3">
        <v>0</v>
      </c>
      <c r="AI1029" s="3">
        <v>2024</v>
      </c>
      <c r="AJ1029" s="4">
        <v>45301</v>
      </c>
      <c r="AK1029" s="5">
        <v>45308</v>
      </c>
      <c r="AL1029" t="s">
        <v>3508</v>
      </c>
      <c r="AM1029" t="s">
        <v>116</v>
      </c>
      <c r="AN1029">
        <v>-66360</v>
      </c>
      <c r="AP1029">
        <v>500.53000000000003</v>
      </c>
      <c r="AQ1029" s="6">
        <v>-500.53000000000003</v>
      </c>
    </row>
    <row r="1030" spans="1:43" x14ac:dyDescent="0.3">
      <c r="A1030" t="s">
        <v>3497</v>
      </c>
      <c r="B1030" t="s">
        <v>85</v>
      </c>
      <c r="C1030" t="s">
        <v>46</v>
      </c>
      <c r="D1030" s="3">
        <v>72135</v>
      </c>
      <c r="E1030" t="s">
        <v>1385</v>
      </c>
      <c r="F1030" t="s">
        <v>48</v>
      </c>
      <c r="G1030" t="s">
        <v>1370</v>
      </c>
      <c r="H1030" t="s">
        <v>50</v>
      </c>
      <c r="I1030" t="s">
        <v>51</v>
      </c>
      <c r="J1030" t="s">
        <v>102</v>
      </c>
      <c r="K1030" t="s">
        <v>102</v>
      </c>
      <c r="L1030" t="s">
        <v>131</v>
      </c>
      <c r="M1030" t="s">
        <v>52</v>
      </c>
      <c r="N1030" t="s">
        <v>1372</v>
      </c>
      <c r="O1030" t="s">
        <v>3498</v>
      </c>
      <c r="P1030" t="s">
        <v>3503</v>
      </c>
      <c r="Q1030" s="3">
        <v>300001496901273</v>
      </c>
      <c r="R1030" t="s">
        <v>2243</v>
      </c>
      <c r="S1030">
        <v>0</v>
      </c>
      <c r="T1030">
        <v>0</v>
      </c>
      <c r="U1030" s="3">
        <v>1</v>
      </c>
      <c r="V1030" t="s">
        <v>1372</v>
      </c>
      <c r="W1030" t="s">
        <v>2245</v>
      </c>
      <c r="X1030" t="s">
        <v>2246</v>
      </c>
      <c r="Y1030" s="3">
        <v>335</v>
      </c>
      <c r="Z1030" t="s">
        <v>3504</v>
      </c>
      <c r="AA1030" t="s">
        <v>3505</v>
      </c>
      <c r="AB1030" t="s">
        <v>3509</v>
      </c>
      <c r="AC1030" t="s">
        <v>3510</v>
      </c>
      <c r="AD1030" t="s">
        <v>110</v>
      </c>
      <c r="AE1030" t="s">
        <v>60</v>
      </c>
      <c r="AF1030" t="s">
        <v>2247</v>
      </c>
      <c r="AH1030" s="3">
        <v>0</v>
      </c>
      <c r="AI1030" s="3">
        <v>2023</v>
      </c>
      <c r="AJ1030" s="4">
        <v>45291</v>
      </c>
      <c r="AK1030" s="5">
        <v>45308</v>
      </c>
      <c r="AL1030" t="s">
        <v>3508</v>
      </c>
      <c r="AM1030" t="s">
        <v>116</v>
      </c>
      <c r="AN1030">
        <v>66360</v>
      </c>
      <c r="AO1030">
        <v>500.53000000000003</v>
      </c>
      <c r="AQ1030" s="6">
        <v>500.53000000000003</v>
      </c>
    </row>
    <row r="1031" spans="1:43" x14ac:dyDescent="0.3">
      <c r="A1031" t="s">
        <v>3497</v>
      </c>
      <c r="B1031" t="s">
        <v>224</v>
      </c>
      <c r="C1031" t="s">
        <v>46</v>
      </c>
      <c r="D1031" s="3">
        <v>72220</v>
      </c>
      <c r="E1031" t="s">
        <v>4645</v>
      </c>
      <c r="F1031" t="s">
        <v>48</v>
      </c>
      <c r="G1031" t="s">
        <v>49</v>
      </c>
      <c r="H1031" t="s">
        <v>50</v>
      </c>
      <c r="I1031" t="s">
        <v>51</v>
      </c>
      <c r="J1031" t="s">
        <v>102</v>
      </c>
      <c r="K1031" t="s">
        <v>102</v>
      </c>
      <c r="L1031" t="s">
        <v>131</v>
      </c>
      <c r="M1031" t="s">
        <v>52</v>
      </c>
      <c r="N1031" t="s">
        <v>2817</v>
      </c>
      <c r="O1031" t="s">
        <v>3498</v>
      </c>
      <c r="P1031" t="s">
        <v>2816</v>
      </c>
      <c r="Q1031" s="3">
        <v>300001851140829</v>
      </c>
      <c r="R1031" t="s">
        <v>2243</v>
      </c>
      <c r="S1031">
        <v>24000</v>
      </c>
      <c r="T1031">
        <v>24000</v>
      </c>
      <c r="U1031" s="3">
        <v>1</v>
      </c>
      <c r="V1031" t="s">
        <v>2817</v>
      </c>
      <c r="W1031" t="s">
        <v>2818</v>
      </c>
      <c r="X1031" t="s">
        <v>2819</v>
      </c>
      <c r="Y1031" s="3">
        <v>32</v>
      </c>
      <c r="Z1031" t="s">
        <v>3949</v>
      </c>
      <c r="AA1031" t="s">
        <v>3950</v>
      </c>
      <c r="AB1031" t="s">
        <v>3951</v>
      </c>
      <c r="AC1031" t="s">
        <v>3952</v>
      </c>
      <c r="AD1031" t="s">
        <v>110</v>
      </c>
      <c r="AE1031" t="s">
        <v>60</v>
      </c>
      <c r="AF1031" t="s">
        <v>2824</v>
      </c>
      <c r="AG1031" t="s">
        <v>2825</v>
      </c>
      <c r="AH1031" s="3">
        <v>1</v>
      </c>
      <c r="AI1031" s="3">
        <v>2024</v>
      </c>
      <c r="AJ1031" s="4">
        <v>45463</v>
      </c>
      <c r="AK1031" s="5">
        <v>45470</v>
      </c>
      <c r="AL1031" t="s">
        <v>3508</v>
      </c>
      <c r="AM1031" t="s">
        <v>116</v>
      </c>
      <c r="AN1031">
        <v>24000</v>
      </c>
      <c r="AO1031">
        <v>181.21</v>
      </c>
      <c r="AQ1031" s="6">
        <v>181.21</v>
      </c>
    </row>
    <row r="1032" spans="1:43" x14ac:dyDescent="0.3">
      <c r="A1032" t="s">
        <v>3497</v>
      </c>
      <c r="B1032" t="s">
        <v>71</v>
      </c>
      <c r="C1032" t="s">
        <v>46</v>
      </c>
      <c r="D1032" s="3">
        <v>72220</v>
      </c>
      <c r="E1032" t="s">
        <v>4645</v>
      </c>
      <c r="F1032" t="s">
        <v>48</v>
      </c>
      <c r="G1032" t="s">
        <v>49</v>
      </c>
      <c r="H1032" t="s">
        <v>50</v>
      </c>
      <c r="I1032" t="s">
        <v>51</v>
      </c>
      <c r="J1032" t="s">
        <v>102</v>
      </c>
      <c r="K1032" t="s">
        <v>102</v>
      </c>
      <c r="L1032" t="s">
        <v>131</v>
      </c>
      <c r="M1032" t="s">
        <v>52</v>
      </c>
      <c r="N1032" t="s">
        <v>3044</v>
      </c>
      <c r="O1032" t="s">
        <v>3498</v>
      </c>
      <c r="P1032" t="s">
        <v>3043</v>
      </c>
      <c r="Q1032" s="3">
        <v>300002252073592</v>
      </c>
      <c r="R1032" t="s">
        <v>2243</v>
      </c>
      <c r="S1032">
        <v>166456.58000000002</v>
      </c>
      <c r="T1032">
        <v>166456.58000000002</v>
      </c>
      <c r="U1032" s="3">
        <v>1</v>
      </c>
      <c r="V1032" t="s">
        <v>3044</v>
      </c>
      <c r="W1032" t="s">
        <v>2495</v>
      </c>
      <c r="X1032" t="s">
        <v>2496</v>
      </c>
      <c r="Y1032" s="3">
        <v>26</v>
      </c>
      <c r="Z1032" t="s">
        <v>4155</v>
      </c>
      <c r="AA1032" t="s">
        <v>4156</v>
      </c>
      <c r="AB1032" t="s">
        <v>4157</v>
      </c>
      <c r="AC1032" t="s">
        <v>4158</v>
      </c>
      <c r="AD1032" t="s">
        <v>110</v>
      </c>
      <c r="AE1032" t="s">
        <v>60</v>
      </c>
      <c r="AF1032" t="s">
        <v>2247</v>
      </c>
      <c r="AH1032" s="3">
        <v>0</v>
      </c>
      <c r="AI1032" s="3">
        <v>2024</v>
      </c>
      <c r="AJ1032" s="4">
        <v>45636</v>
      </c>
      <c r="AK1032" s="5">
        <v>45640</v>
      </c>
      <c r="AL1032" t="s">
        <v>3508</v>
      </c>
      <c r="AM1032" t="s">
        <v>116</v>
      </c>
      <c r="AN1032">
        <v>166456.58000000002</v>
      </c>
      <c r="AO1032">
        <v>1271.3399999999999</v>
      </c>
      <c r="AQ1032" s="6">
        <v>1271.3399999999999</v>
      </c>
    </row>
    <row r="1033" spans="1:43" x14ac:dyDescent="0.3">
      <c r="A1033" t="s">
        <v>3497</v>
      </c>
      <c r="B1033" t="s">
        <v>130</v>
      </c>
      <c r="C1033" t="s">
        <v>46</v>
      </c>
      <c r="D1033" s="3">
        <v>72505</v>
      </c>
      <c r="E1033" t="s">
        <v>3465</v>
      </c>
      <c r="F1033" t="s">
        <v>48</v>
      </c>
      <c r="G1033" t="s">
        <v>49</v>
      </c>
      <c r="H1033" t="s">
        <v>50</v>
      </c>
      <c r="I1033" t="s">
        <v>51</v>
      </c>
      <c r="J1033" t="s">
        <v>102</v>
      </c>
      <c r="K1033" t="s">
        <v>102</v>
      </c>
      <c r="L1033" t="s">
        <v>131</v>
      </c>
      <c r="M1033" t="s">
        <v>52</v>
      </c>
      <c r="N1033" t="s">
        <v>3012</v>
      </c>
      <c r="O1033" t="s">
        <v>3498</v>
      </c>
      <c r="P1033" t="s">
        <v>3011</v>
      </c>
      <c r="Q1033" s="3">
        <v>300002216483280</v>
      </c>
      <c r="R1033" t="s">
        <v>2243</v>
      </c>
      <c r="S1033">
        <v>1249995</v>
      </c>
      <c r="T1033">
        <v>416665</v>
      </c>
      <c r="U1033" s="3">
        <v>2</v>
      </c>
      <c r="V1033" t="s">
        <v>3012</v>
      </c>
      <c r="W1033" t="s">
        <v>2818</v>
      </c>
      <c r="X1033" t="s">
        <v>2819</v>
      </c>
      <c r="Y1033" s="3">
        <v>8</v>
      </c>
      <c r="Z1033" t="s">
        <v>4130</v>
      </c>
      <c r="AA1033" t="s">
        <v>4135</v>
      </c>
      <c r="AB1033" t="s">
        <v>4132</v>
      </c>
      <c r="AC1033" t="s">
        <v>4133</v>
      </c>
      <c r="AD1033" t="s">
        <v>110</v>
      </c>
      <c r="AE1033" t="s">
        <v>60</v>
      </c>
      <c r="AF1033" t="s">
        <v>3017</v>
      </c>
      <c r="AG1033" t="s">
        <v>3018</v>
      </c>
      <c r="AH1033" s="3">
        <v>2</v>
      </c>
      <c r="AI1033" s="3">
        <v>2024</v>
      </c>
      <c r="AJ1033" s="4">
        <v>45622</v>
      </c>
      <c r="AK1033" s="5">
        <v>45629</v>
      </c>
      <c r="AL1033" t="s">
        <v>3580</v>
      </c>
      <c r="AM1033" t="s">
        <v>116</v>
      </c>
      <c r="AN1033">
        <v>0</v>
      </c>
      <c r="AO1033">
        <v>1.21</v>
      </c>
      <c r="AQ1033" s="6">
        <v>1.21</v>
      </c>
    </row>
    <row r="1034" spans="1:43" x14ac:dyDescent="0.3">
      <c r="A1034" t="s">
        <v>3497</v>
      </c>
      <c r="B1034" t="s">
        <v>130</v>
      </c>
      <c r="C1034" t="s">
        <v>46</v>
      </c>
      <c r="D1034" s="3">
        <v>72505</v>
      </c>
      <c r="E1034" t="s">
        <v>3465</v>
      </c>
      <c r="F1034" t="s">
        <v>48</v>
      </c>
      <c r="G1034" t="s">
        <v>49</v>
      </c>
      <c r="H1034" t="s">
        <v>50</v>
      </c>
      <c r="I1034" t="s">
        <v>51</v>
      </c>
      <c r="J1034" t="s">
        <v>102</v>
      </c>
      <c r="K1034" t="s">
        <v>102</v>
      </c>
      <c r="L1034" t="s">
        <v>131</v>
      </c>
      <c r="M1034" t="s">
        <v>52</v>
      </c>
      <c r="N1034" t="s">
        <v>3012</v>
      </c>
      <c r="O1034" t="s">
        <v>3498</v>
      </c>
      <c r="P1034" t="s">
        <v>3011</v>
      </c>
      <c r="Q1034" s="3">
        <v>300002216483280</v>
      </c>
      <c r="R1034" t="s">
        <v>2243</v>
      </c>
      <c r="S1034">
        <v>1249995</v>
      </c>
      <c r="T1034">
        <v>416665</v>
      </c>
      <c r="U1034" s="3">
        <v>2</v>
      </c>
      <c r="V1034" t="s">
        <v>3012</v>
      </c>
      <c r="W1034" t="s">
        <v>2818</v>
      </c>
      <c r="X1034" t="s">
        <v>2819</v>
      </c>
      <c r="Y1034" s="3">
        <v>28</v>
      </c>
      <c r="Z1034" t="s">
        <v>4130</v>
      </c>
      <c r="AA1034" t="s">
        <v>4135</v>
      </c>
      <c r="AB1034" t="s">
        <v>4134</v>
      </c>
      <c r="AC1034" t="s">
        <v>4133</v>
      </c>
      <c r="AD1034" t="s">
        <v>110</v>
      </c>
      <c r="AE1034" t="s">
        <v>60</v>
      </c>
      <c r="AF1034" t="s">
        <v>3017</v>
      </c>
      <c r="AG1034" t="s">
        <v>3018</v>
      </c>
      <c r="AH1034" s="3">
        <v>2</v>
      </c>
      <c r="AI1034" s="3">
        <v>2024</v>
      </c>
      <c r="AJ1034" s="4">
        <v>45622</v>
      </c>
      <c r="AK1034" s="5">
        <v>45629</v>
      </c>
      <c r="AL1034" t="s">
        <v>3580</v>
      </c>
      <c r="AM1034" t="s">
        <v>116</v>
      </c>
      <c r="AN1034">
        <v>416665</v>
      </c>
      <c r="AO1034">
        <v>3177.5</v>
      </c>
      <c r="AQ1034" s="6">
        <v>3177.5</v>
      </c>
    </row>
    <row r="1035" spans="1:43" x14ac:dyDescent="0.3">
      <c r="A1035" t="s">
        <v>3497</v>
      </c>
      <c r="B1035" t="s">
        <v>71</v>
      </c>
      <c r="C1035" t="s">
        <v>46</v>
      </c>
      <c r="D1035" s="3">
        <v>72505</v>
      </c>
      <c r="E1035" t="s">
        <v>3465</v>
      </c>
      <c r="F1035" t="s">
        <v>48</v>
      </c>
      <c r="G1035" t="s">
        <v>49</v>
      </c>
      <c r="H1035" t="s">
        <v>50</v>
      </c>
      <c r="I1035" t="s">
        <v>51</v>
      </c>
      <c r="J1035" t="s">
        <v>102</v>
      </c>
      <c r="K1035" t="s">
        <v>102</v>
      </c>
      <c r="L1035" t="s">
        <v>131</v>
      </c>
      <c r="M1035" t="s">
        <v>52</v>
      </c>
      <c r="N1035" t="s">
        <v>4164</v>
      </c>
      <c r="O1035" t="s">
        <v>3498</v>
      </c>
      <c r="P1035" t="s">
        <v>4165</v>
      </c>
      <c r="Q1035" s="3">
        <v>300002258511869</v>
      </c>
      <c r="R1035" t="s">
        <v>2243</v>
      </c>
      <c r="S1035">
        <v>0</v>
      </c>
      <c r="T1035">
        <v>0</v>
      </c>
      <c r="U1035" s="3">
        <v>1</v>
      </c>
      <c r="V1035" t="s">
        <v>4164</v>
      </c>
      <c r="W1035" t="s">
        <v>2495</v>
      </c>
      <c r="X1035" t="s">
        <v>2496</v>
      </c>
      <c r="Y1035" s="3">
        <v>110</v>
      </c>
      <c r="Z1035" t="s">
        <v>4166</v>
      </c>
      <c r="AA1035" t="s">
        <v>4167</v>
      </c>
      <c r="AB1035" t="s">
        <v>4168</v>
      </c>
      <c r="AC1035" t="s">
        <v>4169</v>
      </c>
      <c r="AD1035" t="s">
        <v>110</v>
      </c>
      <c r="AE1035" t="s">
        <v>60</v>
      </c>
      <c r="AF1035" t="s">
        <v>2247</v>
      </c>
      <c r="AH1035" s="3">
        <v>0</v>
      </c>
      <c r="AI1035" s="3">
        <v>2024</v>
      </c>
      <c r="AJ1035" s="4">
        <v>45632</v>
      </c>
      <c r="AK1035" s="5">
        <v>45645</v>
      </c>
      <c r="AL1035" t="s">
        <v>3508</v>
      </c>
      <c r="AM1035" t="s">
        <v>116</v>
      </c>
      <c r="AN1035">
        <v>38219.980000000003</v>
      </c>
      <c r="AO1035">
        <v>291.91000000000003</v>
      </c>
      <c r="AQ1035" s="6">
        <v>291.91000000000003</v>
      </c>
    </row>
    <row r="1036" spans="1:43" x14ac:dyDescent="0.3">
      <c r="A1036" t="s">
        <v>3497</v>
      </c>
      <c r="B1036" t="s">
        <v>71</v>
      </c>
      <c r="C1036" t="s">
        <v>46</v>
      </c>
      <c r="D1036" s="3">
        <v>72505</v>
      </c>
      <c r="E1036" t="s">
        <v>3465</v>
      </c>
      <c r="F1036" t="s">
        <v>48</v>
      </c>
      <c r="G1036" t="s">
        <v>49</v>
      </c>
      <c r="H1036" t="s">
        <v>50</v>
      </c>
      <c r="I1036" t="s">
        <v>51</v>
      </c>
      <c r="J1036" t="s">
        <v>102</v>
      </c>
      <c r="K1036" t="s">
        <v>102</v>
      </c>
      <c r="L1036" t="s">
        <v>131</v>
      </c>
      <c r="M1036" t="s">
        <v>52</v>
      </c>
      <c r="N1036" t="s">
        <v>4164</v>
      </c>
      <c r="O1036" t="s">
        <v>3498</v>
      </c>
      <c r="P1036" t="s">
        <v>4165</v>
      </c>
      <c r="Q1036" s="3">
        <v>300002258511869</v>
      </c>
      <c r="R1036" t="s">
        <v>2243</v>
      </c>
      <c r="S1036">
        <v>0</v>
      </c>
      <c r="T1036">
        <v>0</v>
      </c>
      <c r="U1036" s="3">
        <v>1</v>
      </c>
      <c r="V1036" t="s">
        <v>4164</v>
      </c>
      <c r="W1036" t="s">
        <v>2495</v>
      </c>
      <c r="X1036" t="s">
        <v>2496</v>
      </c>
      <c r="Y1036" s="3">
        <v>111</v>
      </c>
      <c r="Z1036" t="s">
        <v>4166</v>
      </c>
      <c r="AA1036" t="s">
        <v>4167</v>
      </c>
      <c r="AB1036" t="s">
        <v>4168</v>
      </c>
      <c r="AC1036" t="s">
        <v>4169</v>
      </c>
      <c r="AD1036" t="s">
        <v>110</v>
      </c>
      <c r="AE1036" t="s">
        <v>60</v>
      </c>
      <c r="AF1036" t="s">
        <v>2247</v>
      </c>
      <c r="AH1036" s="3">
        <v>0</v>
      </c>
      <c r="AI1036" s="3">
        <v>2024</v>
      </c>
      <c r="AJ1036" s="4">
        <v>45632</v>
      </c>
      <c r="AK1036" s="5">
        <v>45645</v>
      </c>
      <c r="AL1036" t="s">
        <v>3508</v>
      </c>
      <c r="AM1036" t="s">
        <v>116</v>
      </c>
      <c r="AN1036">
        <v>-38219.980000000003</v>
      </c>
      <c r="AP1036">
        <v>291.91000000000003</v>
      </c>
      <c r="AQ1036" s="6">
        <v>-291.91000000000003</v>
      </c>
    </row>
    <row r="1037" spans="1:43" x14ac:dyDescent="0.3">
      <c r="A1037" t="s">
        <v>3497</v>
      </c>
      <c r="B1037" t="s">
        <v>71</v>
      </c>
      <c r="C1037" t="s">
        <v>46</v>
      </c>
      <c r="D1037" s="3">
        <v>72505</v>
      </c>
      <c r="E1037" t="s">
        <v>3465</v>
      </c>
      <c r="F1037" t="s">
        <v>48</v>
      </c>
      <c r="G1037" t="s">
        <v>49</v>
      </c>
      <c r="H1037" t="s">
        <v>50</v>
      </c>
      <c r="I1037" t="s">
        <v>51</v>
      </c>
      <c r="J1037" t="s">
        <v>102</v>
      </c>
      <c r="K1037" t="s">
        <v>102</v>
      </c>
      <c r="L1037" t="s">
        <v>131</v>
      </c>
      <c r="M1037" t="s">
        <v>52</v>
      </c>
      <c r="N1037" t="s">
        <v>4174</v>
      </c>
      <c r="O1037" t="s">
        <v>3498</v>
      </c>
      <c r="P1037" t="s">
        <v>4175</v>
      </c>
      <c r="Q1037" s="3">
        <v>300002268873562</v>
      </c>
      <c r="R1037" t="s">
        <v>2243</v>
      </c>
      <c r="S1037">
        <v>0</v>
      </c>
      <c r="T1037">
        <v>0</v>
      </c>
      <c r="U1037" s="3">
        <v>1</v>
      </c>
      <c r="V1037" t="s">
        <v>4174</v>
      </c>
      <c r="W1037" t="s">
        <v>2495</v>
      </c>
      <c r="X1037" t="s">
        <v>2496</v>
      </c>
      <c r="Y1037" s="3">
        <v>13</v>
      </c>
      <c r="Z1037" t="s">
        <v>4176</v>
      </c>
      <c r="AA1037" t="s">
        <v>4177</v>
      </c>
      <c r="AB1037" t="s">
        <v>4178</v>
      </c>
      <c r="AC1037" t="s">
        <v>4169</v>
      </c>
      <c r="AD1037" t="s">
        <v>110</v>
      </c>
      <c r="AE1037" t="s">
        <v>60</v>
      </c>
      <c r="AF1037" t="s">
        <v>2247</v>
      </c>
      <c r="AH1037" s="3">
        <v>0</v>
      </c>
      <c r="AI1037" s="3">
        <v>2024</v>
      </c>
      <c r="AJ1037" s="4">
        <v>45632</v>
      </c>
      <c r="AK1037" s="5">
        <v>45672</v>
      </c>
      <c r="AL1037" t="s">
        <v>3508</v>
      </c>
      <c r="AM1037" t="s">
        <v>116</v>
      </c>
      <c r="AN1037">
        <v>37219.980000000003</v>
      </c>
      <c r="AO1037">
        <v>284.27</v>
      </c>
      <c r="AQ1037" s="6">
        <v>284.27</v>
      </c>
    </row>
    <row r="1038" spans="1:43" x14ac:dyDescent="0.3">
      <c r="A1038" t="s">
        <v>3497</v>
      </c>
      <c r="B1038" t="s">
        <v>71</v>
      </c>
      <c r="C1038" t="s">
        <v>46</v>
      </c>
      <c r="D1038" s="3">
        <v>72505</v>
      </c>
      <c r="E1038" t="s">
        <v>3465</v>
      </c>
      <c r="F1038" t="s">
        <v>48</v>
      </c>
      <c r="G1038" t="s">
        <v>49</v>
      </c>
      <c r="H1038" t="s">
        <v>50</v>
      </c>
      <c r="I1038" t="s">
        <v>51</v>
      </c>
      <c r="J1038" t="s">
        <v>102</v>
      </c>
      <c r="K1038" t="s">
        <v>102</v>
      </c>
      <c r="L1038" t="s">
        <v>131</v>
      </c>
      <c r="M1038" t="s">
        <v>52</v>
      </c>
      <c r="N1038" t="s">
        <v>4174</v>
      </c>
      <c r="O1038" t="s">
        <v>3498</v>
      </c>
      <c r="P1038" t="s">
        <v>4175</v>
      </c>
      <c r="Q1038" s="3">
        <v>300002268873562</v>
      </c>
      <c r="R1038" t="s">
        <v>2243</v>
      </c>
      <c r="S1038">
        <v>0</v>
      </c>
      <c r="T1038">
        <v>0</v>
      </c>
      <c r="U1038" s="3">
        <v>1</v>
      </c>
      <c r="V1038" t="s">
        <v>4174</v>
      </c>
      <c r="W1038" t="s">
        <v>2495</v>
      </c>
      <c r="X1038" t="s">
        <v>2496</v>
      </c>
      <c r="Y1038" s="3">
        <v>14</v>
      </c>
      <c r="Z1038" t="s">
        <v>4176</v>
      </c>
      <c r="AA1038" t="s">
        <v>4177</v>
      </c>
      <c r="AB1038" t="s">
        <v>4178</v>
      </c>
      <c r="AC1038" t="s">
        <v>4169</v>
      </c>
      <c r="AD1038" t="s">
        <v>110</v>
      </c>
      <c r="AE1038" t="s">
        <v>60</v>
      </c>
      <c r="AF1038" t="s">
        <v>2247</v>
      </c>
      <c r="AH1038" s="3">
        <v>0</v>
      </c>
      <c r="AI1038" s="3">
        <v>2024</v>
      </c>
      <c r="AJ1038" s="4">
        <v>45632</v>
      </c>
      <c r="AK1038" s="5">
        <v>45672</v>
      </c>
      <c r="AL1038" t="s">
        <v>3508</v>
      </c>
      <c r="AM1038" t="s">
        <v>116</v>
      </c>
      <c r="AN1038">
        <v>-37219.980000000003</v>
      </c>
      <c r="AP1038">
        <v>284.27</v>
      </c>
      <c r="AQ1038" s="6">
        <v>-284.27</v>
      </c>
    </row>
    <row r="1039" spans="1:43" x14ac:dyDescent="0.3">
      <c r="A1039" t="s">
        <v>3497</v>
      </c>
      <c r="B1039" t="s">
        <v>190</v>
      </c>
      <c r="C1039" t="s">
        <v>46</v>
      </c>
      <c r="D1039" s="3">
        <v>72505</v>
      </c>
      <c r="E1039" t="s">
        <v>3465</v>
      </c>
      <c r="F1039" t="s">
        <v>48</v>
      </c>
      <c r="G1039" t="s">
        <v>49</v>
      </c>
      <c r="H1039" t="s">
        <v>50</v>
      </c>
      <c r="I1039" t="s">
        <v>51</v>
      </c>
      <c r="J1039" t="s">
        <v>102</v>
      </c>
      <c r="K1039" t="s">
        <v>102</v>
      </c>
      <c r="L1039" t="s">
        <v>131</v>
      </c>
      <c r="M1039" t="s">
        <v>52</v>
      </c>
      <c r="N1039" t="s">
        <v>3078</v>
      </c>
      <c r="O1039" t="s">
        <v>3498</v>
      </c>
      <c r="P1039" t="s">
        <v>3077</v>
      </c>
      <c r="Q1039" s="3">
        <v>300002393811044</v>
      </c>
      <c r="R1039" t="s">
        <v>2243</v>
      </c>
      <c r="S1039">
        <v>37219.980000000003</v>
      </c>
      <c r="T1039">
        <v>37219.980000000003</v>
      </c>
      <c r="U1039" s="3">
        <v>1</v>
      </c>
      <c r="V1039" t="s">
        <v>3078</v>
      </c>
      <c r="W1039" t="s">
        <v>2495</v>
      </c>
      <c r="X1039" t="s">
        <v>2496</v>
      </c>
      <c r="Y1039" s="3">
        <v>3</v>
      </c>
      <c r="Z1039" t="s">
        <v>4213</v>
      </c>
      <c r="AA1039" t="s">
        <v>4214</v>
      </c>
      <c r="AB1039" t="s">
        <v>4215</v>
      </c>
      <c r="AC1039" t="s">
        <v>4216</v>
      </c>
      <c r="AD1039" t="s">
        <v>110</v>
      </c>
      <c r="AE1039" t="s">
        <v>60</v>
      </c>
      <c r="AF1039" t="s">
        <v>2247</v>
      </c>
      <c r="AH1039" s="3">
        <v>0</v>
      </c>
      <c r="AI1039" s="3">
        <v>2025</v>
      </c>
      <c r="AJ1039" s="4">
        <v>45674</v>
      </c>
      <c r="AK1039" s="5">
        <v>45695</v>
      </c>
      <c r="AL1039" t="s">
        <v>3508</v>
      </c>
      <c r="AM1039" t="s">
        <v>116</v>
      </c>
      <c r="AN1039">
        <v>37219.980000000003</v>
      </c>
      <c r="AO1039">
        <v>285.70999999999998</v>
      </c>
      <c r="AQ1039" s="6">
        <v>285.70999999999998</v>
      </c>
    </row>
    <row r="1040" spans="1:43" x14ac:dyDescent="0.3">
      <c r="A1040" t="s">
        <v>3497</v>
      </c>
      <c r="B1040" t="s">
        <v>224</v>
      </c>
      <c r="C1040" t="s">
        <v>46</v>
      </c>
      <c r="D1040" s="3">
        <v>74210</v>
      </c>
      <c r="E1040" t="s">
        <v>1384</v>
      </c>
      <c r="F1040" t="s">
        <v>48</v>
      </c>
      <c r="G1040" t="s">
        <v>49</v>
      </c>
      <c r="H1040" t="s">
        <v>50</v>
      </c>
      <c r="I1040" t="s">
        <v>51</v>
      </c>
      <c r="J1040" t="s">
        <v>102</v>
      </c>
      <c r="K1040" t="s">
        <v>102</v>
      </c>
      <c r="L1040" t="s">
        <v>131</v>
      </c>
      <c r="M1040" t="s">
        <v>52</v>
      </c>
      <c r="N1040" t="s">
        <v>2797</v>
      </c>
      <c r="O1040" t="s">
        <v>3498</v>
      </c>
      <c r="P1040" t="s">
        <v>2796</v>
      </c>
      <c r="Q1040" s="3">
        <v>300001811707570</v>
      </c>
      <c r="R1040" t="s">
        <v>2243</v>
      </c>
      <c r="S1040">
        <v>205850</v>
      </c>
      <c r="T1040">
        <v>205850</v>
      </c>
      <c r="U1040" s="3">
        <v>1</v>
      </c>
      <c r="V1040" t="s">
        <v>2797</v>
      </c>
      <c r="W1040" t="s">
        <v>2448</v>
      </c>
      <c r="X1040" t="s">
        <v>2449</v>
      </c>
      <c r="Y1040" s="3">
        <v>2</v>
      </c>
      <c r="Z1040" t="s">
        <v>3929</v>
      </c>
      <c r="AA1040" t="s">
        <v>3930</v>
      </c>
      <c r="AB1040" t="s">
        <v>3931</v>
      </c>
      <c r="AC1040" t="s">
        <v>3932</v>
      </c>
      <c r="AD1040" t="s">
        <v>110</v>
      </c>
      <c r="AE1040" t="s">
        <v>60</v>
      </c>
      <c r="AF1040" t="s">
        <v>2802</v>
      </c>
      <c r="AG1040" t="s">
        <v>2803</v>
      </c>
      <c r="AH1040" s="3">
        <v>1</v>
      </c>
      <c r="AI1040" s="3">
        <v>2024</v>
      </c>
      <c r="AJ1040" s="4">
        <v>45448</v>
      </c>
      <c r="AK1040" s="5">
        <v>45451</v>
      </c>
      <c r="AL1040" t="s">
        <v>3508</v>
      </c>
      <c r="AM1040" t="s">
        <v>116</v>
      </c>
      <c r="AN1040">
        <v>0</v>
      </c>
      <c r="AP1040">
        <v>5.39</v>
      </c>
      <c r="AQ1040" s="6">
        <v>-5.39</v>
      </c>
    </row>
    <row r="1041" spans="1:43" x14ac:dyDescent="0.3">
      <c r="A1041" t="s">
        <v>3497</v>
      </c>
      <c r="B1041" t="s">
        <v>224</v>
      </c>
      <c r="C1041" t="s">
        <v>46</v>
      </c>
      <c r="D1041" s="3">
        <v>74210</v>
      </c>
      <c r="E1041" t="s">
        <v>1384</v>
      </c>
      <c r="F1041" t="s">
        <v>48</v>
      </c>
      <c r="G1041" t="s">
        <v>49</v>
      </c>
      <c r="H1041" t="s">
        <v>50</v>
      </c>
      <c r="I1041" t="s">
        <v>51</v>
      </c>
      <c r="J1041" t="s">
        <v>102</v>
      </c>
      <c r="K1041" t="s">
        <v>102</v>
      </c>
      <c r="L1041" t="s">
        <v>131</v>
      </c>
      <c r="M1041" t="s">
        <v>52</v>
      </c>
      <c r="N1041" t="s">
        <v>2797</v>
      </c>
      <c r="O1041" t="s">
        <v>3498</v>
      </c>
      <c r="P1041" t="s">
        <v>2796</v>
      </c>
      <c r="Q1041" s="3">
        <v>300001811707570</v>
      </c>
      <c r="R1041" t="s">
        <v>2243</v>
      </c>
      <c r="S1041">
        <v>205850</v>
      </c>
      <c r="T1041">
        <v>205850</v>
      </c>
      <c r="U1041" s="3">
        <v>1</v>
      </c>
      <c r="V1041" t="s">
        <v>2797</v>
      </c>
      <c r="W1041" t="s">
        <v>2448</v>
      </c>
      <c r="X1041" t="s">
        <v>2449</v>
      </c>
      <c r="Y1041" s="3">
        <v>89</v>
      </c>
      <c r="Z1041" t="s">
        <v>3929</v>
      </c>
      <c r="AA1041" t="s">
        <v>3930</v>
      </c>
      <c r="AB1041" t="s">
        <v>3933</v>
      </c>
      <c r="AC1041" t="s">
        <v>3932</v>
      </c>
      <c r="AD1041" t="s">
        <v>110</v>
      </c>
      <c r="AE1041" t="s">
        <v>60</v>
      </c>
      <c r="AF1041" t="s">
        <v>2802</v>
      </c>
      <c r="AG1041" t="s">
        <v>2803</v>
      </c>
      <c r="AH1041" s="3">
        <v>1</v>
      </c>
      <c r="AI1041" s="3">
        <v>2024</v>
      </c>
      <c r="AJ1041" s="4">
        <v>45448</v>
      </c>
      <c r="AK1041" s="5">
        <v>45451</v>
      </c>
      <c r="AL1041" t="s">
        <v>3508</v>
      </c>
      <c r="AM1041" t="s">
        <v>116</v>
      </c>
      <c r="AN1041">
        <v>205850</v>
      </c>
      <c r="AO1041">
        <v>1555.47</v>
      </c>
      <c r="AQ1041" s="6">
        <v>1555.47</v>
      </c>
    </row>
    <row r="1042" spans="1:43" x14ac:dyDescent="0.3">
      <c r="A1042" t="s">
        <v>3497</v>
      </c>
      <c r="B1042" t="s">
        <v>224</v>
      </c>
      <c r="C1042" t="s">
        <v>46</v>
      </c>
      <c r="D1042" s="3">
        <v>74210</v>
      </c>
      <c r="E1042" t="s">
        <v>1384</v>
      </c>
      <c r="F1042" t="s">
        <v>48</v>
      </c>
      <c r="G1042" t="s">
        <v>49</v>
      </c>
      <c r="H1042" t="s">
        <v>50</v>
      </c>
      <c r="I1042" t="s">
        <v>51</v>
      </c>
      <c r="J1042" t="s">
        <v>102</v>
      </c>
      <c r="K1042" t="s">
        <v>102</v>
      </c>
      <c r="L1042" t="s">
        <v>131</v>
      </c>
      <c r="M1042" t="s">
        <v>52</v>
      </c>
      <c r="N1042" t="s">
        <v>2806</v>
      </c>
      <c r="O1042" t="s">
        <v>3498</v>
      </c>
      <c r="P1042" t="s">
        <v>2805</v>
      </c>
      <c r="Q1042" s="3">
        <v>300001816270018</v>
      </c>
      <c r="R1042" t="s">
        <v>2243</v>
      </c>
      <c r="S1042">
        <v>196000</v>
      </c>
      <c r="T1042">
        <v>196000</v>
      </c>
      <c r="U1042" s="3">
        <v>1</v>
      </c>
      <c r="V1042" t="s">
        <v>2806</v>
      </c>
      <c r="W1042" t="s">
        <v>2448</v>
      </c>
      <c r="X1042" t="s">
        <v>2449</v>
      </c>
      <c r="Y1042" s="3">
        <v>40</v>
      </c>
      <c r="Z1042" t="s">
        <v>3934</v>
      </c>
      <c r="AA1042" t="s">
        <v>3935</v>
      </c>
      <c r="AB1042" t="s">
        <v>3936</v>
      </c>
      <c r="AC1042" t="s">
        <v>3932</v>
      </c>
      <c r="AD1042" t="s">
        <v>110</v>
      </c>
      <c r="AE1042" t="s">
        <v>60</v>
      </c>
      <c r="AF1042" t="s">
        <v>2811</v>
      </c>
      <c r="AG1042" t="s">
        <v>2812</v>
      </c>
      <c r="AH1042" s="3">
        <v>1</v>
      </c>
      <c r="AI1042" s="3">
        <v>2024</v>
      </c>
      <c r="AJ1042" s="4">
        <v>45448</v>
      </c>
      <c r="AK1042" s="5">
        <v>45453</v>
      </c>
      <c r="AL1042" t="s">
        <v>3508</v>
      </c>
      <c r="AM1042" t="s">
        <v>116</v>
      </c>
      <c r="AN1042">
        <v>0</v>
      </c>
      <c r="AP1042">
        <v>5.13</v>
      </c>
      <c r="AQ1042" s="6">
        <v>-5.13</v>
      </c>
    </row>
    <row r="1043" spans="1:43" x14ac:dyDescent="0.3">
      <c r="A1043" t="s">
        <v>3497</v>
      </c>
      <c r="B1043" t="s">
        <v>224</v>
      </c>
      <c r="C1043" t="s">
        <v>46</v>
      </c>
      <c r="D1043" s="3">
        <v>74210</v>
      </c>
      <c r="E1043" t="s">
        <v>1384</v>
      </c>
      <c r="F1043" t="s">
        <v>48</v>
      </c>
      <c r="G1043" t="s">
        <v>49</v>
      </c>
      <c r="H1043" t="s">
        <v>50</v>
      </c>
      <c r="I1043" t="s">
        <v>51</v>
      </c>
      <c r="J1043" t="s">
        <v>102</v>
      </c>
      <c r="K1043" t="s">
        <v>102</v>
      </c>
      <c r="L1043" t="s">
        <v>131</v>
      </c>
      <c r="M1043" t="s">
        <v>52</v>
      </c>
      <c r="N1043" t="s">
        <v>2806</v>
      </c>
      <c r="O1043" t="s">
        <v>3498</v>
      </c>
      <c r="P1043" t="s">
        <v>2805</v>
      </c>
      <c r="Q1043" s="3">
        <v>300001816270018</v>
      </c>
      <c r="R1043" t="s">
        <v>2243</v>
      </c>
      <c r="S1043">
        <v>196000</v>
      </c>
      <c r="T1043">
        <v>196000</v>
      </c>
      <c r="U1043" s="3">
        <v>1</v>
      </c>
      <c r="V1043" t="s">
        <v>2806</v>
      </c>
      <c r="W1043" t="s">
        <v>2448</v>
      </c>
      <c r="X1043" t="s">
        <v>2449</v>
      </c>
      <c r="Y1043" s="3">
        <v>146</v>
      </c>
      <c r="Z1043" t="s">
        <v>3934</v>
      </c>
      <c r="AA1043" t="s">
        <v>3935</v>
      </c>
      <c r="AB1043" t="s">
        <v>3937</v>
      </c>
      <c r="AC1043" t="s">
        <v>3932</v>
      </c>
      <c r="AD1043" t="s">
        <v>110</v>
      </c>
      <c r="AE1043" t="s">
        <v>60</v>
      </c>
      <c r="AF1043" t="s">
        <v>2811</v>
      </c>
      <c r="AG1043" t="s">
        <v>2812</v>
      </c>
      <c r="AH1043" s="3">
        <v>1</v>
      </c>
      <c r="AI1043" s="3">
        <v>2024</v>
      </c>
      <c r="AJ1043" s="4">
        <v>45448</v>
      </c>
      <c r="AK1043" s="5">
        <v>45453</v>
      </c>
      <c r="AL1043" t="s">
        <v>3508</v>
      </c>
      <c r="AM1043" t="s">
        <v>116</v>
      </c>
      <c r="AN1043">
        <v>196000</v>
      </c>
      <c r="AO1043">
        <v>1481.03</v>
      </c>
      <c r="AQ1043" s="6">
        <v>1481.03</v>
      </c>
    </row>
    <row r="1044" spans="1:43" x14ac:dyDescent="0.3">
      <c r="A1044" t="s">
        <v>3497</v>
      </c>
      <c r="B1044" t="s">
        <v>224</v>
      </c>
      <c r="C1044" t="s">
        <v>46</v>
      </c>
      <c r="D1044" s="3">
        <v>74210</v>
      </c>
      <c r="E1044" t="s">
        <v>1384</v>
      </c>
      <c r="F1044" t="s">
        <v>48</v>
      </c>
      <c r="G1044" t="s">
        <v>49</v>
      </c>
      <c r="H1044" t="s">
        <v>50</v>
      </c>
      <c r="I1044" t="s">
        <v>51</v>
      </c>
      <c r="J1044" t="s">
        <v>102</v>
      </c>
      <c r="K1044" t="s">
        <v>102</v>
      </c>
      <c r="L1044" t="s">
        <v>131</v>
      </c>
      <c r="M1044" t="s">
        <v>52</v>
      </c>
      <c r="N1044" t="s">
        <v>3942</v>
      </c>
      <c r="O1044" t="s">
        <v>3498</v>
      </c>
      <c r="P1044" t="s">
        <v>3943</v>
      </c>
      <c r="Q1044" s="3">
        <v>300001846601873</v>
      </c>
      <c r="R1044" t="s">
        <v>2243</v>
      </c>
      <c r="S1044">
        <v>0</v>
      </c>
      <c r="T1044">
        <v>0</v>
      </c>
      <c r="U1044" s="3">
        <v>2</v>
      </c>
      <c r="V1044" t="s">
        <v>3942</v>
      </c>
      <c r="W1044" t="s">
        <v>2448</v>
      </c>
      <c r="X1044" t="s">
        <v>2449</v>
      </c>
      <c r="Y1044" s="3">
        <v>12</v>
      </c>
      <c r="Z1044" t="s">
        <v>3944</v>
      </c>
      <c r="AA1044" t="s">
        <v>3948</v>
      </c>
      <c r="AB1044" t="s">
        <v>3946</v>
      </c>
      <c r="AC1044" t="s">
        <v>3947</v>
      </c>
      <c r="AD1044" t="s">
        <v>110</v>
      </c>
      <c r="AE1044" t="s">
        <v>60</v>
      </c>
      <c r="AF1044" t="s">
        <v>2849</v>
      </c>
      <c r="AG1044" t="s">
        <v>2850</v>
      </c>
      <c r="AH1044" s="3">
        <v>1</v>
      </c>
      <c r="AI1044" s="3">
        <v>2024</v>
      </c>
      <c r="AJ1044" s="4">
        <v>45462</v>
      </c>
      <c r="AK1044" s="5">
        <v>45483</v>
      </c>
      <c r="AL1044" t="s">
        <v>3580</v>
      </c>
      <c r="AM1044" t="s">
        <v>116</v>
      </c>
      <c r="AN1044">
        <v>134400</v>
      </c>
      <c r="AO1044">
        <v>1014.8000000000001</v>
      </c>
      <c r="AQ1044" s="6">
        <v>1014.8000000000001</v>
      </c>
    </row>
    <row r="1045" spans="1:43" x14ac:dyDescent="0.3">
      <c r="A1045" t="s">
        <v>3497</v>
      </c>
      <c r="B1045" t="s">
        <v>224</v>
      </c>
      <c r="C1045" t="s">
        <v>46</v>
      </c>
      <c r="D1045" s="3">
        <v>74210</v>
      </c>
      <c r="E1045" t="s">
        <v>1384</v>
      </c>
      <c r="F1045" t="s">
        <v>48</v>
      </c>
      <c r="G1045" t="s">
        <v>49</v>
      </c>
      <c r="H1045" t="s">
        <v>50</v>
      </c>
      <c r="I1045" t="s">
        <v>51</v>
      </c>
      <c r="J1045" t="s">
        <v>102</v>
      </c>
      <c r="K1045" t="s">
        <v>102</v>
      </c>
      <c r="L1045" t="s">
        <v>131</v>
      </c>
      <c r="M1045" t="s">
        <v>52</v>
      </c>
      <c r="N1045" t="s">
        <v>3942</v>
      </c>
      <c r="O1045" t="s">
        <v>3498</v>
      </c>
      <c r="P1045" t="s">
        <v>3943</v>
      </c>
      <c r="Q1045" s="3">
        <v>300001846601873</v>
      </c>
      <c r="R1045" t="s">
        <v>2243</v>
      </c>
      <c r="S1045">
        <v>0</v>
      </c>
      <c r="T1045">
        <v>0</v>
      </c>
      <c r="U1045" s="3">
        <v>2</v>
      </c>
      <c r="V1045" t="s">
        <v>3942</v>
      </c>
      <c r="W1045" t="s">
        <v>2448</v>
      </c>
      <c r="X1045" t="s">
        <v>2449</v>
      </c>
      <c r="Y1045" s="3">
        <v>14</v>
      </c>
      <c r="Z1045" t="s">
        <v>3944</v>
      </c>
      <c r="AA1045" t="s">
        <v>3948</v>
      </c>
      <c r="AB1045" t="s">
        <v>3946</v>
      </c>
      <c r="AC1045" t="s">
        <v>3947</v>
      </c>
      <c r="AD1045" t="s">
        <v>110</v>
      </c>
      <c r="AE1045" t="s">
        <v>60</v>
      </c>
      <c r="AF1045" t="s">
        <v>2849</v>
      </c>
      <c r="AG1045" t="s">
        <v>2850</v>
      </c>
      <c r="AH1045" s="3">
        <v>1</v>
      </c>
      <c r="AI1045" s="3">
        <v>2024</v>
      </c>
      <c r="AJ1045" s="4">
        <v>45462</v>
      </c>
      <c r="AK1045" s="5">
        <v>45483</v>
      </c>
      <c r="AL1045" t="s">
        <v>3580</v>
      </c>
      <c r="AM1045" t="s">
        <v>116</v>
      </c>
      <c r="AN1045">
        <v>-134400</v>
      </c>
      <c r="AP1045">
        <v>1014.8000000000001</v>
      </c>
      <c r="AQ1045" s="6">
        <v>-1014.8000000000001</v>
      </c>
    </row>
    <row r="1046" spans="1:43" x14ac:dyDescent="0.3">
      <c r="A1046" t="s">
        <v>3497</v>
      </c>
      <c r="B1046" t="s">
        <v>224</v>
      </c>
      <c r="C1046" t="s">
        <v>46</v>
      </c>
      <c r="D1046" s="3">
        <v>74210</v>
      </c>
      <c r="E1046" t="s">
        <v>1384</v>
      </c>
      <c r="F1046" t="s">
        <v>48</v>
      </c>
      <c r="G1046" t="s">
        <v>49</v>
      </c>
      <c r="H1046" t="s">
        <v>50</v>
      </c>
      <c r="I1046" t="s">
        <v>51</v>
      </c>
      <c r="J1046" t="s">
        <v>102</v>
      </c>
      <c r="K1046" t="s">
        <v>102</v>
      </c>
      <c r="L1046" t="s">
        <v>131</v>
      </c>
      <c r="M1046" t="s">
        <v>52</v>
      </c>
      <c r="N1046" t="s">
        <v>2844</v>
      </c>
      <c r="O1046" t="s">
        <v>3498</v>
      </c>
      <c r="P1046" t="s">
        <v>2843</v>
      </c>
      <c r="Q1046" s="3">
        <v>300001877756873</v>
      </c>
      <c r="R1046" t="s">
        <v>2243</v>
      </c>
      <c r="S1046">
        <v>134400</v>
      </c>
      <c r="T1046">
        <v>134400</v>
      </c>
      <c r="U1046" s="3">
        <v>1</v>
      </c>
      <c r="V1046" t="s">
        <v>2844</v>
      </c>
      <c r="W1046" t="s">
        <v>2448</v>
      </c>
      <c r="X1046" t="s">
        <v>2449</v>
      </c>
      <c r="Y1046" s="3">
        <v>13</v>
      </c>
      <c r="Z1046" t="s">
        <v>3944</v>
      </c>
      <c r="AA1046" t="s">
        <v>3960</v>
      </c>
      <c r="AB1046" t="s">
        <v>3946</v>
      </c>
      <c r="AC1046" t="s">
        <v>3947</v>
      </c>
      <c r="AD1046" t="s">
        <v>110</v>
      </c>
      <c r="AE1046" t="s">
        <v>60</v>
      </c>
      <c r="AF1046" t="s">
        <v>2849</v>
      </c>
      <c r="AG1046" t="s">
        <v>2850</v>
      </c>
      <c r="AH1046" s="3">
        <v>1</v>
      </c>
      <c r="AI1046" s="3">
        <v>2024</v>
      </c>
      <c r="AJ1046" s="4">
        <v>45462</v>
      </c>
      <c r="AK1046" s="5">
        <v>45483</v>
      </c>
      <c r="AL1046" t="s">
        <v>3508</v>
      </c>
      <c r="AM1046" t="s">
        <v>116</v>
      </c>
      <c r="AN1046">
        <v>134400</v>
      </c>
      <c r="AO1046">
        <v>1014.8000000000001</v>
      </c>
      <c r="AQ1046" s="6">
        <v>1014.8000000000001</v>
      </c>
    </row>
    <row r="1047" spans="1:43" x14ac:dyDescent="0.3">
      <c r="A1047" t="s">
        <v>3497</v>
      </c>
      <c r="B1047" t="s">
        <v>179</v>
      </c>
      <c r="C1047" t="s">
        <v>46</v>
      </c>
      <c r="D1047" s="3">
        <v>74210</v>
      </c>
      <c r="E1047" t="s">
        <v>1384</v>
      </c>
      <c r="F1047" t="s">
        <v>48</v>
      </c>
      <c r="G1047" t="s">
        <v>49</v>
      </c>
      <c r="H1047" t="s">
        <v>50</v>
      </c>
      <c r="I1047" t="s">
        <v>51</v>
      </c>
      <c r="J1047" t="s">
        <v>102</v>
      </c>
      <c r="K1047" t="s">
        <v>102</v>
      </c>
      <c r="L1047" t="s">
        <v>131</v>
      </c>
      <c r="M1047" t="s">
        <v>52</v>
      </c>
      <c r="N1047" t="s">
        <v>4010</v>
      </c>
      <c r="O1047" t="s">
        <v>3498</v>
      </c>
      <c r="P1047" t="s">
        <v>4011</v>
      </c>
      <c r="Q1047" s="3">
        <v>300002001946637</v>
      </c>
      <c r="R1047" t="s">
        <v>2243</v>
      </c>
      <c r="S1047">
        <v>0</v>
      </c>
      <c r="T1047">
        <v>0</v>
      </c>
      <c r="U1047" s="3">
        <v>1</v>
      </c>
      <c r="V1047" t="s">
        <v>4010</v>
      </c>
      <c r="W1047" t="s">
        <v>2448</v>
      </c>
      <c r="X1047" t="s">
        <v>2449</v>
      </c>
      <c r="Y1047" s="3">
        <v>2</v>
      </c>
      <c r="Z1047" t="s">
        <v>4012</v>
      </c>
      <c r="AA1047" t="s">
        <v>4013</v>
      </c>
      <c r="AB1047" t="s">
        <v>4016</v>
      </c>
      <c r="AC1047" t="s">
        <v>4015</v>
      </c>
      <c r="AD1047" t="s">
        <v>110</v>
      </c>
      <c r="AE1047" t="s">
        <v>60</v>
      </c>
      <c r="AF1047" t="s">
        <v>2922</v>
      </c>
      <c r="AG1047" t="s">
        <v>2923</v>
      </c>
      <c r="AH1047" s="3">
        <v>1</v>
      </c>
      <c r="AI1047" s="3">
        <v>2024</v>
      </c>
      <c r="AJ1047" s="4">
        <v>45539</v>
      </c>
      <c r="AK1047" s="5">
        <v>45574</v>
      </c>
      <c r="AL1047" t="s">
        <v>3508</v>
      </c>
      <c r="AM1047" t="s">
        <v>116</v>
      </c>
      <c r="AN1047">
        <v>-417250</v>
      </c>
      <c r="AP1047">
        <v>3173.9700000000003</v>
      </c>
      <c r="AQ1047" s="6">
        <v>-3173.9700000000003</v>
      </c>
    </row>
    <row r="1048" spans="1:43" x14ac:dyDescent="0.3">
      <c r="A1048" t="s">
        <v>3497</v>
      </c>
      <c r="B1048" t="s">
        <v>179</v>
      </c>
      <c r="C1048" t="s">
        <v>46</v>
      </c>
      <c r="D1048" s="3">
        <v>74210</v>
      </c>
      <c r="E1048" t="s">
        <v>1384</v>
      </c>
      <c r="F1048" t="s">
        <v>48</v>
      </c>
      <c r="G1048" t="s">
        <v>49</v>
      </c>
      <c r="H1048" t="s">
        <v>50</v>
      </c>
      <c r="I1048" t="s">
        <v>51</v>
      </c>
      <c r="J1048" t="s">
        <v>102</v>
      </c>
      <c r="K1048" t="s">
        <v>102</v>
      </c>
      <c r="L1048" t="s">
        <v>131</v>
      </c>
      <c r="M1048" t="s">
        <v>52</v>
      </c>
      <c r="N1048" t="s">
        <v>4010</v>
      </c>
      <c r="O1048" t="s">
        <v>3498</v>
      </c>
      <c r="P1048" t="s">
        <v>4011</v>
      </c>
      <c r="Q1048" s="3">
        <v>300002001946637</v>
      </c>
      <c r="R1048" t="s">
        <v>2243</v>
      </c>
      <c r="S1048">
        <v>0</v>
      </c>
      <c r="T1048">
        <v>0</v>
      </c>
      <c r="U1048" s="3">
        <v>1</v>
      </c>
      <c r="V1048" t="s">
        <v>4010</v>
      </c>
      <c r="W1048" t="s">
        <v>2448</v>
      </c>
      <c r="X1048" t="s">
        <v>2449</v>
      </c>
      <c r="Y1048" s="3">
        <v>2</v>
      </c>
      <c r="Z1048" t="s">
        <v>4012</v>
      </c>
      <c r="AA1048" t="s">
        <v>4013</v>
      </c>
      <c r="AB1048" t="s">
        <v>4014</v>
      </c>
      <c r="AC1048" t="s">
        <v>4015</v>
      </c>
      <c r="AD1048" t="s">
        <v>110</v>
      </c>
      <c r="AE1048" t="s">
        <v>60</v>
      </c>
      <c r="AF1048" t="s">
        <v>2922</v>
      </c>
      <c r="AG1048" t="s">
        <v>2923</v>
      </c>
      <c r="AH1048" s="3">
        <v>1</v>
      </c>
      <c r="AI1048" s="3">
        <v>2024</v>
      </c>
      <c r="AJ1048" s="4">
        <v>45539</v>
      </c>
      <c r="AK1048" s="5">
        <v>45574</v>
      </c>
      <c r="AL1048" t="s">
        <v>3508</v>
      </c>
      <c r="AM1048" t="s">
        <v>116</v>
      </c>
      <c r="AN1048">
        <v>0</v>
      </c>
      <c r="AO1048">
        <v>2.9</v>
      </c>
      <c r="AQ1048" s="6">
        <v>2.9</v>
      </c>
    </row>
    <row r="1049" spans="1:43" x14ac:dyDescent="0.3">
      <c r="A1049" t="s">
        <v>3497</v>
      </c>
      <c r="B1049" t="s">
        <v>179</v>
      </c>
      <c r="C1049" t="s">
        <v>46</v>
      </c>
      <c r="D1049" s="3">
        <v>74210</v>
      </c>
      <c r="E1049" t="s">
        <v>1384</v>
      </c>
      <c r="F1049" t="s">
        <v>48</v>
      </c>
      <c r="G1049" t="s">
        <v>49</v>
      </c>
      <c r="H1049" t="s">
        <v>50</v>
      </c>
      <c r="I1049" t="s">
        <v>51</v>
      </c>
      <c r="J1049" t="s">
        <v>102</v>
      </c>
      <c r="K1049" t="s">
        <v>102</v>
      </c>
      <c r="L1049" t="s">
        <v>131</v>
      </c>
      <c r="M1049" t="s">
        <v>52</v>
      </c>
      <c r="N1049" t="s">
        <v>4010</v>
      </c>
      <c r="O1049" t="s">
        <v>3498</v>
      </c>
      <c r="P1049" t="s">
        <v>4011</v>
      </c>
      <c r="Q1049" s="3">
        <v>300002001946637</v>
      </c>
      <c r="R1049" t="s">
        <v>2243</v>
      </c>
      <c r="S1049">
        <v>0</v>
      </c>
      <c r="T1049">
        <v>0</v>
      </c>
      <c r="U1049" s="3">
        <v>1</v>
      </c>
      <c r="V1049" t="s">
        <v>4010</v>
      </c>
      <c r="W1049" t="s">
        <v>2448</v>
      </c>
      <c r="X1049" t="s">
        <v>2449</v>
      </c>
      <c r="Y1049" s="3">
        <v>35</v>
      </c>
      <c r="Z1049" t="s">
        <v>4017</v>
      </c>
      <c r="AA1049" t="s">
        <v>4013</v>
      </c>
      <c r="AB1049" t="s">
        <v>4018</v>
      </c>
      <c r="AC1049" t="s">
        <v>4015</v>
      </c>
      <c r="AD1049" t="s">
        <v>110</v>
      </c>
      <c r="AE1049" t="s">
        <v>60</v>
      </c>
      <c r="AF1049" t="s">
        <v>2922</v>
      </c>
      <c r="AG1049" t="s">
        <v>2923</v>
      </c>
      <c r="AH1049" s="3">
        <v>1</v>
      </c>
      <c r="AI1049" s="3">
        <v>2024</v>
      </c>
      <c r="AJ1049" s="4">
        <v>45539</v>
      </c>
      <c r="AK1049" s="5">
        <v>45539</v>
      </c>
      <c r="AL1049" t="s">
        <v>3508</v>
      </c>
      <c r="AM1049" t="s">
        <v>116</v>
      </c>
      <c r="AN1049">
        <v>0</v>
      </c>
      <c r="AP1049">
        <v>2.9</v>
      </c>
      <c r="AQ1049" s="6">
        <v>-2.9</v>
      </c>
    </row>
    <row r="1050" spans="1:43" x14ac:dyDescent="0.3">
      <c r="A1050" t="s">
        <v>3497</v>
      </c>
      <c r="B1050" t="s">
        <v>179</v>
      </c>
      <c r="C1050" t="s">
        <v>46</v>
      </c>
      <c r="D1050" s="3">
        <v>74210</v>
      </c>
      <c r="E1050" t="s">
        <v>1384</v>
      </c>
      <c r="F1050" t="s">
        <v>48</v>
      </c>
      <c r="G1050" t="s">
        <v>49</v>
      </c>
      <c r="H1050" t="s">
        <v>50</v>
      </c>
      <c r="I1050" t="s">
        <v>51</v>
      </c>
      <c r="J1050" t="s">
        <v>102</v>
      </c>
      <c r="K1050" t="s">
        <v>102</v>
      </c>
      <c r="L1050" t="s">
        <v>131</v>
      </c>
      <c r="M1050" t="s">
        <v>52</v>
      </c>
      <c r="N1050" t="s">
        <v>4010</v>
      </c>
      <c r="O1050" t="s">
        <v>3498</v>
      </c>
      <c r="P1050" t="s">
        <v>4011</v>
      </c>
      <c r="Q1050" s="3">
        <v>300002001946637</v>
      </c>
      <c r="R1050" t="s">
        <v>2243</v>
      </c>
      <c r="S1050">
        <v>0</v>
      </c>
      <c r="T1050">
        <v>0</v>
      </c>
      <c r="U1050" s="3">
        <v>1</v>
      </c>
      <c r="V1050" t="s">
        <v>4010</v>
      </c>
      <c r="W1050" t="s">
        <v>2448</v>
      </c>
      <c r="X1050" t="s">
        <v>2449</v>
      </c>
      <c r="Y1050" s="3">
        <v>382</v>
      </c>
      <c r="Z1050" t="s">
        <v>4017</v>
      </c>
      <c r="AA1050" t="s">
        <v>4013</v>
      </c>
      <c r="AB1050" t="s">
        <v>4019</v>
      </c>
      <c r="AC1050" t="s">
        <v>4015</v>
      </c>
      <c r="AD1050" t="s">
        <v>110</v>
      </c>
      <c r="AE1050" t="s">
        <v>60</v>
      </c>
      <c r="AF1050" t="s">
        <v>2922</v>
      </c>
      <c r="AG1050" t="s">
        <v>2923</v>
      </c>
      <c r="AH1050" s="3">
        <v>1</v>
      </c>
      <c r="AI1050" s="3">
        <v>2024</v>
      </c>
      <c r="AJ1050" s="4">
        <v>45539</v>
      </c>
      <c r="AK1050" s="5">
        <v>45539</v>
      </c>
      <c r="AL1050" t="s">
        <v>3508</v>
      </c>
      <c r="AM1050" t="s">
        <v>116</v>
      </c>
      <c r="AN1050">
        <v>417250</v>
      </c>
      <c r="AO1050">
        <v>3173.9700000000003</v>
      </c>
      <c r="AQ1050" s="6">
        <v>3173.9700000000003</v>
      </c>
    </row>
    <row r="1051" spans="1:43" x14ac:dyDescent="0.3">
      <c r="A1051" t="s">
        <v>3497</v>
      </c>
      <c r="B1051" t="s">
        <v>179</v>
      </c>
      <c r="C1051" t="s">
        <v>46</v>
      </c>
      <c r="D1051" s="3">
        <v>74210</v>
      </c>
      <c r="E1051" t="s">
        <v>1384</v>
      </c>
      <c r="F1051" t="s">
        <v>48</v>
      </c>
      <c r="G1051" t="s">
        <v>49</v>
      </c>
      <c r="H1051" t="s">
        <v>50</v>
      </c>
      <c r="I1051" t="s">
        <v>51</v>
      </c>
      <c r="J1051" t="s">
        <v>102</v>
      </c>
      <c r="K1051" t="s">
        <v>102</v>
      </c>
      <c r="L1051" t="s">
        <v>131</v>
      </c>
      <c r="M1051" t="s">
        <v>52</v>
      </c>
      <c r="N1051" t="s">
        <v>2917</v>
      </c>
      <c r="O1051" t="s">
        <v>3498</v>
      </c>
      <c r="P1051" t="s">
        <v>2916</v>
      </c>
      <c r="Q1051" s="3">
        <v>300002087417369</v>
      </c>
      <c r="R1051" t="s">
        <v>2243</v>
      </c>
      <c r="S1051">
        <v>417250</v>
      </c>
      <c r="T1051">
        <v>417250</v>
      </c>
      <c r="U1051" s="3">
        <v>1</v>
      </c>
      <c r="V1051" t="s">
        <v>2917</v>
      </c>
      <c r="W1051" t="s">
        <v>2448</v>
      </c>
      <c r="X1051" t="s">
        <v>2449</v>
      </c>
      <c r="Y1051" s="3">
        <v>2</v>
      </c>
      <c r="Z1051" t="s">
        <v>4012</v>
      </c>
      <c r="AA1051" t="s">
        <v>4088</v>
      </c>
      <c r="AB1051" t="s">
        <v>4014</v>
      </c>
      <c r="AC1051" t="s">
        <v>4089</v>
      </c>
      <c r="AD1051" t="s">
        <v>110</v>
      </c>
      <c r="AE1051" t="s">
        <v>60</v>
      </c>
      <c r="AF1051" t="s">
        <v>2922</v>
      </c>
      <c r="AG1051" t="s">
        <v>2923</v>
      </c>
      <c r="AH1051" s="3">
        <v>1</v>
      </c>
      <c r="AI1051" s="3">
        <v>2024</v>
      </c>
      <c r="AJ1051" s="4">
        <v>45538</v>
      </c>
      <c r="AK1051" s="5">
        <v>45574</v>
      </c>
      <c r="AL1051" t="s">
        <v>3508</v>
      </c>
      <c r="AM1051" t="s">
        <v>116</v>
      </c>
      <c r="AN1051">
        <v>0</v>
      </c>
      <c r="AP1051">
        <v>2.9</v>
      </c>
      <c r="AQ1051" s="6">
        <v>-2.9</v>
      </c>
    </row>
    <row r="1052" spans="1:43" x14ac:dyDescent="0.3">
      <c r="A1052" t="s">
        <v>3497</v>
      </c>
      <c r="B1052" t="s">
        <v>179</v>
      </c>
      <c r="C1052" t="s">
        <v>46</v>
      </c>
      <c r="D1052" s="3">
        <v>74210</v>
      </c>
      <c r="E1052" t="s">
        <v>1384</v>
      </c>
      <c r="F1052" t="s">
        <v>48</v>
      </c>
      <c r="G1052" t="s">
        <v>49</v>
      </c>
      <c r="H1052" t="s">
        <v>50</v>
      </c>
      <c r="I1052" t="s">
        <v>51</v>
      </c>
      <c r="J1052" t="s">
        <v>102</v>
      </c>
      <c r="K1052" t="s">
        <v>102</v>
      </c>
      <c r="L1052" t="s">
        <v>131</v>
      </c>
      <c r="M1052" t="s">
        <v>52</v>
      </c>
      <c r="N1052" t="s">
        <v>2917</v>
      </c>
      <c r="O1052" t="s">
        <v>3498</v>
      </c>
      <c r="P1052" t="s">
        <v>2916</v>
      </c>
      <c r="Q1052" s="3">
        <v>300002087417369</v>
      </c>
      <c r="R1052" t="s">
        <v>2243</v>
      </c>
      <c r="S1052">
        <v>417250</v>
      </c>
      <c r="T1052">
        <v>417250</v>
      </c>
      <c r="U1052" s="3">
        <v>1</v>
      </c>
      <c r="V1052" t="s">
        <v>2917</v>
      </c>
      <c r="W1052" t="s">
        <v>2448</v>
      </c>
      <c r="X1052" t="s">
        <v>2449</v>
      </c>
      <c r="Y1052" s="3">
        <v>2</v>
      </c>
      <c r="Z1052" t="s">
        <v>4012</v>
      </c>
      <c r="AA1052" t="s">
        <v>4088</v>
      </c>
      <c r="AB1052" t="s">
        <v>4016</v>
      </c>
      <c r="AC1052" t="s">
        <v>4089</v>
      </c>
      <c r="AD1052" t="s">
        <v>110</v>
      </c>
      <c r="AE1052" t="s">
        <v>60</v>
      </c>
      <c r="AF1052" t="s">
        <v>2922</v>
      </c>
      <c r="AG1052" t="s">
        <v>2923</v>
      </c>
      <c r="AH1052" s="3">
        <v>1</v>
      </c>
      <c r="AI1052" s="3">
        <v>2024</v>
      </c>
      <c r="AJ1052" s="4">
        <v>45538</v>
      </c>
      <c r="AK1052" s="5">
        <v>45574</v>
      </c>
      <c r="AL1052" t="s">
        <v>3508</v>
      </c>
      <c r="AM1052" t="s">
        <v>116</v>
      </c>
      <c r="AN1052">
        <v>417250</v>
      </c>
      <c r="AO1052">
        <v>3173.9700000000003</v>
      </c>
      <c r="AQ1052" s="6">
        <v>3173.9700000000003</v>
      </c>
    </row>
    <row r="1053" spans="1:43" x14ac:dyDescent="0.3">
      <c r="A1053" t="s">
        <v>3497</v>
      </c>
      <c r="B1053" t="s">
        <v>124</v>
      </c>
      <c r="C1053" t="s">
        <v>46</v>
      </c>
      <c r="D1053" s="3">
        <v>74210</v>
      </c>
      <c r="E1053" t="s">
        <v>1384</v>
      </c>
      <c r="F1053" t="s">
        <v>48</v>
      </c>
      <c r="G1053" t="s">
        <v>49</v>
      </c>
      <c r="H1053" t="s">
        <v>50</v>
      </c>
      <c r="I1053" t="s">
        <v>51</v>
      </c>
      <c r="J1053" t="s">
        <v>102</v>
      </c>
      <c r="K1053" t="s">
        <v>102</v>
      </c>
      <c r="L1053" t="s">
        <v>131</v>
      </c>
      <c r="M1053" t="s">
        <v>52</v>
      </c>
      <c r="N1053" t="s">
        <v>2960</v>
      </c>
      <c r="O1053" t="s">
        <v>3498</v>
      </c>
      <c r="P1053" t="s">
        <v>2959</v>
      </c>
      <c r="Q1053" s="3">
        <v>300002140079780</v>
      </c>
      <c r="R1053" t="s">
        <v>2243</v>
      </c>
      <c r="S1053">
        <v>40800</v>
      </c>
      <c r="T1053">
        <v>40800</v>
      </c>
      <c r="U1053" s="3">
        <v>1</v>
      </c>
      <c r="V1053" t="s">
        <v>2960</v>
      </c>
      <c r="W1053" t="s">
        <v>2448</v>
      </c>
      <c r="X1053" t="s">
        <v>2449</v>
      </c>
      <c r="Y1053" s="3">
        <v>719</v>
      </c>
      <c r="Z1053" t="s">
        <v>4098</v>
      </c>
      <c r="AA1053" t="s">
        <v>4099</v>
      </c>
      <c r="AB1053" t="s">
        <v>4100</v>
      </c>
      <c r="AC1053" t="s">
        <v>4101</v>
      </c>
      <c r="AD1053" t="s">
        <v>110</v>
      </c>
      <c r="AE1053" t="s">
        <v>60</v>
      </c>
      <c r="AF1053" t="s">
        <v>2247</v>
      </c>
      <c r="AH1053" s="3">
        <v>0</v>
      </c>
      <c r="AI1053" s="3">
        <v>2024</v>
      </c>
      <c r="AJ1053" s="4">
        <v>45596</v>
      </c>
      <c r="AK1053" s="5">
        <v>45597</v>
      </c>
      <c r="AL1053" t="s">
        <v>3508</v>
      </c>
      <c r="AM1053" t="s">
        <v>116</v>
      </c>
      <c r="AN1053">
        <v>40800</v>
      </c>
      <c r="AO1053">
        <v>310.34000000000003</v>
      </c>
      <c r="AQ1053" s="6">
        <v>310.34000000000003</v>
      </c>
    </row>
    <row r="1054" spans="1:43" x14ac:dyDescent="0.3">
      <c r="A1054" t="s">
        <v>3497</v>
      </c>
      <c r="B1054" t="s">
        <v>71</v>
      </c>
      <c r="C1054" t="s">
        <v>46</v>
      </c>
      <c r="D1054" s="3">
        <v>74210</v>
      </c>
      <c r="E1054" t="s">
        <v>1384</v>
      </c>
      <c r="F1054" t="s">
        <v>48</v>
      </c>
      <c r="G1054" t="s">
        <v>49</v>
      </c>
      <c r="H1054" t="s">
        <v>50</v>
      </c>
      <c r="I1054" t="s">
        <v>51</v>
      </c>
      <c r="J1054" t="s">
        <v>102</v>
      </c>
      <c r="K1054" t="s">
        <v>102</v>
      </c>
      <c r="L1054" t="s">
        <v>131</v>
      </c>
      <c r="M1054" t="s">
        <v>52</v>
      </c>
      <c r="N1054" t="s">
        <v>3020</v>
      </c>
      <c r="O1054" t="s">
        <v>3498</v>
      </c>
      <c r="Q1054" s="3">
        <v>300002244842276</v>
      </c>
      <c r="R1054" t="s">
        <v>2243</v>
      </c>
      <c r="S1054">
        <v>270000</v>
      </c>
      <c r="T1054">
        <v>270000</v>
      </c>
      <c r="U1054" s="3">
        <v>1</v>
      </c>
      <c r="V1054" t="s">
        <v>3020</v>
      </c>
      <c r="W1054" t="s">
        <v>2448</v>
      </c>
      <c r="X1054" t="s">
        <v>2449</v>
      </c>
      <c r="Y1054" s="3">
        <v>617</v>
      </c>
      <c r="Z1054" t="s">
        <v>4143</v>
      </c>
      <c r="AA1054" t="s">
        <v>4146</v>
      </c>
      <c r="AB1054" t="s">
        <v>4144</v>
      </c>
      <c r="AC1054" t="s">
        <v>4147</v>
      </c>
      <c r="AD1054" t="s">
        <v>110</v>
      </c>
      <c r="AE1054" t="s">
        <v>60</v>
      </c>
      <c r="AF1054" t="s">
        <v>3025</v>
      </c>
      <c r="AG1054" t="s">
        <v>3026</v>
      </c>
      <c r="AH1054" s="3">
        <v>1</v>
      </c>
      <c r="AI1054" s="3">
        <v>2024</v>
      </c>
      <c r="AJ1054" s="4">
        <v>45635</v>
      </c>
      <c r="AK1054" s="5">
        <v>45637</v>
      </c>
      <c r="AL1054" t="s">
        <v>3508</v>
      </c>
      <c r="AM1054" t="s">
        <v>116</v>
      </c>
      <c r="AN1054">
        <v>270000</v>
      </c>
      <c r="AO1054">
        <v>2062.17</v>
      </c>
      <c r="AQ1054" s="6">
        <v>2062.17</v>
      </c>
    </row>
    <row r="1055" spans="1:43" x14ac:dyDescent="0.3">
      <c r="A1055" t="s">
        <v>3497</v>
      </c>
      <c r="B1055" t="s">
        <v>130</v>
      </c>
      <c r="C1055" t="s">
        <v>46</v>
      </c>
      <c r="D1055" s="3">
        <v>74210</v>
      </c>
      <c r="E1055" t="s">
        <v>1384</v>
      </c>
      <c r="F1055" t="s">
        <v>48</v>
      </c>
      <c r="G1055" t="s">
        <v>49</v>
      </c>
      <c r="H1055" t="s">
        <v>50</v>
      </c>
      <c r="I1055" t="s">
        <v>51</v>
      </c>
      <c r="J1055" t="s">
        <v>102</v>
      </c>
      <c r="K1055" t="s">
        <v>102</v>
      </c>
      <c r="L1055" t="s">
        <v>131</v>
      </c>
      <c r="M1055" t="s">
        <v>52</v>
      </c>
      <c r="N1055" t="s">
        <v>3035</v>
      </c>
      <c r="O1055" t="s">
        <v>3498</v>
      </c>
      <c r="P1055" t="s">
        <v>3034</v>
      </c>
      <c r="Q1055" s="3">
        <v>300002249206640</v>
      </c>
      <c r="R1055" t="s">
        <v>2243</v>
      </c>
      <c r="S1055">
        <v>32400</v>
      </c>
      <c r="T1055">
        <v>32400</v>
      </c>
      <c r="U1055" s="3">
        <v>1</v>
      </c>
      <c r="V1055" t="s">
        <v>3035</v>
      </c>
      <c r="W1055" t="s">
        <v>2448</v>
      </c>
      <c r="X1055" t="s">
        <v>2449</v>
      </c>
      <c r="Y1055" s="3">
        <v>2</v>
      </c>
      <c r="Z1055" t="s">
        <v>3006</v>
      </c>
      <c r="AA1055" t="s">
        <v>4152</v>
      </c>
      <c r="AB1055" t="s">
        <v>4153</v>
      </c>
      <c r="AC1055" t="s">
        <v>4154</v>
      </c>
      <c r="AD1055" t="s">
        <v>110</v>
      </c>
      <c r="AE1055" t="s">
        <v>60</v>
      </c>
      <c r="AF1055" t="s">
        <v>3040</v>
      </c>
      <c r="AG1055" t="s">
        <v>3041</v>
      </c>
      <c r="AH1055" s="3">
        <v>1</v>
      </c>
      <c r="AI1055" s="3">
        <v>2024</v>
      </c>
      <c r="AJ1055" s="4">
        <v>45605</v>
      </c>
      <c r="AK1055" s="5">
        <v>45638</v>
      </c>
      <c r="AL1055" t="s">
        <v>3508</v>
      </c>
      <c r="AM1055" t="s">
        <v>116</v>
      </c>
      <c r="AN1055">
        <v>32400</v>
      </c>
      <c r="AO1055">
        <v>247.08</v>
      </c>
      <c r="AQ1055" s="6">
        <v>247.08</v>
      </c>
    </row>
    <row r="1056" spans="1:43" x14ac:dyDescent="0.3">
      <c r="A1056" t="s">
        <v>3497</v>
      </c>
      <c r="B1056" t="s">
        <v>71</v>
      </c>
      <c r="C1056" t="s">
        <v>46</v>
      </c>
      <c r="D1056" s="3">
        <v>74210</v>
      </c>
      <c r="E1056" t="s">
        <v>1384</v>
      </c>
      <c r="F1056" t="s">
        <v>48</v>
      </c>
      <c r="G1056" t="s">
        <v>49</v>
      </c>
      <c r="H1056" t="s">
        <v>50</v>
      </c>
      <c r="I1056" t="s">
        <v>51</v>
      </c>
      <c r="J1056" t="s">
        <v>102</v>
      </c>
      <c r="K1056" t="s">
        <v>102</v>
      </c>
      <c r="L1056" t="s">
        <v>131</v>
      </c>
      <c r="M1056" t="s">
        <v>52</v>
      </c>
      <c r="N1056" t="s">
        <v>3051</v>
      </c>
      <c r="O1056" t="s">
        <v>3498</v>
      </c>
      <c r="P1056" t="s">
        <v>3050</v>
      </c>
      <c r="Q1056" s="3">
        <v>300002253724840</v>
      </c>
      <c r="R1056" t="s">
        <v>2243</v>
      </c>
      <c r="S1056">
        <v>351000</v>
      </c>
      <c r="T1056">
        <v>351000</v>
      </c>
      <c r="U1056" s="3">
        <v>1</v>
      </c>
      <c r="V1056" t="s">
        <v>3051</v>
      </c>
      <c r="W1056" t="s">
        <v>3052</v>
      </c>
      <c r="X1056" t="s">
        <v>3053</v>
      </c>
      <c r="Y1056" s="3">
        <v>76</v>
      </c>
      <c r="Z1056" t="s">
        <v>4159</v>
      </c>
      <c r="AA1056" t="s">
        <v>4160</v>
      </c>
      <c r="AB1056" t="s">
        <v>4161</v>
      </c>
      <c r="AC1056" t="s">
        <v>4162</v>
      </c>
      <c r="AD1056" t="s">
        <v>110</v>
      </c>
      <c r="AE1056" t="s">
        <v>60</v>
      </c>
      <c r="AF1056" t="s">
        <v>3058</v>
      </c>
      <c r="AG1056" t="s">
        <v>3059</v>
      </c>
      <c r="AH1056" s="3">
        <v>1</v>
      </c>
      <c r="AI1056" s="3">
        <v>2024</v>
      </c>
      <c r="AJ1056" s="4">
        <v>45639</v>
      </c>
      <c r="AK1056" s="5">
        <v>45640</v>
      </c>
      <c r="AL1056" t="s">
        <v>3508</v>
      </c>
      <c r="AM1056" t="s">
        <v>116</v>
      </c>
      <c r="AN1056">
        <v>0</v>
      </c>
      <c r="AO1056">
        <v>5.75</v>
      </c>
      <c r="AQ1056" s="6">
        <v>5.75</v>
      </c>
    </row>
    <row r="1057" spans="1:43" x14ac:dyDescent="0.3">
      <c r="A1057" t="s">
        <v>3497</v>
      </c>
      <c r="B1057" t="s">
        <v>71</v>
      </c>
      <c r="C1057" t="s">
        <v>46</v>
      </c>
      <c r="D1057" s="3">
        <v>74210</v>
      </c>
      <c r="E1057" t="s">
        <v>1384</v>
      </c>
      <c r="F1057" t="s">
        <v>48</v>
      </c>
      <c r="G1057" t="s">
        <v>49</v>
      </c>
      <c r="H1057" t="s">
        <v>50</v>
      </c>
      <c r="I1057" t="s">
        <v>51</v>
      </c>
      <c r="J1057" t="s">
        <v>102</v>
      </c>
      <c r="K1057" t="s">
        <v>102</v>
      </c>
      <c r="L1057" t="s">
        <v>131</v>
      </c>
      <c r="M1057" t="s">
        <v>52</v>
      </c>
      <c r="N1057" t="s">
        <v>3051</v>
      </c>
      <c r="O1057" t="s">
        <v>3498</v>
      </c>
      <c r="P1057" t="s">
        <v>3050</v>
      </c>
      <c r="Q1057" s="3">
        <v>300002253724840</v>
      </c>
      <c r="R1057" t="s">
        <v>2243</v>
      </c>
      <c r="S1057">
        <v>351000</v>
      </c>
      <c r="T1057">
        <v>351000</v>
      </c>
      <c r="U1057" s="3">
        <v>1</v>
      </c>
      <c r="V1057" t="s">
        <v>3051</v>
      </c>
      <c r="W1057" t="s">
        <v>3052</v>
      </c>
      <c r="X1057" t="s">
        <v>3053</v>
      </c>
      <c r="Y1057" s="3">
        <v>1675</v>
      </c>
      <c r="Z1057" t="s">
        <v>4159</v>
      </c>
      <c r="AA1057" t="s">
        <v>4160</v>
      </c>
      <c r="AB1057" t="s">
        <v>4163</v>
      </c>
      <c r="AC1057" t="s">
        <v>4162</v>
      </c>
      <c r="AD1057" t="s">
        <v>110</v>
      </c>
      <c r="AE1057" t="s">
        <v>60</v>
      </c>
      <c r="AF1057" t="s">
        <v>3058</v>
      </c>
      <c r="AG1057" t="s">
        <v>3059</v>
      </c>
      <c r="AH1057" s="3">
        <v>1</v>
      </c>
      <c r="AI1057" s="3">
        <v>2024</v>
      </c>
      <c r="AJ1057" s="4">
        <v>45639</v>
      </c>
      <c r="AK1057" s="5">
        <v>45640</v>
      </c>
      <c r="AL1057" t="s">
        <v>3508</v>
      </c>
      <c r="AM1057" t="s">
        <v>116</v>
      </c>
      <c r="AN1057">
        <v>351000</v>
      </c>
      <c r="AO1057">
        <v>2680.82</v>
      </c>
      <c r="AQ1057" s="6">
        <v>2680.82</v>
      </c>
    </row>
    <row r="1058" spans="1:43" x14ac:dyDescent="0.3">
      <c r="A1058" t="s">
        <v>3497</v>
      </c>
      <c r="B1058" t="s">
        <v>71</v>
      </c>
      <c r="C1058" t="s">
        <v>46</v>
      </c>
      <c r="D1058" s="3">
        <v>74210</v>
      </c>
      <c r="E1058" t="s">
        <v>1384</v>
      </c>
      <c r="F1058" t="s">
        <v>48</v>
      </c>
      <c r="G1058" t="s">
        <v>49</v>
      </c>
      <c r="H1058" t="s">
        <v>50</v>
      </c>
      <c r="I1058" t="s">
        <v>51</v>
      </c>
      <c r="J1058" t="s">
        <v>102</v>
      </c>
      <c r="K1058" t="s">
        <v>102</v>
      </c>
      <c r="L1058" t="s">
        <v>131</v>
      </c>
      <c r="M1058" t="s">
        <v>52</v>
      </c>
      <c r="N1058" t="s">
        <v>3061</v>
      </c>
      <c r="O1058" t="s">
        <v>3498</v>
      </c>
      <c r="P1058" t="s">
        <v>3060</v>
      </c>
      <c r="Q1058" s="3">
        <v>300002259262591</v>
      </c>
      <c r="R1058" t="s">
        <v>2243</v>
      </c>
      <c r="S1058">
        <v>164025</v>
      </c>
      <c r="T1058">
        <v>164025</v>
      </c>
      <c r="U1058" s="3">
        <v>1</v>
      </c>
      <c r="V1058" t="s">
        <v>3061</v>
      </c>
      <c r="W1058" t="s">
        <v>3052</v>
      </c>
      <c r="X1058" t="s">
        <v>3053</v>
      </c>
      <c r="Y1058" s="3">
        <v>70</v>
      </c>
      <c r="Z1058" t="s">
        <v>4170</v>
      </c>
      <c r="AA1058" t="s">
        <v>4171</v>
      </c>
      <c r="AB1058" t="s">
        <v>4172</v>
      </c>
      <c r="AC1058" t="s">
        <v>4162</v>
      </c>
      <c r="AD1058" t="s">
        <v>110</v>
      </c>
      <c r="AE1058" t="s">
        <v>60</v>
      </c>
      <c r="AF1058" t="s">
        <v>3062</v>
      </c>
      <c r="AG1058" t="s">
        <v>3063</v>
      </c>
      <c r="AH1058" s="3">
        <v>1</v>
      </c>
      <c r="AI1058" s="3">
        <v>2024</v>
      </c>
      <c r="AJ1058" s="4">
        <v>45639</v>
      </c>
      <c r="AK1058" s="5">
        <v>45642</v>
      </c>
      <c r="AL1058" t="s">
        <v>3508</v>
      </c>
      <c r="AM1058" t="s">
        <v>116</v>
      </c>
      <c r="AN1058">
        <v>0</v>
      </c>
      <c r="AO1058">
        <v>2.69</v>
      </c>
      <c r="AQ1058" s="6">
        <v>2.69</v>
      </c>
    </row>
    <row r="1059" spans="1:43" x14ac:dyDescent="0.3">
      <c r="A1059" t="s">
        <v>3497</v>
      </c>
      <c r="B1059" t="s">
        <v>71</v>
      </c>
      <c r="C1059" t="s">
        <v>46</v>
      </c>
      <c r="D1059" s="3">
        <v>74210</v>
      </c>
      <c r="E1059" t="s">
        <v>1384</v>
      </c>
      <c r="F1059" t="s">
        <v>48</v>
      </c>
      <c r="G1059" t="s">
        <v>49</v>
      </c>
      <c r="H1059" t="s">
        <v>50</v>
      </c>
      <c r="I1059" t="s">
        <v>51</v>
      </c>
      <c r="J1059" t="s">
        <v>102</v>
      </c>
      <c r="K1059" t="s">
        <v>102</v>
      </c>
      <c r="L1059" t="s">
        <v>131</v>
      </c>
      <c r="M1059" t="s">
        <v>52</v>
      </c>
      <c r="N1059" t="s">
        <v>3061</v>
      </c>
      <c r="O1059" t="s">
        <v>3498</v>
      </c>
      <c r="P1059" t="s">
        <v>3060</v>
      </c>
      <c r="Q1059" s="3">
        <v>300002259262591</v>
      </c>
      <c r="R1059" t="s">
        <v>2243</v>
      </c>
      <c r="S1059">
        <v>164025</v>
      </c>
      <c r="T1059">
        <v>164025</v>
      </c>
      <c r="U1059" s="3">
        <v>1</v>
      </c>
      <c r="V1059" t="s">
        <v>3061</v>
      </c>
      <c r="W1059" t="s">
        <v>3052</v>
      </c>
      <c r="X1059" t="s">
        <v>3053</v>
      </c>
      <c r="Y1059" s="3">
        <v>333</v>
      </c>
      <c r="Z1059" t="s">
        <v>4170</v>
      </c>
      <c r="AA1059" t="s">
        <v>4171</v>
      </c>
      <c r="AB1059" t="s">
        <v>4173</v>
      </c>
      <c r="AC1059" t="s">
        <v>4162</v>
      </c>
      <c r="AD1059" t="s">
        <v>110</v>
      </c>
      <c r="AE1059" t="s">
        <v>60</v>
      </c>
      <c r="AF1059" t="s">
        <v>3062</v>
      </c>
      <c r="AG1059" t="s">
        <v>3063</v>
      </c>
      <c r="AH1059" s="3">
        <v>1</v>
      </c>
      <c r="AI1059" s="3">
        <v>2024</v>
      </c>
      <c r="AJ1059" s="4">
        <v>45639</v>
      </c>
      <c r="AK1059" s="5">
        <v>45642</v>
      </c>
      <c r="AL1059" t="s">
        <v>3508</v>
      </c>
      <c r="AM1059" t="s">
        <v>116</v>
      </c>
      <c r="AN1059">
        <v>164025</v>
      </c>
      <c r="AO1059">
        <v>1252.76</v>
      </c>
      <c r="AQ1059" s="6">
        <v>1252.76</v>
      </c>
    </row>
    <row r="1060" spans="1:43" x14ac:dyDescent="0.3">
      <c r="A1060" t="s">
        <v>3497</v>
      </c>
      <c r="B1060" t="s">
        <v>190</v>
      </c>
      <c r="C1060" t="s">
        <v>46</v>
      </c>
      <c r="D1060" s="3">
        <v>74210</v>
      </c>
      <c r="E1060" t="s">
        <v>1384</v>
      </c>
      <c r="F1060" t="s">
        <v>48</v>
      </c>
      <c r="G1060" t="s">
        <v>49</v>
      </c>
      <c r="H1060" t="s">
        <v>50</v>
      </c>
      <c r="I1060" t="s">
        <v>51</v>
      </c>
      <c r="J1060" t="s">
        <v>102</v>
      </c>
      <c r="K1060" t="s">
        <v>102</v>
      </c>
      <c r="L1060" t="s">
        <v>131</v>
      </c>
      <c r="M1060" t="s">
        <v>52</v>
      </c>
      <c r="N1060" t="s">
        <v>4205</v>
      </c>
      <c r="O1060" t="s">
        <v>3498</v>
      </c>
      <c r="P1060" t="s">
        <v>4206</v>
      </c>
      <c r="Q1060" s="3">
        <v>300002387556950</v>
      </c>
      <c r="R1060" t="s">
        <v>2243</v>
      </c>
      <c r="S1060">
        <v>27000</v>
      </c>
      <c r="T1060">
        <v>27000</v>
      </c>
      <c r="U1060" s="3">
        <v>1</v>
      </c>
      <c r="V1060" t="s">
        <v>4205</v>
      </c>
      <c r="W1060" t="s">
        <v>4207</v>
      </c>
      <c r="X1060" t="s">
        <v>4208</v>
      </c>
      <c r="Y1060" s="3">
        <v>36</v>
      </c>
      <c r="Z1060" t="s">
        <v>4209</v>
      </c>
      <c r="AA1060" t="s">
        <v>4210</v>
      </c>
      <c r="AB1060" t="s">
        <v>4211</v>
      </c>
      <c r="AC1060" t="s">
        <v>4212</v>
      </c>
      <c r="AD1060" t="s">
        <v>110</v>
      </c>
      <c r="AE1060" t="s">
        <v>60</v>
      </c>
      <c r="AF1060" t="s">
        <v>2247</v>
      </c>
      <c r="AH1060" s="3">
        <v>0</v>
      </c>
      <c r="AI1060" s="3">
        <v>2025</v>
      </c>
      <c r="AJ1060" s="4">
        <v>45684</v>
      </c>
      <c r="AK1060" s="5">
        <v>45692</v>
      </c>
      <c r="AL1060" t="s">
        <v>3508</v>
      </c>
      <c r="AM1060" t="s">
        <v>116</v>
      </c>
      <c r="AN1060">
        <v>27000</v>
      </c>
      <c r="AO1060">
        <v>207.26</v>
      </c>
      <c r="AQ1060" s="6">
        <v>207.26</v>
      </c>
    </row>
    <row r="1061" spans="1:43" x14ac:dyDescent="0.3">
      <c r="A1061" t="s">
        <v>3497</v>
      </c>
      <c r="B1061" t="s">
        <v>224</v>
      </c>
      <c r="C1061" t="s">
        <v>46</v>
      </c>
      <c r="D1061" s="3">
        <v>74215</v>
      </c>
      <c r="E1061" t="s">
        <v>4663</v>
      </c>
      <c r="F1061" t="s">
        <v>48</v>
      </c>
      <c r="G1061" t="s">
        <v>49</v>
      </c>
      <c r="H1061" t="s">
        <v>50</v>
      </c>
      <c r="I1061" t="s">
        <v>51</v>
      </c>
      <c r="J1061" t="s">
        <v>102</v>
      </c>
      <c r="K1061" t="s">
        <v>102</v>
      </c>
      <c r="L1061" t="s">
        <v>131</v>
      </c>
      <c r="M1061" t="s">
        <v>52</v>
      </c>
      <c r="N1061" t="s">
        <v>3942</v>
      </c>
      <c r="O1061" t="s">
        <v>3498</v>
      </c>
      <c r="P1061" t="s">
        <v>3943</v>
      </c>
      <c r="Q1061" s="3">
        <v>300001846601873</v>
      </c>
      <c r="R1061" t="s">
        <v>2243</v>
      </c>
      <c r="S1061">
        <v>0</v>
      </c>
      <c r="T1061">
        <v>0</v>
      </c>
      <c r="U1061" s="3">
        <v>1</v>
      </c>
      <c r="V1061" t="s">
        <v>3942</v>
      </c>
      <c r="W1061" t="s">
        <v>2448</v>
      </c>
      <c r="X1061" t="s">
        <v>2449</v>
      </c>
      <c r="Y1061" s="3">
        <v>15</v>
      </c>
      <c r="Z1061" t="s">
        <v>3944</v>
      </c>
      <c r="AA1061" t="s">
        <v>3945</v>
      </c>
      <c r="AB1061" t="s">
        <v>3946</v>
      </c>
      <c r="AC1061" t="s">
        <v>3947</v>
      </c>
      <c r="AD1061" t="s">
        <v>110</v>
      </c>
      <c r="AE1061" t="s">
        <v>60</v>
      </c>
      <c r="AF1061" t="s">
        <v>2247</v>
      </c>
      <c r="AH1061" s="3">
        <v>0</v>
      </c>
      <c r="AI1061" s="3">
        <v>2024</v>
      </c>
      <c r="AJ1061" s="4">
        <v>45462</v>
      </c>
      <c r="AK1061" s="5">
        <v>45483</v>
      </c>
      <c r="AL1061" t="s">
        <v>3508</v>
      </c>
      <c r="AM1061" t="s">
        <v>116</v>
      </c>
      <c r="AN1061">
        <v>175000</v>
      </c>
      <c r="AO1061">
        <v>1321.3500000000001</v>
      </c>
      <c r="AQ1061" s="6">
        <v>1321.3500000000001</v>
      </c>
    </row>
    <row r="1062" spans="1:43" x14ac:dyDescent="0.3">
      <c r="A1062" t="s">
        <v>3497</v>
      </c>
      <c r="B1062" t="s">
        <v>224</v>
      </c>
      <c r="C1062" t="s">
        <v>46</v>
      </c>
      <c r="D1062" s="3">
        <v>74215</v>
      </c>
      <c r="E1062" t="s">
        <v>4663</v>
      </c>
      <c r="F1062" t="s">
        <v>48</v>
      </c>
      <c r="G1062" t="s">
        <v>49</v>
      </c>
      <c r="H1062" t="s">
        <v>50</v>
      </c>
      <c r="I1062" t="s">
        <v>51</v>
      </c>
      <c r="J1062" t="s">
        <v>102</v>
      </c>
      <c r="K1062" t="s">
        <v>102</v>
      </c>
      <c r="L1062" t="s">
        <v>131</v>
      </c>
      <c r="M1062" t="s">
        <v>52</v>
      </c>
      <c r="N1062" t="s">
        <v>3942</v>
      </c>
      <c r="O1062" t="s">
        <v>3498</v>
      </c>
      <c r="P1062" t="s">
        <v>3943</v>
      </c>
      <c r="Q1062" s="3">
        <v>300001846601873</v>
      </c>
      <c r="R1062" t="s">
        <v>2243</v>
      </c>
      <c r="S1062">
        <v>0</v>
      </c>
      <c r="T1062">
        <v>0</v>
      </c>
      <c r="U1062" s="3">
        <v>1</v>
      </c>
      <c r="V1062" t="s">
        <v>3942</v>
      </c>
      <c r="W1062" t="s">
        <v>2448</v>
      </c>
      <c r="X1062" t="s">
        <v>2449</v>
      </c>
      <c r="Y1062" s="3">
        <v>16</v>
      </c>
      <c r="Z1062" t="s">
        <v>3944</v>
      </c>
      <c r="AA1062" t="s">
        <v>3945</v>
      </c>
      <c r="AB1062" t="s">
        <v>3946</v>
      </c>
      <c r="AC1062" t="s">
        <v>3947</v>
      </c>
      <c r="AD1062" t="s">
        <v>110</v>
      </c>
      <c r="AE1062" t="s">
        <v>60</v>
      </c>
      <c r="AF1062" t="s">
        <v>2247</v>
      </c>
      <c r="AH1062" s="3">
        <v>0</v>
      </c>
      <c r="AI1062" s="3">
        <v>2024</v>
      </c>
      <c r="AJ1062" s="4">
        <v>45462</v>
      </c>
      <c r="AK1062" s="5">
        <v>45483</v>
      </c>
      <c r="AL1062" t="s">
        <v>3508</v>
      </c>
      <c r="AM1062" t="s">
        <v>116</v>
      </c>
      <c r="AN1062">
        <v>-175000</v>
      </c>
      <c r="AP1062">
        <v>1321.3500000000001</v>
      </c>
      <c r="AQ1062" s="6">
        <v>-1321.3500000000001</v>
      </c>
    </row>
    <row r="1063" spans="1:43" x14ac:dyDescent="0.3">
      <c r="A1063" t="s">
        <v>98</v>
      </c>
      <c r="B1063" t="s">
        <v>130</v>
      </c>
      <c r="C1063" t="s">
        <v>46</v>
      </c>
      <c r="D1063" s="3">
        <v>75105</v>
      </c>
      <c r="E1063" t="s">
        <v>100</v>
      </c>
      <c r="F1063" t="s">
        <v>48</v>
      </c>
      <c r="G1063" t="s">
        <v>49</v>
      </c>
      <c r="H1063" t="s">
        <v>50</v>
      </c>
      <c r="I1063" t="s">
        <v>51</v>
      </c>
      <c r="J1063" t="s">
        <v>102</v>
      </c>
      <c r="K1063" t="s">
        <v>102</v>
      </c>
      <c r="L1063" t="s">
        <v>131</v>
      </c>
      <c r="M1063" t="s">
        <v>52</v>
      </c>
      <c r="N1063" t="s">
        <v>132</v>
      </c>
      <c r="O1063" t="s">
        <v>105</v>
      </c>
      <c r="Q1063" s="3"/>
      <c r="U1063" s="3"/>
      <c r="W1063" t="s">
        <v>43</v>
      </c>
      <c r="X1063" t="s">
        <v>43</v>
      </c>
      <c r="Y1063" s="3">
        <v>2</v>
      </c>
      <c r="Z1063" t="s">
        <v>133</v>
      </c>
      <c r="AA1063" t="s">
        <v>134</v>
      </c>
      <c r="AB1063" t="s">
        <v>135</v>
      </c>
      <c r="AC1063" t="s">
        <v>136</v>
      </c>
      <c r="AD1063" t="s">
        <v>110</v>
      </c>
      <c r="AE1063" t="s">
        <v>60</v>
      </c>
      <c r="AH1063" s="3"/>
      <c r="AI1063" s="3">
        <v>2024</v>
      </c>
      <c r="AJ1063" s="4">
        <v>45605</v>
      </c>
      <c r="AK1063" s="5">
        <v>45639</v>
      </c>
      <c r="AL1063" t="s">
        <v>43</v>
      </c>
      <c r="AM1063" t="s">
        <v>116</v>
      </c>
      <c r="AN1063">
        <v>2268</v>
      </c>
      <c r="AO1063">
        <v>17.3</v>
      </c>
      <c r="AQ1063" s="6">
        <v>17.3</v>
      </c>
    </row>
    <row r="1064" spans="1:43" x14ac:dyDescent="0.3">
      <c r="A1064" t="s">
        <v>98</v>
      </c>
      <c r="B1064" t="s">
        <v>190</v>
      </c>
      <c r="C1064" t="s">
        <v>46</v>
      </c>
      <c r="D1064" s="3">
        <v>75105</v>
      </c>
      <c r="E1064" t="s">
        <v>100</v>
      </c>
      <c r="F1064" t="s">
        <v>48</v>
      </c>
      <c r="G1064" t="s">
        <v>49</v>
      </c>
      <c r="H1064" t="s">
        <v>50</v>
      </c>
      <c r="I1064" t="s">
        <v>51</v>
      </c>
      <c r="J1064" t="s">
        <v>102</v>
      </c>
      <c r="K1064" t="s">
        <v>102</v>
      </c>
      <c r="L1064" t="s">
        <v>131</v>
      </c>
      <c r="M1064" t="s">
        <v>52</v>
      </c>
      <c r="N1064" t="s">
        <v>191</v>
      </c>
      <c r="O1064" t="s">
        <v>105</v>
      </c>
      <c r="Q1064" s="3"/>
      <c r="U1064" s="3"/>
      <c r="W1064" t="s">
        <v>43</v>
      </c>
      <c r="X1064" t="s">
        <v>43</v>
      </c>
      <c r="Y1064" s="3">
        <v>6</v>
      </c>
      <c r="Z1064" t="s">
        <v>192</v>
      </c>
      <c r="AA1064" t="s">
        <v>193</v>
      </c>
      <c r="AB1064" t="s">
        <v>194</v>
      </c>
      <c r="AC1064" t="s">
        <v>195</v>
      </c>
      <c r="AD1064" t="s">
        <v>110</v>
      </c>
      <c r="AE1064" t="s">
        <v>60</v>
      </c>
      <c r="AH1064" s="3"/>
      <c r="AI1064" s="3">
        <v>2025</v>
      </c>
      <c r="AJ1064" s="4">
        <v>45674</v>
      </c>
      <c r="AK1064" s="5">
        <v>45697</v>
      </c>
      <c r="AL1064" t="s">
        <v>43</v>
      </c>
      <c r="AM1064" t="s">
        <v>116</v>
      </c>
      <c r="AN1064">
        <v>2605.4</v>
      </c>
      <c r="AO1064">
        <v>20</v>
      </c>
      <c r="AQ1064" s="6">
        <v>20</v>
      </c>
    </row>
    <row r="1065" spans="1:43" x14ac:dyDescent="0.3">
      <c r="A1065" t="s">
        <v>98</v>
      </c>
      <c r="B1065" t="s">
        <v>224</v>
      </c>
      <c r="C1065" t="s">
        <v>46</v>
      </c>
      <c r="D1065" s="3">
        <v>75105</v>
      </c>
      <c r="E1065" t="s">
        <v>100</v>
      </c>
      <c r="F1065" t="s">
        <v>48</v>
      </c>
      <c r="G1065" t="s">
        <v>49</v>
      </c>
      <c r="H1065" t="s">
        <v>50</v>
      </c>
      <c r="I1065" t="s">
        <v>51</v>
      </c>
      <c r="J1065" t="s">
        <v>102</v>
      </c>
      <c r="K1065" t="s">
        <v>102</v>
      </c>
      <c r="L1065" t="s">
        <v>131</v>
      </c>
      <c r="M1065" t="s">
        <v>52</v>
      </c>
      <c r="N1065" t="s">
        <v>225</v>
      </c>
      <c r="O1065" t="s">
        <v>105</v>
      </c>
      <c r="Q1065" s="3"/>
      <c r="U1065" s="3"/>
      <c r="W1065" t="s">
        <v>43</v>
      </c>
      <c r="X1065" t="s">
        <v>43</v>
      </c>
      <c r="Y1065" s="3">
        <v>8</v>
      </c>
      <c r="Z1065" t="s">
        <v>226</v>
      </c>
      <c r="AA1065" t="s">
        <v>227</v>
      </c>
      <c r="AB1065" t="s">
        <v>228</v>
      </c>
      <c r="AC1065" t="s">
        <v>229</v>
      </c>
      <c r="AD1065" t="s">
        <v>110</v>
      </c>
      <c r="AE1065" t="s">
        <v>60</v>
      </c>
      <c r="AH1065" s="3"/>
      <c r="AI1065" s="3">
        <v>2024</v>
      </c>
      <c r="AJ1065" s="4">
        <v>45462</v>
      </c>
      <c r="AK1065" s="5">
        <v>45484</v>
      </c>
      <c r="AL1065" t="s">
        <v>43</v>
      </c>
      <c r="AM1065" t="s">
        <v>116</v>
      </c>
      <c r="AN1065">
        <v>9408</v>
      </c>
      <c r="AO1065">
        <v>71.040000000000006</v>
      </c>
      <c r="AQ1065" s="6">
        <v>71.040000000000006</v>
      </c>
    </row>
    <row r="1066" spans="1:43" x14ac:dyDescent="0.3">
      <c r="A1066" t="s">
        <v>98</v>
      </c>
      <c r="B1066" t="s">
        <v>224</v>
      </c>
      <c r="C1066" t="s">
        <v>46</v>
      </c>
      <c r="D1066" s="3">
        <v>75105</v>
      </c>
      <c r="E1066" t="s">
        <v>100</v>
      </c>
      <c r="F1066" t="s">
        <v>48</v>
      </c>
      <c r="G1066" t="s">
        <v>49</v>
      </c>
      <c r="H1066" t="s">
        <v>50</v>
      </c>
      <c r="I1066" t="s">
        <v>51</v>
      </c>
      <c r="J1066" t="s">
        <v>102</v>
      </c>
      <c r="K1066" t="s">
        <v>102</v>
      </c>
      <c r="L1066" t="s">
        <v>131</v>
      </c>
      <c r="M1066" t="s">
        <v>52</v>
      </c>
      <c r="N1066" t="s">
        <v>332</v>
      </c>
      <c r="O1066" t="s">
        <v>105</v>
      </c>
      <c r="Q1066" s="3"/>
      <c r="U1066" s="3"/>
      <c r="W1066" t="s">
        <v>43</v>
      </c>
      <c r="X1066" t="s">
        <v>43</v>
      </c>
      <c r="Y1066" s="3">
        <v>18</v>
      </c>
      <c r="Z1066" t="s">
        <v>333</v>
      </c>
      <c r="AA1066" t="s">
        <v>334</v>
      </c>
      <c r="AB1066" t="s">
        <v>335</v>
      </c>
      <c r="AC1066" t="s">
        <v>336</v>
      </c>
      <c r="AD1066" t="s">
        <v>110</v>
      </c>
      <c r="AE1066" t="s">
        <v>60</v>
      </c>
      <c r="AH1066" s="3"/>
      <c r="AI1066" s="3">
        <v>2024</v>
      </c>
      <c r="AJ1066" s="4">
        <v>45448</v>
      </c>
      <c r="AK1066" s="5">
        <v>45452</v>
      </c>
      <c r="AL1066" t="s">
        <v>43</v>
      </c>
      <c r="AM1066" t="s">
        <v>116</v>
      </c>
      <c r="AN1066">
        <v>14409.5</v>
      </c>
      <c r="AO1066">
        <v>108.51</v>
      </c>
      <c r="AQ1066" s="6">
        <v>108.51</v>
      </c>
    </row>
    <row r="1067" spans="1:43" x14ac:dyDescent="0.3">
      <c r="A1067" t="s">
        <v>98</v>
      </c>
      <c r="B1067" t="s">
        <v>130</v>
      </c>
      <c r="C1067" t="s">
        <v>46</v>
      </c>
      <c r="D1067" s="3">
        <v>75105</v>
      </c>
      <c r="E1067" t="s">
        <v>100</v>
      </c>
      <c r="F1067" t="s">
        <v>48</v>
      </c>
      <c r="G1067" t="s">
        <v>49</v>
      </c>
      <c r="H1067" t="s">
        <v>50</v>
      </c>
      <c r="I1067" t="s">
        <v>51</v>
      </c>
      <c r="J1067" t="s">
        <v>102</v>
      </c>
      <c r="K1067" t="s">
        <v>102</v>
      </c>
      <c r="L1067" t="s">
        <v>131</v>
      </c>
      <c r="M1067" t="s">
        <v>52</v>
      </c>
      <c r="N1067" t="s">
        <v>404</v>
      </c>
      <c r="O1067" t="s">
        <v>105</v>
      </c>
      <c r="Q1067" s="3"/>
      <c r="U1067" s="3"/>
      <c r="W1067" t="s">
        <v>43</v>
      </c>
      <c r="X1067" t="s">
        <v>43</v>
      </c>
      <c r="Y1067" s="3">
        <v>24</v>
      </c>
      <c r="Z1067" t="s">
        <v>400</v>
      </c>
      <c r="AA1067" t="s">
        <v>405</v>
      </c>
      <c r="AB1067" t="s">
        <v>402</v>
      </c>
      <c r="AC1067" t="s">
        <v>403</v>
      </c>
      <c r="AD1067" t="s">
        <v>110</v>
      </c>
      <c r="AE1067" t="s">
        <v>60</v>
      </c>
      <c r="AH1067" s="3"/>
      <c r="AI1067" s="3">
        <v>2024</v>
      </c>
      <c r="AJ1067" s="4">
        <v>45622</v>
      </c>
      <c r="AK1067" s="5">
        <v>45630</v>
      </c>
      <c r="AL1067" t="s">
        <v>43</v>
      </c>
      <c r="AM1067" t="s">
        <v>116</v>
      </c>
      <c r="AN1067">
        <v>29166.55</v>
      </c>
      <c r="AO1067">
        <v>222.51</v>
      </c>
      <c r="AQ1067" s="6">
        <v>222.51</v>
      </c>
    </row>
    <row r="1068" spans="1:43" x14ac:dyDescent="0.3">
      <c r="A1068" t="s">
        <v>98</v>
      </c>
      <c r="B1068" t="s">
        <v>224</v>
      </c>
      <c r="C1068" t="s">
        <v>46</v>
      </c>
      <c r="D1068" s="3">
        <v>75105</v>
      </c>
      <c r="E1068" t="s">
        <v>100</v>
      </c>
      <c r="F1068" t="s">
        <v>48</v>
      </c>
      <c r="G1068" t="s">
        <v>49</v>
      </c>
      <c r="H1068" t="s">
        <v>50</v>
      </c>
      <c r="I1068" t="s">
        <v>51</v>
      </c>
      <c r="J1068" t="s">
        <v>102</v>
      </c>
      <c r="K1068" t="s">
        <v>102</v>
      </c>
      <c r="L1068" t="s">
        <v>131</v>
      </c>
      <c r="M1068" t="s">
        <v>52</v>
      </c>
      <c r="N1068" t="s">
        <v>427</v>
      </c>
      <c r="O1068" t="s">
        <v>105</v>
      </c>
      <c r="Q1068" s="3"/>
      <c r="U1068" s="3"/>
      <c r="W1068" t="s">
        <v>43</v>
      </c>
      <c r="X1068" t="s">
        <v>43</v>
      </c>
      <c r="Y1068" s="3">
        <v>28</v>
      </c>
      <c r="Z1068" t="s">
        <v>428</v>
      </c>
      <c r="AA1068" t="s">
        <v>429</v>
      </c>
      <c r="AB1068" t="s">
        <v>430</v>
      </c>
      <c r="AC1068" t="s">
        <v>336</v>
      </c>
      <c r="AD1068" t="s">
        <v>110</v>
      </c>
      <c r="AE1068" t="s">
        <v>60</v>
      </c>
      <c r="AH1068" s="3"/>
      <c r="AI1068" s="3">
        <v>2024</v>
      </c>
      <c r="AJ1068" s="4">
        <v>45448</v>
      </c>
      <c r="AK1068" s="5">
        <v>45456</v>
      </c>
      <c r="AL1068" t="s">
        <v>43</v>
      </c>
      <c r="AM1068" t="s">
        <v>116</v>
      </c>
      <c r="AN1068">
        <v>0</v>
      </c>
      <c r="AP1068">
        <v>0.36</v>
      </c>
      <c r="AQ1068" s="6">
        <v>-0.36</v>
      </c>
    </row>
    <row r="1069" spans="1:43" x14ac:dyDescent="0.3">
      <c r="A1069" t="s">
        <v>98</v>
      </c>
      <c r="B1069" t="s">
        <v>190</v>
      </c>
      <c r="C1069" t="s">
        <v>46</v>
      </c>
      <c r="D1069" s="3">
        <v>75105</v>
      </c>
      <c r="E1069" t="s">
        <v>100</v>
      </c>
      <c r="F1069" t="s">
        <v>48</v>
      </c>
      <c r="G1069" t="s">
        <v>49</v>
      </c>
      <c r="H1069" t="s">
        <v>50</v>
      </c>
      <c r="I1069" t="s">
        <v>51</v>
      </c>
      <c r="J1069" t="s">
        <v>102</v>
      </c>
      <c r="K1069" t="s">
        <v>102</v>
      </c>
      <c r="L1069" t="s">
        <v>131</v>
      </c>
      <c r="M1069" t="s">
        <v>52</v>
      </c>
      <c r="N1069" t="s">
        <v>456</v>
      </c>
      <c r="O1069" t="s">
        <v>105</v>
      </c>
      <c r="Q1069" s="3"/>
      <c r="U1069" s="3"/>
      <c r="W1069" t="s">
        <v>43</v>
      </c>
      <c r="X1069" t="s">
        <v>43</v>
      </c>
      <c r="Y1069" s="3">
        <v>34</v>
      </c>
      <c r="Z1069" t="s">
        <v>457</v>
      </c>
      <c r="AA1069" t="s">
        <v>458</v>
      </c>
      <c r="AB1069" t="s">
        <v>459</v>
      </c>
      <c r="AC1069" t="s">
        <v>460</v>
      </c>
      <c r="AD1069" t="s">
        <v>110</v>
      </c>
      <c r="AE1069" t="s">
        <v>60</v>
      </c>
      <c r="AH1069" s="3"/>
      <c r="AI1069" s="3">
        <v>2025</v>
      </c>
      <c r="AJ1069" s="4">
        <v>45684</v>
      </c>
      <c r="AK1069" s="5">
        <v>45693</v>
      </c>
      <c r="AL1069" t="s">
        <v>43</v>
      </c>
      <c r="AM1069" t="s">
        <v>116</v>
      </c>
      <c r="AN1069">
        <v>1890</v>
      </c>
      <c r="AO1069">
        <v>14.51</v>
      </c>
      <c r="AQ1069" s="6">
        <v>14.51</v>
      </c>
    </row>
    <row r="1070" spans="1:43" x14ac:dyDescent="0.3">
      <c r="A1070" t="s">
        <v>98</v>
      </c>
      <c r="B1070" t="s">
        <v>224</v>
      </c>
      <c r="C1070" t="s">
        <v>46</v>
      </c>
      <c r="D1070" s="3">
        <v>75105</v>
      </c>
      <c r="E1070" t="s">
        <v>100</v>
      </c>
      <c r="F1070" t="s">
        <v>48</v>
      </c>
      <c r="G1070" t="s">
        <v>49</v>
      </c>
      <c r="H1070" t="s">
        <v>50</v>
      </c>
      <c r="I1070" t="s">
        <v>51</v>
      </c>
      <c r="J1070" t="s">
        <v>102</v>
      </c>
      <c r="K1070" t="s">
        <v>102</v>
      </c>
      <c r="L1070" t="s">
        <v>131</v>
      </c>
      <c r="M1070" t="s">
        <v>52</v>
      </c>
      <c r="N1070" t="s">
        <v>470</v>
      </c>
      <c r="O1070" t="s">
        <v>105</v>
      </c>
      <c r="Q1070" s="3"/>
      <c r="U1070" s="3"/>
      <c r="W1070" t="s">
        <v>43</v>
      </c>
      <c r="X1070" t="s">
        <v>43</v>
      </c>
      <c r="Y1070" s="3">
        <v>37</v>
      </c>
      <c r="Z1070" t="s">
        <v>471</v>
      </c>
      <c r="AA1070" t="s">
        <v>472</v>
      </c>
      <c r="AB1070" t="s">
        <v>473</v>
      </c>
      <c r="AC1070" t="s">
        <v>336</v>
      </c>
      <c r="AD1070" t="s">
        <v>110</v>
      </c>
      <c r="AE1070" t="s">
        <v>60</v>
      </c>
      <c r="AH1070" s="3"/>
      <c r="AI1070" s="3">
        <v>2024</v>
      </c>
      <c r="AJ1070" s="4">
        <v>45448</v>
      </c>
      <c r="AK1070" s="5">
        <v>45454</v>
      </c>
      <c r="AL1070" t="s">
        <v>43</v>
      </c>
      <c r="AM1070" t="s">
        <v>116</v>
      </c>
      <c r="AN1070">
        <v>13720</v>
      </c>
      <c r="AO1070">
        <v>103.31</v>
      </c>
      <c r="AQ1070" s="6">
        <v>103.31</v>
      </c>
    </row>
    <row r="1071" spans="1:43" x14ac:dyDescent="0.3">
      <c r="A1071" t="s">
        <v>98</v>
      </c>
      <c r="B1071" t="s">
        <v>241</v>
      </c>
      <c r="C1071" t="s">
        <v>46</v>
      </c>
      <c r="D1071" s="3">
        <v>75105</v>
      </c>
      <c r="E1071" t="s">
        <v>100</v>
      </c>
      <c r="F1071" t="s">
        <v>48</v>
      </c>
      <c r="G1071" t="s">
        <v>49</v>
      </c>
      <c r="H1071" t="s">
        <v>50</v>
      </c>
      <c r="I1071" t="s">
        <v>51</v>
      </c>
      <c r="J1071" t="s">
        <v>102</v>
      </c>
      <c r="K1071" t="s">
        <v>102</v>
      </c>
      <c r="L1071" t="s">
        <v>131</v>
      </c>
      <c r="M1071" t="s">
        <v>52</v>
      </c>
      <c r="N1071" t="s">
        <v>523</v>
      </c>
      <c r="O1071" t="s">
        <v>105</v>
      </c>
      <c r="Q1071" s="3"/>
      <c r="U1071" s="3"/>
      <c r="W1071" t="s">
        <v>43</v>
      </c>
      <c r="X1071" t="s">
        <v>43</v>
      </c>
      <c r="Y1071" s="3">
        <v>70</v>
      </c>
      <c r="Z1071" t="s">
        <v>524</v>
      </c>
      <c r="AA1071" t="s">
        <v>525</v>
      </c>
      <c r="AB1071" t="s">
        <v>526</v>
      </c>
      <c r="AC1071" t="s">
        <v>439</v>
      </c>
      <c r="AD1071" t="s">
        <v>110</v>
      </c>
      <c r="AE1071" t="s">
        <v>60</v>
      </c>
      <c r="AH1071" s="3"/>
      <c r="AI1071" s="3">
        <v>2025</v>
      </c>
      <c r="AJ1071" s="4">
        <v>45727</v>
      </c>
      <c r="AK1071" s="5">
        <v>45730</v>
      </c>
      <c r="AL1071" t="s">
        <v>43</v>
      </c>
      <c r="AM1071" t="s">
        <v>116</v>
      </c>
      <c r="AN1071">
        <v>2485</v>
      </c>
      <c r="AO1071">
        <v>19.02</v>
      </c>
      <c r="AQ1071" s="6">
        <v>19.02</v>
      </c>
    </row>
    <row r="1072" spans="1:43" x14ac:dyDescent="0.3">
      <c r="A1072" t="s">
        <v>98</v>
      </c>
      <c r="B1072" t="s">
        <v>71</v>
      </c>
      <c r="C1072" t="s">
        <v>46</v>
      </c>
      <c r="D1072" s="3">
        <v>75105</v>
      </c>
      <c r="E1072" t="s">
        <v>100</v>
      </c>
      <c r="F1072" t="s">
        <v>48</v>
      </c>
      <c r="G1072" t="s">
        <v>49</v>
      </c>
      <c r="H1072" t="s">
        <v>50</v>
      </c>
      <c r="I1072" t="s">
        <v>51</v>
      </c>
      <c r="J1072" t="s">
        <v>102</v>
      </c>
      <c r="K1072" t="s">
        <v>102</v>
      </c>
      <c r="L1072" t="s">
        <v>131</v>
      </c>
      <c r="M1072" t="s">
        <v>52</v>
      </c>
      <c r="N1072" t="s">
        <v>572</v>
      </c>
      <c r="O1072" t="s">
        <v>105</v>
      </c>
      <c r="Q1072" s="3"/>
      <c r="U1072" s="3"/>
      <c r="W1072" t="s">
        <v>43</v>
      </c>
      <c r="X1072" t="s">
        <v>43</v>
      </c>
      <c r="Y1072" s="3">
        <v>93</v>
      </c>
      <c r="Z1072" t="s">
        <v>573</v>
      </c>
      <c r="AA1072" t="s">
        <v>574</v>
      </c>
      <c r="AB1072" t="s">
        <v>575</v>
      </c>
      <c r="AC1072" t="s">
        <v>576</v>
      </c>
      <c r="AD1072" t="s">
        <v>110</v>
      </c>
      <c r="AE1072" t="s">
        <v>60</v>
      </c>
      <c r="AH1072" s="3"/>
      <c r="AI1072" s="3">
        <v>2024</v>
      </c>
      <c r="AJ1072" s="4">
        <v>45639</v>
      </c>
      <c r="AK1072" s="5">
        <v>45643</v>
      </c>
      <c r="AL1072" t="s">
        <v>43</v>
      </c>
      <c r="AM1072" t="s">
        <v>116</v>
      </c>
      <c r="AN1072">
        <v>11481.75</v>
      </c>
      <c r="AO1072">
        <v>87.88</v>
      </c>
      <c r="AQ1072" s="6">
        <v>87.88</v>
      </c>
    </row>
    <row r="1073" spans="1:43" x14ac:dyDescent="0.3">
      <c r="A1073" t="s">
        <v>98</v>
      </c>
      <c r="B1073" t="s">
        <v>124</v>
      </c>
      <c r="C1073" t="s">
        <v>46</v>
      </c>
      <c r="D1073" s="3">
        <v>75105</v>
      </c>
      <c r="E1073" t="s">
        <v>100</v>
      </c>
      <c r="F1073" t="s">
        <v>48</v>
      </c>
      <c r="G1073" t="s">
        <v>49</v>
      </c>
      <c r="H1073" t="s">
        <v>50</v>
      </c>
      <c r="I1073" t="s">
        <v>51</v>
      </c>
      <c r="J1073" t="s">
        <v>102</v>
      </c>
      <c r="K1073" t="s">
        <v>102</v>
      </c>
      <c r="L1073" t="s">
        <v>131</v>
      </c>
      <c r="M1073" t="s">
        <v>52</v>
      </c>
      <c r="N1073" t="s">
        <v>585</v>
      </c>
      <c r="O1073" t="s">
        <v>105</v>
      </c>
      <c r="Q1073" s="3"/>
      <c r="U1073" s="3"/>
      <c r="W1073" t="s">
        <v>43</v>
      </c>
      <c r="X1073" t="s">
        <v>43</v>
      </c>
      <c r="Y1073" s="3">
        <v>109</v>
      </c>
      <c r="Z1073" t="s">
        <v>126</v>
      </c>
      <c r="AA1073" t="s">
        <v>586</v>
      </c>
      <c r="AB1073" t="s">
        <v>128</v>
      </c>
      <c r="AC1073" t="s">
        <v>587</v>
      </c>
      <c r="AD1073" t="s">
        <v>110</v>
      </c>
      <c r="AE1073" t="s">
        <v>60</v>
      </c>
      <c r="AH1073" s="3"/>
      <c r="AI1073" s="3">
        <v>2024</v>
      </c>
      <c r="AJ1073" s="4">
        <v>45596</v>
      </c>
      <c r="AK1073" s="5">
        <v>45599</v>
      </c>
      <c r="AL1073" t="s">
        <v>43</v>
      </c>
      <c r="AM1073" t="s">
        <v>116</v>
      </c>
      <c r="AN1073">
        <v>2856</v>
      </c>
      <c r="AO1073">
        <v>21.72</v>
      </c>
      <c r="AQ1073" s="6">
        <v>21.72</v>
      </c>
    </row>
    <row r="1074" spans="1:43" x14ac:dyDescent="0.3">
      <c r="A1074" t="s">
        <v>98</v>
      </c>
      <c r="B1074" t="s">
        <v>71</v>
      </c>
      <c r="C1074" t="s">
        <v>46</v>
      </c>
      <c r="D1074" s="3">
        <v>75105</v>
      </c>
      <c r="E1074" t="s">
        <v>100</v>
      </c>
      <c r="F1074" t="s">
        <v>48</v>
      </c>
      <c r="G1074" t="s">
        <v>49</v>
      </c>
      <c r="H1074" t="s">
        <v>50</v>
      </c>
      <c r="I1074" t="s">
        <v>51</v>
      </c>
      <c r="J1074" t="s">
        <v>102</v>
      </c>
      <c r="K1074" t="s">
        <v>102</v>
      </c>
      <c r="L1074" t="s">
        <v>131</v>
      </c>
      <c r="M1074" t="s">
        <v>52</v>
      </c>
      <c r="N1074" t="s">
        <v>620</v>
      </c>
      <c r="O1074" t="s">
        <v>105</v>
      </c>
      <c r="Q1074" s="3"/>
      <c r="U1074" s="3"/>
      <c r="W1074" t="s">
        <v>43</v>
      </c>
      <c r="X1074" t="s">
        <v>43</v>
      </c>
      <c r="Y1074" s="3">
        <v>151</v>
      </c>
      <c r="Z1074" t="s">
        <v>621</v>
      </c>
      <c r="AA1074" t="s">
        <v>622</v>
      </c>
      <c r="AB1074" t="s">
        <v>623</v>
      </c>
      <c r="AC1074" t="s">
        <v>624</v>
      </c>
      <c r="AD1074" t="s">
        <v>110</v>
      </c>
      <c r="AE1074" t="s">
        <v>60</v>
      </c>
      <c r="AH1074" s="3"/>
      <c r="AI1074" s="3">
        <v>2024</v>
      </c>
      <c r="AJ1074" s="4">
        <v>45637</v>
      </c>
      <c r="AK1074" s="5">
        <v>45638</v>
      </c>
      <c r="AL1074" t="s">
        <v>43</v>
      </c>
      <c r="AM1074" t="s">
        <v>116</v>
      </c>
      <c r="AN1074">
        <v>23345</v>
      </c>
      <c r="AO1074">
        <v>178.3</v>
      </c>
      <c r="AQ1074" s="6">
        <v>178.3</v>
      </c>
    </row>
    <row r="1075" spans="1:43" x14ac:dyDescent="0.3">
      <c r="A1075" t="s">
        <v>98</v>
      </c>
      <c r="B1075" t="s">
        <v>241</v>
      </c>
      <c r="C1075" t="s">
        <v>46</v>
      </c>
      <c r="D1075" s="3">
        <v>75105</v>
      </c>
      <c r="E1075" t="s">
        <v>100</v>
      </c>
      <c r="F1075" t="s">
        <v>48</v>
      </c>
      <c r="G1075" t="s">
        <v>49</v>
      </c>
      <c r="H1075" t="s">
        <v>50</v>
      </c>
      <c r="I1075" t="s">
        <v>51</v>
      </c>
      <c r="J1075" t="s">
        <v>102</v>
      </c>
      <c r="K1075" t="s">
        <v>102</v>
      </c>
      <c r="L1075" t="s">
        <v>131</v>
      </c>
      <c r="M1075" t="s">
        <v>52</v>
      </c>
      <c r="N1075" t="s">
        <v>703</v>
      </c>
      <c r="O1075" t="s">
        <v>105</v>
      </c>
      <c r="Q1075" s="3"/>
      <c r="U1075" s="3"/>
      <c r="W1075" t="s">
        <v>43</v>
      </c>
      <c r="X1075" t="s">
        <v>43</v>
      </c>
      <c r="Y1075" s="3">
        <v>254</v>
      </c>
      <c r="Z1075" t="s">
        <v>704</v>
      </c>
      <c r="AA1075" t="s">
        <v>705</v>
      </c>
      <c r="AB1075" t="s">
        <v>706</v>
      </c>
      <c r="AC1075" t="s">
        <v>707</v>
      </c>
      <c r="AD1075" t="s">
        <v>110</v>
      </c>
      <c r="AE1075" t="s">
        <v>60</v>
      </c>
      <c r="AH1075" s="3"/>
      <c r="AI1075" s="3">
        <v>2025</v>
      </c>
      <c r="AJ1075" s="4">
        <v>45717</v>
      </c>
      <c r="AK1075" s="5">
        <v>45749</v>
      </c>
      <c r="AL1075" t="s">
        <v>43</v>
      </c>
      <c r="AM1075" t="s">
        <v>116</v>
      </c>
      <c r="AN1075">
        <v>-4445</v>
      </c>
      <c r="AP1075">
        <v>33.950000000000003</v>
      </c>
      <c r="AQ1075" s="6">
        <v>-33.950000000000003</v>
      </c>
    </row>
    <row r="1076" spans="1:43" x14ac:dyDescent="0.3">
      <c r="A1076" t="s">
        <v>98</v>
      </c>
      <c r="B1076" t="s">
        <v>71</v>
      </c>
      <c r="C1076" t="s">
        <v>46</v>
      </c>
      <c r="D1076" s="3">
        <v>75105</v>
      </c>
      <c r="E1076" t="s">
        <v>100</v>
      </c>
      <c r="F1076" t="s">
        <v>48</v>
      </c>
      <c r="G1076" t="s">
        <v>49</v>
      </c>
      <c r="H1076" t="s">
        <v>50</v>
      </c>
      <c r="I1076" t="s">
        <v>51</v>
      </c>
      <c r="J1076" t="s">
        <v>102</v>
      </c>
      <c r="K1076" t="s">
        <v>102</v>
      </c>
      <c r="L1076" t="s">
        <v>131</v>
      </c>
      <c r="M1076" t="s">
        <v>52</v>
      </c>
      <c r="N1076" t="s">
        <v>713</v>
      </c>
      <c r="O1076" t="s">
        <v>105</v>
      </c>
      <c r="Q1076" s="3"/>
      <c r="U1076" s="3"/>
      <c r="W1076" t="s">
        <v>43</v>
      </c>
      <c r="X1076" t="s">
        <v>43</v>
      </c>
      <c r="Y1076" s="3">
        <v>317</v>
      </c>
      <c r="Z1076" t="s">
        <v>714</v>
      </c>
      <c r="AA1076" t="s">
        <v>715</v>
      </c>
      <c r="AB1076" t="s">
        <v>716</v>
      </c>
      <c r="AC1076" t="s">
        <v>576</v>
      </c>
      <c r="AD1076" t="s">
        <v>110</v>
      </c>
      <c r="AE1076" t="s">
        <v>60</v>
      </c>
      <c r="AH1076" s="3"/>
      <c r="AI1076" s="3">
        <v>2024</v>
      </c>
      <c r="AJ1076" s="4">
        <v>45639</v>
      </c>
      <c r="AK1076" s="5">
        <v>45641</v>
      </c>
      <c r="AL1076" t="s">
        <v>43</v>
      </c>
      <c r="AM1076" t="s">
        <v>116</v>
      </c>
      <c r="AN1076">
        <v>24570</v>
      </c>
      <c r="AO1076">
        <v>188.06</v>
      </c>
      <c r="AQ1076" s="6">
        <v>188.06</v>
      </c>
    </row>
    <row r="1077" spans="1:43" x14ac:dyDescent="0.3">
      <c r="A1077" t="s">
        <v>98</v>
      </c>
      <c r="B1077" t="s">
        <v>179</v>
      </c>
      <c r="C1077" t="s">
        <v>46</v>
      </c>
      <c r="D1077" s="3">
        <v>75105</v>
      </c>
      <c r="E1077" t="s">
        <v>100</v>
      </c>
      <c r="F1077" t="s">
        <v>48</v>
      </c>
      <c r="G1077" t="s">
        <v>49</v>
      </c>
      <c r="H1077" t="s">
        <v>50</v>
      </c>
      <c r="I1077" t="s">
        <v>51</v>
      </c>
      <c r="J1077" t="s">
        <v>102</v>
      </c>
      <c r="K1077" t="s">
        <v>102</v>
      </c>
      <c r="L1077" t="s">
        <v>131</v>
      </c>
      <c r="M1077" t="s">
        <v>52</v>
      </c>
      <c r="N1077" t="s">
        <v>721</v>
      </c>
      <c r="O1077" t="s">
        <v>105</v>
      </c>
      <c r="Q1077" s="3"/>
      <c r="U1077" s="3"/>
      <c r="W1077" t="s">
        <v>43</v>
      </c>
      <c r="X1077" t="s">
        <v>43</v>
      </c>
      <c r="Y1077" s="3">
        <v>329</v>
      </c>
      <c r="Z1077" t="s">
        <v>722</v>
      </c>
      <c r="AA1077" t="s">
        <v>723</v>
      </c>
      <c r="AB1077" t="s">
        <v>724</v>
      </c>
      <c r="AC1077" t="s">
        <v>725</v>
      </c>
      <c r="AD1077" t="s">
        <v>110</v>
      </c>
      <c r="AE1077" t="s">
        <v>60</v>
      </c>
      <c r="AH1077" s="3"/>
      <c r="AI1077" s="3">
        <v>2024</v>
      </c>
      <c r="AJ1077" s="4">
        <v>45539</v>
      </c>
      <c r="AK1077" s="5">
        <v>45540</v>
      </c>
      <c r="AL1077" t="s">
        <v>43</v>
      </c>
      <c r="AM1077" t="s">
        <v>116</v>
      </c>
      <c r="AN1077">
        <v>29207.5</v>
      </c>
      <c r="AO1077">
        <v>221.98000000000002</v>
      </c>
      <c r="AQ1077" s="6">
        <v>221.98000000000002</v>
      </c>
    </row>
    <row r="1078" spans="1:43" x14ac:dyDescent="0.3">
      <c r="A1078" t="s">
        <v>98</v>
      </c>
      <c r="B1078" t="s">
        <v>71</v>
      </c>
      <c r="C1078" t="s">
        <v>46</v>
      </c>
      <c r="D1078" s="3">
        <v>75105</v>
      </c>
      <c r="E1078" t="s">
        <v>100</v>
      </c>
      <c r="F1078" t="s">
        <v>48</v>
      </c>
      <c r="G1078" t="s">
        <v>49</v>
      </c>
      <c r="H1078" t="s">
        <v>50</v>
      </c>
      <c r="I1078" t="s">
        <v>51</v>
      </c>
      <c r="J1078" t="s">
        <v>102</v>
      </c>
      <c r="K1078" t="s">
        <v>102</v>
      </c>
      <c r="L1078" t="s">
        <v>131</v>
      </c>
      <c r="M1078" t="s">
        <v>52</v>
      </c>
      <c r="N1078" t="s">
        <v>835</v>
      </c>
      <c r="O1078" t="s">
        <v>105</v>
      </c>
      <c r="Q1078" s="3"/>
      <c r="U1078" s="3"/>
      <c r="W1078" t="s">
        <v>43</v>
      </c>
      <c r="X1078" t="s">
        <v>43</v>
      </c>
      <c r="Y1078" s="3">
        <v>18</v>
      </c>
      <c r="Z1078" t="s">
        <v>836</v>
      </c>
      <c r="AA1078" t="s">
        <v>837</v>
      </c>
      <c r="AB1078" t="s">
        <v>838</v>
      </c>
      <c r="AC1078" t="s">
        <v>839</v>
      </c>
      <c r="AD1078" t="s">
        <v>110</v>
      </c>
      <c r="AE1078" t="s">
        <v>60</v>
      </c>
      <c r="AH1078" s="3"/>
      <c r="AI1078" s="3">
        <v>2024</v>
      </c>
      <c r="AJ1078" s="4">
        <v>45635</v>
      </c>
      <c r="AK1078" s="5">
        <v>45645</v>
      </c>
      <c r="AL1078" t="s">
        <v>43</v>
      </c>
      <c r="AM1078" t="s">
        <v>61</v>
      </c>
      <c r="AN1078">
        <v>33.6</v>
      </c>
      <c r="AO1078">
        <v>33.6</v>
      </c>
      <c r="AQ1078" s="6">
        <v>33.6</v>
      </c>
    </row>
    <row r="1079" spans="1:43" x14ac:dyDescent="0.3">
      <c r="A1079" t="s">
        <v>98</v>
      </c>
      <c r="B1079" t="s">
        <v>130</v>
      </c>
      <c r="C1079" t="s">
        <v>46</v>
      </c>
      <c r="D1079" s="3">
        <v>75105</v>
      </c>
      <c r="E1079" t="s">
        <v>100</v>
      </c>
      <c r="F1079" t="s">
        <v>48</v>
      </c>
      <c r="G1079" t="s">
        <v>49</v>
      </c>
      <c r="H1079" t="s">
        <v>50</v>
      </c>
      <c r="I1079" t="s">
        <v>51</v>
      </c>
      <c r="J1079" t="s">
        <v>102</v>
      </c>
      <c r="K1079" t="s">
        <v>102</v>
      </c>
      <c r="L1079" t="s">
        <v>131</v>
      </c>
      <c r="M1079" t="s">
        <v>52</v>
      </c>
      <c r="N1079" t="s">
        <v>888</v>
      </c>
      <c r="O1079" t="s">
        <v>105</v>
      </c>
      <c r="Q1079" s="3"/>
      <c r="U1079" s="3"/>
      <c r="W1079" t="s">
        <v>43</v>
      </c>
      <c r="X1079" t="s">
        <v>43</v>
      </c>
      <c r="Y1079" s="3">
        <v>34</v>
      </c>
      <c r="Z1079" t="s">
        <v>889</v>
      </c>
      <c r="AA1079" t="s">
        <v>890</v>
      </c>
      <c r="AB1079" t="s">
        <v>891</v>
      </c>
      <c r="AC1079" t="s">
        <v>892</v>
      </c>
      <c r="AD1079" t="s">
        <v>110</v>
      </c>
      <c r="AE1079" t="s">
        <v>60</v>
      </c>
      <c r="AH1079" s="3"/>
      <c r="AI1079" s="3">
        <v>2024</v>
      </c>
      <c r="AJ1079" s="4">
        <v>45601</v>
      </c>
      <c r="AK1079" s="5">
        <v>45609</v>
      </c>
      <c r="AL1079" t="s">
        <v>43</v>
      </c>
      <c r="AM1079" t="s">
        <v>61</v>
      </c>
      <c r="AN1079">
        <v>19.88</v>
      </c>
      <c r="AO1079">
        <v>19.88</v>
      </c>
      <c r="AQ1079" s="6">
        <v>19.88</v>
      </c>
    </row>
    <row r="1080" spans="1:43" x14ac:dyDescent="0.3">
      <c r="A1080" t="s">
        <v>98</v>
      </c>
      <c r="B1080" t="s">
        <v>130</v>
      </c>
      <c r="C1080" t="s">
        <v>46</v>
      </c>
      <c r="D1080" s="3">
        <v>75105</v>
      </c>
      <c r="E1080" t="s">
        <v>100</v>
      </c>
      <c r="F1080" t="s">
        <v>48</v>
      </c>
      <c r="G1080" t="s">
        <v>49</v>
      </c>
      <c r="H1080" t="s">
        <v>50</v>
      </c>
      <c r="I1080" t="s">
        <v>51</v>
      </c>
      <c r="J1080" t="s">
        <v>102</v>
      </c>
      <c r="K1080" t="s">
        <v>102</v>
      </c>
      <c r="L1080" t="s">
        <v>131</v>
      </c>
      <c r="M1080" t="s">
        <v>52</v>
      </c>
      <c r="N1080" t="s">
        <v>975</v>
      </c>
      <c r="O1080" t="s">
        <v>105</v>
      </c>
      <c r="Q1080" s="3"/>
      <c r="U1080" s="3"/>
      <c r="W1080" t="s">
        <v>43</v>
      </c>
      <c r="X1080" t="s">
        <v>43</v>
      </c>
      <c r="Y1080" s="3">
        <v>128</v>
      </c>
      <c r="Z1080" t="s">
        <v>976</v>
      </c>
      <c r="AA1080" t="s">
        <v>977</v>
      </c>
      <c r="AB1080" t="s">
        <v>978</v>
      </c>
      <c r="AC1080" t="s">
        <v>892</v>
      </c>
      <c r="AD1080" t="s">
        <v>110</v>
      </c>
      <c r="AE1080" t="s">
        <v>60</v>
      </c>
      <c r="AH1080" s="3"/>
      <c r="AI1080" s="3">
        <v>2024</v>
      </c>
      <c r="AJ1080" s="4">
        <v>45601</v>
      </c>
      <c r="AK1080" s="5">
        <v>45603</v>
      </c>
      <c r="AL1080" t="s">
        <v>43</v>
      </c>
      <c r="AM1080" t="s">
        <v>61</v>
      </c>
      <c r="AN1080">
        <v>99.9</v>
      </c>
      <c r="AO1080">
        <v>99.9</v>
      </c>
      <c r="AQ1080" s="6">
        <v>99.9</v>
      </c>
    </row>
    <row r="1081" spans="1:43" x14ac:dyDescent="0.3">
      <c r="A1081" t="s">
        <v>98</v>
      </c>
      <c r="B1081" t="s">
        <v>190</v>
      </c>
      <c r="C1081" t="s">
        <v>46</v>
      </c>
      <c r="D1081" s="3">
        <v>75105</v>
      </c>
      <c r="E1081" t="s">
        <v>100</v>
      </c>
      <c r="F1081" t="s">
        <v>48</v>
      </c>
      <c r="G1081" t="s">
        <v>49</v>
      </c>
      <c r="H1081" t="s">
        <v>50</v>
      </c>
      <c r="I1081" t="s">
        <v>51</v>
      </c>
      <c r="J1081" t="s">
        <v>102</v>
      </c>
      <c r="K1081" t="s">
        <v>102</v>
      </c>
      <c r="L1081" t="s">
        <v>131</v>
      </c>
      <c r="M1081" t="s">
        <v>52</v>
      </c>
      <c r="N1081" t="s">
        <v>988</v>
      </c>
      <c r="O1081" t="s">
        <v>105</v>
      </c>
      <c r="Q1081" s="3"/>
      <c r="U1081" s="3"/>
      <c r="W1081" t="s">
        <v>43</v>
      </c>
      <c r="X1081" t="s">
        <v>43</v>
      </c>
      <c r="Y1081" s="3">
        <v>152</v>
      </c>
      <c r="Z1081" t="s">
        <v>989</v>
      </c>
      <c r="AA1081" t="s">
        <v>990</v>
      </c>
      <c r="AB1081" t="s">
        <v>991</v>
      </c>
      <c r="AC1081" t="s">
        <v>992</v>
      </c>
      <c r="AD1081" t="s">
        <v>110</v>
      </c>
      <c r="AE1081" t="s">
        <v>60</v>
      </c>
      <c r="AH1081" s="3"/>
      <c r="AI1081" s="3">
        <v>2025</v>
      </c>
      <c r="AJ1081" s="4">
        <v>45687</v>
      </c>
      <c r="AK1081" s="5">
        <v>45690</v>
      </c>
      <c r="AL1081" t="s">
        <v>43</v>
      </c>
      <c r="AM1081" t="s">
        <v>61</v>
      </c>
      <c r="AN1081">
        <v>49.95</v>
      </c>
      <c r="AO1081">
        <v>49.95</v>
      </c>
      <c r="AQ1081" s="6">
        <v>49.95</v>
      </c>
    </row>
    <row r="1082" spans="1:43" x14ac:dyDescent="0.3">
      <c r="A1082" t="s">
        <v>98</v>
      </c>
      <c r="B1082" t="s">
        <v>130</v>
      </c>
      <c r="C1082" t="s">
        <v>46</v>
      </c>
      <c r="D1082" s="3">
        <v>75105</v>
      </c>
      <c r="E1082" t="s">
        <v>100</v>
      </c>
      <c r="F1082" t="s">
        <v>48</v>
      </c>
      <c r="G1082" t="s">
        <v>49</v>
      </c>
      <c r="H1082" t="s">
        <v>50</v>
      </c>
      <c r="I1082" t="s">
        <v>51</v>
      </c>
      <c r="J1082" t="s">
        <v>102</v>
      </c>
      <c r="K1082" t="s">
        <v>102</v>
      </c>
      <c r="L1082" t="s">
        <v>131</v>
      </c>
      <c r="M1082" t="s">
        <v>52</v>
      </c>
      <c r="N1082" t="s">
        <v>998</v>
      </c>
      <c r="O1082" t="s">
        <v>105</v>
      </c>
      <c r="Q1082" s="3"/>
      <c r="U1082" s="3"/>
      <c r="W1082" t="s">
        <v>43</v>
      </c>
      <c r="X1082" t="s">
        <v>43</v>
      </c>
      <c r="Y1082" s="3">
        <v>161</v>
      </c>
      <c r="Z1082" t="s">
        <v>999</v>
      </c>
      <c r="AA1082" t="s">
        <v>1000</v>
      </c>
      <c r="AB1082" t="s">
        <v>1001</v>
      </c>
      <c r="AC1082" t="s">
        <v>1002</v>
      </c>
      <c r="AD1082" t="s">
        <v>110</v>
      </c>
      <c r="AE1082" t="s">
        <v>60</v>
      </c>
      <c r="AH1082" s="3"/>
      <c r="AI1082" s="3">
        <v>2024</v>
      </c>
      <c r="AJ1082" s="4">
        <v>45621</v>
      </c>
      <c r="AK1082" s="5">
        <v>45623</v>
      </c>
      <c r="AL1082" t="s">
        <v>43</v>
      </c>
      <c r="AM1082" t="s">
        <v>61</v>
      </c>
      <c r="AN1082">
        <v>12.49</v>
      </c>
      <c r="AO1082">
        <v>12.49</v>
      </c>
      <c r="AQ1082" s="6">
        <v>12.49</v>
      </c>
    </row>
    <row r="1083" spans="1:43" x14ac:dyDescent="0.3">
      <c r="A1083" t="s">
        <v>98</v>
      </c>
      <c r="B1083" t="s">
        <v>224</v>
      </c>
      <c r="C1083" t="s">
        <v>46</v>
      </c>
      <c r="D1083" s="3">
        <v>75105</v>
      </c>
      <c r="E1083" t="s">
        <v>100</v>
      </c>
      <c r="F1083" t="s">
        <v>48</v>
      </c>
      <c r="G1083" t="s">
        <v>49</v>
      </c>
      <c r="H1083" t="s">
        <v>50</v>
      </c>
      <c r="I1083" t="s">
        <v>51</v>
      </c>
      <c r="J1083" t="s">
        <v>102</v>
      </c>
      <c r="K1083" t="s">
        <v>102</v>
      </c>
      <c r="L1083" t="s">
        <v>131</v>
      </c>
      <c r="M1083" t="s">
        <v>52</v>
      </c>
      <c r="N1083" t="s">
        <v>1025</v>
      </c>
      <c r="O1083" t="s">
        <v>105</v>
      </c>
      <c r="Q1083" s="3"/>
      <c r="U1083" s="3"/>
      <c r="W1083" t="s">
        <v>43</v>
      </c>
      <c r="X1083" t="s">
        <v>43</v>
      </c>
      <c r="Y1083" s="3">
        <v>189</v>
      </c>
      <c r="Z1083" t="s">
        <v>1026</v>
      </c>
      <c r="AA1083" t="s">
        <v>1027</v>
      </c>
      <c r="AB1083" t="s">
        <v>1028</v>
      </c>
      <c r="AC1083" t="s">
        <v>1029</v>
      </c>
      <c r="AD1083" t="s">
        <v>110</v>
      </c>
      <c r="AE1083" t="s">
        <v>60</v>
      </c>
      <c r="AH1083" s="3"/>
      <c r="AI1083" s="3">
        <v>2024</v>
      </c>
      <c r="AJ1083" s="4">
        <v>45473</v>
      </c>
      <c r="AK1083" s="5">
        <v>45473</v>
      </c>
      <c r="AL1083" t="s">
        <v>43</v>
      </c>
      <c r="AM1083" t="s">
        <v>61</v>
      </c>
      <c r="AN1083">
        <v>12.68</v>
      </c>
      <c r="AO1083">
        <v>12.68</v>
      </c>
      <c r="AQ1083" s="6">
        <v>12.68</v>
      </c>
    </row>
    <row r="1084" spans="1:43" x14ac:dyDescent="0.3">
      <c r="A1084" t="s">
        <v>98</v>
      </c>
      <c r="B1084" t="s">
        <v>130</v>
      </c>
      <c r="C1084" t="s">
        <v>46</v>
      </c>
      <c r="D1084" s="3">
        <v>75105</v>
      </c>
      <c r="E1084" t="s">
        <v>100</v>
      </c>
      <c r="F1084" t="s">
        <v>48</v>
      </c>
      <c r="G1084" t="s">
        <v>49</v>
      </c>
      <c r="H1084" t="s">
        <v>50</v>
      </c>
      <c r="I1084" t="s">
        <v>51</v>
      </c>
      <c r="J1084" t="s">
        <v>102</v>
      </c>
      <c r="K1084" t="s">
        <v>102</v>
      </c>
      <c r="L1084" t="s">
        <v>131</v>
      </c>
      <c r="M1084" t="s">
        <v>52</v>
      </c>
      <c r="N1084" t="s">
        <v>1030</v>
      </c>
      <c r="O1084" t="s">
        <v>105</v>
      </c>
      <c r="Q1084" s="3"/>
      <c r="U1084" s="3"/>
      <c r="W1084" t="s">
        <v>43</v>
      </c>
      <c r="X1084" t="s">
        <v>43</v>
      </c>
      <c r="Y1084" s="3">
        <v>190</v>
      </c>
      <c r="Z1084" t="s">
        <v>1031</v>
      </c>
      <c r="AA1084" t="s">
        <v>1032</v>
      </c>
      <c r="AB1084" t="s">
        <v>1033</v>
      </c>
      <c r="AC1084" t="s">
        <v>1034</v>
      </c>
      <c r="AD1084" t="s">
        <v>110</v>
      </c>
      <c r="AE1084" t="s">
        <v>60</v>
      </c>
      <c r="AH1084" s="3"/>
      <c r="AI1084" s="3">
        <v>2024</v>
      </c>
      <c r="AJ1084" s="4">
        <v>45623</v>
      </c>
      <c r="AK1084" s="5">
        <v>45625</v>
      </c>
      <c r="AL1084" t="s">
        <v>43</v>
      </c>
      <c r="AM1084" t="s">
        <v>61</v>
      </c>
      <c r="AN1084">
        <v>28.1</v>
      </c>
      <c r="AO1084">
        <v>28.1</v>
      </c>
      <c r="AQ1084" s="6">
        <v>28.1</v>
      </c>
    </row>
    <row r="1085" spans="1:43" x14ac:dyDescent="0.3">
      <c r="A1085" t="s">
        <v>98</v>
      </c>
      <c r="B1085" t="s">
        <v>71</v>
      </c>
      <c r="C1085" t="s">
        <v>46</v>
      </c>
      <c r="D1085" s="3">
        <v>75105</v>
      </c>
      <c r="E1085" t="s">
        <v>100</v>
      </c>
      <c r="F1085" t="s">
        <v>48</v>
      </c>
      <c r="G1085" t="s">
        <v>49</v>
      </c>
      <c r="H1085" t="s">
        <v>50</v>
      </c>
      <c r="I1085" t="s">
        <v>51</v>
      </c>
      <c r="J1085" t="s">
        <v>102</v>
      </c>
      <c r="K1085" t="s">
        <v>102</v>
      </c>
      <c r="L1085" t="s">
        <v>131</v>
      </c>
      <c r="M1085" t="s">
        <v>52</v>
      </c>
      <c r="N1085" t="s">
        <v>1044</v>
      </c>
      <c r="O1085" t="s">
        <v>105</v>
      </c>
      <c r="Q1085" s="3"/>
      <c r="U1085" s="3"/>
      <c r="W1085" t="s">
        <v>43</v>
      </c>
      <c r="X1085" t="s">
        <v>43</v>
      </c>
      <c r="Y1085" s="3">
        <v>195</v>
      </c>
      <c r="Z1085" t="s">
        <v>714</v>
      </c>
      <c r="AA1085" t="s">
        <v>1045</v>
      </c>
      <c r="AB1085" t="s">
        <v>716</v>
      </c>
      <c r="AC1085" t="s">
        <v>729</v>
      </c>
      <c r="AD1085" t="s">
        <v>110</v>
      </c>
      <c r="AE1085" t="s">
        <v>60</v>
      </c>
      <c r="AH1085" s="3"/>
      <c r="AI1085" s="3">
        <v>2024</v>
      </c>
      <c r="AJ1085" s="4">
        <v>45638</v>
      </c>
      <c r="AK1085" s="5">
        <v>45641</v>
      </c>
      <c r="AL1085" t="s">
        <v>43</v>
      </c>
      <c r="AM1085" t="s">
        <v>61</v>
      </c>
      <c r="AN1085">
        <v>840</v>
      </c>
      <c r="AO1085">
        <v>840</v>
      </c>
      <c r="AQ1085" s="6">
        <v>840</v>
      </c>
    </row>
    <row r="1086" spans="1:43" x14ac:dyDescent="0.3">
      <c r="A1086" t="s">
        <v>98</v>
      </c>
      <c r="B1086" t="s">
        <v>130</v>
      </c>
      <c r="C1086" t="s">
        <v>46</v>
      </c>
      <c r="D1086" s="3">
        <v>75105</v>
      </c>
      <c r="E1086" t="s">
        <v>100</v>
      </c>
      <c r="F1086" t="s">
        <v>48</v>
      </c>
      <c r="G1086" t="s">
        <v>49</v>
      </c>
      <c r="H1086" t="s">
        <v>50</v>
      </c>
      <c r="I1086" t="s">
        <v>51</v>
      </c>
      <c r="J1086" t="s">
        <v>102</v>
      </c>
      <c r="K1086" t="s">
        <v>102</v>
      </c>
      <c r="L1086" t="s">
        <v>131</v>
      </c>
      <c r="M1086" t="s">
        <v>52</v>
      </c>
      <c r="N1086" t="s">
        <v>1054</v>
      </c>
      <c r="O1086" t="s">
        <v>105</v>
      </c>
      <c r="Q1086" s="3"/>
      <c r="U1086" s="3"/>
      <c r="W1086" t="s">
        <v>43</v>
      </c>
      <c r="X1086" t="s">
        <v>43</v>
      </c>
      <c r="Y1086" s="3">
        <v>212</v>
      </c>
      <c r="Z1086" t="s">
        <v>1055</v>
      </c>
      <c r="AA1086" t="s">
        <v>1056</v>
      </c>
      <c r="AB1086" t="s">
        <v>1057</v>
      </c>
      <c r="AC1086" t="s">
        <v>1058</v>
      </c>
      <c r="AD1086" t="s">
        <v>110</v>
      </c>
      <c r="AE1086" t="s">
        <v>60</v>
      </c>
      <c r="AH1086" s="3"/>
      <c r="AI1086" s="3">
        <v>2024</v>
      </c>
      <c r="AJ1086" s="4">
        <v>45617</v>
      </c>
      <c r="AK1086" s="5">
        <v>45620</v>
      </c>
      <c r="AL1086" t="s">
        <v>43</v>
      </c>
      <c r="AM1086" t="s">
        <v>61</v>
      </c>
      <c r="AN1086">
        <v>105</v>
      </c>
      <c r="AO1086">
        <v>105</v>
      </c>
      <c r="AQ1086" s="6">
        <v>105</v>
      </c>
    </row>
    <row r="1087" spans="1:43" x14ac:dyDescent="0.3">
      <c r="A1087" t="s">
        <v>98</v>
      </c>
      <c r="B1087" t="s">
        <v>124</v>
      </c>
      <c r="C1087" t="s">
        <v>46</v>
      </c>
      <c r="D1087" s="3">
        <v>75105</v>
      </c>
      <c r="E1087" t="s">
        <v>100</v>
      </c>
      <c r="F1087" t="s">
        <v>48</v>
      </c>
      <c r="G1087" t="s">
        <v>49</v>
      </c>
      <c r="H1087" t="s">
        <v>50</v>
      </c>
      <c r="I1087" t="s">
        <v>51</v>
      </c>
      <c r="J1087" t="s">
        <v>102</v>
      </c>
      <c r="K1087" t="s">
        <v>102</v>
      </c>
      <c r="L1087" t="s">
        <v>131</v>
      </c>
      <c r="M1087" t="s">
        <v>52</v>
      </c>
      <c r="N1087" t="s">
        <v>1067</v>
      </c>
      <c r="O1087" t="s">
        <v>105</v>
      </c>
      <c r="Q1087" s="3"/>
      <c r="U1087" s="3"/>
      <c r="W1087" t="s">
        <v>43</v>
      </c>
      <c r="X1087" t="s">
        <v>43</v>
      </c>
      <c r="Y1087" s="3">
        <v>248</v>
      </c>
      <c r="Z1087" t="s">
        <v>1068</v>
      </c>
      <c r="AA1087" t="s">
        <v>1069</v>
      </c>
      <c r="AB1087" t="s">
        <v>1070</v>
      </c>
      <c r="AC1087" t="s">
        <v>651</v>
      </c>
      <c r="AD1087" t="s">
        <v>110</v>
      </c>
      <c r="AE1087" t="s">
        <v>60</v>
      </c>
      <c r="AH1087" s="3"/>
      <c r="AI1087" s="3">
        <v>2024</v>
      </c>
      <c r="AJ1087" s="4">
        <v>45566</v>
      </c>
      <c r="AK1087" s="5">
        <v>45604</v>
      </c>
      <c r="AL1087" t="s">
        <v>43</v>
      </c>
      <c r="AM1087" t="s">
        <v>61</v>
      </c>
      <c r="AN1087">
        <v>39.76</v>
      </c>
      <c r="AO1087">
        <v>39.76</v>
      </c>
      <c r="AQ1087" s="6">
        <v>39.76</v>
      </c>
    </row>
    <row r="1088" spans="1:43" x14ac:dyDescent="0.3">
      <c r="A1088" t="s">
        <v>98</v>
      </c>
      <c r="B1088" t="s">
        <v>190</v>
      </c>
      <c r="C1088" t="s">
        <v>46</v>
      </c>
      <c r="D1088" s="3">
        <v>75105</v>
      </c>
      <c r="E1088" t="s">
        <v>100</v>
      </c>
      <c r="F1088" t="s">
        <v>48</v>
      </c>
      <c r="G1088" t="s">
        <v>49</v>
      </c>
      <c r="H1088" t="s">
        <v>50</v>
      </c>
      <c r="I1088" t="s">
        <v>51</v>
      </c>
      <c r="J1088" t="s">
        <v>102</v>
      </c>
      <c r="K1088" t="s">
        <v>102</v>
      </c>
      <c r="L1088" t="s">
        <v>131</v>
      </c>
      <c r="M1088" t="s">
        <v>52</v>
      </c>
      <c r="N1088" t="s">
        <v>1071</v>
      </c>
      <c r="O1088" t="s">
        <v>105</v>
      </c>
      <c r="Q1088" s="3"/>
      <c r="U1088" s="3"/>
      <c r="W1088" t="s">
        <v>43</v>
      </c>
      <c r="X1088" t="s">
        <v>43</v>
      </c>
      <c r="Y1088" s="3">
        <v>259</v>
      </c>
      <c r="Z1088" t="s">
        <v>989</v>
      </c>
      <c r="AA1088" t="s">
        <v>1072</v>
      </c>
      <c r="AB1088" t="s">
        <v>991</v>
      </c>
      <c r="AC1088" t="s">
        <v>1073</v>
      </c>
      <c r="AD1088" t="s">
        <v>110</v>
      </c>
      <c r="AE1088" t="s">
        <v>60</v>
      </c>
      <c r="AH1088" s="3"/>
      <c r="AI1088" s="3">
        <v>2025</v>
      </c>
      <c r="AJ1088" s="4">
        <v>45688</v>
      </c>
      <c r="AK1088" s="5">
        <v>45690</v>
      </c>
      <c r="AL1088" t="s">
        <v>43</v>
      </c>
      <c r="AM1088" t="s">
        <v>61</v>
      </c>
      <c r="AN1088">
        <v>12.82</v>
      </c>
      <c r="AO1088">
        <v>12.82</v>
      </c>
      <c r="AQ1088" s="6">
        <v>12.82</v>
      </c>
    </row>
    <row r="1089" spans="1:43" x14ac:dyDescent="0.3">
      <c r="A1089" t="s">
        <v>98</v>
      </c>
      <c r="B1089" t="s">
        <v>71</v>
      </c>
      <c r="C1089" t="s">
        <v>46</v>
      </c>
      <c r="D1089" s="3">
        <v>75105</v>
      </c>
      <c r="E1089" t="s">
        <v>100</v>
      </c>
      <c r="F1089" t="s">
        <v>48</v>
      </c>
      <c r="G1089" t="s">
        <v>49</v>
      </c>
      <c r="H1089" t="s">
        <v>50</v>
      </c>
      <c r="I1089" t="s">
        <v>51</v>
      </c>
      <c r="J1089" t="s">
        <v>102</v>
      </c>
      <c r="K1089" t="s">
        <v>102</v>
      </c>
      <c r="L1089" t="s">
        <v>131</v>
      </c>
      <c r="M1089" t="s">
        <v>52</v>
      </c>
      <c r="N1089" t="s">
        <v>1284</v>
      </c>
      <c r="O1089" t="s">
        <v>105</v>
      </c>
      <c r="Q1089" s="3"/>
      <c r="U1089" s="3"/>
      <c r="W1089" t="s">
        <v>43</v>
      </c>
      <c r="X1089" t="s">
        <v>43</v>
      </c>
      <c r="Y1089" s="3">
        <v>984</v>
      </c>
      <c r="Z1089" t="s">
        <v>1281</v>
      </c>
      <c r="AA1089" t="s">
        <v>1285</v>
      </c>
      <c r="AB1089" t="s">
        <v>1283</v>
      </c>
      <c r="AC1089" t="s">
        <v>546</v>
      </c>
      <c r="AD1089" t="s">
        <v>110</v>
      </c>
      <c r="AE1089" t="s">
        <v>60</v>
      </c>
      <c r="AH1089" s="3"/>
      <c r="AI1089" s="3">
        <v>2024</v>
      </c>
      <c r="AJ1089" s="4">
        <v>45657</v>
      </c>
      <c r="AK1089" s="5">
        <v>45657</v>
      </c>
      <c r="AL1089" t="s">
        <v>43</v>
      </c>
      <c r="AM1089" t="s">
        <v>61</v>
      </c>
      <c r="AN1089">
        <v>88.99</v>
      </c>
      <c r="AO1089">
        <v>88.99</v>
      </c>
      <c r="AQ1089" s="6">
        <v>88.99</v>
      </c>
    </row>
    <row r="1090" spans="1:43" x14ac:dyDescent="0.3">
      <c r="A1090" t="s">
        <v>3497</v>
      </c>
      <c r="B1090" t="s">
        <v>517</v>
      </c>
      <c r="C1090" t="s">
        <v>46</v>
      </c>
      <c r="D1090" s="3">
        <v>75710</v>
      </c>
      <c r="E1090" t="s">
        <v>4648</v>
      </c>
      <c r="F1090" t="s">
        <v>48</v>
      </c>
      <c r="G1090" t="s">
        <v>49</v>
      </c>
      <c r="H1090" t="s">
        <v>50</v>
      </c>
      <c r="I1090" t="s">
        <v>51</v>
      </c>
      <c r="J1090" t="s">
        <v>102</v>
      </c>
      <c r="K1090" t="s">
        <v>102</v>
      </c>
      <c r="L1090" t="s">
        <v>131</v>
      </c>
      <c r="M1090" t="s">
        <v>52</v>
      </c>
      <c r="N1090" t="s">
        <v>4481</v>
      </c>
      <c r="O1090" t="s">
        <v>3498</v>
      </c>
      <c r="P1090" t="s">
        <v>3891</v>
      </c>
      <c r="Q1090" s="3">
        <v>300001688775408</v>
      </c>
      <c r="R1090" t="s">
        <v>2243</v>
      </c>
      <c r="S1090">
        <v>0</v>
      </c>
      <c r="T1090">
        <v>0</v>
      </c>
      <c r="U1090" s="3">
        <v>1</v>
      </c>
      <c r="V1090" t="s">
        <v>4481</v>
      </c>
      <c r="W1090" t="s">
        <v>2564</v>
      </c>
      <c r="X1090" t="s">
        <v>2565</v>
      </c>
      <c r="Y1090" s="3">
        <v>9</v>
      </c>
      <c r="Z1090" t="s">
        <v>3892</v>
      </c>
      <c r="AA1090" t="s">
        <v>4482</v>
      </c>
      <c r="AB1090" t="s">
        <v>3894</v>
      </c>
      <c r="AC1090" t="s">
        <v>3895</v>
      </c>
      <c r="AD1090" t="s">
        <v>110</v>
      </c>
      <c r="AE1090" t="s">
        <v>60</v>
      </c>
      <c r="AF1090" t="s">
        <v>2247</v>
      </c>
      <c r="AH1090" s="3">
        <v>0</v>
      </c>
      <c r="AI1090" s="3">
        <v>2024</v>
      </c>
      <c r="AJ1090" s="4">
        <v>45373</v>
      </c>
      <c r="AK1090" s="5">
        <v>45404</v>
      </c>
      <c r="AL1090" t="s">
        <v>3508</v>
      </c>
      <c r="AM1090" t="s">
        <v>61</v>
      </c>
      <c r="AN1090">
        <v>840</v>
      </c>
      <c r="AO1090">
        <v>840</v>
      </c>
      <c r="AQ1090" s="6">
        <v>840</v>
      </c>
    </row>
    <row r="1091" spans="1:43" x14ac:dyDescent="0.3">
      <c r="A1091" t="s">
        <v>3497</v>
      </c>
      <c r="B1091" t="s">
        <v>517</v>
      </c>
      <c r="C1091" t="s">
        <v>46</v>
      </c>
      <c r="D1091" s="3">
        <v>75710</v>
      </c>
      <c r="E1091" t="s">
        <v>4648</v>
      </c>
      <c r="F1091" t="s">
        <v>48</v>
      </c>
      <c r="G1091" t="s">
        <v>49</v>
      </c>
      <c r="H1091" t="s">
        <v>50</v>
      </c>
      <c r="I1091" t="s">
        <v>51</v>
      </c>
      <c r="J1091" t="s">
        <v>102</v>
      </c>
      <c r="K1091" t="s">
        <v>102</v>
      </c>
      <c r="L1091" t="s">
        <v>131</v>
      </c>
      <c r="M1091" t="s">
        <v>52</v>
      </c>
      <c r="N1091" t="s">
        <v>4481</v>
      </c>
      <c r="O1091" t="s">
        <v>3498</v>
      </c>
      <c r="P1091" t="s">
        <v>3891</v>
      </c>
      <c r="Q1091" s="3">
        <v>300001688775408</v>
      </c>
      <c r="R1091" t="s">
        <v>2243</v>
      </c>
      <c r="S1091">
        <v>0</v>
      </c>
      <c r="T1091">
        <v>0</v>
      </c>
      <c r="U1091" s="3">
        <v>1</v>
      </c>
      <c r="V1091" t="s">
        <v>4481</v>
      </c>
      <c r="W1091" t="s">
        <v>2564</v>
      </c>
      <c r="X1091" t="s">
        <v>2565</v>
      </c>
      <c r="Y1091" s="3">
        <v>10</v>
      </c>
      <c r="Z1091" t="s">
        <v>3892</v>
      </c>
      <c r="AA1091" t="s">
        <v>4482</v>
      </c>
      <c r="AB1091" t="s">
        <v>3894</v>
      </c>
      <c r="AC1091" t="s">
        <v>3895</v>
      </c>
      <c r="AD1091" t="s">
        <v>110</v>
      </c>
      <c r="AE1091" t="s">
        <v>60</v>
      </c>
      <c r="AF1091" t="s">
        <v>2247</v>
      </c>
      <c r="AH1091" s="3">
        <v>0</v>
      </c>
      <c r="AI1091" s="3">
        <v>2024</v>
      </c>
      <c r="AJ1091" s="4">
        <v>45373</v>
      </c>
      <c r="AK1091" s="5">
        <v>45404</v>
      </c>
      <c r="AL1091" t="s">
        <v>3508</v>
      </c>
      <c r="AM1091" t="s">
        <v>61</v>
      </c>
      <c r="AN1091">
        <v>-840</v>
      </c>
      <c r="AP1091">
        <v>840</v>
      </c>
      <c r="AQ1091" s="6">
        <v>-840</v>
      </c>
    </row>
    <row r="1092" spans="1:43" x14ac:dyDescent="0.3">
      <c r="A1092" t="s">
        <v>3497</v>
      </c>
      <c r="B1092" t="s">
        <v>517</v>
      </c>
      <c r="C1092" t="s">
        <v>46</v>
      </c>
      <c r="D1092" s="3">
        <v>75711</v>
      </c>
      <c r="E1092" t="s">
        <v>4649</v>
      </c>
      <c r="F1092" t="s">
        <v>48</v>
      </c>
      <c r="G1092" t="s">
        <v>49</v>
      </c>
      <c r="H1092" t="s">
        <v>50</v>
      </c>
      <c r="I1092" t="s">
        <v>51</v>
      </c>
      <c r="J1092" t="s">
        <v>102</v>
      </c>
      <c r="K1092" t="s">
        <v>102</v>
      </c>
      <c r="L1092" t="s">
        <v>131</v>
      </c>
      <c r="M1092" t="s">
        <v>52</v>
      </c>
      <c r="N1092" t="s">
        <v>3890</v>
      </c>
      <c r="O1092" t="s">
        <v>3498</v>
      </c>
      <c r="P1092" t="s">
        <v>3891</v>
      </c>
      <c r="Q1092" s="3">
        <v>300001691249622</v>
      </c>
      <c r="R1092" t="s">
        <v>2243</v>
      </c>
      <c r="S1092">
        <v>0</v>
      </c>
      <c r="T1092">
        <v>0</v>
      </c>
      <c r="U1092" s="3">
        <v>1</v>
      </c>
      <c r="V1092" t="s">
        <v>3890</v>
      </c>
      <c r="W1092" t="s">
        <v>2556</v>
      </c>
      <c r="X1092" t="s">
        <v>2557</v>
      </c>
      <c r="Y1092" s="3">
        <v>11</v>
      </c>
      <c r="Z1092" t="s">
        <v>3892</v>
      </c>
      <c r="AA1092" t="s">
        <v>3893</v>
      </c>
      <c r="AB1092" t="s">
        <v>3894</v>
      </c>
      <c r="AC1092" t="s">
        <v>3895</v>
      </c>
      <c r="AD1092" t="s">
        <v>110</v>
      </c>
      <c r="AE1092" t="s">
        <v>60</v>
      </c>
      <c r="AF1092" t="s">
        <v>2247</v>
      </c>
      <c r="AH1092" s="3">
        <v>0</v>
      </c>
      <c r="AI1092" s="3">
        <v>2024</v>
      </c>
      <c r="AJ1092" s="4">
        <v>45373</v>
      </c>
      <c r="AK1092" s="5">
        <v>45404</v>
      </c>
      <c r="AL1092" t="s">
        <v>3508</v>
      </c>
      <c r="AM1092" t="s">
        <v>116</v>
      </c>
      <c r="AN1092">
        <v>111434.40000000001</v>
      </c>
      <c r="AO1092">
        <v>841.46</v>
      </c>
      <c r="AQ1092" s="6">
        <v>841.46</v>
      </c>
    </row>
    <row r="1093" spans="1:43" x14ac:dyDescent="0.3">
      <c r="A1093" t="s">
        <v>3497</v>
      </c>
      <c r="B1093" t="s">
        <v>517</v>
      </c>
      <c r="C1093" t="s">
        <v>46</v>
      </c>
      <c r="D1093" s="3">
        <v>75711</v>
      </c>
      <c r="E1093" t="s">
        <v>4649</v>
      </c>
      <c r="F1093" t="s">
        <v>48</v>
      </c>
      <c r="G1093" t="s">
        <v>49</v>
      </c>
      <c r="H1093" t="s">
        <v>50</v>
      </c>
      <c r="I1093" t="s">
        <v>51</v>
      </c>
      <c r="J1093" t="s">
        <v>102</v>
      </c>
      <c r="K1093" t="s">
        <v>102</v>
      </c>
      <c r="L1093" t="s">
        <v>131</v>
      </c>
      <c r="M1093" t="s">
        <v>52</v>
      </c>
      <c r="N1093" t="s">
        <v>3890</v>
      </c>
      <c r="O1093" t="s">
        <v>3498</v>
      </c>
      <c r="P1093" t="s">
        <v>3891</v>
      </c>
      <c r="Q1093" s="3">
        <v>300001691249622</v>
      </c>
      <c r="R1093" t="s">
        <v>2243</v>
      </c>
      <c r="S1093">
        <v>0</v>
      </c>
      <c r="T1093">
        <v>0</v>
      </c>
      <c r="U1093" s="3">
        <v>1</v>
      </c>
      <c r="V1093" t="s">
        <v>3890</v>
      </c>
      <c r="W1093" t="s">
        <v>2556</v>
      </c>
      <c r="X1093" t="s">
        <v>2557</v>
      </c>
      <c r="Y1093" s="3">
        <v>12</v>
      </c>
      <c r="Z1093" t="s">
        <v>3892</v>
      </c>
      <c r="AA1093" t="s">
        <v>3893</v>
      </c>
      <c r="AB1093" t="s">
        <v>3894</v>
      </c>
      <c r="AC1093" t="s">
        <v>3895</v>
      </c>
      <c r="AD1093" t="s">
        <v>110</v>
      </c>
      <c r="AE1093" t="s">
        <v>60</v>
      </c>
      <c r="AF1093" t="s">
        <v>2247</v>
      </c>
      <c r="AH1093" s="3">
        <v>0</v>
      </c>
      <c r="AI1093" s="3">
        <v>2024</v>
      </c>
      <c r="AJ1093" s="4">
        <v>45373</v>
      </c>
      <c r="AK1093" s="5">
        <v>45404</v>
      </c>
      <c r="AL1093" t="s">
        <v>3508</v>
      </c>
      <c r="AM1093" t="s">
        <v>116</v>
      </c>
      <c r="AN1093">
        <v>-111434.40000000001</v>
      </c>
      <c r="AP1093">
        <v>841.46</v>
      </c>
      <c r="AQ1093" s="6">
        <v>-841.46</v>
      </c>
    </row>
    <row r="1094" spans="1:43" x14ac:dyDescent="0.3">
      <c r="A1094" t="s">
        <v>3497</v>
      </c>
      <c r="B1094" t="s">
        <v>517</v>
      </c>
      <c r="C1094" t="s">
        <v>46</v>
      </c>
      <c r="D1094" s="3">
        <v>75711</v>
      </c>
      <c r="E1094" t="s">
        <v>4649</v>
      </c>
      <c r="F1094" t="s">
        <v>48</v>
      </c>
      <c r="G1094" t="s">
        <v>49</v>
      </c>
      <c r="H1094" t="s">
        <v>50</v>
      </c>
      <c r="I1094" t="s">
        <v>51</v>
      </c>
      <c r="J1094" t="s">
        <v>1227</v>
      </c>
      <c r="K1094" t="s">
        <v>102</v>
      </c>
      <c r="L1094" t="s">
        <v>131</v>
      </c>
      <c r="M1094" t="s">
        <v>52</v>
      </c>
      <c r="N1094" t="s">
        <v>4477</v>
      </c>
      <c r="O1094" t="s">
        <v>3498</v>
      </c>
      <c r="P1094" t="s">
        <v>3891</v>
      </c>
      <c r="Q1094" s="3">
        <v>300001688774901</v>
      </c>
      <c r="R1094" t="s">
        <v>2243</v>
      </c>
      <c r="S1094">
        <v>0</v>
      </c>
      <c r="T1094">
        <v>0</v>
      </c>
      <c r="U1094" s="3">
        <v>1</v>
      </c>
      <c r="V1094" t="s">
        <v>4477</v>
      </c>
      <c r="W1094" t="s">
        <v>2564</v>
      </c>
      <c r="X1094" t="s">
        <v>2565</v>
      </c>
      <c r="Y1094" s="3">
        <v>25</v>
      </c>
      <c r="Z1094" t="s">
        <v>4478</v>
      </c>
      <c r="AA1094" t="s">
        <v>4479</v>
      </c>
      <c r="AB1094" t="s">
        <v>4480</v>
      </c>
      <c r="AC1094" t="s">
        <v>3895</v>
      </c>
      <c r="AD1094" t="s">
        <v>110</v>
      </c>
      <c r="AE1094" t="s">
        <v>60</v>
      </c>
      <c r="AF1094" t="s">
        <v>2247</v>
      </c>
      <c r="AH1094" s="3">
        <v>0</v>
      </c>
      <c r="AI1094" s="3">
        <v>2024</v>
      </c>
      <c r="AJ1094" s="4">
        <v>45373</v>
      </c>
      <c r="AK1094" s="5">
        <v>45392</v>
      </c>
      <c r="AL1094" t="s">
        <v>3508</v>
      </c>
      <c r="AM1094" t="s">
        <v>61</v>
      </c>
      <c r="AN1094">
        <v>840</v>
      </c>
      <c r="AO1094">
        <v>840</v>
      </c>
      <c r="AQ1094" s="6">
        <v>840</v>
      </c>
    </row>
    <row r="1095" spans="1:43" x14ac:dyDescent="0.3">
      <c r="A1095" t="s">
        <v>3497</v>
      </c>
      <c r="B1095" t="s">
        <v>517</v>
      </c>
      <c r="C1095" t="s">
        <v>46</v>
      </c>
      <c r="D1095" s="3">
        <v>75711</v>
      </c>
      <c r="E1095" t="s">
        <v>4649</v>
      </c>
      <c r="F1095" t="s">
        <v>48</v>
      </c>
      <c r="G1095" t="s">
        <v>49</v>
      </c>
      <c r="H1095" t="s">
        <v>50</v>
      </c>
      <c r="I1095" t="s">
        <v>51</v>
      </c>
      <c r="J1095" t="s">
        <v>1227</v>
      </c>
      <c r="K1095" t="s">
        <v>102</v>
      </c>
      <c r="L1095" t="s">
        <v>131</v>
      </c>
      <c r="M1095" t="s">
        <v>52</v>
      </c>
      <c r="N1095" t="s">
        <v>4477</v>
      </c>
      <c r="O1095" t="s">
        <v>3498</v>
      </c>
      <c r="P1095" t="s">
        <v>3891</v>
      </c>
      <c r="Q1095" s="3">
        <v>300001688774901</v>
      </c>
      <c r="R1095" t="s">
        <v>2243</v>
      </c>
      <c r="S1095">
        <v>0</v>
      </c>
      <c r="T1095">
        <v>0</v>
      </c>
      <c r="U1095" s="3">
        <v>1</v>
      </c>
      <c r="V1095" t="s">
        <v>4477</v>
      </c>
      <c r="W1095" t="s">
        <v>2564</v>
      </c>
      <c r="X1095" t="s">
        <v>2565</v>
      </c>
      <c r="Y1095" s="3">
        <v>26</v>
      </c>
      <c r="Z1095" t="s">
        <v>4478</v>
      </c>
      <c r="AA1095" t="s">
        <v>4479</v>
      </c>
      <c r="AB1095" t="s">
        <v>4480</v>
      </c>
      <c r="AC1095" t="s">
        <v>3895</v>
      </c>
      <c r="AD1095" t="s">
        <v>110</v>
      </c>
      <c r="AE1095" t="s">
        <v>60</v>
      </c>
      <c r="AF1095" t="s">
        <v>2247</v>
      </c>
      <c r="AH1095" s="3">
        <v>0</v>
      </c>
      <c r="AI1095" s="3">
        <v>2024</v>
      </c>
      <c r="AJ1095" s="4">
        <v>45373</v>
      </c>
      <c r="AK1095" s="5">
        <v>45392</v>
      </c>
      <c r="AL1095" t="s">
        <v>3508</v>
      </c>
      <c r="AM1095" t="s">
        <v>61</v>
      </c>
      <c r="AN1095">
        <v>-840</v>
      </c>
      <c r="AP1095">
        <v>840</v>
      </c>
      <c r="AQ1095" s="6">
        <v>-840</v>
      </c>
    </row>
    <row r="1096" spans="1:43" x14ac:dyDescent="0.3">
      <c r="A1096" t="s">
        <v>2239</v>
      </c>
      <c r="B1096" t="s">
        <v>224</v>
      </c>
      <c r="C1096" t="s">
        <v>46</v>
      </c>
      <c r="D1096" s="3">
        <v>76125</v>
      </c>
      <c r="E1096" t="s">
        <v>3385</v>
      </c>
      <c r="F1096" t="s">
        <v>48</v>
      </c>
      <c r="G1096" t="s">
        <v>49</v>
      </c>
      <c r="H1096" t="s">
        <v>50</v>
      </c>
      <c r="I1096" t="s">
        <v>51</v>
      </c>
      <c r="J1096" t="s">
        <v>102</v>
      </c>
      <c r="K1096" t="s">
        <v>102</v>
      </c>
      <c r="L1096" t="s">
        <v>131</v>
      </c>
      <c r="M1096" t="s">
        <v>52</v>
      </c>
      <c r="N1096" t="s">
        <v>2795</v>
      </c>
      <c r="O1096" t="s">
        <v>2241</v>
      </c>
      <c r="P1096" t="s">
        <v>2796</v>
      </c>
      <c r="Q1096" s="3">
        <v>300001811707570</v>
      </c>
      <c r="R1096" t="s">
        <v>2243</v>
      </c>
      <c r="S1096">
        <v>205850</v>
      </c>
      <c r="T1096">
        <v>205850</v>
      </c>
      <c r="U1096" s="3">
        <v>1</v>
      </c>
      <c r="V1096" t="s">
        <v>2797</v>
      </c>
      <c r="W1096" t="s">
        <v>2448</v>
      </c>
      <c r="X1096" t="s">
        <v>2449</v>
      </c>
      <c r="Y1096" s="3">
        <v>317</v>
      </c>
      <c r="Z1096" t="s">
        <v>2798</v>
      </c>
      <c r="AA1096" t="s">
        <v>2799</v>
      </c>
      <c r="AB1096" t="s">
        <v>2800</v>
      </c>
      <c r="AC1096" t="s">
        <v>2801</v>
      </c>
      <c r="AD1096" t="s">
        <v>110</v>
      </c>
      <c r="AE1096" t="s">
        <v>60</v>
      </c>
      <c r="AF1096" t="s">
        <v>2802</v>
      </c>
      <c r="AG1096" t="s">
        <v>2803</v>
      </c>
      <c r="AH1096" s="3">
        <v>1</v>
      </c>
      <c r="AI1096" s="3">
        <v>2024</v>
      </c>
      <c r="AJ1096" s="4">
        <v>45464</v>
      </c>
      <c r="AK1096" s="5">
        <v>45464</v>
      </c>
      <c r="AL1096" t="s">
        <v>43</v>
      </c>
      <c r="AM1096" t="s">
        <v>116</v>
      </c>
      <c r="AN1096">
        <v>0</v>
      </c>
      <c r="AO1096">
        <v>4.21</v>
      </c>
      <c r="AQ1096" s="6">
        <v>4.21</v>
      </c>
    </row>
    <row r="1097" spans="1:43" x14ac:dyDescent="0.3">
      <c r="A1097" t="s">
        <v>2239</v>
      </c>
      <c r="B1097" t="s">
        <v>224</v>
      </c>
      <c r="C1097" t="s">
        <v>46</v>
      </c>
      <c r="D1097" s="3">
        <v>76125</v>
      </c>
      <c r="E1097" t="s">
        <v>3385</v>
      </c>
      <c r="F1097" t="s">
        <v>48</v>
      </c>
      <c r="G1097" t="s">
        <v>49</v>
      </c>
      <c r="H1097" t="s">
        <v>50</v>
      </c>
      <c r="I1097" t="s">
        <v>51</v>
      </c>
      <c r="J1097" t="s">
        <v>102</v>
      </c>
      <c r="K1097" t="s">
        <v>102</v>
      </c>
      <c r="L1097" t="s">
        <v>131</v>
      </c>
      <c r="M1097" t="s">
        <v>52</v>
      </c>
      <c r="N1097" t="s">
        <v>2804</v>
      </c>
      <c r="O1097" t="s">
        <v>2241</v>
      </c>
      <c r="P1097" t="s">
        <v>2805</v>
      </c>
      <c r="Q1097" s="3">
        <v>300001816270018</v>
      </c>
      <c r="R1097" t="s">
        <v>2243</v>
      </c>
      <c r="S1097">
        <v>196000</v>
      </c>
      <c r="T1097">
        <v>196000</v>
      </c>
      <c r="U1097" s="3">
        <v>1</v>
      </c>
      <c r="V1097" t="s">
        <v>2806</v>
      </c>
      <c r="W1097" t="s">
        <v>2448</v>
      </c>
      <c r="X1097" t="s">
        <v>2449</v>
      </c>
      <c r="Y1097" s="3">
        <v>385</v>
      </c>
      <c r="Z1097" t="s">
        <v>2807</v>
      </c>
      <c r="AA1097" t="s">
        <v>2808</v>
      </c>
      <c r="AB1097" t="s">
        <v>2809</v>
      </c>
      <c r="AC1097" t="s">
        <v>2810</v>
      </c>
      <c r="AD1097" t="s">
        <v>110</v>
      </c>
      <c r="AE1097" t="s">
        <v>60</v>
      </c>
      <c r="AF1097" t="s">
        <v>2811</v>
      </c>
      <c r="AG1097" t="s">
        <v>2812</v>
      </c>
      <c r="AH1097" s="3">
        <v>1</v>
      </c>
      <c r="AI1097" s="3">
        <v>2024</v>
      </c>
      <c r="AJ1097" s="4">
        <v>45457</v>
      </c>
      <c r="AK1097" s="5">
        <v>45457</v>
      </c>
      <c r="AL1097" t="s">
        <v>43</v>
      </c>
      <c r="AM1097" t="s">
        <v>116</v>
      </c>
      <c r="AN1097">
        <v>0</v>
      </c>
      <c r="AO1097">
        <v>4.0200000000000014</v>
      </c>
      <c r="AQ1097" s="6">
        <v>4.0200000000000014</v>
      </c>
    </row>
    <row r="1098" spans="1:43" x14ac:dyDescent="0.3">
      <c r="A1098" t="s">
        <v>2239</v>
      </c>
      <c r="B1098" t="s">
        <v>207</v>
      </c>
      <c r="C1098" t="s">
        <v>46</v>
      </c>
      <c r="D1098" s="3">
        <v>76125</v>
      </c>
      <c r="E1098" t="s">
        <v>3385</v>
      </c>
      <c r="F1098" t="s">
        <v>48</v>
      </c>
      <c r="G1098" t="s">
        <v>49</v>
      </c>
      <c r="H1098" t="s">
        <v>50</v>
      </c>
      <c r="I1098" t="s">
        <v>51</v>
      </c>
      <c r="J1098" t="s">
        <v>102</v>
      </c>
      <c r="K1098" t="s">
        <v>102</v>
      </c>
      <c r="L1098" t="s">
        <v>131</v>
      </c>
      <c r="M1098" t="s">
        <v>52</v>
      </c>
      <c r="N1098" t="s">
        <v>2815</v>
      </c>
      <c r="O1098" t="s">
        <v>2241</v>
      </c>
      <c r="P1098" t="s">
        <v>2816</v>
      </c>
      <c r="Q1098" s="3">
        <v>300001851140829</v>
      </c>
      <c r="R1098" t="s">
        <v>2243</v>
      </c>
      <c r="S1098">
        <v>24000</v>
      </c>
      <c r="T1098">
        <v>24000</v>
      </c>
      <c r="U1098" s="3">
        <v>1</v>
      </c>
      <c r="V1098" t="s">
        <v>2817</v>
      </c>
      <c r="W1098" t="s">
        <v>2818</v>
      </c>
      <c r="X1098" t="s">
        <v>2819</v>
      </c>
      <c r="Y1098" s="3">
        <v>438</v>
      </c>
      <c r="Z1098" t="s">
        <v>2820</v>
      </c>
      <c r="AA1098" t="s">
        <v>2821</v>
      </c>
      <c r="AB1098" t="s">
        <v>2822</v>
      </c>
      <c r="AC1098" t="s">
        <v>2823</v>
      </c>
      <c r="AD1098" t="s">
        <v>110</v>
      </c>
      <c r="AE1098" t="s">
        <v>60</v>
      </c>
      <c r="AF1098" t="s">
        <v>2824</v>
      </c>
      <c r="AG1098" t="s">
        <v>2825</v>
      </c>
      <c r="AH1098" s="3">
        <v>1</v>
      </c>
      <c r="AI1098" s="3">
        <v>2024</v>
      </c>
      <c r="AJ1098" s="4">
        <v>45478</v>
      </c>
      <c r="AK1098" s="5">
        <v>45478</v>
      </c>
      <c r="AL1098" t="s">
        <v>43</v>
      </c>
      <c r="AM1098" t="s">
        <v>116</v>
      </c>
      <c r="AN1098">
        <v>0</v>
      </c>
      <c r="AO1098">
        <v>0.28000000000000003</v>
      </c>
      <c r="AQ1098" s="6">
        <v>0.28000000000000003</v>
      </c>
    </row>
    <row r="1099" spans="1:43" x14ac:dyDescent="0.3">
      <c r="A1099" t="s">
        <v>2239</v>
      </c>
      <c r="B1099" t="s">
        <v>179</v>
      </c>
      <c r="C1099" t="s">
        <v>46</v>
      </c>
      <c r="D1099" s="3">
        <v>76125</v>
      </c>
      <c r="E1099" t="s">
        <v>3385</v>
      </c>
      <c r="F1099" t="s">
        <v>48</v>
      </c>
      <c r="G1099" t="s">
        <v>49</v>
      </c>
      <c r="H1099" t="s">
        <v>50</v>
      </c>
      <c r="I1099" t="s">
        <v>51</v>
      </c>
      <c r="J1099" t="s">
        <v>102</v>
      </c>
      <c r="K1099" t="s">
        <v>102</v>
      </c>
      <c r="L1099" t="s">
        <v>131</v>
      </c>
      <c r="M1099" t="s">
        <v>52</v>
      </c>
      <c r="N1099" t="s">
        <v>2842</v>
      </c>
      <c r="O1099" t="s">
        <v>2241</v>
      </c>
      <c r="P1099" t="s">
        <v>2843</v>
      </c>
      <c r="Q1099" s="3">
        <v>300001877756873</v>
      </c>
      <c r="R1099" t="s">
        <v>2243</v>
      </c>
      <c r="S1099">
        <v>134400</v>
      </c>
      <c r="T1099">
        <v>134400</v>
      </c>
      <c r="U1099" s="3">
        <v>1</v>
      </c>
      <c r="V1099" t="s">
        <v>2844</v>
      </c>
      <c r="W1099" t="s">
        <v>2448</v>
      </c>
      <c r="X1099" t="s">
        <v>2449</v>
      </c>
      <c r="Y1099" s="3">
        <v>305</v>
      </c>
      <c r="Z1099" t="s">
        <v>2845</v>
      </c>
      <c r="AA1099" t="s">
        <v>2846</v>
      </c>
      <c r="AB1099" t="s">
        <v>2847</v>
      </c>
      <c r="AC1099" t="s">
        <v>2848</v>
      </c>
      <c r="AD1099" t="s">
        <v>110</v>
      </c>
      <c r="AE1099" t="s">
        <v>60</v>
      </c>
      <c r="AF1099" t="s">
        <v>2849</v>
      </c>
      <c r="AG1099" t="s">
        <v>2850</v>
      </c>
      <c r="AH1099" s="3">
        <v>1</v>
      </c>
      <c r="AI1099" s="3">
        <v>2024</v>
      </c>
      <c r="AJ1099" s="4">
        <v>45562</v>
      </c>
      <c r="AK1099" s="5">
        <v>45562</v>
      </c>
      <c r="AL1099" t="s">
        <v>43</v>
      </c>
      <c r="AM1099" t="s">
        <v>116</v>
      </c>
      <c r="AN1099">
        <v>0</v>
      </c>
      <c r="AO1099">
        <v>6.63</v>
      </c>
      <c r="AQ1099" s="6">
        <v>6.63</v>
      </c>
    </row>
    <row r="1100" spans="1:43" x14ac:dyDescent="0.3">
      <c r="A1100" t="s">
        <v>2239</v>
      </c>
      <c r="B1100" t="s">
        <v>124</v>
      </c>
      <c r="C1100" t="s">
        <v>46</v>
      </c>
      <c r="D1100" s="3">
        <v>76125</v>
      </c>
      <c r="E1100" t="s">
        <v>3385</v>
      </c>
      <c r="F1100" t="s">
        <v>48</v>
      </c>
      <c r="G1100" t="s">
        <v>49</v>
      </c>
      <c r="H1100" t="s">
        <v>50</v>
      </c>
      <c r="I1100" t="s">
        <v>51</v>
      </c>
      <c r="J1100" t="s">
        <v>102</v>
      </c>
      <c r="K1100" t="s">
        <v>102</v>
      </c>
      <c r="L1100" t="s">
        <v>131</v>
      </c>
      <c r="M1100" t="s">
        <v>52</v>
      </c>
      <c r="N1100" t="s">
        <v>2915</v>
      </c>
      <c r="O1100" t="s">
        <v>2241</v>
      </c>
      <c r="P1100" t="s">
        <v>2916</v>
      </c>
      <c r="Q1100" s="3">
        <v>300002087417369</v>
      </c>
      <c r="R1100" t="s">
        <v>2243</v>
      </c>
      <c r="S1100">
        <v>417250</v>
      </c>
      <c r="T1100">
        <v>417250</v>
      </c>
      <c r="U1100" s="3">
        <v>1</v>
      </c>
      <c r="V1100" t="s">
        <v>2917</v>
      </c>
      <c r="W1100" t="s">
        <v>2448</v>
      </c>
      <c r="X1100" t="s">
        <v>2449</v>
      </c>
      <c r="Y1100" s="3">
        <v>568</v>
      </c>
      <c r="Z1100" t="s">
        <v>2918</v>
      </c>
      <c r="AA1100" t="s">
        <v>2919</v>
      </c>
      <c r="AB1100" t="s">
        <v>2920</v>
      </c>
      <c r="AC1100" t="s">
        <v>2921</v>
      </c>
      <c r="AD1100" t="s">
        <v>110</v>
      </c>
      <c r="AE1100" t="s">
        <v>60</v>
      </c>
      <c r="AF1100" t="s">
        <v>2922</v>
      </c>
      <c r="AG1100" t="s">
        <v>2923</v>
      </c>
      <c r="AH1100" s="3">
        <v>1</v>
      </c>
      <c r="AI1100" s="3">
        <v>2024</v>
      </c>
      <c r="AJ1100" s="4">
        <v>45581</v>
      </c>
      <c r="AK1100" s="5">
        <v>45581</v>
      </c>
      <c r="AL1100" t="s">
        <v>43</v>
      </c>
      <c r="AM1100" t="s">
        <v>116</v>
      </c>
      <c r="AN1100">
        <v>0</v>
      </c>
      <c r="AO1100">
        <v>2.66</v>
      </c>
      <c r="AQ1100" s="6">
        <v>2.66</v>
      </c>
    </row>
    <row r="1101" spans="1:43" x14ac:dyDescent="0.3">
      <c r="A1101" t="s">
        <v>2239</v>
      </c>
      <c r="B1101" t="s">
        <v>130</v>
      </c>
      <c r="C1101" t="s">
        <v>46</v>
      </c>
      <c r="D1101" s="3">
        <v>76125</v>
      </c>
      <c r="E1101" t="s">
        <v>3385</v>
      </c>
      <c r="F1101" t="s">
        <v>48</v>
      </c>
      <c r="G1101" t="s">
        <v>49</v>
      </c>
      <c r="H1101" t="s">
        <v>50</v>
      </c>
      <c r="I1101" t="s">
        <v>51</v>
      </c>
      <c r="J1101" t="s">
        <v>102</v>
      </c>
      <c r="K1101" t="s">
        <v>102</v>
      </c>
      <c r="L1101" t="s">
        <v>131</v>
      </c>
      <c r="M1101" t="s">
        <v>52</v>
      </c>
      <c r="N1101" t="s">
        <v>2958</v>
      </c>
      <c r="O1101" t="s">
        <v>2241</v>
      </c>
      <c r="P1101" t="s">
        <v>2959</v>
      </c>
      <c r="Q1101" s="3">
        <v>300002140079780</v>
      </c>
      <c r="R1101" t="s">
        <v>2243</v>
      </c>
      <c r="S1101">
        <v>40800</v>
      </c>
      <c r="T1101">
        <v>40800</v>
      </c>
      <c r="U1101" s="3">
        <v>1</v>
      </c>
      <c r="V1101" t="s">
        <v>2960</v>
      </c>
      <c r="W1101" t="s">
        <v>2448</v>
      </c>
      <c r="X1101" t="s">
        <v>2449</v>
      </c>
      <c r="Y1101" s="3">
        <v>693</v>
      </c>
      <c r="Z1101" t="s">
        <v>2961</v>
      </c>
      <c r="AA1101" t="s">
        <v>2962</v>
      </c>
      <c r="AB1101" t="s">
        <v>2963</v>
      </c>
      <c r="AC1101" t="s">
        <v>2964</v>
      </c>
      <c r="AD1101" t="s">
        <v>110</v>
      </c>
      <c r="AE1101" t="s">
        <v>60</v>
      </c>
      <c r="AF1101" t="s">
        <v>2247</v>
      </c>
      <c r="AH1101" s="3">
        <v>0</v>
      </c>
      <c r="AI1101" s="3">
        <v>2024</v>
      </c>
      <c r="AJ1101" s="4">
        <v>45623</v>
      </c>
      <c r="AK1101" s="5">
        <v>45623</v>
      </c>
      <c r="AL1101" t="s">
        <v>43</v>
      </c>
      <c r="AM1101" t="s">
        <v>116</v>
      </c>
      <c r="AN1101">
        <v>0</v>
      </c>
      <c r="AO1101">
        <v>0.92</v>
      </c>
      <c r="AQ1101" s="6">
        <v>0.92</v>
      </c>
    </row>
    <row r="1102" spans="1:43" x14ac:dyDescent="0.3">
      <c r="A1102" t="s">
        <v>2239</v>
      </c>
      <c r="B1102" t="s">
        <v>190</v>
      </c>
      <c r="C1102" t="s">
        <v>46</v>
      </c>
      <c r="D1102" s="3">
        <v>76125</v>
      </c>
      <c r="E1102" t="s">
        <v>3385</v>
      </c>
      <c r="F1102" t="s">
        <v>48</v>
      </c>
      <c r="G1102" t="s">
        <v>49</v>
      </c>
      <c r="H1102" t="s">
        <v>50</v>
      </c>
      <c r="I1102" t="s">
        <v>51</v>
      </c>
      <c r="J1102" t="s">
        <v>102</v>
      </c>
      <c r="K1102" t="s">
        <v>102</v>
      </c>
      <c r="L1102" t="s">
        <v>131</v>
      </c>
      <c r="M1102" t="s">
        <v>52</v>
      </c>
      <c r="N1102" t="s">
        <v>3019</v>
      </c>
      <c r="O1102" t="s">
        <v>2241</v>
      </c>
      <c r="Q1102" s="3">
        <v>300002244842276</v>
      </c>
      <c r="R1102" t="s">
        <v>2243</v>
      </c>
      <c r="S1102">
        <v>270000</v>
      </c>
      <c r="T1102">
        <v>270000</v>
      </c>
      <c r="U1102" s="3">
        <v>1</v>
      </c>
      <c r="V1102" t="s">
        <v>3020</v>
      </c>
      <c r="W1102" t="s">
        <v>2448</v>
      </c>
      <c r="X1102" t="s">
        <v>2449</v>
      </c>
      <c r="Y1102" s="3">
        <v>248</v>
      </c>
      <c r="Z1102" t="s">
        <v>3021</v>
      </c>
      <c r="AA1102" t="s">
        <v>3022</v>
      </c>
      <c r="AB1102" t="s">
        <v>3023</v>
      </c>
      <c r="AC1102" t="s">
        <v>3024</v>
      </c>
      <c r="AD1102" t="s">
        <v>110</v>
      </c>
      <c r="AE1102" t="s">
        <v>60</v>
      </c>
      <c r="AF1102" t="s">
        <v>3025</v>
      </c>
      <c r="AG1102" t="s">
        <v>3026</v>
      </c>
      <c r="AH1102" s="3">
        <v>1</v>
      </c>
      <c r="AI1102" s="3">
        <v>2025</v>
      </c>
      <c r="AJ1102" s="4">
        <v>45680</v>
      </c>
      <c r="AK1102" s="5">
        <v>45680</v>
      </c>
      <c r="AL1102" t="s">
        <v>43</v>
      </c>
      <c r="AM1102" t="s">
        <v>116</v>
      </c>
      <c r="AN1102">
        <v>0</v>
      </c>
      <c r="AO1102">
        <v>10.450000000000001</v>
      </c>
      <c r="AQ1102" s="6">
        <v>10.450000000000001</v>
      </c>
    </row>
    <row r="1103" spans="1:43" x14ac:dyDescent="0.3">
      <c r="A1103" t="s">
        <v>2239</v>
      </c>
      <c r="B1103" t="s">
        <v>71</v>
      </c>
      <c r="C1103" t="s">
        <v>46</v>
      </c>
      <c r="D1103" s="3">
        <v>76125</v>
      </c>
      <c r="E1103" t="s">
        <v>3385</v>
      </c>
      <c r="F1103" t="s">
        <v>48</v>
      </c>
      <c r="G1103" t="s">
        <v>49</v>
      </c>
      <c r="H1103" t="s">
        <v>50</v>
      </c>
      <c r="I1103" t="s">
        <v>51</v>
      </c>
      <c r="J1103" t="s">
        <v>102</v>
      </c>
      <c r="K1103" t="s">
        <v>102</v>
      </c>
      <c r="L1103" t="s">
        <v>131</v>
      </c>
      <c r="M1103" t="s">
        <v>52</v>
      </c>
      <c r="N1103" t="s">
        <v>3033</v>
      </c>
      <c r="O1103" t="s">
        <v>2241</v>
      </c>
      <c r="P1103" t="s">
        <v>3034</v>
      </c>
      <c r="Q1103" s="3">
        <v>300002249206640</v>
      </c>
      <c r="R1103" t="s">
        <v>2243</v>
      </c>
      <c r="S1103">
        <v>32400</v>
      </c>
      <c r="T1103">
        <v>32400</v>
      </c>
      <c r="U1103" s="3">
        <v>1</v>
      </c>
      <c r="V1103" t="s">
        <v>3035</v>
      </c>
      <c r="W1103" t="s">
        <v>2448</v>
      </c>
      <c r="X1103" t="s">
        <v>2449</v>
      </c>
      <c r="Y1103" s="3">
        <v>609</v>
      </c>
      <c r="Z1103" t="s">
        <v>3036</v>
      </c>
      <c r="AA1103" t="s">
        <v>3037</v>
      </c>
      <c r="AB1103" t="s">
        <v>3038</v>
      </c>
      <c r="AC1103" t="s">
        <v>3039</v>
      </c>
      <c r="AD1103" t="s">
        <v>110</v>
      </c>
      <c r="AE1103" t="s">
        <v>60</v>
      </c>
      <c r="AF1103" t="s">
        <v>3040</v>
      </c>
      <c r="AG1103" t="s">
        <v>3041</v>
      </c>
      <c r="AH1103" s="3">
        <v>1</v>
      </c>
      <c r="AI1103" s="3">
        <v>2024</v>
      </c>
      <c r="AJ1103" s="4">
        <v>45646</v>
      </c>
      <c r="AK1103" s="5">
        <v>45646</v>
      </c>
      <c r="AL1103" t="s">
        <v>43</v>
      </c>
      <c r="AM1103" t="s">
        <v>116</v>
      </c>
      <c r="AN1103">
        <v>0</v>
      </c>
      <c r="AO1103">
        <v>0.91</v>
      </c>
      <c r="AQ1103" s="6">
        <v>0.91</v>
      </c>
    </row>
    <row r="1104" spans="1:43" x14ac:dyDescent="0.3">
      <c r="A1104" t="s">
        <v>2239</v>
      </c>
      <c r="B1104" t="s">
        <v>71</v>
      </c>
      <c r="C1104" t="s">
        <v>46</v>
      </c>
      <c r="D1104" s="3">
        <v>76125</v>
      </c>
      <c r="E1104" t="s">
        <v>3385</v>
      </c>
      <c r="F1104" t="s">
        <v>48</v>
      </c>
      <c r="G1104" t="s">
        <v>49</v>
      </c>
      <c r="H1104" t="s">
        <v>50</v>
      </c>
      <c r="I1104" t="s">
        <v>51</v>
      </c>
      <c r="J1104" t="s">
        <v>102</v>
      </c>
      <c r="K1104" t="s">
        <v>102</v>
      </c>
      <c r="L1104" t="s">
        <v>131</v>
      </c>
      <c r="M1104" t="s">
        <v>52</v>
      </c>
      <c r="N1104" t="s">
        <v>3042</v>
      </c>
      <c r="O1104" t="s">
        <v>2241</v>
      </c>
      <c r="P1104" t="s">
        <v>3043</v>
      </c>
      <c r="Q1104" s="3">
        <v>300002252073592</v>
      </c>
      <c r="R1104" t="s">
        <v>2243</v>
      </c>
      <c r="S1104">
        <v>166456.58000000002</v>
      </c>
      <c r="T1104">
        <v>166456.58000000002</v>
      </c>
      <c r="U1104" s="3">
        <v>1</v>
      </c>
      <c r="V1104" t="s">
        <v>3044</v>
      </c>
      <c r="W1104" t="s">
        <v>2495</v>
      </c>
      <c r="X1104" t="s">
        <v>2496</v>
      </c>
      <c r="Y1104" s="3">
        <v>3723</v>
      </c>
      <c r="Z1104" t="s">
        <v>3045</v>
      </c>
      <c r="AA1104" t="s">
        <v>3046</v>
      </c>
      <c r="AB1104" t="s">
        <v>3047</v>
      </c>
      <c r="AC1104" t="s">
        <v>3048</v>
      </c>
      <c r="AD1104" t="s">
        <v>110</v>
      </c>
      <c r="AE1104" t="s">
        <v>60</v>
      </c>
      <c r="AF1104" t="s">
        <v>2247</v>
      </c>
      <c r="AH1104" s="3">
        <v>0</v>
      </c>
      <c r="AI1104" s="3">
        <v>2024</v>
      </c>
      <c r="AJ1104" s="4">
        <v>45649</v>
      </c>
      <c r="AK1104" s="5">
        <v>45649</v>
      </c>
      <c r="AL1104" t="s">
        <v>43</v>
      </c>
      <c r="AM1104" t="s">
        <v>116</v>
      </c>
      <c r="AN1104">
        <v>0</v>
      </c>
      <c r="AO1104">
        <v>2.73</v>
      </c>
      <c r="AQ1104" s="6">
        <v>2.73</v>
      </c>
    </row>
    <row r="1105" spans="1:43" x14ac:dyDescent="0.3">
      <c r="A1105" t="s">
        <v>2239</v>
      </c>
      <c r="B1105" t="s">
        <v>241</v>
      </c>
      <c r="C1105" t="s">
        <v>46</v>
      </c>
      <c r="D1105" s="3">
        <v>76125</v>
      </c>
      <c r="E1105" t="s">
        <v>3385</v>
      </c>
      <c r="F1105" t="s">
        <v>48</v>
      </c>
      <c r="G1105" t="s">
        <v>49</v>
      </c>
      <c r="H1105" t="s">
        <v>50</v>
      </c>
      <c r="I1105" t="s">
        <v>51</v>
      </c>
      <c r="J1105" t="s">
        <v>102</v>
      </c>
      <c r="K1105" t="s">
        <v>102</v>
      </c>
      <c r="L1105" t="s">
        <v>131</v>
      </c>
      <c r="M1105" t="s">
        <v>52</v>
      </c>
      <c r="N1105" t="s">
        <v>3049</v>
      </c>
      <c r="O1105" t="s">
        <v>2241</v>
      </c>
      <c r="P1105" t="s">
        <v>3050</v>
      </c>
      <c r="Q1105" s="3">
        <v>300002253724840</v>
      </c>
      <c r="R1105" t="s">
        <v>2243</v>
      </c>
      <c r="S1105">
        <v>351000</v>
      </c>
      <c r="T1105">
        <v>351000</v>
      </c>
      <c r="U1105" s="3">
        <v>1</v>
      </c>
      <c r="V1105" t="s">
        <v>3051</v>
      </c>
      <c r="W1105" t="s">
        <v>3052</v>
      </c>
      <c r="X1105" t="s">
        <v>3053</v>
      </c>
      <c r="Y1105" s="3">
        <v>306</v>
      </c>
      <c r="Z1105" t="s">
        <v>3054</v>
      </c>
      <c r="AA1105" t="s">
        <v>3055</v>
      </c>
      <c r="AB1105" t="s">
        <v>3056</v>
      </c>
      <c r="AC1105" t="s">
        <v>3057</v>
      </c>
      <c r="AD1105" t="s">
        <v>110</v>
      </c>
      <c r="AE1105" t="s">
        <v>60</v>
      </c>
      <c r="AF1105" t="s">
        <v>3058</v>
      </c>
      <c r="AG1105" t="s">
        <v>3059</v>
      </c>
      <c r="AH1105" s="3">
        <v>1</v>
      </c>
      <c r="AI1105" s="3">
        <v>2025</v>
      </c>
      <c r="AJ1105" s="4">
        <v>45720</v>
      </c>
      <c r="AK1105" s="5">
        <v>45720</v>
      </c>
      <c r="AL1105" t="s">
        <v>43</v>
      </c>
      <c r="AM1105" t="s">
        <v>116</v>
      </c>
      <c r="AN1105">
        <v>0</v>
      </c>
      <c r="AO1105">
        <v>0.62</v>
      </c>
      <c r="AQ1105" s="6">
        <v>0.62</v>
      </c>
    </row>
    <row r="1106" spans="1:43" x14ac:dyDescent="0.3">
      <c r="A1106" t="s">
        <v>2239</v>
      </c>
      <c r="B1106" t="s">
        <v>137</v>
      </c>
      <c r="C1106" t="s">
        <v>46</v>
      </c>
      <c r="D1106" s="3">
        <v>76125</v>
      </c>
      <c r="E1106" t="s">
        <v>3385</v>
      </c>
      <c r="F1106" t="s">
        <v>48</v>
      </c>
      <c r="G1106" t="s">
        <v>49</v>
      </c>
      <c r="H1106" t="s">
        <v>50</v>
      </c>
      <c r="I1106" t="s">
        <v>51</v>
      </c>
      <c r="J1106" t="s">
        <v>102</v>
      </c>
      <c r="K1106" t="s">
        <v>102</v>
      </c>
      <c r="L1106" t="s">
        <v>131</v>
      </c>
      <c r="M1106" t="s">
        <v>52</v>
      </c>
      <c r="N1106" t="s">
        <v>3076</v>
      </c>
      <c r="O1106" t="s">
        <v>2241</v>
      </c>
      <c r="P1106" t="s">
        <v>3077</v>
      </c>
      <c r="Q1106" s="3">
        <v>300002393811044</v>
      </c>
      <c r="R1106" t="s">
        <v>2243</v>
      </c>
      <c r="S1106">
        <v>37219.980000000003</v>
      </c>
      <c r="T1106">
        <v>37219.980000000003</v>
      </c>
      <c r="U1106" s="3">
        <v>1</v>
      </c>
      <c r="V1106" t="s">
        <v>3078</v>
      </c>
      <c r="W1106" t="s">
        <v>2495</v>
      </c>
      <c r="X1106" t="s">
        <v>2496</v>
      </c>
      <c r="Y1106" s="3">
        <v>360</v>
      </c>
      <c r="Z1106" t="s">
        <v>3079</v>
      </c>
      <c r="AA1106" t="s">
        <v>3080</v>
      </c>
      <c r="AB1106" t="s">
        <v>3081</v>
      </c>
      <c r="AC1106" t="s">
        <v>3082</v>
      </c>
      <c r="AD1106" t="s">
        <v>110</v>
      </c>
      <c r="AE1106" t="s">
        <v>60</v>
      </c>
      <c r="AF1106" t="s">
        <v>2247</v>
      </c>
      <c r="AH1106" s="3">
        <v>0</v>
      </c>
      <c r="AI1106" s="3">
        <v>2025</v>
      </c>
      <c r="AJ1106" s="4">
        <v>45699</v>
      </c>
      <c r="AK1106" s="5">
        <v>45699</v>
      </c>
      <c r="AL1106" t="s">
        <v>43</v>
      </c>
      <c r="AM1106" t="s">
        <v>116</v>
      </c>
      <c r="AN1106">
        <v>0</v>
      </c>
      <c r="AO1106">
        <v>0.2</v>
      </c>
      <c r="AQ1106" s="6">
        <v>0.2</v>
      </c>
    </row>
    <row r="1107" spans="1:43" x14ac:dyDescent="0.3">
      <c r="A1107" t="s">
        <v>4682</v>
      </c>
      <c r="B1107" t="s">
        <v>71</v>
      </c>
      <c r="C1107" t="s">
        <v>46</v>
      </c>
      <c r="D1107" s="3">
        <v>76125</v>
      </c>
      <c r="E1107" t="s">
        <v>3385</v>
      </c>
      <c r="F1107" t="s">
        <v>48</v>
      </c>
      <c r="G1107" t="s">
        <v>49</v>
      </c>
      <c r="H1107" t="s">
        <v>50</v>
      </c>
      <c r="I1107" t="s">
        <v>51</v>
      </c>
      <c r="J1107" t="s">
        <v>102</v>
      </c>
      <c r="K1107" t="s">
        <v>102</v>
      </c>
      <c r="L1107" t="s">
        <v>131</v>
      </c>
      <c r="M1107" t="s">
        <v>52</v>
      </c>
      <c r="N1107" t="s">
        <v>3330</v>
      </c>
      <c r="O1107" t="s">
        <v>2241</v>
      </c>
      <c r="P1107" t="s">
        <v>3331</v>
      </c>
      <c r="Q1107" s="3">
        <v>300002194726532</v>
      </c>
      <c r="R1107" t="s">
        <v>2243</v>
      </c>
      <c r="S1107">
        <v>1500</v>
      </c>
      <c r="T1107">
        <v>1500</v>
      </c>
      <c r="U1107" s="3">
        <v>1</v>
      </c>
      <c r="V1107" t="s">
        <v>3332</v>
      </c>
      <c r="W1107" t="s">
        <v>3333</v>
      </c>
      <c r="X1107" t="s">
        <v>3334</v>
      </c>
      <c r="Y1107" s="3">
        <v>306</v>
      </c>
      <c r="Z1107" t="s">
        <v>4683</v>
      </c>
      <c r="AA1107" t="s">
        <v>3335</v>
      </c>
      <c r="AB1107" t="s">
        <v>4684</v>
      </c>
      <c r="AC1107" t="s">
        <v>4685</v>
      </c>
      <c r="AD1107" t="s">
        <v>4059</v>
      </c>
      <c r="AE1107" t="s">
        <v>60</v>
      </c>
      <c r="AF1107" t="s">
        <v>3336</v>
      </c>
      <c r="AG1107" t="s">
        <v>3337</v>
      </c>
      <c r="AH1107" s="3">
        <v>1</v>
      </c>
      <c r="AI1107" s="3">
        <v>2024</v>
      </c>
      <c r="AJ1107" s="4">
        <v>45642</v>
      </c>
      <c r="AK1107" s="5">
        <v>45666</v>
      </c>
      <c r="AL1107" t="s">
        <v>43</v>
      </c>
      <c r="AM1107" t="s">
        <v>116</v>
      </c>
      <c r="AN1107">
        <v>0</v>
      </c>
      <c r="AO1107">
        <v>3.22</v>
      </c>
      <c r="AQ1107" s="6">
        <v>3.22</v>
      </c>
    </row>
    <row r="1108" spans="1:43" x14ac:dyDescent="0.3">
      <c r="A1108" t="s">
        <v>3497</v>
      </c>
      <c r="B1108" t="s">
        <v>733</v>
      </c>
      <c r="C1108" t="s">
        <v>46</v>
      </c>
      <c r="D1108" s="3">
        <v>71305</v>
      </c>
      <c r="E1108" t="s">
        <v>1378</v>
      </c>
      <c r="F1108" t="s">
        <v>48</v>
      </c>
      <c r="G1108" t="s">
        <v>49</v>
      </c>
      <c r="H1108" t="s">
        <v>50</v>
      </c>
      <c r="I1108" t="s">
        <v>51</v>
      </c>
      <c r="J1108" t="s">
        <v>102</v>
      </c>
      <c r="K1108" t="s">
        <v>102</v>
      </c>
      <c r="L1108" t="s">
        <v>163</v>
      </c>
      <c r="M1108" t="s">
        <v>52</v>
      </c>
      <c r="N1108" t="s">
        <v>3308</v>
      </c>
      <c r="O1108" t="s">
        <v>3498</v>
      </c>
      <c r="P1108" t="s">
        <v>3307</v>
      </c>
      <c r="Q1108" s="3">
        <v>300001947207133</v>
      </c>
      <c r="R1108" t="s">
        <v>2243</v>
      </c>
      <c r="S1108">
        <v>9100</v>
      </c>
      <c r="T1108">
        <v>9100</v>
      </c>
      <c r="U1108" s="3">
        <v>1</v>
      </c>
      <c r="V1108" t="s">
        <v>3308</v>
      </c>
      <c r="W1108" t="s">
        <v>2354</v>
      </c>
      <c r="X1108" t="s">
        <v>2355</v>
      </c>
      <c r="Y1108" s="3">
        <v>142</v>
      </c>
      <c r="Z1108" t="s">
        <v>4497</v>
      </c>
      <c r="AA1108" t="s">
        <v>4498</v>
      </c>
      <c r="AB1108" t="s">
        <v>4499</v>
      </c>
      <c r="AC1108" t="s">
        <v>4500</v>
      </c>
      <c r="AD1108" t="s">
        <v>110</v>
      </c>
      <c r="AE1108" t="s">
        <v>60</v>
      </c>
      <c r="AF1108" t="s">
        <v>3309</v>
      </c>
      <c r="AG1108" t="s">
        <v>3310</v>
      </c>
      <c r="AH1108" s="3">
        <v>1</v>
      </c>
      <c r="AI1108" s="3">
        <v>2024</v>
      </c>
      <c r="AJ1108" s="4">
        <v>45515</v>
      </c>
      <c r="AK1108" s="5">
        <v>45516</v>
      </c>
      <c r="AL1108" t="s">
        <v>3508</v>
      </c>
      <c r="AM1108" t="s">
        <v>61</v>
      </c>
      <c r="AN1108">
        <v>9100</v>
      </c>
      <c r="AO1108">
        <v>9100</v>
      </c>
      <c r="AQ1108" s="6">
        <v>9100</v>
      </c>
    </row>
    <row r="1109" spans="1:43" x14ac:dyDescent="0.3">
      <c r="A1109" t="s">
        <v>3497</v>
      </c>
      <c r="B1109" t="s">
        <v>124</v>
      </c>
      <c r="C1109" t="s">
        <v>46</v>
      </c>
      <c r="D1109" s="3">
        <v>71305</v>
      </c>
      <c r="E1109" t="s">
        <v>1378</v>
      </c>
      <c r="F1109" t="s">
        <v>48</v>
      </c>
      <c r="G1109" t="s">
        <v>49</v>
      </c>
      <c r="H1109" t="s">
        <v>50</v>
      </c>
      <c r="I1109" t="s">
        <v>51</v>
      </c>
      <c r="J1109" t="s">
        <v>102</v>
      </c>
      <c r="K1109" t="s">
        <v>102</v>
      </c>
      <c r="L1109" t="s">
        <v>163</v>
      </c>
      <c r="M1109" t="s">
        <v>52</v>
      </c>
      <c r="N1109" t="s">
        <v>4508</v>
      </c>
      <c r="O1109" t="s">
        <v>3498</v>
      </c>
      <c r="P1109" t="s">
        <v>3319</v>
      </c>
      <c r="Q1109" s="3">
        <v>300002101341437</v>
      </c>
      <c r="R1109" t="s">
        <v>2243</v>
      </c>
      <c r="S1109">
        <v>0</v>
      </c>
      <c r="T1109">
        <v>0</v>
      </c>
      <c r="U1109" s="3">
        <v>1</v>
      </c>
      <c r="V1109" t="s">
        <v>4508</v>
      </c>
      <c r="W1109" t="s">
        <v>2354</v>
      </c>
      <c r="X1109" t="s">
        <v>2355</v>
      </c>
      <c r="Y1109" s="3">
        <v>33</v>
      </c>
      <c r="Z1109" t="s">
        <v>4509</v>
      </c>
      <c r="AA1109" t="s">
        <v>4510</v>
      </c>
      <c r="AB1109" t="s">
        <v>4511</v>
      </c>
      <c r="AC1109" t="s">
        <v>4006</v>
      </c>
      <c r="AD1109" t="s">
        <v>110</v>
      </c>
      <c r="AE1109" t="s">
        <v>60</v>
      </c>
      <c r="AF1109" t="s">
        <v>3309</v>
      </c>
      <c r="AG1109" t="s">
        <v>3310</v>
      </c>
      <c r="AH1109" s="3">
        <v>2</v>
      </c>
      <c r="AI1109" s="3">
        <v>2024</v>
      </c>
      <c r="AJ1109" s="4">
        <v>45566</v>
      </c>
      <c r="AK1109" s="5">
        <v>45581</v>
      </c>
      <c r="AL1109" t="s">
        <v>3508</v>
      </c>
      <c r="AM1109" t="s">
        <v>61</v>
      </c>
      <c r="AN1109">
        <v>18200</v>
      </c>
      <c r="AO1109">
        <v>18200</v>
      </c>
      <c r="AQ1109" s="6">
        <v>18200</v>
      </c>
    </row>
    <row r="1110" spans="1:43" x14ac:dyDescent="0.3">
      <c r="A1110" t="s">
        <v>3497</v>
      </c>
      <c r="B1110" t="s">
        <v>124</v>
      </c>
      <c r="C1110" t="s">
        <v>46</v>
      </c>
      <c r="D1110" s="3">
        <v>71305</v>
      </c>
      <c r="E1110" t="s">
        <v>1378</v>
      </c>
      <c r="F1110" t="s">
        <v>48</v>
      </c>
      <c r="G1110" t="s">
        <v>49</v>
      </c>
      <c r="H1110" t="s">
        <v>50</v>
      </c>
      <c r="I1110" t="s">
        <v>51</v>
      </c>
      <c r="J1110" t="s">
        <v>102</v>
      </c>
      <c r="K1110" t="s">
        <v>102</v>
      </c>
      <c r="L1110" t="s">
        <v>163</v>
      </c>
      <c r="M1110" t="s">
        <v>52</v>
      </c>
      <c r="N1110" t="s">
        <v>4508</v>
      </c>
      <c r="O1110" t="s">
        <v>3498</v>
      </c>
      <c r="P1110" t="s">
        <v>3319</v>
      </c>
      <c r="Q1110" s="3">
        <v>300002101341437</v>
      </c>
      <c r="R1110" t="s">
        <v>2243</v>
      </c>
      <c r="S1110">
        <v>0</v>
      </c>
      <c r="T1110">
        <v>0</v>
      </c>
      <c r="U1110" s="3">
        <v>1</v>
      </c>
      <c r="V1110" t="s">
        <v>4508</v>
      </c>
      <c r="W1110" t="s">
        <v>2354</v>
      </c>
      <c r="X1110" t="s">
        <v>2355</v>
      </c>
      <c r="Y1110" s="3">
        <v>34</v>
      </c>
      <c r="Z1110" t="s">
        <v>4509</v>
      </c>
      <c r="AA1110" t="s">
        <v>4510</v>
      </c>
      <c r="AB1110" t="s">
        <v>4511</v>
      </c>
      <c r="AC1110" t="s">
        <v>4006</v>
      </c>
      <c r="AD1110" t="s">
        <v>110</v>
      </c>
      <c r="AE1110" t="s">
        <v>60</v>
      </c>
      <c r="AF1110" t="s">
        <v>3309</v>
      </c>
      <c r="AG1110" t="s">
        <v>3310</v>
      </c>
      <c r="AH1110" s="3">
        <v>2</v>
      </c>
      <c r="AI1110" s="3">
        <v>2024</v>
      </c>
      <c r="AJ1110" s="4">
        <v>45566</v>
      </c>
      <c r="AK1110" s="5">
        <v>45581</v>
      </c>
      <c r="AL1110" t="s">
        <v>3508</v>
      </c>
      <c r="AM1110" t="s">
        <v>61</v>
      </c>
      <c r="AN1110">
        <v>-18200</v>
      </c>
      <c r="AP1110">
        <v>18200</v>
      </c>
      <c r="AQ1110" s="6">
        <v>-18200</v>
      </c>
    </row>
    <row r="1111" spans="1:43" x14ac:dyDescent="0.3">
      <c r="A1111" t="s">
        <v>3497</v>
      </c>
      <c r="B1111" t="s">
        <v>124</v>
      </c>
      <c r="C1111" t="s">
        <v>46</v>
      </c>
      <c r="D1111" s="3">
        <v>71305</v>
      </c>
      <c r="E1111" t="s">
        <v>1378</v>
      </c>
      <c r="F1111" t="s">
        <v>48</v>
      </c>
      <c r="G1111" t="s">
        <v>49</v>
      </c>
      <c r="H1111" t="s">
        <v>50</v>
      </c>
      <c r="I1111" t="s">
        <v>51</v>
      </c>
      <c r="J1111" t="s">
        <v>102</v>
      </c>
      <c r="K1111" t="s">
        <v>102</v>
      </c>
      <c r="L1111" t="s">
        <v>163</v>
      </c>
      <c r="M1111" t="s">
        <v>52</v>
      </c>
      <c r="N1111" t="s">
        <v>4512</v>
      </c>
      <c r="O1111" t="s">
        <v>3498</v>
      </c>
      <c r="P1111" t="s">
        <v>4513</v>
      </c>
      <c r="Q1111" s="3">
        <v>300002103576957</v>
      </c>
      <c r="R1111" t="s">
        <v>2243</v>
      </c>
      <c r="S1111">
        <v>0</v>
      </c>
      <c r="T1111">
        <v>0</v>
      </c>
      <c r="U1111" s="3">
        <v>1</v>
      </c>
      <c r="V1111" t="s">
        <v>4512</v>
      </c>
      <c r="W1111" t="s">
        <v>2354</v>
      </c>
      <c r="X1111" t="s">
        <v>2355</v>
      </c>
      <c r="Y1111" s="3">
        <v>57</v>
      </c>
      <c r="Z1111" t="s">
        <v>4514</v>
      </c>
      <c r="AA1111" t="s">
        <v>4515</v>
      </c>
      <c r="AB1111" t="s">
        <v>4516</v>
      </c>
      <c r="AC1111" t="s">
        <v>4006</v>
      </c>
      <c r="AD1111" t="s">
        <v>110</v>
      </c>
      <c r="AE1111" t="s">
        <v>60</v>
      </c>
      <c r="AF1111" t="s">
        <v>3309</v>
      </c>
      <c r="AG1111" t="s">
        <v>3310</v>
      </c>
      <c r="AH1111" s="3">
        <v>2</v>
      </c>
      <c r="AI1111" s="3">
        <v>2024</v>
      </c>
      <c r="AJ1111" s="4">
        <v>45566</v>
      </c>
      <c r="AK1111" s="5">
        <v>45582</v>
      </c>
      <c r="AL1111" t="s">
        <v>3508</v>
      </c>
      <c r="AM1111" t="s">
        <v>61</v>
      </c>
      <c r="AN1111">
        <v>18200</v>
      </c>
      <c r="AO1111">
        <v>18200</v>
      </c>
      <c r="AQ1111" s="6">
        <v>18200</v>
      </c>
    </row>
    <row r="1112" spans="1:43" x14ac:dyDescent="0.3">
      <c r="A1112" t="s">
        <v>3497</v>
      </c>
      <c r="B1112" t="s">
        <v>124</v>
      </c>
      <c r="C1112" t="s">
        <v>46</v>
      </c>
      <c r="D1112" s="3">
        <v>71305</v>
      </c>
      <c r="E1112" t="s">
        <v>1378</v>
      </c>
      <c r="F1112" t="s">
        <v>48</v>
      </c>
      <c r="G1112" t="s">
        <v>49</v>
      </c>
      <c r="H1112" t="s">
        <v>50</v>
      </c>
      <c r="I1112" t="s">
        <v>51</v>
      </c>
      <c r="J1112" t="s">
        <v>102</v>
      </c>
      <c r="K1112" t="s">
        <v>102</v>
      </c>
      <c r="L1112" t="s">
        <v>163</v>
      </c>
      <c r="M1112" t="s">
        <v>52</v>
      </c>
      <c r="N1112" t="s">
        <v>4512</v>
      </c>
      <c r="O1112" t="s">
        <v>3498</v>
      </c>
      <c r="P1112" t="s">
        <v>4513</v>
      </c>
      <c r="Q1112" s="3">
        <v>300002103576957</v>
      </c>
      <c r="R1112" t="s">
        <v>2243</v>
      </c>
      <c r="S1112">
        <v>0</v>
      </c>
      <c r="T1112">
        <v>0</v>
      </c>
      <c r="U1112" s="3">
        <v>1</v>
      </c>
      <c r="V1112" t="s">
        <v>4512</v>
      </c>
      <c r="W1112" t="s">
        <v>2354</v>
      </c>
      <c r="X1112" t="s">
        <v>2355</v>
      </c>
      <c r="Y1112" s="3">
        <v>59</v>
      </c>
      <c r="Z1112" t="s">
        <v>4514</v>
      </c>
      <c r="AA1112" t="s">
        <v>4515</v>
      </c>
      <c r="AB1112" t="s">
        <v>4516</v>
      </c>
      <c r="AC1112" t="s">
        <v>4006</v>
      </c>
      <c r="AD1112" t="s">
        <v>110</v>
      </c>
      <c r="AE1112" t="s">
        <v>60</v>
      </c>
      <c r="AF1112" t="s">
        <v>3309</v>
      </c>
      <c r="AG1112" t="s">
        <v>3310</v>
      </c>
      <c r="AH1112" s="3">
        <v>2</v>
      </c>
      <c r="AI1112" s="3">
        <v>2024</v>
      </c>
      <c r="AJ1112" s="4">
        <v>45566</v>
      </c>
      <c r="AK1112" s="5">
        <v>45582</v>
      </c>
      <c r="AL1112" t="s">
        <v>3508</v>
      </c>
      <c r="AM1112" t="s">
        <v>61</v>
      </c>
      <c r="AN1112">
        <v>-18200</v>
      </c>
      <c r="AP1112">
        <v>18200</v>
      </c>
      <c r="AQ1112" s="6">
        <v>-18200</v>
      </c>
    </row>
    <row r="1113" spans="1:43" x14ac:dyDescent="0.3">
      <c r="A1113" t="s">
        <v>3497</v>
      </c>
      <c r="B1113" t="s">
        <v>124</v>
      </c>
      <c r="C1113" t="s">
        <v>46</v>
      </c>
      <c r="D1113" s="3">
        <v>71305</v>
      </c>
      <c r="E1113" t="s">
        <v>1378</v>
      </c>
      <c r="F1113" t="s">
        <v>48</v>
      </c>
      <c r="G1113" t="s">
        <v>49</v>
      </c>
      <c r="H1113" t="s">
        <v>50</v>
      </c>
      <c r="I1113" t="s">
        <v>51</v>
      </c>
      <c r="J1113" t="s">
        <v>102</v>
      </c>
      <c r="K1113" t="s">
        <v>102</v>
      </c>
      <c r="L1113" t="s">
        <v>163</v>
      </c>
      <c r="M1113" t="s">
        <v>52</v>
      </c>
      <c r="N1113" t="s">
        <v>4517</v>
      </c>
      <c r="O1113" t="s">
        <v>3498</v>
      </c>
      <c r="P1113" t="s">
        <v>3319</v>
      </c>
      <c r="Q1113" s="3">
        <v>300002103577133</v>
      </c>
      <c r="R1113" t="s">
        <v>2243</v>
      </c>
      <c r="S1113">
        <v>0</v>
      </c>
      <c r="T1113">
        <v>0</v>
      </c>
      <c r="U1113" s="3">
        <v>1</v>
      </c>
      <c r="V1113" t="s">
        <v>4517</v>
      </c>
      <c r="W1113" t="s">
        <v>2354</v>
      </c>
      <c r="X1113" t="s">
        <v>2355</v>
      </c>
      <c r="Y1113" s="3">
        <v>58</v>
      </c>
      <c r="Z1113" t="s">
        <v>4514</v>
      </c>
      <c r="AA1113" t="s">
        <v>4518</v>
      </c>
      <c r="AB1113" t="s">
        <v>4516</v>
      </c>
      <c r="AC1113" t="s">
        <v>4006</v>
      </c>
      <c r="AD1113" t="s">
        <v>110</v>
      </c>
      <c r="AE1113" t="s">
        <v>60</v>
      </c>
      <c r="AF1113" t="s">
        <v>3309</v>
      </c>
      <c r="AG1113" t="s">
        <v>3310</v>
      </c>
      <c r="AH1113" s="3">
        <v>2</v>
      </c>
      <c r="AI1113" s="3">
        <v>2024</v>
      </c>
      <c r="AJ1113" s="4">
        <v>45566</v>
      </c>
      <c r="AK1113" s="5">
        <v>45582</v>
      </c>
      <c r="AL1113" t="s">
        <v>3508</v>
      </c>
      <c r="AM1113" t="s">
        <v>61</v>
      </c>
      <c r="AN1113">
        <v>18200</v>
      </c>
      <c r="AO1113">
        <v>18200</v>
      </c>
      <c r="AQ1113" s="6">
        <v>18200</v>
      </c>
    </row>
    <row r="1114" spans="1:43" x14ac:dyDescent="0.3">
      <c r="A1114" t="s">
        <v>3497</v>
      </c>
      <c r="B1114" t="s">
        <v>124</v>
      </c>
      <c r="C1114" t="s">
        <v>46</v>
      </c>
      <c r="D1114" s="3">
        <v>71305</v>
      </c>
      <c r="E1114" t="s">
        <v>1378</v>
      </c>
      <c r="F1114" t="s">
        <v>48</v>
      </c>
      <c r="G1114" t="s">
        <v>49</v>
      </c>
      <c r="H1114" t="s">
        <v>50</v>
      </c>
      <c r="I1114" t="s">
        <v>51</v>
      </c>
      <c r="J1114" t="s">
        <v>102</v>
      </c>
      <c r="K1114" t="s">
        <v>102</v>
      </c>
      <c r="L1114" t="s">
        <v>163</v>
      </c>
      <c r="M1114" t="s">
        <v>52</v>
      </c>
      <c r="N1114" t="s">
        <v>4517</v>
      </c>
      <c r="O1114" t="s">
        <v>3498</v>
      </c>
      <c r="P1114" t="s">
        <v>3319</v>
      </c>
      <c r="Q1114" s="3">
        <v>300002103577133</v>
      </c>
      <c r="R1114" t="s">
        <v>2243</v>
      </c>
      <c r="S1114">
        <v>0</v>
      </c>
      <c r="T1114">
        <v>0</v>
      </c>
      <c r="U1114" s="3">
        <v>1</v>
      </c>
      <c r="V1114" t="s">
        <v>4517</v>
      </c>
      <c r="W1114" t="s">
        <v>2354</v>
      </c>
      <c r="X1114" t="s">
        <v>2355</v>
      </c>
      <c r="Y1114" s="3">
        <v>60</v>
      </c>
      <c r="Z1114" t="s">
        <v>4514</v>
      </c>
      <c r="AA1114" t="s">
        <v>4518</v>
      </c>
      <c r="AB1114" t="s">
        <v>4516</v>
      </c>
      <c r="AC1114" t="s">
        <v>4006</v>
      </c>
      <c r="AD1114" t="s">
        <v>110</v>
      </c>
      <c r="AE1114" t="s">
        <v>60</v>
      </c>
      <c r="AF1114" t="s">
        <v>3309</v>
      </c>
      <c r="AG1114" t="s">
        <v>3310</v>
      </c>
      <c r="AH1114" s="3">
        <v>2</v>
      </c>
      <c r="AI1114" s="3">
        <v>2024</v>
      </c>
      <c r="AJ1114" s="4">
        <v>45566</v>
      </c>
      <c r="AK1114" s="5">
        <v>45582</v>
      </c>
      <c r="AL1114" t="s">
        <v>3508</v>
      </c>
      <c r="AM1114" t="s">
        <v>61</v>
      </c>
      <c r="AN1114">
        <v>-18200</v>
      </c>
      <c r="AP1114">
        <v>18200</v>
      </c>
      <c r="AQ1114" s="6">
        <v>-18200</v>
      </c>
    </row>
    <row r="1115" spans="1:43" x14ac:dyDescent="0.3">
      <c r="A1115" t="s">
        <v>3497</v>
      </c>
      <c r="B1115" t="s">
        <v>124</v>
      </c>
      <c r="C1115" t="s">
        <v>46</v>
      </c>
      <c r="D1115" s="3">
        <v>71305</v>
      </c>
      <c r="E1115" t="s">
        <v>1378</v>
      </c>
      <c r="F1115" t="s">
        <v>48</v>
      </c>
      <c r="G1115" t="s">
        <v>49</v>
      </c>
      <c r="H1115" t="s">
        <v>50</v>
      </c>
      <c r="I1115" t="s">
        <v>51</v>
      </c>
      <c r="J1115" t="s">
        <v>102</v>
      </c>
      <c r="K1115" t="s">
        <v>102</v>
      </c>
      <c r="L1115" t="s">
        <v>163</v>
      </c>
      <c r="M1115" t="s">
        <v>52</v>
      </c>
      <c r="N1115" t="s">
        <v>4519</v>
      </c>
      <c r="O1115" t="s">
        <v>3498</v>
      </c>
      <c r="P1115" t="s">
        <v>4520</v>
      </c>
      <c r="Q1115" s="3">
        <v>300002107153001</v>
      </c>
      <c r="R1115" t="s">
        <v>2243</v>
      </c>
      <c r="S1115">
        <v>0</v>
      </c>
      <c r="T1115">
        <v>0</v>
      </c>
      <c r="U1115" s="3">
        <v>1</v>
      </c>
      <c r="V1115" t="s">
        <v>4519</v>
      </c>
      <c r="W1115" t="s">
        <v>2354</v>
      </c>
      <c r="X1115" t="s">
        <v>2355</v>
      </c>
      <c r="Y1115" s="3">
        <v>20</v>
      </c>
      <c r="Z1115" t="s">
        <v>4521</v>
      </c>
      <c r="AA1115" t="s">
        <v>4522</v>
      </c>
      <c r="AB1115" t="s">
        <v>4523</v>
      </c>
      <c r="AC1115" t="s">
        <v>4006</v>
      </c>
      <c r="AD1115" t="s">
        <v>110</v>
      </c>
      <c r="AE1115" t="s">
        <v>60</v>
      </c>
      <c r="AF1115" t="s">
        <v>3309</v>
      </c>
      <c r="AG1115" t="s">
        <v>3310</v>
      </c>
      <c r="AH1115" s="3">
        <v>2</v>
      </c>
      <c r="AI1115" s="3">
        <v>2024</v>
      </c>
      <c r="AJ1115" s="4">
        <v>45566</v>
      </c>
      <c r="AK1115" s="5">
        <v>45583</v>
      </c>
      <c r="AL1115" t="s">
        <v>3508</v>
      </c>
      <c r="AM1115" t="s">
        <v>61</v>
      </c>
      <c r="AN1115">
        <v>18200</v>
      </c>
      <c r="AO1115">
        <v>18200</v>
      </c>
      <c r="AQ1115" s="6">
        <v>18200</v>
      </c>
    </row>
    <row r="1116" spans="1:43" x14ac:dyDescent="0.3">
      <c r="A1116" t="s">
        <v>3497</v>
      </c>
      <c r="B1116" t="s">
        <v>124</v>
      </c>
      <c r="C1116" t="s">
        <v>46</v>
      </c>
      <c r="D1116" s="3">
        <v>71305</v>
      </c>
      <c r="E1116" t="s">
        <v>1378</v>
      </c>
      <c r="F1116" t="s">
        <v>48</v>
      </c>
      <c r="G1116" t="s">
        <v>49</v>
      </c>
      <c r="H1116" t="s">
        <v>50</v>
      </c>
      <c r="I1116" t="s">
        <v>51</v>
      </c>
      <c r="J1116" t="s">
        <v>102</v>
      </c>
      <c r="K1116" t="s">
        <v>102</v>
      </c>
      <c r="L1116" t="s">
        <v>163</v>
      </c>
      <c r="M1116" t="s">
        <v>52</v>
      </c>
      <c r="N1116" t="s">
        <v>4519</v>
      </c>
      <c r="O1116" t="s">
        <v>3498</v>
      </c>
      <c r="P1116" t="s">
        <v>4520</v>
      </c>
      <c r="Q1116" s="3">
        <v>300002107153001</v>
      </c>
      <c r="R1116" t="s">
        <v>2243</v>
      </c>
      <c r="S1116">
        <v>0</v>
      </c>
      <c r="T1116">
        <v>0</v>
      </c>
      <c r="U1116" s="3">
        <v>1</v>
      </c>
      <c r="V1116" t="s">
        <v>4519</v>
      </c>
      <c r="W1116" t="s">
        <v>2354</v>
      </c>
      <c r="X1116" t="s">
        <v>2355</v>
      </c>
      <c r="Y1116" s="3">
        <v>21</v>
      </c>
      <c r="Z1116" t="s">
        <v>4521</v>
      </c>
      <c r="AA1116" t="s">
        <v>4522</v>
      </c>
      <c r="AB1116" t="s">
        <v>4523</v>
      </c>
      <c r="AC1116" t="s">
        <v>4006</v>
      </c>
      <c r="AD1116" t="s">
        <v>110</v>
      </c>
      <c r="AE1116" t="s">
        <v>60</v>
      </c>
      <c r="AF1116" t="s">
        <v>3309</v>
      </c>
      <c r="AG1116" t="s">
        <v>3310</v>
      </c>
      <c r="AH1116" s="3">
        <v>2</v>
      </c>
      <c r="AI1116" s="3">
        <v>2024</v>
      </c>
      <c r="AJ1116" s="4">
        <v>45566</v>
      </c>
      <c r="AK1116" s="5">
        <v>45583</v>
      </c>
      <c r="AL1116" t="s">
        <v>3508</v>
      </c>
      <c r="AM1116" t="s">
        <v>61</v>
      </c>
      <c r="AN1116">
        <v>-18200</v>
      </c>
      <c r="AP1116">
        <v>18200</v>
      </c>
      <c r="AQ1116" s="6">
        <v>-18200</v>
      </c>
    </row>
    <row r="1117" spans="1:43" x14ac:dyDescent="0.3">
      <c r="A1117" t="s">
        <v>3497</v>
      </c>
      <c r="B1117" t="s">
        <v>124</v>
      </c>
      <c r="C1117" t="s">
        <v>46</v>
      </c>
      <c r="D1117" s="3">
        <v>71305</v>
      </c>
      <c r="E1117" t="s">
        <v>1378</v>
      </c>
      <c r="F1117" t="s">
        <v>48</v>
      </c>
      <c r="G1117" t="s">
        <v>49</v>
      </c>
      <c r="H1117" t="s">
        <v>50</v>
      </c>
      <c r="I1117" t="s">
        <v>51</v>
      </c>
      <c r="J1117" t="s">
        <v>102</v>
      </c>
      <c r="K1117" t="s">
        <v>102</v>
      </c>
      <c r="L1117" t="s">
        <v>163</v>
      </c>
      <c r="M1117" t="s">
        <v>52</v>
      </c>
      <c r="N1117" t="s">
        <v>3320</v>
      </c>
      <c r="O1117" t="s">
        <v>3498</v>
      </c>
      <c r="P1117" t="s">
        <v>3319</v>
      </c>
      <c r="Q1117" s="3">
        <v>300002120866032</v>
      </c>
      <c r="R1117" t="s">
        <v>2243</v>
      </c>
      <c r="S1117">
        <v>18200</v>
      </c>
      <c r="T1117">
        <v>18200</v>
      </c>
      <c r="U1117" s="3">
        <v>1</v>
      </c>
      <c r="V1117" t="s">
        <v>3320</v>
      </c>
      <c r="W1117" t="s">
        <v>2354</v>
      </c>
      <c r="X1117" t="s">
        <v>2355</v>
      </c>
      <c r="Y1117" s="3">
        <v>194</v>
      </c>
      <c r="Z1117" t="s">
        <v>4003</v>
      </c>
      <c r="AA1117" t="s">
        <v>4524</v>
      </c>
      <c r="AB1117" t="s">
        <v>4005</v>
      </c>
      <c r="AC1117" t="s">
        <v>4006</v>
      </c>
      <c r="AD1117" t="s">
        <v>110</v>
      </c>
      <c r="AE1117" t="s">
        <v>60</v>
      </c>
      <c r="AF1117" t="s">
        <v>3309</v>
      </c>
      <c r="AG1117" t="s">
        <v>3310</v>
      </c>
      <c r="AH1117" s="3">
        <v>2</v>
      </c>
      <c r="AI1117" s="3">
        <v>2024</v>
      </c>
      <c r="AJ1117" s="4">
        <v>45566</v>
      </c>
      <c r="AK1117" s="5">
        <v>45589</v>
      </c>
      <c r="AL1117" t="s">
        <v>3508</v>
      </c>
      <c r="AM1117" t="s">
        <v>61</v>
      </c>
      <c r="AN1117">
        <v>18200</v>
      </c>
      <c r="AO1117">
        <v>18200</v>
      </c>
      <c r="AQ1117" s="6">
        <v>18200</v>
      </c>
    </row>
    <row r="1118" spans="1:43" x14ac:dyDescent="0.3">
      <c r="A1118" t="s">
        <v>3497</v>
      </c>
      <c r="B1118" t="s">
        <v>130</v>
      </c>
      <c r="C1118" t="s">
        <v>46</v>
      </c>
      <c r="D1118" s="3">
        <v>71610</v>
      </c>
      <c r="E1118" t="s">
        <v>4671</v>
      </c>
      <c r="F1118" t="s">
        <v>48</v>
      </c>
      <c r="G1118" t="s">
        <v>49</v>
      </c>
      <c r="H1118" t="s">
        <v>50</v>
      </c>
      <c r="I1118" t="s">
        <v>51</v>
      </c>
      <c r="J1118" t="s">
        <v>102</v>
      </c>
      <c r="K1118" t="s">
        <v>102</v>
      </c>
      <c r="L1118" t="s">
        <v>163</v>
      </c>
      <c r="M1118" t="s">
        <v>52</v>
      </c>
      <c r="N1118" t="s">
        <v>3219</v>
      </c>
      <c r="O1118" t="s">
        <v>3498</v>
      </c>
      <c r="P1118" t="s">
        <v>3218</v>
      </c>
      <c r="Q1118" s="3">
        <v>3063582</v>
      </c>
      <c r="R1118" t="s">
        <v>2243</v>
      </c>
      <c r="S1118">
        <v>190</v>
      </c>
      <c r="T1118">
        <v>190</v>
      </c>
      <c r="U1118" s="3">
        <v>1</v>
      </c>
      <c r="V1118" t="s">
        <v>3219</v>
      </c>
      <c r="W1118" t="s">
        <v>3160</v>
      </c>
      <c r="X1118" t="s">
        <v>3161</v>
      </c>
      <c r="Y1118" s="3">
        <v>2</v>
      </c>
      <c r="Z1118" t="s">
        <v>4342</v>
      </c>
      <c r="AA1118" t="s">
        <v>4343</v>
      </c>
      <c r="AB1118" t="s">
        <v>4344</v>
      </c>
      <c r="AC1118" t="s">
        <v>4345</v>
      </c>
      <c r="AD1118" t="s">
        <v>110</v>
      </c>
      <c r="AE1118" t="s">
        <v>60</v>
      </c>
      <c r="AF1118" t="s">
        <v>3221</v>
      </c>
      <c r="AG1118" t="s">
        <v>3222</v>
      </c>
      <c r="AH1118" s="3">
        <v>1</v>
      </c>
      <c r="AI1118" s="3">
        <v>2024</v>
      </c>
      <c r="AJ1118" s="4">
        <v>45612</v>
      </c>
      <c r="AK1118" s="5">
        <v>45617</v>
      </c>
      <c r="AL1118" t="s">
        <v>3508</v>
      </c>
      <c r="AM1118" t="s">
        <v>61</v>
      </c>
      <c r="AN1118">
        <v>190</v>
      </c>
      <c r="AO1118">
        <v>190</v>
      </c>
      <c r="AQ1118" s="6">
        <v>190</v>
      </c>
    </row>
    <row r="1119" spans="1:43" x14ac:dyDescent="0.3">
      <c r="A1119" t="s">
        <v>3497</v>
      </c>
      <c r="B1119" t="s">
        <v>130</v>
      </c>
      <c r="C1119" t="s">
        <v>46</v>
      </c>
      <c r="D1119" s="3">
        <v>71620</v>
      </c>
      <c r="E1119" t="s">
        <v>4643</v>
      </c>
      <c r="F1119" t="s">
        <v>48</v>
      </c>
      <c r="G1119" t="s">
        <v>49</v>
      </c>
      <c r="H1119" t="s">
        <v>50</v>
      </c>
      <c r="I1119" t="s">
        <v>51</v>
      </c>
      <c r="J1119" t="s">
        <v>102</v>
      </c>
      <c r="K1119" t="s">
        <v>102</v>
      </c>
      <c r="L1119" t="s">
        <v>163</v>
      </c>
      <c r="M1119" t="s">
        <v>52</v>
      </c>
      <c r="N1119" t="s">
        <v>3329</v>
      </c>
      <c r="O1119" t="s">
        <v>3498</v>
      </c>
      <c r="P1119" t="s">
        <v>3257</v>
      </c>
      <c r="Q1119" s="3">
        <v>300002178720828</v>
      </c>
      <c r="R1119" t="s">
        <v>2243</v>
      </c>
      <c r="S1119">
        <v>1784</v>
      </c>
      <c r="T1119">
        <v>1784</v>
      </c>
      <c r="U1119" s="3">
        <v>1</v>
      </c>
      <c r="V1119" t="s">
        <v>3329</v>
      </c>
      <c r="W1119" t="s">
        <v>3323</v>
      </c>
      <c r="X1119" t="s">
        <v>3324</v>
      </c>
      <c r="Y1119" s="3">
        <v>24</v>
      </c>
      <c r="Z1119" t="s">
        <v>4536</v>
      </c>
      <c r="AA1119" t="s">
        <v>4537</v>
      </c>
      <c r="AB1119" t="s">
        <v>4538</v>
      </c>
      <c r="AC1119" t="s">
        <v>4345</v>
      </c>
      <c r="AD1119" t="s">
        <v>110</v>
      </c>
      <c r="AE1119" t="s">
        <v>60</v>
      </c>
      <c r="AF1119" t="s">
        <v>2247</v>
      </c>
      <c r="AH1119" s="3">
        <v>0</v>
      </c>
      <c r="AI1119" s="3">
        <v>2024</v>
      </c>
      <c r="AJ1119" s="4">
        <v>45612</v>
      </c>
      <c r="AK1119" s="5">
        <v>45614</v>
      </c>
      <c r="AL1119" t="s">
        <v>3508</v>
      </c>
      <c r="AM1119" t="s">
        <v>61</v>
      </c>
      <c r="AN1119">
        <v>1784</v>
      </c>
      <c r="AO1119">
        <v>1784</v>
      </c>
      <c r="AQ1119" s="6">
        <v>1784</v>
      </c>
    </row>
    <row r="1120" spans="1:43" x14ac:dyDescent="0.3">
      <c r="A1120" t="s">
        <v>3497</v>
      </c>
      <c r="B1120" t="s">
        <v>130</v>
      </c>
      <c r="C1120" t="s">
        <v>46</v>
      </c>
      <c r="D1120" s="3">
        <v>72311</v>
      </c>
      <c r="E1120" t="s">
        <v>4639</v>
      </c>
      <c r="F1120" t="s">
        <v>48</v>
      </c>
      <c r="G1120" t="s">
        <v>49</v>
      </c>
      <c r="H1120" t="s">
        <v>50</v>
      </c>
      <c r="I1120" t="s">
        <v>51</v>
      </c>
      <c r="J1120" t="s">
        <v>102</v>
      </c>
      <c r="K1120" t="s">
        <v>102</v>
      </c>
      <c r="L1120" t="s">
        <v>163</v>
      </c>
      <c r="M1120" t="s">
        <v>52</v>
      </c>
      <c r="N1120" t="s">
        <v>2991</v>
      </c>
      <c r="O1120" t="s">
        <v>3498</v>
      </c>
      <c r="P1120" t="s">
        <v>2990</v>
      </c>
      <c r="Q1120" s="3">
        <v>300002147198219</v>
      </c>
      <c r="R1120" t="s">
        <v>2243</v>
      </c>
      <c r="S1120">
        <v>409600</v>
      </c>
      <c r="T1120">
        <v>204800</v>
      </c>
      <c r="U1120" s="3">
        <v>2</v>
      </c>
      <c r="V1120" t="s">
        <v>2991</v>
      </c>
      <c r="W1120" t="s">
        <v>2992</v>
      </c>
      <c r="X1120" t="s">
        <v>2993</v>
      </c>
      <c r="Y1120" s="3">
        <v>550</v>
      </c>
      <c r="Z1120" t="s">
        <v>4110</v>
      </c>
      <c r="AA1120" t="s">
        <v>4114</v>
      </c>
      <c r="AB1120" t="s">
        <v>4112</v>
      </c>
      <c r="AC1120" t="s">
        <v>4113</v>
      </c>
      <c r="AD1120" t="s">
        <v>110</v>
      </c>
      <c r="AE1120" t="s">
        <v>60</v>
      </c>
      <c r="AF1120" t="s">
        <v>2247</v>
      </c>
      <c r="AH1120" s="3">
        <v>0</v>
      </c>
      <c r="AI1120" s="3">
        <v>2024</v>
      </c>
      <c r="AJ1120" s="4">
        <v>45600</v>
      </c>
      <c r="AK1120" s="5">
        <v>45600</v>
      </c>
      <c r="AL1120" t="s">
        <v>3580</v>
      </c>
      <c r="AM1120" t="s">
        <v>116</v>
      </c>
      <c r="AN1120">
        <v>204800</v>
      </c>
      <c r="AO1120">
        <v>1561.81</v>
      </c>
      <c r="AQ1120" s="6">
        <v>1561.81</v>
      </c>
    </row>
    <row r="1121" spans="1:43" x14ac:dyDescent="0.3">
      <c r="A1121" t="s">
        <v>3497</v>
      </c>
      <c r="B1121" t="s">
        <v>179</v>
      </c>
      <c r="C1121" t="s">
        <v>46</v>
      </c>
      <c r="D1121" s="3">
        <v>72505</v>
      </c>
      <c r="E1121" t="s">
        <v>3465</v>
      </c>
      <c r="F1121" t="s">
        <v>48</v>
      </c>
      <c r="G1121" t="s">
        <v>49</v>
      </c>
      <c r="H1121" t="s">
        <v>50</v>
      </c>
      <c r="I1121" t="s">
        <v>51</v>
      </c>
      <c r="J1121" t="s">
        <v>102</v>
      </c>
      <c r="K1121" t="s">
        <v>102</v>
      </c>
      <c r="L1121" t="s">
        <v>163</v>
      </c>
      <c r="M1121" t="s">
        <v>52</v>
      </c>
      <c r="N1121" t="s">
        <v>2902</v>
      </c>
      <c r="O1121" t="s">
        <v>3498</v>
      </c>
      <c r="P1121" t="s">
        <v>2901</v>
      </c>
      <c r="Q1121" s="3">
        <v>300002048849066</v>
      </c>
      <c r="R1121" t="s">
        <v>2243</v>
      </c>
      <c r="S1121">
        <v>34915.97</v>
      </c>
      <c r="T1121">
        <v>34915.97</v>
      </c>
      <c r="U1121" s="3">
        <v>1</v>
      </c>
      <c r="V1121" t="s">
        <v>2902</v>
      </c>
      <c r="W1121" t="s">
        <v>2495</v>
      </c>
      <c r="X1121" t="s">
        <v>2496</v>
      </c>
      <c r="Y1121" s="3">
        <v>532</v>
      </c>
      <c r="Z1121" t="s">
        <v>4077</v>
      </c>
      <c r="AA1121" t="s">
        <v>4078</v>
      </c>
      <c r="AB1121" t="s">
        <v>4079</v>
      </c>
      <c r="AC1121" t="s">
        <v>4034</v>
      </c>
      <c r="AD1121" t="s">
        <v>110</v>
      </c>
      <c r="AE1121" t="s">
        <v>60</v>
      </c>
      <c r="AF1121" t="s">
        <v>2247</v>
      </c>
      <c r="AH1121" s="3">
        <v>0</v>
      </c>
      <c r="AI1121" s="3">
        <v>2024</v>
      </c>
      <c r="AJ1121" s="4">
        <v>45536</v>
      </c>
      <c r="AK1121" s="5">
        <v>45560</v>
      </c>
      <c r="AL1121" t="s">
        <v>3508</v>
      </c>
      <c r="AM1121" t="s">
        <v>116</v>
      </c>
      <c r="AN1121">
        <v>34915.97</v>
      </c>
      <c r="AO1121">
        <v>265.36</v>
      </c>
      <c r="AQ1121" s="6">
        <v>265.36</v>
      </c>
    </row>
    <row r="1122" spans="1:43" x14ac:dyDescent="0.3">
      <c r="A1122" t="s">
        <v>3497</v>
      </c>
      <c r="B1122" t="s">
        <v>130</v>
      </c>
      <c r="C1122" t="s">
        <v>46</v>
      </c>
      <c r="D1122" s="3">
        <v>72505</v>
      </c>
      <c r="E1122" t="s">
        <v>3465</v>
      </c>
      <c r="F1122" t="s">
        <v>48</v>
      </c>
      <c r="G1122" t="s">
        <v>49</v>
      </c>
      <c r="H1122" t="s">
        <v>50</v>
      </c>
      <c r="I1122" t="s">
        <v>51</v>
      </c>
      <c r="J1122" t="s">
        <v>102</v>
      </c>
      <c r="K1122" t="s">
        <v>102</v>
      </c>
      <c r="L1122" t="s">
        <v>163</v>
      </c>
      <c r="M1122" t="s">
        <v>52</v>
      </c>
      <c r="N1122" t="s">
        <v>3012</v>
      </c>
      <c r="O1122" t="s">
        <v>3498</v>
      </c>
      <c r="P1122" t="s">
        <v>3011</v>
      </c>
      <c r="Q1122" s="3">
        <v>300002216483280</v>
      </c>
      <c r="R1122" t="s">
        <v>2243</v>
      </c>
      <c r="S1122">
        <v>1249995</v>
      </c>
      <c r="T1122">
        <v>416665</v>
      </c>
      <c r="U1122" s="3">
        <v>3</v>
      </c>
      <c r="V1122" t="s">
        <v>3012</v>
      </c>
      <c r="W1122" t="s">
        <v>2818</v>
      </c>
      <c r="X1122" t="s">
        <v>2819</v>
      </c>
      <c r="Y1122" s="3">
        <v>7</v>
      </c>
      <c r="Z1122" t="s">
        <v>4130</v>
      </c>
      <c r="AA1122" t="s">
        <v>4136</v>
      </c>
      <c r="AB1122" t="s">
        <v>4132</v>
      </c>
      <c r="AC1122" t="s">
        <v>4133</v>
      </c>
      <c r="AD1122" t="s">
        <v>110</v>
      </c>
      <c r="AE1122" t="s">
        <v>60</v>
      </c>
      <c r="AF1122" t="s">
        <v>3017</v>
      </c>
      <c r="AG1122" t="s">
        <v>3018</v>
      </c>
      <c r="AH1122" s="3">
        <v>3</v>
      </c>
      <c r="AI1122" s="3">
        <v>2024</v>
      </c>
      <c r="AJ1122" s="4">
        <v>45622</v>
      </c>
      <c r="AK1122" s="5">
        <v>45629</v>
      </c>
      <c r="AL1122" t="s">
        <v>4048</v>
      </c>
      <c r="AM1122" t="s">
        <v>116</v>
      </c>
      <c r="AN1122">
        <v>0</v>
      </c>
      <c r="AO1122">
        <v>1.21</v>
      </c>
      <c r="AQ1122" s="6">
        <v>1.21</v>
      </c>
    </row>
    <row r="1123" spans="1:43" x14ac:dyDescent="0.3">
      <c r="A1123" t="s">
        <v>3497</v>
      </c>
      <c r="B1123" t="s">
        <v>130</v>
      </c>
      <c r="C1123" t="s">
        <v>46</v>
      </c>
      <c r="D1123" s="3">
        <v>72505</v>
      </c>
      <c r="E1123" t="s">
        <v>3465</v>
      </c>
      <c r="F1123" t="s">
        <v>48</v>
      </c>
      <c r="G1123" t="s">
        <v>49</v>
      </c>
      <c r="H1123" t="s">
        <v>50</v>
      </c>
      <c r="I1123" t="s">
        <v>51</v>
      </c>
      <c r="J1123" t="s">
        <v>102</v>
      </c>
      <c r="K1123" t="s">
        <v>102</v>
      </c>
      <c r="L1123" t="s">
        <v>163</v>
      </c>
      <c r="M1123" t="s">
        <v>52</v>
      </c>
      <c r="N1123" t="s">
        <v>3012</v>
      </c>
      <c r="O1123" t="s">
        <v>3498</v>
      </c>
      <c r="P1123" t="s">
        <v>3011</v>
      </c>
      <c r="Q1123" s="3">
        <v>300002216483280</v>
      </c>
      <c r="R1123" t="s">
        <v>2243</v>
      </c>
      <c r="S1123">
        <v>1249995</v>
      </c>
      <c r="T1123">
        <v>416665</v>
      </c>
      <c r="U1123" s="3">
        <v>3</v>
      </c>
      <c r="V1123" t="s">
        <v>3012</v>
      </c>
      <c r="W1123" t="s">
        <v>2818</v>
      </c>
      <c r="X1123" t="s">
        <v>2819</v>
      </c>
      <c r="Y1123" s="3">
        <v>27</v>
      </c>
      <c r="Z1123" t="s">
        <v>4130</v>
      </c>
      <c r="AA1123" t="s">
        <v>4136</v>
      </c>
      <c r="AB1123" t="s">
        <v>4134</v>
      </c>
      <c r="AC1123" t="s">
        <v>4133</v>
      </c>
      <c r="AD1123" t="s">
        <v>110</v>
      </c>
      <c r="AE1123" t="s">
        <v>60</v>
      </c>
      <c r="AF1123" t="s">
        <v>3017</v>
      </c>
      <c r="AG1123" t="s">
        <v>3018</v>
      </c>
      <c r="AH1123" s="3">
        <v>3</v>
      </c>
      <c r="AI1123" s="3">
        <v>2024</v>
      </c>
      <c r="AJ1123" s="4">
        <v>45622</v>
      </c>
      <c r="AK1123" s="5">
        <v>45629</v>
      </c>
      <c r="AL1123" t="s">
        <v>4048</v>
      </c>
      <c r="AM1123" t="s">
        <v>116</v>
      </c>
      <c r="AN1123">
        <v>416665</v>
      </c>
      <c r="AO1123">
        <v>3177.5</v>
      </c>
      <c r="AQ1123" s="6">
        <v>3177.5</v>
      </c>
    </row>
    <row r="1124" spans="1:43" x14ac:dyDescent="0.3">
      <c r="A1124" t="s">
        <v>3497</v>
      </c>
      <c r="B1124" t="s">
        <v>162</v>
      </c>
      <c r="C1124" t="s">
        <v>46</v>
      </c>
      <c r="D1124" s="3">
        <v>72605</v>
      </c>
      <c r="E1124" t="s">
        <v>4646</v>
      </c>
      <c r="F1124" t="s">
        <v>48</v>
      </c>
      <c r="G1124" t="s">
        <v>49</v>
      </c>
      <c r="H1124" t="s">
        <v>50</v>
      </c>
      <c r="I1124" t="s">
        <v>51</v>
      </c>
      <c r="J1124" t="s">
        <v>102</v>
      </c>
      <c r="K1124" t="s">
        <v>102</v>
      </c>
      <c r="L1124" t="s">
        <v>163</v>
      </c>
      <c r="M1124" t="s">
        <v>52</v>
      </c>
      <c r="N1124" t="s">
        <v>2328</v>
      </c>
      <c r="O1124" t="s">
        <v>3498</v>
      </c>
      <c r="P1124" t="s">
        <v>2327</v>
      </c>
      <c r="Q1124" s="3">
        <v>300000969210643</v>
      </c>
      <c r="R1124" t="s">
        <v>2243</v>
      </c>
      <c r="S1124">
        <v>9000000</v>
      </c>
      <c r="T1124">
        <v>9000000</v>
      </c>
      <c r="U1124" s="3">
        <v>1</v>
      </c>
      <c r="V1124" t="s">
        <v>2328</v>
      </c>
      <c r="W1124" t="s">
        <v>2329</v>
      </c>
      <c r="X1124" t="s">
        <v>2330</v>
      </c>
      <c r="Y1124" s="3">
        <v>50</v>
      </c>
      <c r="Z1124" t="s">
        <v>3588</v>
      </c>
      <c r="AA1124" t="s">
        <v>3589</v>
      </c>
      <c r="AB1124" t="s">
        <v>3590</v>
      </c>
      <c r="AC1124" t="s">
        <v>3591</v>
      </c>
      <c r="AD1124" t="s">
        <v>110</v>
      </c>
      <c r="AE1124" t="s">
        <v>60</v>
      </c>
      <c r="AF1124" t="s">
        <v>2247</v>
      </c>
      <c r="AH1124" s="3">
        <v>0</v>
      </c>
      <c r="AI1124" s="3">
        <v>2023</v>
      </c>
      <c r="AJ1124" s="4">
        <v>45058</v>
      </c>
      <c r="AK1124" s="5">
        <v>45062</v>
      </c>
      <c r="AL1124" t="s">
        <v>3508</v>
      </c>
      <c r="AM1124" t="s">
        <v>116</v>
      </c>
      <c r="AN1124">
        <v>9000000</v>
      </c>
      <c r="AO1124">
        <v>58597.56</v>
      </c>
      <c r="AQ1124" s="6">
        <v>58597.56</v>
      </c>
    </row>
    <row r="1125" spans="1:43" x14ac:dyDescent="0.3">
      <c r="A1125" t="s">
        <v>3497</v>
      </c>
      <c r="B1125" t="s">
        <v>162</v>
      </c>
      <c r="C1125" t="s">
        <v>46</v>
      </c>
      <c r="D1125" s="3">
        <v>72605</v>
      </c>
      <c r="E1125" t="s">
        <v>4646</v>
      </c>
      <c r="F1125" t="s">
        <v>48</v>
      </c>
      <c r="G1125" t="s">
        <v>49</v>
      </c>
      <c r="H1125" t="s">
        <v>50</v>
      </c>
      <c r="I1125" t="s">
        <v>51</v>
      </c>
      <c r="J1125" t="s">
        <v>102</v>
      </c>
      <c r="K1125" t="s">
        <v>102</v>
      </c>
      <c r="L1125" t="s">
        <v>163</v>
      </c>
      <c r="M1125" t="s">
        <v>52</v>
      </c>
      <c r="N1125" t="s">
        <v>3592</v>
      </c>
      <c r="O1125" t="s">
        <v>3498</v>
      </c>
      <c r="P1125" t="s">
        <v>3593</v>
      </c>
      <c r="Q1125" s="3">
        <v>300000974357183</v>
      </c>
      <c r="R1125" t="s">
        <v>2243</v>
      </c>
      <c r="S1125">
        <v>0</v>
      </c>
      <c r="T1125">
        <v>0</v>
      </c>
      <c r="U1125" s="3">
        <v>1</v>
      </c>
      <c r="V1125" t="s">
        <v>3592</v>
      </c>
      <c r="W1125" t="s">
        <v>2389</v>
      </c>
      <c r="X1125" t="s">
        <v>2390</v>
      </c>
      <c r="Y1125" s="3">
        <v>36</v>
      </c>
      <c r="Z1125" t="s">
        <v>3594</v>
      </c>
      <c r="AA1125" t="s">
        <v>3595</v>
      </c>
      <c r="AB1125" t="s">
        <v>3596</v>
      </c>
      <c r="AC1125" t="s">
        <v>3597</v>
      </c>
      <c r="AD1125" t="s">
        <v>110</v>
      </c>
      <c r="AE1125" t="s">
        <v>60</v>
      </c>
      <c r="AF1125" t="s">
        <v>2247</v>
      </c>
      <c r="AH1125" s="3">
        <v>0</v>
      </c>
      <c r="AI1125" s="3">
        <v>2023</v>
      </c>
      <c r="AJ1125" s="4">
        <v>45061</v>
      </c>
      <c r="AK1125" s="5">
        <v>45084</v>
      </c>
      <c r="AL1125" t="s">
        <v>3508</v>
      </c>
      <c r="AM1125" t="s">
        <v>116</v>
      </c>
      <c r="AN1125">
        <v>-4421711.1100000003</v>
      </c>
      <c r="AP1125">
        <v>30248.400000000001</v>
      </c>
      <c r="AQ1125" s="6">
        <v>-30248.400000000001</v>
      </c>
    </row>
    <row r="1126" spans="1:43" x14ac:dyDescent="0.3">
      <c r="A1126" t="s">
        <v>3497</v>
      </c>
      <c r="B1126" t="s">
        <v>162</v>
      </c>
      <c r="C1126" t="s">
        <v>46</v>
      </c>
      <c r="D1126" s="3">
        <v>72605</v>
      </c>
      <c r="E1126" t="s">
        <v>4646</v>
      </c>
      <c r="F1126" t="s">
        <v>48</v>
      </c>
      <c r="G1126" t="s">
        <v>49</v>
      </c>
      <c r="H1126" t="s">
        <v>50</v>
      </c>
      <c r="I1126" t="s">
        <v>51</v>
      </c>
      <c r="J1126" t="s">
        <v>102</v>
      </c>
      <c r="K1126" t="s">
        <v>102</v>
      </c>
      <c r="L1126" t="s">
        <v>163</v>
      </c>
      <c r="M1126" t="s">
        <v>52</v>
      </c>
      <c r="N1126" t="s">
        <v>3592</v>
      </c>
      <c r="O1126" t="s">
        <v>3498</v>
      </c>
      <c r="P1126" t="s">
        <v>3593</v>
      </c>
      <c r="Q1126" s="3">
        <v>300000974357183</v>
      </c>
      <c r="R1126" t="s">
        <v>2243</v>
      </c>
      <c r="S1126">
        <v>0</v>
      </c>
      <c r="T1126">
        <v>0</v>
      </c>
      <c r="U1126" s="3">
        <v>1</v>
      </c>
      <c r="V1126" t="s">
        <v>3592</v>
      </c>
      <c r="W1126" t="s">
        <v>2389</v>
      </c>
      <c r="X1126" t="s">
        <v>2390</v>
      </c>
      <c r="Y1126" s="3">
        <v>78</v>
      </c>
      <c r="Z1126" t="s">
        <v>3598</v>
      </c>
      <c r="AA1126" t="s">
        <v>3595</v>
      </c>
      <c r="AB1126" t="s">
        <v>3599</v>
      </c>
      <c r="AC1126" t="s">
        <v>3597</v>
      </c>
      <c r="AD1126" t="s">
        <v>110</v>
      </c>
      <c r="AE1126" t="s">
        <v>60</v>
      </c>
      <c r="AF1126" t="s">
        <v>2247</v>
      </c>
      <c r="AH1126" s="3">
        <v>0</v>
      </c>
      <c r="AI1126" s="3">
        <v>2023</v>
      </c>
      <c r="AJ1126" s="4">
        <v>45061</v>
      </c>
      <c r="AK1126" s="5">
        <v>45063</v>
      </c>
      <c r="AL1126" t="s">
        <v>3508</v>
      </c>
      <c r="AM1126" t="s">
        <v>116</v>
      </c>
      <c r="AN1126">
        <v>4421711.1100000003</v>
      </c>
      <c r="AO1126">
        <v>30248.400000000001</v>
      </c>
      <c r="AQ1126" s="6">
        <v>30248.400000000001</v>
      </c>
    </row>
    <row r="1127" spans="1:43" x14ac:dyDescent="0.3">
      <c r="A1127" t="s">
        <v>3497</v>
      </c>
      <c r="B1127" t="s">
        <v>45</v>
      </c>
      <c r="C1127" t="s">
        <v>46</v>
      </c>
      <c r="D1127" s="3">
        <v>74120</v>
      </c>
      <c r="E1127" t="s">
        <v>3387</v>
      </c>
      <c r="F1127" t="s">
        <v>48</v>
      </c>
      <c r="G1127" t="s">
        <v>49</v>
      </c>
      <c r="H1127" t="s">
        <v>50</v>
      </c>
      <c r="I1127" t="s">
        <v>51</v>
      </c>
      <c r="J1127" t="s">
        <v>102</v>
      </c>
      <c r="K1127" t="s">
        <v>102</v>
      </c>
      <c r="L1127" t="s">
        <v>163</v>
      </c>
      <c r="M1127" t="s">
        <v>52</v>
      </c>
      <c r="N1127" t="s">
        <v>2428</v>
      </c>
      <c r="O1127" t="s">
        <v>3498</v>
      </c>
      <c r="P1127" t="s">
        <v>2427</v>
      </c>
      <c r="Q1127" s="3">
        <v>300001078385419</v>
      </c>
      <c r="R1127" t="s">
        <v>2243</v>
      </c>
      <c r="S1127">
        <v>877080</v>
      </c>
      <c r="T1127">
        <v>877080</v>
      </c>
      <c r="U1127" s="3">
        <v>1</v>
      </c>
      <c r="V1127" t="s">
        <v>2428</v>
      </c>
      <c r="W1127" t="s">
        <v>2429</v>
      </c>
      <c r="X1127" t="s">
        <v>2430</v>
      </c>
      <c r="Y1127" s="3">
        <v>30</v>
      </c>
      <c r="Z1127" t="s">
        <v>3630</v>
      </c>
      <c r="AA1127" t="s">
        <v>3631</v>
      </c>
      <c r="AB1127" t="s">
        <v>3632</v>
      </c>
      <c r="AC1127" t="s">
        <v>3633</v>
      </c>
      <c r="AD1127" t="s">
        <v>110</v>
      </c>
      <c r="AE1127" t="s">
        <v>60</v>
      </c>
      <c r="AF1127" t="s">
        <v>2435</v>
      </c>
      <c r="AG1127" t="s">
        <v>2436</v>
      </c>
      <c r="AH1127" s="3">
        <v>1</v>
      </c>
      <c r="AI1127" s="3">
        <v>2023</v>
      </c>
      <c r="AJ1127" s="4">
        <v>45105</v>
      </c>
      <c r="AK1127" s="5">
        <v>45105</v>
      </c>
      <c r="AL1127" t="s">
        <v>3508</v>
      </c>
      <c r="AM1127" t="s">
        <v>116</v>
      </c>
      <c r="AN1127">
        <v>0</v>
      </c>
      <c r="AO1127">
        <v>328.14</v>
      </c>
      <c r="AQ1127" s="6">
        <v>328.14</v>
      </c>
    </row>
    <row r="1128" spans="1:43" x14ac:dyDescent="0.3">
      <c r="A1128" t="s">
        <v>3497</v>
      </c>
      <c r="B1128" t="s">
        <v>45</v>
      </c>
      <c r="C1128" t="s">
        <v>46</v>
      </c>
      <c r="D1128" s="3">
        <v>74120</v>
      </c>
      <c r="E1128" t="s">
        <v>3387</v>
      </c>
      <c r="F1128" t="s">
        <v>48</v>
      </c>
      <c r="G1128" t="s">
        <v>49</v>
      </c>
      <c r="H1128" t="s">
        <v>50</v>
      </c>
      <c r="I1128" t="s">
        <v>51</v>
      </c>
      <c r="J1128" t="s">
        <v>102</v>
      </c>
      <c r="K1128" t="s">
        <v>102</v>
      </c>
      <c r="L1128" t="s">
        <v>163</v>
      </c>
      <c r="M1128" t="s">
        <v>52</v>
      </c>
      <c r="N1128" t="s">
        <v>2428</v>
      </c>
      <c r="O1128" t="s">
        <v>3498</v>
      </c>
      <c r="P1128" t="s">
        <v>2427</v>
      </c>
      <c r="Q1128" s="3">
        <v>300001078385419</v>
      </c>
      <c r="R1128" t="s">
        <v>2243</v>
      </c>
      <c r="S1128">
        <v>877080</v>
      </c>
      <c r="T1128">
        <v>877080</v>
      </c>
      <c r="U1128" s="3">
        <v>1</v>
      </c>
      <c r="V1128" t="s">
        <v>2428</v>
      </c>
      <c r="W1128" t="s">
        <v>2429</v>
      </c>
      <c r="X1128" t="s">
        <v>2430</v>
      </c>
      <c r="Y1128" s="3">
        <v>732</v>
      </c>
      <c r="Z1128" t="s">
        <v>3630</v>
      </c>
      <c r="AA1128" t="s">
        <v>3631</v>
      </c>
      <c r="AB1128" t="s">
        <v>3634</v>
      </c>
      <c r="AC1128" t="s">
        <v>3633</v>
      </c>
      <c r="AD1128" t="s">
        <v>110</v>
      </c>
      <c r="AE1128" t="s">
        <v>60</v>
      </c>
      <c r="AF1128" t="s">
        <v>2435</v>
      </c>
      <c r="AG1128" t="s">
        <v>2436</v>
      </c>
      <c r="AH1128" s="3">
        <v>1</v>
      </c>
      <c r="AI1128" s="3">
        <v>2023</v>
      </c>
      <c r="AJ1128" s="4">
        <v>45105</v>
      </c>
      <c r="AK1128" s="5">
        <v>45105</v>
      </c>
      <c r="AL1128" t="s">
        <v>3508</v>
      </c>
      <c r="AM1128" t="s">
        <v>116</v>
      </c>
      <c r="AN1128">
        <v>877080</v>
      </c>
      <c r="AO1128">
        <v>6000</v>
      </c>
      <c r="AQ1128" s="6">
        <v>6000</v>
      </c>
    </row>
    <row r="1129" spans="1:43" x14ac:dyDescent="0.3">
      <c r="A1129" t="s">
        <v>3497</v>
      </c>
      <c r="B1129" t="s">
        <v>117</v>
      </c>
      <c r="C1129" t="s">
        <v>46</v>
      </c>
      <c r="D1129" s="3">
        <v>74120</v>
      </c>
      <c r="E1129" t="s">
        <v>3387</v>
      </c>
      <c r="F1129" t="s">
        <v>48</v>
      </c>
      <c r="G1129" t="s">
        <v>49</v>
      </c>
      <c r="H1129" t="s">
        <v>50</v>
      </c>
      <c r="I1129" t="s">
        <v>51</v>
      </c>
      <c r="J1129" t="s">
        <v>102</v>
      </c>
      <c r="K1129" t="s">
        <v>102</v>
      </c>
      <c r="L1129" t="s">
        <v>163</v>
      </c>
      <c r="M1129" t="s">
        <v>52</v>
      </c>
      <c r="N1129" t="s">
        <v>2696</v>
      </c>
      <c r="O1129" t="s">
        <v>3498</v>
      </c>
      <c r="P1129" t="s">
        <v>2695</v>
      </c>
      <c r="Q1129" s="3">
        <v>300001379370835</v>
      </c>
      <c r="R1129" t="s">
        <v>2243</v>
      </c>
      <c r="S1129">
        <v>1202670</v>
      </c>
      <c r="T1129">
        <v>1202670</v>
      </c>
      <c r="U1129" s="3">
        <v>1</v>
      </c>
      <c r="V1129" t="s">
        <v>2696</v>
      </c>
      <c r="W1129" t="s">
        <v>2429</v>
      </c>
      <c r="X1129" t="s">
        <v>2430</v>
      </c>
      <c r="Y1129" s="3">
        <v>3</v>
      </c>
      <c r="Z1129" t="s">
        <v>3802</v>
      </c>
      <c r="AA1129" t="s">
        <v>3803</v>
      </c>
      <c r="AB1129" t="s">
        <v>3806</v>
      </c>
      <c r="AC1129" t="s">
        <v>3805</v>
      </c>
      <c r="AD1129" t="s">
        <v>110</v>
      </c>
      <c r="AE1129" t="s">
        <v>60</v>
      </c>
      <c r="AF1129" t="s">
        <v>2435</v>
      </c>
      <c r="AG1129" t="s">
        <v>2436</v>
      </c>
      <c r="AH1129" s="3">
        <v>1</v>
      </c>
      <c r="AI1129" s="3">
        <v>2023</v>
      </c>
      <c r="AJ1129" s="4">
        <v>45236</v>
      </c>
      <c r="AK1129" s="5">
        <v>45245</v>
      </c>
      <c r="AL1129" t="s">
        <v>3508</v>
      </c>
      <c r="AM1129" t="s">
        <v>116</v>
      </c>
      <c r="AN1129">
        <v>0</v>
      </c>
      <c r="AO1129">
        <v>772.68000000000006</v>
      </c>
      <c r="AQ1129" s="6">
        <v>772.68000000000006</v>
      </c>
    </row>
    <row r="1130" spans="1:43" x14ac:dyDescent="0.3">
      <c r="A1130" t="s">
        <v>3497</v>
      </c>
      <c r="B1130" t="s">
        <v>117</v>
      </c>
      <c r="C1130" t="s">
        <v>46</v>
      </c>
      <c r="D1130" s="3">
        <v>74120</v>
      </c>
      <c r="E1130" t="s">
        <v>3387</v>
      </c>
      <c r="F1130" t="s">
        <v>48</v>
      </c>
      <c r="G1130" t="s">
        <v>49</v>
      </c>
      <c r="H1130" t="s">
        <v>50</v>
      </c>
      <c r="I1130" t="s">
        <v>51</v>
      </c>
      <c r="J1130" t="s">
        <v>102</v>
      </c>
      <c r="K1130" t="s">
        <v>102</v>
      </c>
      <c r="L1130" t="s">
        <v>163</v>
      </c>
      <c r="M1130" t="s">
        <v>52</v>
      </c>
      <c r="N1130" t="s">
        <v>2696</v>
      </c>
      <c r="O1130" t="s">
        <v>3498</v>
      </c>
      <c r="P1130" t="s">
        <v>2695</v>
      </c>
      <c r="Q1130" s="3">
        <v>300001379370835</v>
      </c>
      <c r="R1130" t="s">
        <v>2243</v>
      </c>
      <c r="S1130">
        <v>1202670</v>
      </c>
      <c r="T1130">
        <v>1202670</v>
      </c>
      <c r="U1130" s="3">
        <v>1</v>
      </c>
      <c r="V1130" t="s">
        <v>2696</v>
      </c>
      <c r="W1130" t="s">
        <v>2429</v>
      </c>
      <c r="X1130" t="s">
        <v>2430</v>
      </c>
      <c r="Y1130" s="3">
        <v>8</v>
      </c>
      <c r="Z1130" t="s">
        <v>3802</v>
      </c>
      <c r="AA1130" t="s">
        <v>3803</v>
      </c>
      <c r="AB1130" t="s">
        <v>3804</v>
      </c>
      <c r="AC1130" t="s">
        <v>3805</v>
      </c>
      <c r="AD1130" t="s">
        <v>110</v>
      </c>
      <c r="AE1130" t="s">
        <v>60</v>
      </c>
      <c r="AF1130" t="s">
        <v>2435</v>
      </c>
      <c r="AG1130" t="s">
        <v>2436</v>
      </c>
      <c r="AH1130" s="3">
        <v>1</v>
      </c>
      <c r="AI1130" s="3">
        <v>2023</v>
      </c>
      <c r="AJ1130" s="4">
        <v>45236</v>
      </c>
      <c r="AK1130" s="5">
        <v>45245</v>
      </c>
      <c r="AL1130" t="s">
        <v>3508</v>
      </c>
      <c r="AM1130" t="s">
        <v>116</v>
      </c>
      <c r="AN1130">
        <v>1202670</v>
      </c>
      <c r="AO1130">
        <v>8227.32</v>
      </c>
      <c r="AQ1130" s="6">
        <v>8227.32</v>
      </c>
    </row>
    <row r="1131" spans="1:43" x14ac:dyDescent="0.3">
      <c r="A1131" t="s">
        <v>3497</v>
      </c>
      <c r="B1131" t="s">
        <v>179</v>
      </c>
      <c r="C1131" t="s">
        <v>46</v>
      </c>
      <c r="D1131" s="3">
        <v>74120</v>
      </c>
      <c r="E1131" t="s">
        <v>3387</v>
      </c>
      <c r="F1131" t="s">
        <v>48</v>
      </c>
      <c r="G1131" t="s">
        <v>49</v>
      </c>
      <c r="H1131" t="s">
        <v>50</v>
      </c>
      <c r="I1131" t="s">
        <v>51</v>
      </c>
      <c r="J1131" t="s">
        <v>102</v>
      </c>
      <c r="K1131" t="s">
        <v>102</v>
      </c>
      <c r="L1131" t="s">
        <v>163</v>
      </c>
      <c r="M1131" t="s">
        <v>52</v>
      </c>
      <c r="N1131" t="s">
        <v>2913</v>
      </c>
      <c r="O1131" t="s">
        <v>3498</v>
      </c>
      <c r="P1131" t="s">
        <v>2912</v>
      </c>
      <c r="Q1131" s="3">
        <v>300002075936926</v>
      </c>
      <c r="R1131" t="s">
        <v>2243</v>
      </c>
      <c r="S1131">
        <v>1973700</v>
      </c>
      <c r="T1131">
        <v>1973700</v>
      </c>
      <c r="U1131" s="3">
        <v>1</v>
      </c>
      <c r="V1131" t="s">
        <v>2913</v>
      </c>
      <c r="W1131" t="s">
        <v>2429</v>
      </c>
      <c r="X1131" t="s">
        <v>2430</v>
      </c>
      <c r="Y1131" s="3">
        <v>2</v>
      </c>
      <c r="Z1131" t="s">
        <v>4083</v>
      </c>
      <c r="AA1131" t="s">
        <v>4084</v>
      </c>
      <c r="AB1131" t="s">
        <v>4085</v>
      </c>
      <c r="AC1131" t="s">
        <v>4086</v>
      </c>
      <c r="AD1131" t="s">
        <v>110</v>
      </c>
      <c r="AE1131" t="s">
        <v>60</v>
      </c>
      <c r="AF1131" t="s">
        <v>2435</v>
      </c>
      <c r="AG1131" t="s">
        <v>2436</v>
      </c>
      <c r="AH1131" s="3">
        <v>1</v>
      </c>
      <c r="AI1131" s="3">
        <v>2024</v>
      </c>
      <c r="AJ1131" s="4">
        <v>45559</v>
      </c>
      <c r="AK1131" s="5">
        <v>45570</v>
      </c>
      <c r="AL1131" t="s">
        <v>3508</v>
      </c>
      <c r="AM1131" t="s">
        <v>116</v>
      </c>
      <c r="AN1131">
        <v>0</v>
      </c>
      <c r="AO1131">
        <v>1498.16</v>
      </c>
      <c r="AQ1131" s="6">
        <v>1498.16</v>
      </c>
    </row>
    <row r="1132" spans="1:43" x14ac:dyDescent="0.3">
      <c r="A1132" t="s">
        <v>3497</v>
      </c>
      <c r="B1132" t="s">
        <v>179</v>
      </c>
      <c r="C1132" t="s">
        <v>46</v>
      </c>
      <c r="D1132" s="3">
        <v>74120</v>
      </c>
      <c r="E1132" t="s">
        <v>3387</v>
      </c>
      <c r="F1132" t="s">
        <v>48</v>
      </c>
      <c r="G1132" t="s">
        <v>49</v>
      </c>
      <c r="H1132" t="s">
        <v>50</v>
      </c>
      <c r="I1132" t="s">
        <v>51</v>
      </c>
      <c r="J1132" t="s">
        <v>102</v>
      </c>
      <c r="K1132" t="s">
        <v>102</v>
      </c>
      <c r="L1132" t="s">
        <v>163</v>
      </c>
      <c r="M1132" t="s">
        <v>52</v>
      </c>
      <c r="N1132" t="s">
        <v>2913</v>
      </c>
      <c r="O1132" t="s">
        <v>3498</v>
      </c>
      <c r="P1132" t="s">
        <v>2912</v>
      </c>
      <c r="Q1132" s="3">
        <v>300002075936926</v>
      </c>
      <c r="R1132" t="s">
        <v>2243</v>
      </c>
      <c r="S1132">
        <v>1973700</v>
      </c>
      <c r="T1132">
        <v>1973700</v>
      </c>
      <c r="U1132" s="3">
        <v>1</v>
      </c>
      <c r="V1132" t="s">
        <v>2913</v>
      </c>
      <c r="W1132" t="s">
        <v>2429</v>
      </c>
      <c r="X1132" t="s">
        <v>2430</v>
      </c>
      <c r="Y1132" s="3">
        <v>10</v>
      </c>
      <c r="Z1132" t="s">
        <v>4083</v>
      </c>
      <c r="AA1132" t="s">
        <v>4084</v>
      </c>
      <c r="AB1132" t="s">
        <v>4087</v>
      </c>
      <c r="AC1132" t="s">
        <v>4086</v>
      </c>
      <c r="AD1132" t="s">
        <v>110</v>
      </c>
      <c r="AE1132" t="s">
        <v>60</v>
      </c>
      <c r="AF1132" t="s">
        <v>2435</v>
      </c>
      <c r="AG1132" t="s">
        <v>2436</v>
      </c>
      <c r="AH1132" s="3">
        <v>1</v>
      </c>
      <c r="AI1132" s="3">
        <v>2024</v>
      </c>
      <c r="AJ1132" s="4">
        <v>45559</v>
      </c>
      <c r="AK1132" s="5">
        <v>45570</v>
      </c>
      <c r="AL1132" t="s">
        <v>3508</v>
      </c>
      <c r="AM1132" t="s">
        <v>116</v>
      </c>
      <c r="AN1132">
        <v>1973700</v>
      </c>
      <c r="AO1132">
        <v>13501.84</v>
      </c>
      <c r="AQ1132" s="6">
        <v>13501.84</v>
      </c>
    </row>
    <row r="1133" spans="1:43" x14ac:dyDescent="0.3">
      <c r="A1133" t="s">
        <v>98</v>
      </c>
      <c r="B1133" t="s">
        <v>162</v>
      </c>
      <c r="C1133" t="s">
        <v>46</v>
      </c>
      <c r="D1133" s="3">
        <v>75105</v>
      </c>
      <c r="E1133" t="s">
        <v>100</v>
      </c>
      <c r="F1133" t="s">
        <v>48</v>
      </c>
      <c r="G1133" t="s">
        <v>49</v>
      </c>
      <c r="H1133" t="s">
        <v>50</v>
      </c>
      <c r="I1133" t="s">
        <v>51</v>
      </c>
      <c r="J1133" t="s">
        <v>102</v>
      </c>
      <c r="K1133" t="s">
        <v>102</v>
      </c>
      <c r="L1133" t="s">
        <v>163</v>
      </c>
      <c r="M1133" t="s">
        <v>52</v>
      </c>
      <c r="N1133" t="s">
        <v>164</v>
      </c>
      <c r="O1133" t="s">
        <v>105</v>
      </c>
      <c r="Q1133" s="3"/>
      <c r="U1133" s="3"/>
      <c r="W1133" t="s">
        <v>43</v>
      </c>
      <c r="X1133" t="s">
        <v>43</v>
      </c>
      <c r="Y1133" s="3">
        <v>5</v>
      </c>
      <c r="Z1133" t="s">
        <v>165</v>
      </c>
      <c r="AA1133" t="s">
        <v>166</v>
      </c>
      <c r="AB1133" t="s">
        <v>167</v>
      </c>
      <c r="AC1133" t="s">
        <v>168</v>
      </c>
      <c r="AD1133" t="s">
        <v>110</v>
      </c>
      <c r="AE1133" t="s">
        <v>60</v>
      </c>
      <c r="AH1133" s="3"/>
      <c r="AI1133" s="3">
        <v>2023</v>
      </c>
      <c r="AJ1133" s="4">
        <v>45061</v>
      </c>
      <c r="AK1133" s="5">
        <v>45086</v>
      </c>
      <c r="AL1133" t="s">
        <v>43</v>
      </c>
      <c r="AM1133" t="s">
        <v>116</v>
      </c>
      <c r="AN1133">
        <v>-309519.78000000003</v>
      </c>
      <c r="AP1133">
        <v>2117.39</v>
      </c>
      <c r="AQ1133" s="6">
        <v>-2117.39</v>
      </c>
    </row>
    <row r="1134" spans="1:43" x14ac:dyDescent="0.3">
      <c r="A1134" t="s">
        <v>98</v>
      </c>
      <c r="B1134" t="s">
        <v>179</v>
      </c>
      <c r="C1134" t="s">
        <v>46</v>
      </c>
      <c r="D1134" s="3">
        <v>75105</v>
      </c>
      <c r="E1134" t="s">
        <v>100</v>
      </c>
      <c r="F1134" t="s">
        <v>48</v>
      </c>
      <c r="G1134" t="s">
        <v>49</v>
      </c>
      <c r="H1134" t="s">
        <v>50</v>
      </c>
      <c r="I1134" t="s">
        <v>51</v>
      </c>
      <c r="J1134" t="s">
        <v>102</v>
      </c>
      <c r="K1134" t="s">
        <v>102</v>
      </c>
      <c r="L1134" t="s">
        <v>163</v>
      </c>
      <c r="M1134" t="s">
        <v>52</v>
      </c>
      <c r="N1134" t="s">
        <v>180</v>
      </c>
      <c r="O1134" t="s">
        <v>105</v>
      </c>
      <c r="Q1134" s="3"/>
      <c r="U1134" s="3"/>
      <c r="W1134" t="s">
        <v>43</v>
      </c>
      <c r="X1134" t="s">
        <v>43</v>
      </c>
      <c r="Y1134" s="3">
        <v>6</v>
      </c>
      <c r="Z1134" t="s">
        <v>181</v>
      </c>
      <c r="AA1134" t="s">
        <v>182</v>
      </c>
      <c r="AB1134" t="s">
        <v>183</v>
      </c>
      <c r="AC1134" t="s">
        <v>184</v>
      </c>
      <c r="AD1134" t="s">
        <v>110</v>
      </c>
      <c r="AE1134" t="s">
        <v>60</v>
      </c>
      <c r="AH1134" s="3"/>
      <c r="AI1134" s="3">
        <v>2024</v>
      </c>
      <c r="AJ1134" s="4">
        <v>45559</v>
      </c>
      <c r="AK1134" s="5">
        <v>45571</v>
      </c>
      <c r="AL1134" t="s">
        <v>43</v>
      </c>
      <c r="AM1134" t="s">
        <v>116</v>
      </c>
      <c r="AN1134">
        <v>138159</v>
      </c>
      <c r="AO1134">
        <v>1050</v>
      </c>
      <c r="AQ1134" s="6">
        <v>1050</v>
      </c>
    </row>
    <row r="1135" spans="1:43" x14ac:dyDescent="0.3">
      <c r="A1135" t="s">
        <v>98</v>
      </c>
      <c r="B1135" t="s">
        <v>117</v>
      </c>
      <c r="C1135" t="s">
        <v>46</v>
      </c>
      <c r="D1135" s="3">
        <v>75105</v>
      </c>
      <c r="E1135" t="s">
        <v>100</v>
      </c>
      <c r="F1135" t="s">
        <v>48</v>
      </c>
      <c r="G1135" t="s">
        <v>49</v>
      </c>
      <c r="H1135" t="s">
        <v>50</v>
      </c>
      <c r="I1135" t="s">
        <v>51</v>
      </c>
      <c r="J1135" t="s">
        <v>102</v>
      </c>
      <c r="K1135" t="s">
        <v>102</v>
      </c>
      <c r="L1135" t="s">
        <v>163</v>
      </c>
      <c r="M1135" t="s">
        <v>52</v>
      </c>
      <c r="N1135" t="s">
        <v>274</v>
      </c>
      <c r="O1135" t="s">
        <v>105</v>
      </c>
      <c r="Q1135" s="3"/>
      <c r="U1135" s="3"/>
      <c r="W1135" t="s">
        <v>43</v>
      </c>
      <c r="X1135" t="s">
        <v>43</v>
      </c>
      <c r="Y1135" s="3">
        <v>13</v>
      </c>
      <c r="Z1135" t="s">
        <v>275</v>
      </c>
      <c r="AA1135" t="s">
        <v>276</v>
      </c>
      <c r="AB1135" t="s">
        <v>277</v>
      </c>
      <c r="AC1135" t="s">
        <v>278</v>
      </c>
      <c r="AD1135" t="s">
        <v>110</v>
      </c>
      <c r="AE1135" t="s">
        <v>60</v>
      </c>
      <c r="AH1135" s="3"/>
      <c r="AI1135" s="3">
        <v>2023</v>
      </c>
      <c r="AJ1135" s="4">
        <v>45236</v>
      </c>
      <c r="AK1135" s="5">
        <v>45246</v>
      </c>
      <c r="AL1135" t="s">
        <v>43</v>
      </c>
      <c r="AM1135" t="s">
        <v>116</v>
      </c>
      <c r="AN1135">
        <v>84186.900000000009</v>
      </c>
      <c r="AO1135">
        <v>575.91</v>
      </c>
      <c r="AQ1135" s="6">
        <v>575.91</v>
      </c>
    </row>
    <row r="1136" spans="1:43" x14ac:dyDescent="0.3">
      <c r="A1136" t="s">
        <v>98</v>
      </c>
      <c r="B1136" t="s">
        <v>179</v>
      </c>
      <c r="C1136" t="s">
        <v>46</v>
      </c>
      <c r="D1136" s="3">
        <v>75105</v>
      </c>
      <c r="E1136" t="s">
        <v>100</v>
      </c>
      <c r="F1136" t="s">
        <v>48</v>
      </c>
      <c r="G1136" t="s">
        <v>49</v>
      </c>
      <c r="H1136" t="s">
        <v>50</v>
      </c>
      <c r="I1136" t="s">
        <v>51</v>
      </c>
      <c r="J1136" t="s">
        <v>102</v>
      </c>
      <c r="K1136" t="s">
        <v>102</v>
      </c>
      <c r="L1136" t="s">
        <v>163</v>
      </c>
      <c r="M1136" t="s">
        <v>52</v>
      </c>
      <c r="N1136" t="s">
        <v>295</v>
      </c>
      <c r="O1136" t="s">
        <v>105</v>
      </c>
      <c r="Q1136" s="3"/>
      <c r="U1136" s="3"/>
      <c r="W1136" t="s">
        <v>43</v>
      </c>
      <c r="X1136" t="s">
        <v>43</v>
      </c>
      <c r="Y1136" s="3">
        <v>14</v>
      </c>
      <c r="Z1136" t="s">
        <v>296</v>
      </c>
      <c r="AA1136" t="s">
        <v>297</v>
      </c>
      <c r="AB1136" t="s">
        <v>298</v>
      </c>
      <c r="AC1136" t="s">
        <v>299</v>
      </c>
      <c r="AD1136" t="s">
        <v>110</v>
      </c>
      <c r="AE1136" t="s">
        <v>60</v>
      </c>
      <c r="AH1136" s="3"/>
      <c r="AI1136" s="3">
        <v>2024</v>
      </c>
      <c r="AJ1136" s="4">
        <v>45545</v>
      </c>
      <c r="AK1136" s="5">
        <v>45562</v>
      </c>
      <c r="AL1136" t="s">
        <v>43</v>
      </c>
      <c r="AM1136" t="s">
        <v>116</v>
      </c>
      <c r="AN1136">
        <v>4812.5</v>
      </c>
      <c r="AO1136">
        <v>36.57</v>
      </c>
      <c r="AQ1136" s="6">
        <v>36.57</v>
      </c>
    </row>
    <row r="1137" spans="1:43" x14ac:dyDescent="0.3">
      <c r="A1137" t="s">
        <v>98</v>
      </c>
      <c r="B1137" t="s">
        <v>130</v>
      </c>
      <c r="C1137" t="s">
        <v>46</v>
      </c>
      <c r="D1137" s="3">
        <v>75105</v>
      </c>
      <c r="E1137" t="s">
        <v>100</v>
      </c>
      <c r="F1137" t="s">
        <v>48</v>
      </c>
      <c r="G1137" t="s">
        <v>49</v>
      </c>
      <c r="H1137" t="s">
        <v>50</v>
      </c>
      <c r="I1137" t="s">
        <v>51</v>
      </c>
      <c r="J1137" t="s">
        <v>102</v>
      </c>
      <c r="K1137" t="s">
        <v>102</v>
      </c>
      <c r="L1137" t="s">
        <v>163</v>
      </c>
      <c r="M1137" t="s">
        <v>52</v>
      </c>
      <c r="N1137" t="s">
        <v>411</v>
      </c>
      <c r="O1137" t="s">
        <v>105</v>
      </c>
      <c r="Q1137" s="3"/>
      <c r="U1137" s="3"/>
      <c r="W1137" t="s">
        <v>43</v>
      </c>
      <c r="X1137" t="s">
        <v>43</v>
      </c>
      <c r="Y1137" s="3">
        <v>25</v>
      </c>
      <c r="Z1137" t="s">
        <v>400</v>
      </c>
      <c r="AA1137" t="s">
        <v>412</v>
      </c>
      <c r="AB1137" t="s">
        <v>402</v>
      </c>
      <c r="AC1137" t="s">
        <v>403</v>
      </c>
      <c r="AD1137" t="s">
        <v>110</v>
      </c>
      <c r="AE1137" t="s">
        <v>60</v>
      </c>
      <c r="AH1137" s="3"/>
      <c r="AI1137" s="3">
        <v>2024</v>
      </c>
      <c r="AJ1137" s="4">
        <v>45622</v>
      </c>
      <c r="AK1137" s="5">
        <v>45630</v>
      </c>
      <c r="AL1137" t="s">
        <v>43</v>
      </c>
      <c r="AM1137" t="s">
        <v>116</v>
      </c>
      <c r="AN1137">
        <v>29166.55</v>
      </c>
      <c r="AO1137">
        <v>222.51</v>
      </c>
      <c r="AQ1137" s="6">
        <v>222.51</v>
      </c>
    </row>
    <row r="1138" spans="1:43" x14ac:dyDescent="0.3">
      <c r="A1138" t="s">
        <v>98</v>
      </c>
      <c r="B1138" t="s">
        <v>162</v>
      </c>
      <c r="C1138" t="s">
        <v>46</v>
      </c>
      <c r="D1138" s="3">
        <v>75105</v>
      </c>
      <c r="E1138" t="s">
        <v>100</v>
      </c>
      <c r="F1138" t="s">
        <v>48</v>
      </c>
      <c r="G1138" t="s">
        <v>49</v>
      </c>
      <c r="H1138" t="s">
        <v>50</v>
      </c>
      <c r="I1138" t="s">
        <v>51</v>
      </c>
      <c r="J1138" t="s">
        <v>102</v>
      </c>
      <c r="K1138" t="s">
        <v>102</v>
      </c>
      <c r="L1138" t="s">
        <v>163</v>
      </c>
      <c r="M1138" t="s">
        <v>52</v>
      </c>
      <c r="N1138" t="s">
        <v>557</v>
      </c>
      <c r="O1138" t="s">
        <v>105</v>
      </c>
      <c r="Q1138" s="3"/>
      <c r="U1138" s="3"/>
      <c r="W1138" t="s">
        <v>43</v>
      </c>
      <c r="X1138" t="s">
        <v>43</v>
      </c>
      <c r="Y1138" s="3">
        <v>79</v>
      </c>
      <c r="Z1138" t="s">
        <v>198</v>
      </c>
      <c r="AA1138" t="s">
        <v>558</v>
      </c>
      <c r="AB1138" t="s">
        <v>454</v>
      </c>
      <c r="AC1138" t="s">
        <v>559</v>
      </c>
      <c r="AD1138" t="s">
        <v>110</v>
      </c>
      <c r="AE1138" t="s">
        <v>60</v>
      </c>
      <c r="AH1138" s="3"/>
      <c r="AI1138" s="3">
        <v>2023</v>
      </c>
      <c r="AJ1138" s="4">
        <v>45058</v>
      </c>
      <c r="AK1138" s="5">
        <v>45062</v>
      </c>
      <c r="AL1138" t="s">
        <v>43</v>
      </c>
      <c r="AM1138" t="s">
        <v>116</v>
      </c>
      <c r="AN1138">
        <v>630000</v>
      </c>
      <c r="AO1138">
        <v>4101.83</v>
      </c>
      <c r="AQ1138" s="6">
        <v>4101.83</v>
      </c>
    </row>
    <row r="1139" spans="1:43" x14ac:dyDescent="0.3">
      <c r="A1139" t="s">
        <v>98</v>
      </c>
      <c r="B1139" t="s">
        <v>179</v>
      </c>
      <c r="C1139" t="s">
        <v>46</v>
      </c>
      <c r="D1139" s="3">
        <v>75105</v>
      </c>
      <c r="E1139" t="s">
        <v>100</v>
      </c>
      <c r="F1139" t="s">
        <v>48</v>
      </c>
      <c r="G1139" t="s">
        <v>49</v>
      </c>
      <c r="H1139" t="s">
        <v>50</v>
      </c>
      <c r="I1139" t="s">
        <v>51</v>
      </c>
      <c r="J1139" t="s">
        <v>102</v>
      </c>
      <c r="K1139" t="s">
        <v>102</v>
      </c>
      <c r="L1139" t="s">
        <v>163</v>
      </c>
      <c r="M1139" t="s">
        <v>52</v>
      </c>
      <c r="N1139" t="s">
        <v>563</v>
      </c>
      <c r="O1139" t="s">
        <v>105</v>
      </c>
      <c r="Q1139" s="3"/>
      <c r="U1139" s="3"/>
      <c r="W1139" t="s">
        <v>43</v>
      </c>
      <c r="X1139" t="s">
        <v>43</v>
      </c>
      <c r="Y1139" s="3">
        <v>88</v>
      </c>
      <c r="Z1139" t="s">
        <v>564</v>
      </c>
      <c r="AA1139" t="s">
        <v>565</v>
      </c>
      <c r="AB1139" t="s">
        <v>566</v>
      </c>
      <c r="AC1139" t="s">
        <v>567</v>
      </c>
      <c r="AD1139" t="s">
        <v>110</v>
      </c>
      <c r="AE1139" t="s">
        <v>60</v>
      </c>
      <c r="AH1139" s="3"/>
      <c r="AI1139" s="3">
        <v>2024</v>
      </c>
      <c r="AJ1139" s="4">
        <v>45536</v>
      </c>
      <c r="AK1139" s="5">
        <v>45561</v>
      </c>
      <c r="AL1139" t="s">
        <v>43</v>
      </c>
      <c r="AM1139" t="s">
        <v>116</v>
      </c>
      <c r="AN1139">
        <v>2444.12</v>
      </c>
      <c r="AO1139">
        <v>18.580000000000002</v>
      </c>
      <c r="AQ1139" s="6">
        <v>18.580000000000002</v>
      </c>
    </row>
    <row r="1140" spans="1:43" x14ac:dyDescent="0.3">
      <c r="A1140" t="s">
        <v>98</v>
      </c>
      <c r="B1140" t="s">
        <v>137</v>
      </c>
      <c r="C1140" t="s">
        <v>46</v>
      </c>
      <c r="D1140" s="3">
        <v>75105</v>
      </c>
      <c r="E1140" t="s">
        <v>100</v>
      </c>
      <c r="F1140" t="s">
        <v>48</v>
      </c>
      <c r="G1140" t="s">
        <v>49</v>
      </c>
      <c r="H1140" t="s">
        <v>50</v>
      </c>
      <c r="I1140" t="s">
        <v>51</v>
      </c>
      <c r="J1140" t="s">
        <v>102</v>
      </c>
      <c r="K1140" t="s">
        <v>102</v>
      </c>
      <c r="L1140" t="s">
        <v>163</v>
      </c>
      <c r="M1140" t="s">
        <v>52</v>
      </c>
      <c r="N1140" t="s">
        <v>633</v>
      </c>
      <c r="O1140" t="s">
        <v>105</v>
      </c>
      <c r="Q1140" s="3"/>
      <c r="U1140" s="3"/>
      <c r="W1140" t="s">
        <v>43</v>
      </c>
      <c r="X1140" t="s">
        <v>43</v>
      </c>
      <c r="Y1140" s="3">
        <v>163</v>
      </c>
      <c r="Z1140" t="s">
        <v>220</v>
      </c>
      <c r="AA1140" t="s">
        <v>634</v>
      </c>
      <c r="AB1140" t="s">
        <v>222</v>
      </c>
      <c r="AC1140" t="s">
        <v>635</v>
      </c>
      <c r="AD1140" t="s">
        <v>110</v>
      </c>
      <c r="AE1140" t="s">
        <v>60</v>
      </c>
      <c r="AH1140" s="3"/>
      <c r="AI1140" s="3">
        <v>2025</v>
      </c>
      <c r="AJ1140" s="4">
        <v>45712</v>
      </c>
      <c r="AK1140" s="5">
        <v>45714</v>
      </c>
      <c r="AL1140" t="s">
        <v>43</v>
      </c>
      <c r="AM1140" t="s">
        <v>116</v>
      </c>
      <c r="AN1140">
        <v>6125</v>
      </c>
      <c r="AO1140">
        <v>47.02</v>
      </c>
      <c r="AQ1140" s="6">
        <v>47.02</v>
      </c>
    </row>
    <row r="1141" spans="1:43" x14ac:dyDescent="0.3">
      <c r="A1141" t="s">
        <v>98</v>
      </c>
      <c r="B1141" t="s">
        <v>45</v>
      </c>
      <c r="C1141" t="s">
        <v>46</v>
      </c>
      <c r="D1141" s="3">
        <v>75105</v>
      </c>
      <c r="E1141" t="s">
        <v>100</v>
      </c>
      <c r="F1141" t="s">
        <v>48</v>
      </c>
      <c r="G1141" t="s">
        <v>49</v>
      </c>
      <c r="H1141" t="s">
        <v>50</v>
      </c>
      <c r="I1141" t="s">
        <v>51</v>
      </c>
      <c r="J1141" t="s">
        <v>102</v>
      </c>
      <c r="K1141" t="s">
        <v>102</v>
      </c>
      <c r="L1141" t="s">
        <v>163</v>
      </c>
      <c r="M1141" t="s">
        <v>52</v>
      </c>
      <c r="N1141" t="s">
        <v>652</v>
      </c>
      <c r="O1141" t="s">
        <v>105</v>
      </c>
      <c r="Q1141" s="3"/>
      <c r="U1141" s="3"/>
      <c r="W1141" t="s">
        <v>43</v>
      </c>
      <c r="X1141" t="s">
        <v>43</v>
      </c>
      <c r="Y1141" s="3">
        <v>188</v>
      </c>
      <c r="Z1141" t="s">
        <v>653</v>
      </c>
      <c r="AA1141" t="s">
        <v>654</v>
      </c>
      <c r="AB1141" t="s">
        <v>655</v>
      </c>
      <c r="AC1141" t="s">
        <v>656</v>
      </c>
      <c r="AD1141" t="s">
        <v>110</v>
      </c>
      <c r="AE1141" t="s">
        <v>60</v>
      </c>
      <c r="AH1141" s="3"/>
      <c r="AI1141" s="3">
        <v>2023</v>
      </c>
      <c r="AJ1141" s="4">
        <v>45105</v>
      </c>
      <c r="AK1141" s="5">
        <v>45106</v>
      </c>
      <c r="AL1141" t="s">
        <v>43</v>
      </c>
      <c r="AM1141" t="s">
        <v>116</v>
      </c>
      <c r="AN1141">
        <v>61395.6</v>
      </c>
      <c r="AO1141">
        <v>420</v>
      </c>
      <c r="AQ1141" s="6">
        <v>420</v>
      </c>
    </row>
    <row r="1142" spans="1:43" x14ac:dyDescent="0.3">
      <c r="A1142" t="s">
        <v>98</v>
      </c>
      <c r="B1142" t="s">
        <v>162</v>
      </c>
      <c r="C1142" t="s">
        <v>46</v>
      </c>
      <c r="D1142" s="3">
        <v>75105</v>
      </c>
      <c r="E1142" t="s">
        <v>100</v>
      </c>
      <c r="F1142" t="s">
        <v>48</v>
      </c>
      <c r="G1142" t="s">
        <v>49</v>
      </c>
      <c r="H1142" t="s">
        <v>50</v>
      </c>
      <c r="I1142" t="s">
        <v>51</v>
      </c>
      <c r="J1142" t="s">
        <v>102</v>
      </c>
      <c r="K1142" t="s">
        <v>102</v>
      </c>
      <c r="L1142" t="s">
        <v>163</v>
      </c>
      <c r="M1142" t="s">
        <v>52</v>
      </c>
      <c r="N1142" t="s">
        <v>699</v>
      </c>
      <c r="O1142" t="s">
        <v>105</v>
      </c>
      <c r="Q1142" s="3"/>
      <c r="U1142" s="3"/>
      <c r="W1142" t="s">
        <v>43</v>
      </c>
      <c r="X1142" t="s">
        <v>43</v>
      </c>
      <c r="Y1142" s="3">
        <v>239</v>
      </c>
      <c r="Z1142" t="s">
        <v>700</v>
      </c>
      <c r="AA1142" t="s">
        <v>701</v>
      </c>
      <c r="AB1142" t="s">
        <v>702</v>
      </c>
      <c r="AC1142" t="s">
        <v>168</v>
      </c>
      <c r="AD1142" t="s">
        <v>110</v>
      </c>
      <c r="AE1142" t="s">
        <v>60</v>
      </c>
      <c r="AH1142" s="3"/>
      <c r="AI1142" s="3">
        <v>2023</v>
      </c>
      <c r="AJ1142" s="4">
        <v>45061</v>
      </c>
      <c r="AK1142" s="5">
        <v>45063</v>
      </c>
      <c r="AL1142" t="s">
        <v>43</v>
      </c>
      <c r="AM1142" t="s">
        <v>116</v>
      </c>
      <c r="AN1142">
        <v>309519.78000000003</v>
      </c>
      <c r="AO1142">
        <v>2117.39</v>
      </c>
      <c r="AQ1142" s="6">
        <v>2117.39</v>
      </c>
    </row>
    <row r="1143" spans="1:43" x14ac:dyDescent="0.3">
      <c r="A1143" t="s">
        <v>98</v>
      </c>
      <c r="B1143" t="s">
        <v>130</v>
      </c>
      <c r="C1143" t="s">
        <v>46</v>
      </c>
      <c r="D1143" s="3">
        <v>75105</v>
      </c>
      <c r="E1143" t="s">
        <v>100</v>
      </c>
      <c r="F1143" t="s">
        <v>48</v>
      </c>
      <c r="G1143" t="s">
        <v>49</v>
      </c>
      <c r="H1143" t="s">
        <v>50</v>
      </c>
      <c r="I1143" t="s">
        <v>51</v>
      </c>
      <c r="J1143" t="s">
        <v>102</v>
      </c>
      <c r="K1143" t="s">
        <v>102</v>
      </c>
      <c r="L1143" t="s">
        <v>163</v>
      </c>
      <c r="M1143" t="s">
        <v>52</v>
      </c>
      <c r="N1143" t="s">
        <v>757</v>
      </c>
      <c r="O1143" t="s">
        <v>105</v>
      </c>
      <c r="Q1143" s="3"/>
      <c r="U1143" s="3"/>
      <c r="W1143" t="s">
        <v>43</v>
      </c>
      <c r="X1143" t="s">
        <v>43</v>
      </c>
      <c r="Y1143" s="3">
        <v>437</v>
      </c>
      <c r="Z1143" t="s">
        <v>753</v>
      </c>
      <c r="AA1143" t="s">
        <v>758</v>
      </c>
      <c r="AB1143" t="s">
        <v>755</v>
      </c>
      <c r="AC1143" t="s">
        <v>756</v>
      </c>
      <c r="AD1143" t="s">
        <v>110</v>
      </c>
      <c r="AE1143" t="s">
        <v>60</v>
      </c>
      <c r="AH1143" s="3"/>
      <c r="AI1143" s="3">
        <v>2024</v>
      </c>
      <c r="AJ1143" s="4">
        <v>45600</v>
      </c>
      <c r="AK1143" s="5">
        <v>45601</v>
      </c>
      <c r="AL1143" t="s">
        <v>43</v>
      </c>
      <c r="AM1143" t="s">
        <v>116</v>
      </c>
      <c r="AN1143">
        <v>14336</v>
      </c>
      <c r="AO1143">
        <v>109.33</v>
      </c>
      <c r="AQ1143" s="6">
        <v>109.33</v>
      </c>
    </row>
    <row r="1144" spans="1:43" x14ac:dyDescent="0.3">
      <c r="A1144" t="s">
        <v>98</v>
      </c>
      <c r="B1144" t="s">
        <v>130</v>
      </c>
      <c r="C1144" t="s">
        <v>46</v>
      </c>
      <c r="D1144" s="3">
        <v>75105</v>
      </c>
      <c r="E1144" t="s">
        <v>100</v>
      </c>
      <c r="F1144" t="s">
        <v>48</v>
      </c>
      <c r="G1144" t="s">
        <v>49</v>
      </c>
      <c r="H1144" t="s">
        <v>50</v>
      </c>
      <c r="I1144" t="s">
        <v>51</v>
      </c>
      <c r="J1144" t="s">
        <v>102</v>
      </c>
      <c r="K1144" t="s">
        <v>102</v>
      </c>
      <c r="L1144" t="s">
        <v>163</v>
      </c>
      <c r="M1144" t="s">
        <v>52</v>
      </c>
      <c r="N1144" t="s">
        <v>780</v>
      </c>
      <c r="O1144" t="s">
        <v>105</v>
      </c>
      <c r="Q1144" s="3"/>
      <c r="U1144" s="3"/>
      <c r="W1144" t="s">
        <v>43</v>
      </c>
      <c r="X1144" t="s">
        <v>43</v>
      </c>
      <c r="Y1144" s="3">
        <v>4</v>
      </c>
      <c r="Z1144" t="s">
        <v>648</v>
      </c>
      <c r="AA1144" t="s">
        <v>781</v>
      </c>
      <c r="AB1144" t="s">
        <v>782</v>
      </c>
      <c r="AC1144" t="s">
        <v>783</v>
      </c>
      <c r="AD1144" t="s">
        <v>110</v>
      </c>
      <c r="AE1144" t="s">
        <v>60</v>
      </c>
      <c r="AH1144" s="3"/>
      <c r="AI1144" s="3">
        <v>2024</v>
      </c>
      <c r="AJ1144" s="4">
        <v>45612</v>
      </c>
      <c r="AK1144" s="5">
        <v>45618</v>
      </c>
      <c r="AL1144" t="s">
        <v>43</v>
      </c>
      <c r="AM1144" t="s">
        <v>61</v>
      </c>
      <c r="AN1144">
        <v>13.3</v>
      </c>
      <c r="AO1144">
        <v>13.3</v>
      </c>
      <c r="AQ1144" s="6">
        <v>13.3</v>
      </c>
    </row>
    <row r="1145" spans="1:43" x14ac:dyDescent="0.3">
      <c r="A1145" t="s">
        <v>98</v>
      </c>
      <c r="B1145" t="s">
        <v>130</v>
      </c>
      <c r="C1145" t="s">
        <v>46</v>
      </c>
      <c r="D1145" s="3">
        <v>75105</v>
      </c>
      <c r="E1145" t="s">
        <v>100</v>
      </c>
      <c r="F1145" t="s">
        <v>48</v>
      </c>
      <c r="G1145" t="s">
        <v>49</v>
      </c>
      <c r="H1145" t="s">
        <v>50</v>
      </c>
      <c r="I1145" t="s">
        <v>51</v>
      </c>
      <c r="J1145" t="s">
        <v>102</v>
      </c>
      <c r="K1145" t="s">
        <v>102</v>
      </c>
      <c r="L1145" t="s">
        <v>163</v>
      </c>
      <c r="M1145" t="s">
        <v>52</v>
      </c>
      <c r="N1145" t="s">
        <v>879</v>
      </c>
      <c r="O1145" t="s">
        <v>105</v>
      </c>
      <c r="Q1145" s="3"/>
      <c r="U1145" s="3"/>
      <c r="W1145" t="s">
        <v>43</v>
      </c>
      <c r="X1145" t="s">
        <v>43</v>
      </c>
      <c r="Y1145" s="3">
        <v>31</v>
      </c>
      <c r="Z1145" t="s">
        <v>880</v>
      </c>
      <c r="AA1145" t="s">
        <v>881</v>
      </c>
      <c r="AB1145" t="s">
        <v>882</v>
      </c>
      <c r="AC1145" t="s">
        <v>783</v>
      </c>
      <c r="AD1145" t="s">
        <v>110</v>
      </c>
      <c r="AE1145" t="s">
        <v>60</v>
      </c>
      <c r="AH1145" s="3"/>
      <c r="AI1145" s="3">
        <v>2024</v>
      </c>
      <c r="AJ1145" s="4">
        <v>45612</v>
      </c>
      <c r="AK1145" s="5">
        <v>45615</v>
      </c>
      <c r="AL1145" t="s">
        <v>43</v>
      </c>
      <c r="AM1145" t="s">
        <v>61</v>
      </c>
      <c r="AN1145">
        <v>124.88000000000001</v>
      </c>
      <c r="AO1145">
        <v>124.88000000000001</v>
      </c>
      <c r="AQ1145" s="6">
        <v>124.88000000000001</v>
      </c>
    </row>
    <row r="1146" spans="1:43" x14ac:dyDescent="0.3">
      <c r="A1146" t="s">
        <v>98</v>
      </c>
      <c r="B1146" t="s">
        <v>733</v>
      </c>
      <c r="C1146" t="s">
        <v>46</v>
      </c>
      <c r="D1146" s="3">
        <v>75105</v>
      </c>
      <c r="E1146" t="s">
        <v>100</v>
      </c>
      <c r="F1146" t="s">
        <v>48</v>
      </c>
      <c r="G1146" t="s">
        <v>49</v>
      </c>
      <c r="H1146" t="s">
        <v>50</v>
      </c>
      <c r="I1146" t="s">
        <v>51</v>
      </c>
      <c r="J1146" t="s">
        <v>102</v>
      </c>
      <c r="K1146" t="s">
        <v>102</v>
      </c>
      <c r="L1146" t="s">
        <v>163</v>
      </c>
      <c r="M1146" t="s">
        <v>52</v>
      </c>
      <c r="N1146" t="s">
        <v>907</v>
      </c>
      <c r="O1146" t="s">
        <v>105</v>
      </c>
      <c r="Q1146" s="3"/>
      <c r="U1146" s="3"/>
      <c r="W1146" t="s">
        <v>43</v>
      </c>
      <c r="X1146" t="s">
        <v>43</v>
      </c>
      <c r="Y1146" s="3">
        <v>49</v>
      </c>
      <c r="Z1146" t="s">
        <v>908</v>
      </c>
      <c r="AA1146" t="s">
        <v>909</v>
      </c>
      <c r="AB1146" t="s">
        <v>910</v>
      </c>
      <c r="AC1146" t="s">
        <v>911</v>
      </c>
      <c r="AD1146" t="s">
        <v>110</v>
      </c>
      <c r="AE1146" t="s">
        <v>60</v>
      </c>
      <c r="AH1146" s="3"/>
      <c r="AI1146" s="3">
        <v>2024</v>
      </c>
      <c r="AJ1146" s="4">
        <v>45515</v>
      </c>
      <c r="AK1146" s="5">
        <v>45516</v>
      </c>
      <c r="AL1146" t="s">
        <v>43</v>
      </c>
      <c r="AM1146" t="s">
        <v>61</v>
      </c>
      <c r="AN1146">
        <v>637</v>
      </c>
      <c r="AO1146">
        <v>637</v>
      </c>
      <c r="AQ1146" s="6">
        <v>637</v>
      </c>
    </row>
    <row r="1147" spans="1:43" x14ac:dyDescent="0.3">
      <c r="A1147" t="s">
        <v>98</v>
      </c>
      <c r="B1147" t="s">
        <v>124</v>
      </c>
      <c r="C1147" t="s">
        <v>46</v>
      </c>
      <c r="D1147" s="3">
        <v>75105</v>
      </c>
      <c r="E1147" t="s">
        <v>100</v>
      </c>
      <c r="F1147" t="s">
        <v>48</v>
      </c>
      <c r="G1147" t="s">
        <v>49</v>
      </c>
      <c r="H1147" t="s">
        <v>50</v>
      </c>
      <c r="I1147" t="s">
        <v>51</v>
      </c>
      <c r="J1147" t="s">
        <v>102</v>
      </c>
      <c r="K1147" t="s">
        <v>102</v>
      </c>
      <c r="L1147" t="s">
        <v>163</v>
      </c>
      <c r="M1147" t="s">
        <v>52</v>
      </c>
      <c r="N1147" t="s">
        <v>1154</v>
      </c>
      <c r="O1147" t="s">
        <v>105</v>
      </c>
      <c r="Q1147" s="3"/>
      <c r="U1147" s="3"/>
      <c r="W1147" t="s">
        <v>43</v>
      </c>
      <c r="X1147" t="s">
        <v>43</v>
      </c>
      <c r="Y1147" s="3">
        <v>473</v>
      </c>
      <c r="Z1147" t="s">
        <v>760</v>
      </c>
      <c r="AA1147" t="s">
        <v>1155</v>
      </c>
      <c r="AB1147" t="s">
        <v>762</v>
      </c>
      <c r="AC1147" t="s">
        <v>651</v>
      </c>
      <c r="AD1147" t="s">
        <v>110</v>
      </c>
      <c r="AE1147" t="s">
        <v>60</v>
      </c>
      <c r="AH1147" s="3"/>
      <c r="AI1147" s="3">
        <v>2024</v>
      </c>
      <c r="AJ1147" s="4">
        <v>45566</v>
      </c>
      <c r="AK1147" s="5">
        <v>45589</v>
      </c>
      <c r="AL1147" t="s">
        <v>43</v>
      </c>
      <c r="AM1147" t="s">
        <v>61</v>
      </c>
      <c r="AN1147">
        <v>1274</v>
      </c>
      <c r="AO1147">
        <v>1274</v>
      </c>
      <c r="AQ1147" s="6">
        <v>1274</v>
      </c>
    </row>
    <row r="1148" spans="1:43" x14ac:dyDescent="0.3">
      <c r="A1148" t="s">
        <v>3497</v>
      </c>
      <c r="B1148" t="s">
        <v>179</v>
      </c>
      <c r="C1148" t="s">
        <v>46</v>
      </c>
      <c r="D1148" s="3">
        <v>75710</v>
      </c>
      <c r="E1148" t="s">
        <v>4648</v>
      </c>
      <c r="F1148" t="s">
        <v>48</v>
      </c>
      <c r="G1148" t="s">
        <v>49</v>
      </c>
      <c r="H1148" t="s">
        <v>50</v>
      </c>
      <c r="I1148" t="s">
        <v>51</v>
      </c>
      <c r="J1148" t="s">
        <v>102</v>
      </c>
      <c r="K1148" t="s">
        <v>102</v>
      </c>
      <c r="L1148" t="s">
        <v>163</v>
      </c>
      <c r="M1148" t="s">
        <v>52</v>
      </c>
      <c r="N1148" t="s">
        <v>2906</v>
      </c>
      <c r="O1148" t="s">
        <v>3498</v>
      </c>
      <c r="P1148" t="s">
        <v>2905</v>
      </c>
      <c r="Q1148" s="3">
        <v>300002055588792</v>
      </c>
      <c r="R1148" t="s">
        <v>2243</v>
      </c>
      <c r="S1148">
        <v>68750</v>
      </c>
      <c r="T1148">
        <v>68750</v>
      </c>
      <c r="U1148" s="3">
        <v>1</v>
      </c>
      <c r="V1148" t="s">
        <v>2906</v>
      </c>
      <c r="W1148" t="s">
        <v>2542</v>
      </c>
      <c r="X1148" t="s">
        <v>2543</v>
      </c>
      <c r="Y1148" s="3">
        <v>8</v>
      </c>
      <c r="Z1148" t="s">
        <v>2845</v>
      </c>
      <c r="AA1148" t="s">
        <v>4080</v>
      </c>
      <c r="AB1148" t="s">
        <v>4081</v>
      </c>
      <c r="AC1148" t="s">
        <v>4082</v>
      </c>
      <c r="AD1148" t="s">
        <v>110</v>
      </c>
      <c r="AE1148" t="s">
        <v>60</v>
      </c>
      <c r="AF1148" t="s">
        <v>2247</v>
      </c>
      <c r="AH1148" s="3">
        <v>0</v>
      </c>
      <c r="AI1148" s="3">
        <v>2024</v>
      </c>
      <c r="AJ1148" s="4">
        <v>45545</v>
      </c>
      <c r="AK1148" s="5">
        <v>45562</v>
      </c>
      <c r="AL1148" t="s">
        <v>3508</v>
      </c>
      <c r="AM1148" t="s">
        <v>116</v>
      </c>
      <c r="AN1148">
        <v>68750</v>
      </c>
      <c r="AO1148">
        <v>522.5</v>
      </c>
      <c r="AQ1148" s="6">
        <v>522.5</v>
      </c>
    </row>
    <row r="1149" spans="1:43" x14ac:dyDescent="0.3">
      <c r="A1149" t="s">
        <v>3497</v>
      </c>
      <c r="B1149" t="s">
        <v>137</v>
      </c>
      <c r="C1149" t="s">
        <v>46</v>
      </c>
      <c r="D1149" s="3">
        <v>75710</v>
      </c>
      <c r="E1149" t="s">
        <v>4648</v>
      </c>
      <c r="F1149" t="s">
        <v>48</v>
      </c>
      <c r="G1149" t="s">
        <v>49</v>
      </c>
      <c r="H1149" t="s">
        <v>50</v>
      </c>
      <c r="I1149" t="s">
        <v>51</v>
      </c>
      <c r="J1149" t="s">
        <v>102</v>
      </c>
      <c r="K1149" t="s">
        <v>102</v>
      </c>
      <c r="L1149" t="s">
        <v>163</v>
      </c>
      <c r="M1149" t="s">
        <v>52</v>
      </c>
      <c r="N1149" t="s">
        <v>3121</v>
      </c>
      <c r="O1149" t="s">
        <v>3498</v>
      </c>
      <c r="P1149" t="s">
        <v>3120</v>
      </c>
      <c r="Q1149" s="3">
        <v>300002448505623</v>
      </c>
      <c r="R1149" t="s">
        <v>2243</v>
      </c>
      <c r="S1149">
        <v>87500</v>
      </c>
      <c r="T1149">
        <v>87500</v>
      </c>
      <c r="U1149" s="3">
        <v>1</v>
      </c>
      <c r="V1149" t="s">
        <v>3121</v>
      </c>
      <c r="W1149" t="s">
        <v>2631</v>
      </c>
      <c r="X1149" t="s">
        <v>2632</v>
      </c>
      <c r="Y1149" s="3">
        <v>121</v>
      </c>
      <c r="Z1149" t="s">
        <v>4239</v>
      </c>
      <c r="AA1149" t="s">
        <v>4249</v>
      </c>
      <c r="AB1149" t="s">
        <v>4241</v>
      </c>
      <c r="AC1149" t="s">
        <v>4250</v>
      </c>
      <c r="AD1149" t="s">
        <v>110</v>
      </c>
      <c r="AE1149" t="s">
        <v>60</v>
      </c>
      <c r="AF1149" t="s">
        <v>2247</v>
      </c>
      <c r="AH1149" s="3">
        <v>0</v>
      </c>
      <c r="AI1149" s="3">
        <v>2025</v>
      </c>
      <c r="AJ1149" s="4">
        <v>45712</v>
      </c>
      <c r="AK1149" s="5">
        <v>45713</v>
      </c>
      <c r="AL1149" t="s">
        <v>3508</v>
      </c>
      <c r="AM1149" t="s">
        <v>116</v>
      </c>
      <c r="AN1149">
        <v>87500</v>
      </c>
      <c r="AO1149">
        <v>671.69</v>
      </c>
      <c r="AQ1149" s="6">
        <v>671.69</v>
      </c>
    </row>
    <row r="1150" spans="1:43" x14ac:dyDescent="0.3">
      <c r="A1150" t="s">
        <v>2239</v>
      </c>
      <c r="B1150" t="s">
        <v>162</v>
      </c>
      <c r="C1150" t="s">
        <v>46</v>
      </c>
      <c r="D1150" s="3">
        <v>76105</v>
      </c>
      <c r="E1150" t="s">
        <v>3384</v>
      </c>
      <c r="F1150" t="s">
        <v>48</v>
      </c>
      <c r="G1150" t="s">
        <v>49</v>
      </c>
      <c r="H1150" t="s">
        <v>50</v>
      </c>
      <c r="I1150" t="s">
        <v>51</v>
      </c>
      <c r="J1150" t="s">
        <v>102</v>
      </c>
      <c r="K1150" t="s">
        <v>102</v>
      </c>
      <c r="L1150" t="s">
        <v>163</v>
      </c>
      <c r="M1150" t="s">
        <v>52</v>
      </c>
      <c r="N1150" t="s">
        <v>2326</v>
      </c>
      <c r="O1150" t="s">
        <v>2241</v>
      </c>
      <c r="P1150" t="s">
        <v>2327</v>
      </c>
      <c r="Q1150" s="3">
        <v>300000969210643</v>
      </c>
      <c r="R1150" t="s">
        <v>2243</v>
      </c>
      <c r="S1150">
        <v>9000000</v>
      </c>
      <c r="T1150">
        <v>9000000</v>
      </c>
      <c r="U1150" s="3">
        <v>1</v>
      </c>
      <c r="V1150" t="s">
        <v>2328</v>
      </c>
      <c r="W1150" t="s">
        <v>2329</v>
      </c>
      <c r="X1150" t="s">
        <v>2330</v>
      </c>
      <c r="Y1150" s="3">
        <v>425</v>
      </c>
      <c r="Z1150" t="s">
        <v>2331</v>
      </c>
      <c r="AA1150" t="s">
        <v>2332</v>
      </c>
      <c r="AB1150" t="s">
        <v>2333</v>
      </c>
      <c r="AC1150" t="s">
        <v>2334</v>
      </c>
      <c r="AD1150" t="s">
        <v>110</v>
      </c>
      <c r="AE1150" t="s">
        <v>60</v>
      </c>
      <c r="AF1150" t="s">
        <v>2247</v>
      </c>
      <c r="AH1150" s="3">
        <v>0</v>
      </c>
      <c r="AI1150" s="3">
        <v>2023</v>
      </c>
      <c r="AJ1150" s="4">
        <v>45068</v>
      </c>
      <c r="AK1150" s="5">
        <v>45068</v>
      </c>
      <c r="AL1150" t="s">
        <v>43</v>
      </c>
      <c r="AM1150" t="s">
        <v>116</v>
      </c>
      <c r="AN1150">
        <v>0</v>
      </c>
      <c r="AO1150">
        <v>2970.36</v>
      </c>
      <c r="AQ1150" s="6">
        <v>2970.36</v>
      </c>
    </row>
    <row r="1151" spans="1:43" x14ac:dyDescent="0.3">
      <c r="A1151" t="s">
        <v>2239</v>
      </c>
      <c r="B1151" t="s">
        <v>230</v>
      </c>
      <c r="C1151" t="s">
        <v>46</v>
      </c>
      <c r="D1151" s="3">
        <v>76105</v>
      </c>
      <c r="E1151" t="s">
        <v>3384</v>
      </c>
      <c r="F1151" t="s">
        <v>48</v>
      </c>
      <c r="G1151" t="s">
        <v>49</v>
      </c>
      <c r="H1151" t="s">
        <v>50</v>
      </c>
      <c r="I1151" t="s">
        <v>51</v>
      </c>
      <c r="J1151" t="s">
        <v>102</v>
      </c>
      <c r="K1151" t="s">
        <v>102</v>
      </c>
      <c r="L1151" t="s">
        <v>163</v>
      </c>
      <c r="M1151" t="s">
        <v>52</v>
      </c>
      <c r="N1151" t="s">
        <v>2426</v>
      </c>
      <c r="O1151" t="s">
        <v>2241</v>
      </c>
      <c r="P1151" t="s">
        <v>2427</v>
      </c>
      <c r="Q1151" s="3">
        <v>300001078385419</v>
      </c>
      <c r="R1151" t="s">
        <v>2243</v>
      </c>
      <c r="S1151">
        <v>877080</v>
      </c>
      <c r="T1151">
        <v>877080</v>
      </c>
      <c r="U1151" s="3">
        <v>1</v>
      </c>
      <c r="V1151" t="s">
        <v>2428</v>
      </c>
      <c r="W1151" t="s">
        <v>2429</v>
      </c>
      <c r="X1151" t="s">
        <v>2430</v>
      </c>
      <c r="Y1151" s="3">
        <v>3607</v>
      </c>
      <c r="Z1151" t="s">
        <v>2431</v>
      </c>
      <c r="AA1151" t="s">
        <v>2432</v>
      </c>
      <c r="AB1151" t="s">
        <v>2433</v>
      </c>
      <c r="AC1151" t="s">
        <v>2434</v>
      </c>
      <c r="AD1151" t="s">
        <v>110</v>
      </c>
      <c r="AE1151" t="s">
        <v>60</v>
      </c>
      <c r="AF1151" t="s">
        <v>2435</v>
      </c>
      <c r="AG1151" t="s">
        <v>2436</v>
      </c>
      <c r="AH1151" s="3">
        <v>1</v>
      </c>
      <c r="AI1151" s="3">
        <v>2023</v>
      </c>
      <c r="AJ1151" s="4">
        <v>45120</v>
      </c>
      <c r="AK1151" s="5">
        <v>45120</v>
      </c>
      <c r="AL1151" t="s">
        <v>43</v>
      </c>
      <c r="AM1151" t="s">
        <v>116</v>
      </c>
      <c r="AN1151">
        <v>0</v>
      </c>
      <c r="AO1151">
        <v>34.43</v>
      </c>
      <c r="AQ1151" s="6">
        <v>34.43</v>
      </c>
    </row>
    <row r="1152" spans="1:43" x14ac:dyDescent="0.3">
      <c r="A1152" t="s">
        <v>2239</v>
      </c>
      <c r="B1152" t="s">
        <v>551</v>
      </c>
      <c r="C1152" t="s">
        <v>46</v>
      </c>
      <c r="D1152" s="3">
        <v>76125</v>
      </c>
      <c r="E1152" t="s">
        <v>3385</v>
      </c>
      <c r="F1152" t="s">
        <v>48</v>
      </c>
      <c r="G1152" t="s">
        <v>49</v>
      </c>
      <c r="H1152" t="s">
        <v>50</v>
      </c>
      <c r="I1152" t="s">
        <v>51</v>
      </c>
      <c r="J1152" t="s">
        <v>102</v>
      </c>
      <c r="K1152" t="s">
        <v>102</v>
      </c>
      <c r="L1152" t="s">
        <v>163</v>
      </c>
      <c r="M1152" t="s">
        <v>52</v>
      </c>
      <c r="N1152" t="s">
        <v>2694</v>
      </c>
      <c r="O1152" t="s">
        <v>2241</v>
      </c>
      <c r="P1152" t="s">
        <v>2695</v>
      </c>
      <c r="Q1152" s="3">
        <v>300001379370835</v>
      </c>
      <c r="R1152" t="s">
        <v>2243</v>
      </c>
      <c r="S1152">
        <v>1202670</v>
      </c>
      <c r="T1152">
        <v>1202670</v>
      </c>
      <c r="U1152" s="3">
        <v>1</v>
      </c>
      <c r="V1152" t="s">
        <v>2696</v>
      </c>
      <c r="W1152" t="s">
        <v>2429</v>
      </c>
      <c r="X1152" t="s">
        <v>2430</v>
      </c>
      <c r="Y1152" s="3">
        <v>377</v>
      </c>
      <c r="Z1152" t="s">
        <v>2697</v>
      </c>
      <c r="AA1152" t="s">
        <v>2698</v>
      </c>
      <c r="AB1152" t="s">
        <v>2699</v>
      </c>
      <c r="AC1152" t="s">
        <v>2700</v>
      </c>
      <c r="AD1152" t="s">
        <v>110</v>
      </c>
      <c r="AE1152" t="s">
        <v>60</v>
      </c>
      <c r="AF1152" t="s">
        <v>2435</v>
      </c>
      <c r="AG1152" t="s">
        <v>2436</v>
      </c>
      <c r="AH1152" s="3">
        <v>1</v>
      </c>
      <c r="AI1152" s="3">
        <v>2024</v>
      </c>
      <c r="AJ1152" s="4">
        <v>45308</v>
      </c>
      <c r="AK1152" s="5">
        <v>45308</v>
      </c>
      <c r="AL1152" t="s">
        <v>43</v>
      </c>
      <c r="AM1152" t="s">
        <v>116</v>
      </c>
      <c r="AN1152">
        <v>0</v>
      </c>
      <c r="AO1152">
        <v>134.66</v>
      </c>
      <c r="AQ1152" s="6">
        <v>134.66</v>
      </c>
    </row>
    <row r="1153" spans="1:43" x14ac:dyDescent="0.3">
      <c r="A1153" t="s">
        <v>2239</v>
      </c>
      <c r="B1153" t="s">
        <v>71</v>
      </c>
      <c r="C1153" t="s">
        <v>46</v>
      </c>
      <c r="D1153" s="3">
        <v>76125</v>
      </c>
      <c r="E1153" t="s">
        <v>3385</v>
      </c>
      <c r="F1153" t="s">
        <v>48</v>
      </c>
      <c r="G1153" t="s">
        <v>49</v>
      </c>
      <c r="H1153" t="s">
        <v>50</v>
      </c>
      <c r="I1153" t="s">
        <v>51</v>
      </c>
      <c r="J1153" t="s">
        <v>102</v>
      </c>
      <c r="K1153" t="s">
        <v>102</v>
      </c>
      <c r="L1153" t="s">
        <v>163</v>
      </c>
      <c r="M1153" t="s">
        <v>52</v>
      </c>
      <c r="N1153" t="s">
        <v>3010</v>
      </c>
      <c r="O1153" t="s">
        <v>2241</v>
      </c>
      <c r="P1153" t="s">
        <v>3011</v>
      </c>
      <c r="Q1153" s="3">
        <v>300002216483280</v>
      </c>
      <c r="R1153" t="s">
        <v>2243</v>
      </c>
      <c r="S1153">
        <v>1249995</v>
      </c>
      <c r="T1153">
        <v>416665</v>
      </c>
      <c r="U1153" s="3">
        <v>3</v>
      </c>
      <c r="V1153" t="s">
        <v>3012</v>
      </c>
      <c r="W1153" t="s">
        <v>2818</v>
      </c>
      <c r="X1153" t="s">
        <v>2819</v>
      </c>
      <c r="Y1153" s="3">
        <v>2417</v>
      </c>
      <c r="Z1153" t="s">
        <v>3013</v>
      </c>
      <c r="AA1153" t="s">
        <v>3014</v>
      </c>
      <c r="AB1153" t="s">
        <v>3015</v>
      </c>
      <c r="AC1153" t="s">
        <v>3016</v>
      </c>
      <c r="AD1153" t="s">
        <v>110</v>
      </c>
      <c r="AE1153" t="s">
        <v>60</v>
      </c>
      <c r="AF1153" t="s">
        <v>3017</v>
      </c>
      <c r="AG1153" t="s">
        <v>3018</v>
      </c>
      <c r="AH1153" s="3">
        <v>3</v>
      </c>
      <c r="AI1153" s="3">
        <v>2024</v>
      </c>
      <c r="AJ1153" s="4">
        <v>45644</v>
      </c>
      <c r="AK1153" s="5">
        <v>45644</v>
      </c>
      <c r="AL1153" t="s">
        <v>43</v>
      </c>
      <c r="AM1153" t="s">
        <v>116</v>
      </c>
      <c r="AN1153">
        <v>0</v>
      </c>
      <c r="AO1153">
        <v>31.39</v>
      </c>
      <c r="AQ1153" s="6">
        <v>31.39</v>
      </c>
    </row>
    <row r="1154" spans="1:43" x14ac:dyDescent="0.3">
      <c r="A1154" t="s">
        <v>4682</v>
      </c>
      <c r="B1154" t="s">
        <v>190</v>
      </c>
      <c r="C1154" t="s">
        <v>46</v>
      </c>
      <c r="D1154" s="3">
        <v>76125</v>
      </c>
      <c r="E1154" t="s">
        <v>3385</v>
      </c>
      <c r="F1154" t="s">
        <v>48</v>
      </c>
      <c r="G1154" t="s">
        <v>49</v>
      </c>
      <c r="H1154" t="s">
        <v>50</v>
      </c>
      <c r="I1154" t="s">
        <v>51</v>
      </c>
      <c r="J1154" t="s">
        <v>102</v>
      </c>
      <c r="K1154" t="s">
        <v>102</v>
      </c>
      <c r="L1154" t="s">
        <v>163</v>
      </c>
      <c r="M1154" t="s">
        <v>52</v>
      </c>
      <c r="N1154" t="s">
        <v>3010</v>
      </c>
      <c r="O1154" t="s">
        <v>2241</v>
      </c>
      <c r="P1154" t="s">
        <v>3011</v>
      </c>
      <c r="Q1154" s="3">
        <v>300002216483280</v>
      </c>
      <c r="R1154" t="s">
        <v>2243</v>
      </c>
      <c r="S1154">
        <v>1249995</v>
      </c>
      <c r="T1154">
        <v>416665</v>
      </c>
      <c r="U1154" s="3">
        <v>3</v>
      </c>
      <c r="V1154" t="s">
        <v>3012</v>
      </c>
      <c r="W1154" t="s">
        <v>2818</v>
      </c>
      <c r="X1154" t="s">
        <v>2819</v>
      </c>
      <c r="Y1154" s="3">
        <v>308</v>
      </c>
      <c r="Z1154" t="s">
        <v>4686</v>
      </c>
      <c r="AA1154" t="s">
        <v>3014</v>
      </c>
      <c r="AB1154" t="s">
        <v>4687</v>
      </c>
      <c r="AC1154" t="s">
        <v>4688</v>
      </c>
      <c r="AD1154" t="s">
        <v>110</v>
      </c>
      <c r="AE1154" t="s">
        <v>60</v>
      </c>
      <c r="AF1154" t="s">
        <v>3017</v>
      </c>
      <c r="AG1154" t="s">
        <v>3018</v>
      </c>
      <c r="AH1154" s="3">
        <v>3</v>
      </c>
      <c r="AI1154" s="3">
        <v>2025</v>
      </c>
      <c r="AJ1154" s="4">
        <v>45672</v>
      </c>
      <c r="AK1154" s="5">
        <v>45705</v>
      </c>
      <c r="AL1154" t="s">
        <v>43</v>
      </c>
      <c r="AM1154" t="s">
        <v>116</v>
      </c>
      <c r="AN1154">
        <v>0</v>
      </c>
      <c r="AO1154">
        <v>27.900000000000002</v>
      </c>
      <c r="AQ1154" s="6">
        <v>27.900000000000002</v>
      </c>
    </row>
    <row r="1155" spans="1:43" x14ac:dyDescent="0.3">
      <c r="A1155" t="s">
        <v>2239</v>
      </c>
      <c r="B1155" t="s">
        <v>124</v>
      </c>
      <c r="C1155" t="s">
        <v>46</v>
      </c>
      <c r="D1155" s="3">
        <v>76135</v>
      </c>
      <c r="E1155" t="s">
        <v>80</v>
      </c>
      <c r="F1155" t="s">
        <v>48</v>
      </c>
      <c r="G1155" t="s">
        <v>49</v>
      </c>
      <c r="H1155" t="s">
        <v>50</v>
      </c>
      <c r="I1155" t="s">
        <v>51</v>
      </c>
      <c r="J1155" t="s">
        <v>102</v>
      </c>
      <c r="K1155" t="s">
        <v>102</v>
      </c>
      <c r="L1155" t="s">
        <v>163</v>
      </c>
      <c r="M1155" t="s">
        <v>52</v>
      </c>
      <c r="N1155" t="s">
        <v>2900</v>
      </c>
      <c r="O1155" t="s">
        <v>2241</v>
      </c>
      <c r="P1155" t="s">
        <v>2901</v>
      </c>
      <c r="Q1155" s="3">
        <v>300002048849066</v>
      </c>
      <c r="R1155" t="s">
        <v>2243</v>
      </c>
      <c r="S1155">
        <v>34915.97</v>
      </c>
      <c r="T1155">
        <v>34915.97</v>
      </c>
      <c r="U1155" s="3">
        <v>1</v>
      </c>
      <c r="V1155" t="s">
        <v>2902</v>
      </c>
      <c r="W1155" t="s">
        <v>2495</v>
      </c>
      <c r="X1155" t="s">
        <v>2496</v>
      </c>
      <c r="Y1155" s="3">
        <v>389</v>
      </c>
      <c r="Z1155" t="s">
        <v>2894</v>
      </c>
      <c r="AA1155" t="s">
        <v>2903</v>
      </c>
      <c r="AB1155" t="s">
        <v>2896</v>
      </c>
      <c r="AC1155" t="s">
        <v>2897</v>
      </c>
      <c r="AD1155" t="s">
        <v>110</v>
      </c>
      <c r="AE1155" t="s">
        <v>60</v>
      </c>
      <c r="AF1155" t="s">
        <v>2247</v>
      </c>
      <c r="AH1155" s="3">
        <v>0</v>
      </c>
      <c r="AI1155" s="3">
        <v>2024</v>
      </c>
      <c r="AJ1155" s="4">
        <v>45567</v>
      </c>
      <c r="AK1155" s="5">
        <v>45567</v>
      </c>
      <c r="AL1155" t="s">
        <v>43</v>
      </c>
      <c r="AM1155" t="s">
        <v>116</v>
      </c>
      <c r="AN1155">
        <v>0</v>
      </c>
      <c r="AP1155">
        <v>0.34</v>
      </c>
      <c r="AQ1155" s="6">
        <v>-0.34</v>
      </c>
    </row>
    <row r="1156" spans="1:43" x14ac:dyDescent="0.3">
      <c r="A1156" t="s">
        <v>2239</v>
      </c>
      <c r="B1156" t="s">
        <v>124</v>
      </c>
      <c r="C1156" t="s">
        <v>46</v>
      </c>
      <c r="D1156" s="3">
        <v>76135</v>
      </c>
      <c r="E1156" t="s">
        <v>80</v>
      </c>
      <c r="F1156" t="s">
        <v>48</v>
      </c>
      <c r="G1156" t="s">
        <v>49</v>
      </c>
      <c r="H1156" t="s">
        <v>50</v>
      </c>
      <c r="I1156" t="s">
        <v>51</v>
      </c>
      <c r="J1156" t="s">
        <v>102</v>
      </c>
      <c r="K1156" t="s">
        <v>102</v>
      </c>
      <c r="L1156" t="s">
        <v>163</v>
      </c>
      <c r="M1156" t="s">
        <v>52</v>
      </c>
      <c r="N1156" t="s">
        <v>2904</v>
      </c>
      <c r="O1156" t="s">
        <v>2241</v>
      </c>
      <c r="P1156" t="s">
        <v>2905</v>
      </c>
      <c r="Q1156" s="3">
        <v>300002055588792</v>
      </c>
      <c r="R1156" t="s">
        <v>2243</v>
      </c>
      <c r="S1156">
        <v>68750</v>
      </c>
      <c r="T1156">
        <v>68750</v>
      </c>
      <c r="U1156" s="3">
        <v>1</v>
      </c>
      <c r="V1156" t="s">
        <v>2906</v>
      </c>
      <c r="W1156" t="s">
        <v>2542</v>
      </c>
      <c r="X1156" t="s">
        <v>2543</v>
      </c>
      <c r="Y1156" s="3">
        <v>446</v>
      </c>
      <c r="Z1156" t="s">
        <v>2907</v>
      </c>
      <c r="AA1156" t="s">
        <v>2908</v>
      </c>
      <c r="AB1156" t="s">
        <v>2909</v>
      </c>
      <c r="AC1156" t="s">
        <v>2910</v>
      </c>
      <c r="AD1156" t="s">
        <v>110</v>
      </c>
      <c r="AE1156" t="s">
        <v>60</v>
      </c>
      <c r="AF1156" t="s">
        <v>2247</v>
      </c>
      <c r="AH1156" s="3">
        <v>0</v>
      </c>
      <c r="AI1156" s="3">
        <v>2024</v>
      </c>
      <c r="AJ1156" s="4">
        <v>45574</v>
      </c>
      <c r="AK1156" s="5">
        <v>45574</v>
      </c>
      <c r="AL1156" t="s">
        <v>43</v>
      </c>
      <c r="AM1156" t="s">
        <v>116</v>
      </c>
      <c r="AN1156">
        <v>0</v>
      </c>
      <c r="AP1156">
        <v>0.68</v>
      </c>
      <c r="AQ1156" s="6">
        <v>-0.68</v>
      </c>
    </row>
    <row r="1157" spans="1:43" x14ac:dyDescent="0.3">
      <c r="A1157" t="s">
        <v>2239</v>
      </c>
      <c r="B1157" t="s">
        <v>124</v>
      </c>
      <c r="C1157" t="s">
        <v>46</v>
      </c>
      <c r="D1157" s="3">
        <v>76135</v>
      </c>
      <c r="E1157" t="s">
        <v>80</v>
      </c>
      <c r="F1157" t="s">
        <v>48</v>
      </c>
      <c r="G1157" t="s">
        <v>49</v>
      </c>
      <c r="H1157" t="s">
        <v>50</v>
      </c>
      <c r="I1157" t="s">
        <v>51</v>
      </c>
      <c r="J1157" t="s">
        <v>102</v>
      </c>
      <c r="K1157" t="s">
        <v>102</v>
      </c>
      <c r="L1157" t="s">
        <v>163</v>
      </c>
      <c r="M1157" t="s">
        <v>52</v>
      </c>
      <c r="N1157" t="s">
        <v>2911</v>
      </c>
      <c r="O1157" t="s">
        <v>2241</v>
      </c>
      <c r="P1157" t="s">
        <v>2912</v>
      </c>
      <c r="Q1157" s="3">
        <v>300002075936926</v>
      </c>
      <c r="R1157" t="s">
        <v>2243</v>
      </c>
      <c r="S1157">
        <v>1973700</v>
      </c>
      <c r="T1157">
        <v>1973700</v>
      </c>
      <c r="U1157" s="3">
        <v>1</v>
      </c>
      <c r="V1157" t="s">
        <v>2913</v>
      </c>
      <c r="W1157" t="s">
        <v>2429</v>
      </c>
      <c r="X1157" t="s">
        <v>2430</v>
      </c>
      <c r="Y1157" s="3">
        <v>447</v>
      </c>
      <c r="Z1157" t="s">
        <v>2907</v>
      </c>
      <c r="AA1157" t="s">
        <v>2914</v>
      </c>
      <c r="AB1157" t="s">
        <v>2909</v>
      </c>
      <c r="AC1157" t="s">
        <v>2910</v>
      </c>
      <c r="AD1157" t="s">
        <v>110</v>
      </c>
      <c r="AE1157" t="s">
        <v>60</v>
      </c>
      <c r="AF1157" t="s">
        <v>2435</v>
      </c>
      <c r="AG1157" t="s">
        <v>2436</v>
      </c>
      <c r="AH1157" s="3">
        <v>1</v>
      </c>
      <c r="AI1157" s="3">
        <v>2024</v>
      </c>
      <c r="AJ1157" s="4">
        <v>45574</v>
      </c>
      <c r="AK1157" s="5">
        <v>45574</v>
      </c>
      <c r="AL1157" t="s">
        <v>43</v>
      </c>
      <c r="AM1157" t="s">
        <v>116</v>
      </c>
      <c r="AN1157">
        <v>0</v>
      </c>
      <c r="AP1157">
        <v>19.36</v>
      </c>
      <c r="AQ1157" s="6">
        <v>-19.36</v>
      </c>
    </row>
    <row r="1158" spans="1:43" x14ac:dyDescent="0.3">
      <c r="A1158" t="s">
        <v>2239</v>
      </c>
      <c r="B1158" t="s">
        <v>241</v>
      </c>
      <c r="C1158" t="s">
        <v>46</v>
      </c>
      <c r="D1158" s="3">
        <v>76135</v>
      </c>
      <c r="E1158" t="s">
        <v>80</v>
      </c>
      <c r="F1158" t="s">
        <v>48</v>
      </c>
      <c r="G1158" t="s">
        <v>49</v>
      </c>
      <c r="H1158" t="s">
        <v>50</v>
      </c>
      <c r="I1158" t="s">
        <v>51</v>
      </c>
      <c r="J1158" t="s">
        <v>102</v>
      </c>
      <c r="K1158" t="s">
        <v>102</v>
      </c>
      <c r="L1158" t="s">
        <v>163</v>
      </c>
      <c r="M1158" t="s">
        <v>52</v>
      </c>
      <c r="N1158" t="s">
        <v>3119</v>
      </c>
      <c r="O1158" t="s">
        <v>2241</v>
      </c>
      <c r="P1158" t="s">
        <v>3120</v>
      </c>
      <c r="Q1158" s="3">
        <v>300002448505623</v>
      </c>
      <c r="R1158" t="s">
        <v>2243</v>
      </c>
      <c r="S1158">
        <v>87500</v>
      </c>
      <c r="T1158">
        <v>87500</v>
      </c>
      <c r="U1158" s="3">
        <v>1</v>
      </c>
      <c r="V1158" t="s">
        <v>3121</v>
      </c>
      <c r="W1158" t="s">
        <v>2631</v>
      </c>
      <c r="X1158" t="s">
        <v>2632</v>
      </c>
      <c r="Y1158" s="3">
        <v>513</v>
      </c>
      <c r="Z1158" t="s">
        <v>3089</v>
      </c>
      <c r="AA1158" t="s">
        <v>3122</v>
      </c>
      <c r="AB1158" t="s">
        <v>3091</v>
      </c>
      <c r="AC1158" t="s">
        <v>3092</v>
      </c>
      <c r="AD1158" t="s">
        <v>110</v>
      </c>
      <c r="AE1158" t="s">
        <v>60</v>
      </c>
      <c r="AF1158" t="s">
        <v>2247</v>
      </c>
      <c r="AH1158" s="3">
        <v>0</v>
      </c>
      <c r="AI1158" s="3">
        <v>2025</v>
      </c>
      <c r="AJ1158" s="4">
        <v>45734</v>
      </c>
      <c r="AK1158" s="5">
        <v>45734</v>
      </c>
      <c r="AL1158" t="s">
        <v>43</v>
      </c>
      <c r="AM1158" t="s">
        <v>116</v>
      </c>
      <c r="AN1158">
        <v>0</v>
      </c>
      <c r="AP1158">
        <v>1.71</v>
      </c>
      <c r="AQ1158" s="6">
        <v>-1.71</v>
      </c>
    </row>
    <row r="1159" spans="1:43" x14ac:dyDescent="0.3">
      <c r="A1159" t="s">
        <v>3497</v>
      </c>
      <c r="B1159" t="s">
        <v>247</v>
      </c>
      <c r="C1159" t="s">
        <v>46</v>
      </c>
      <c r="D1159" s="3">
        <v>71305</v>
      </c>
      <c r="E1159" t="s">
        <v>1378</v>
      </c>
      <c r="F1159" t="s">
        <v>48</v>
      </c>
      <c r="G1159" t="s">
        <v>49</v>
      </c>
      <c r="H1159" t="s">
        <v>50</v>
      </c>
      <c r="I1159" t="s">
        <v>51</v>
      </c>
      <c r="J1159" t="s">
        <v>102</v>
      </c>
      <c r="K1159" t="s">
        <v>102</v>
      </c>
      <c r="L1159" t="s">
        <v>138</v>
      </c>
      <c r="M1159" t="s">
        <v>52</v>
      </c>
      <c r="N1159" t="s">
        <v>3252</v>
      </c>
      <c r="O1159" t="s">
        <v>3498</v>
      </c>
      <c r="P1159" t="s">
        <v>3251</v>
      </c>
      <c r="Q1159" s="3">
        <v>300001342070635</v>
      </c>
      <c r="R1159" t="s">
        <v>2243</v>
      </c>
      <c r="S1159">
        <v>9250</v>
      </c>
      <c r="T1159">
        <v>9250</v>
      </c>
      <c r="U1159" s="3">
        <v>1</v>
      </c>
      <c r="V1159" t="s">
        <v>3252</v>
      </c>
      <c r="W1159" t="s">
        <v>3253</v>
      </c>
      <c r="X1159" t="s">
        <v>3254</v>
      </c>
      <c r="Y1159" s="3">
        <v>39</v>
      </c>
      <c r="Z1159" t="s">
        <v>3781</v>
      </c>
      <c r="AA1159" t="s">
        <v>4397</v>
      </c>
      <c r="AB1159" t="s">
        <v>3785</v>
      </c>
      <c r="AC1159" t="s">
        <v>3765</v>
      </c>
      <c r="AD1159" t="s">
        <v>110</v>
      </c>
      <c r="AE1159" t="s">
        <v>60</v>
      </c>
      <c r="AF1159" t="s">
        <v>3255</v>
      </c>
      <c r="AG1159" t="s">
        <v>3256</v>
      </c>
      <c r="AH1159" s="3">
        <v>1</v>
      </c>
      <c r="AI1159" s="3">
        <v>2023</v>
      </c>
      <c r="AJ1159" s="4">
        <v>45211</v>
      </c>
      <c r="AK1159" s="5">
        <v>45229</v>
      </c>
      <c r="AL1159" t="s">
        <v>3508</v>
      </c>
      <c r="AM1159" t="s">
        <v>61</v>
      </c>
      <c r="AN1159">
        <v>9250</v>
      </c>
      <c r="AO1159">
        <v>9250</v>
      </c>
      <c r="AQ1159" s="6">
        <v>9250</v>
      </c>
    </row>
    <row r="1160" spans="1:43" x14ac:dyDescent="0.3">
      <c r="A1160" t="s">
        <v>3497</v>
      </c>
      <c r="B1160" t="s">
        <v>137</v>
      </c>
      <c r="C1160" t="s">
        <v>46</v>
      </c>
      <c r="D1160" s="3">
        <v>72505</v>
      </c>
      <c r="E1160" t="s">
        <v>3465</v>
      </c>
      <c r="F1160" t="s">
        <v>48</v>
      </c>
      <c r="G1160" t="s">
        <v>49</v>
      </c>
      <c r="H1160" t="s">
        <v>50</v>
      </c>
      <c r="I1160" t="s">
        <v>51</v>
      </c>
      <c r="J1160" t="s">
        <v>102</v>
      </c>
      <c r="K1160" t="s">
        <v>102</v>
      </c>
      <c r="L1160" t="s">
        <v>138</v>
      </c>
      <c r="M1160" t="s">
        <v>52</v>
      </c>
      <c r="N1160" t="s">
        <v>3138</v>
      </c>
      <c r="O1160" t="s">
        <v>3498</v>
      </c>
      <c r="P1160" t="s">
        <v>3137</v>
      </c>
      <c r="Q1160" s="3">
        <v>300002491516330</v>
      </c>
      <c r="R1160" t="s">
        <v>2243</v>
      </c>
      <c r="S1160">
        <v>23756.91</v>
      </c>
      <c r="T1160">
        <v>23756.91</v>
      </c>
      <c r="U1160" s="3">
        <v>1</v>
      </c>
      <c r="V1160" t="s">
        <v>3138</v>
      </c>
      <c r="W1160" t="s">
        <v>2495</v>
      </c>
      <c r="X1160" t="s">
        <v>2496</v>
      </c>
      <c r="Y1160" s="3">
        <v>6</v>
      </c>
      <c r="Z1160" t="s">
        <v>4285</v>
      </c>
      <c r="AA1160" t="s">
        <v>4286</v>
      </c>
      <c r="AB1160" t="s">
        <v>4287</v>
      </c>
      <c r="AC1160" t="s">
        <v>4288</v>
      </c>
      <c r="AD1160" t="s">
        <v>110</v>
      </c>
      <c r="AE1160" t="s">
        <v>60</v>
      </c>
      <c r="AF1160" t="s">
        <v>2247</v>
      </c>
      <c r="AH1160" s="3">
        <v>0</v>
      </c>
      <c r="AI1160" s="3">
        <v>2025</v>
      </c>
      <c r="AJ1160" s="4">
        <v>45713</v>
      </c>
      <c r="AK1160" s="5">
        <v>45728</v>
      </c>
      <c r="AL1160" t="s">
        <v>3508</v>
      </c>
      <c r="AM1160" t="s">
        <v>116</v>
      </c>
      <c r="AN1160">
        <v>23756.91</v>
      </c>
      <c r="AO1160">
        <v>182.37</v>
      </c>
      <c r="AQ1160" s="6">
        <v>182.37</v>
      </c>
    </row>
    <row r="1161" spans="1:43" x14ac:dyDescent="0.3">
      <c r="A1161" t="s">
        <v>3497</v>
      </c>
      <c r="B1161" t="s">
        <v>150</v>
      </c>
      <c r="C1161" t="s">
        <v>46</v>
      </c>
      <c r="D1161" s="3">
        <v>72605</v>
      </c>
      <c r="E1161" t="s">
        <v>4646</v>
      </c>
      <c r="F1161" t="s">
        <v>48</v>
      </c>
      <c r="G1161" t="s">
        <v>49</v>
      </c>
      <c r="H1161" t="s">
        <v>50</v>
      </c>
      <c r="I1161" t="s">
        <v>51</v>
      </c>
      <c r="J1161" t="s">
        <v>102</v>
      </c>
      <c r="K1161" t="s">
        <v>102</v>
      </c>
      <c r="L1161" t="s">
        <v>138</v>
      </c>
      <c r="M1161" t="s">
        <v>52</v>
      </c>
      <c r="N1161" t="s">
        <v>3877</v>
      </c>
      <c r="O1161" t="s">
        <v>3498</v>
      </c>
      <c r="P1161" t="s">
        <v>3878</v>
      </c>
      <c r="Q1161" s="3">
        <v>300001628946647</v>
      </c>
      <c r="R1161" t="s">
        <v>2243</v>
      </c>
      <c r="S1161">
        <v>0</v>
      </c>
      <c r="T1161">
        <v>0</v>
      </c>
      <c r="U1161" s="3">
        <v>1</v>
      </c>
      <c r="V1161" t="s">
        <v>3877</v>
      </c>
      <c r="W1161" t="s">
        <v>2329</v>
      </c>
      <c r="X1161" t="s">
        <v>2330</v>
      </c>
      <c r="Y1161" s="3">
        <v>249</v>
      </c>
      <c r="Z1161" t="s">
        <v>3879</v>
      </c>
      <c r="AA1161" t="s">
        <v>3880</v>
      </c>
      <c r="AB1161" t="s">
        <v>3881</v>
      </c>
      <c r="AC1161" t="s">
        <v>3873</v>
      </c>
      <c r="AD1161" t="s">
        <v>110</v>
      </c>
      <c r="AE1161" t="s">
        <v>60</v>
      </c>
      <c r="AF1161" t="s">
        <v>2247</v>
      </c>
      <c r="AH1161" s="3">
        <v>0</v>
      </c>
      <c r="AI1161" s="3">
        <v>2024</v>
      </c>
      <c r="AJ1161" s="4">
        <v>45323</v>
      </c>
      <c r="AK1161" s="5">
        <v>45365</v>
      </c>
      <c r="AL1161" t="s">
        <v>3508</v>
      </c>
      <c r="AM1161" t="s">
        <v>116</v>
      </c>
      <c r="AN1161">
        <v>9000000</v>
      </c>
      <c r="AO1161">
        <v>68357.88</v>
      </c>
      <c r="AQ1161" s="6">
        <v>68357.88</v>
      </c>
    </row>
    <row r="1162" spans="1:43" x14ac:dyDescent="0.3">
      <c r="A1162" t="s">
        <v>3497</v>
      </c>
      <c r="B1162" t="s">
        <v>150</v>
      </c>
      <c r="C1162" t="s">
        <v>46</v>
      </c>
      <c r="D1162" s="3">
        <v>72605</v>
      </c>
      <c r="E1162" t="s">
        <v>4646</v>
      </c>
      <c r="F1162" t="s">
        <v>48</v>
      </c>
      <c r="G1162" t="s">
        <v>49</v>
      </c>
      <c r="H1162" t="s">
        <v>50</v>
      </c>
      <c r="I1162" t="s">
        <v>51</v>
      </c>
      <c r="J1162" t="s">
        <v>102</v>
      </c>
      <c r="K1162" t="s">
        <v>102</v>
      </c>
      <c r="L1162" t="s">
        <v>138</v>
      </c>
      <c r="M1162" t="s">
        <v>52</v>
      </c>
      <c r="N1162" t="s">
        <v>3877</v>
      </c>
      <c r="O1162" t="s">
        <v>3498</v>
      </c>
      <c r="P1162" t="s">
        <v>3878</v>
      </c>
      <c r="Q1162" s="3">
        <v>300001628946647</v>
      </c>
      <c r="R1162" t="s">
        <v>2243</v>
      </c>
      <c r="S1162">
        <v>0</v>
      </c>
      <c r="T1162">
        <v>0</v>
      </c>
      <c r="U1162" s="3">
        <v>1</v>
      </c>
      <c r="V1162" t="s">
        <v>3877</v>
      </c>
      <c r="W1162" t="s">
        <v>2329</v>
      </c>
      <c r="X1162" t="s">
        <v>2330</v>
      </c>
      <c r="Y1162" s="3">
        <v>250</v>
      </c>
      <c r="Z1162" t="s">
        <v>3879</v>
      </c>
      <c r="AA1162" t="s">
        <v>3880</v>
      </c>
      <c r="AB1162" t="s">
        <v>3881</v>
      </c>
      <c r="AC1162" t="s">
        <v>3873</v>
      </c>
      <c r="AD1162" t="s">
        <v>110</v>
      </c>
      <c r="AE1162" t="s">
        <v>60</v>
      </c>
      <c r="AF1162" t="s">
        <v>2247</v>
      </c>
      <c r="AH1162" s="3">
        <v>0</v>
      </c>
      <c r="AI1162" s="3">
        <v>2024</v>
      </c>
      <c r="AJ1162" s="4">
        <v>45323</v>
      </c>
      <c r="AK1162" s="5">
        <v>45365</v>
      </c>
      <c r="AL1162" t="s">
        <v>3508</v>
      </c>
      <c r="AM1162" t="s">
        <v>116</v>
      </c>
      <c r="AN1162">
        <v>-9000000</v>
      </c>
      <c r="AP1162">
        <v>68357.88</v>
      </c>
      <c r="AQ1162" s="6">
        <v>-68357.88</v>
      </c>
    </row>
    <row r="1163" spans="1:43" x14ac:dyDescent="0.3">
      <c r="A1163" t="s">
        <v>3497</v>
      </c>
      <c r="B1163" t="s">
        <v>137</v>
      </c>
      <c r="C1163" t="s">
        <v>46</v>
      </c>
      <c r="D1163" s="3">
        <v>72615</v>
      </c>
      <c r="E1163" t="s">
        <v>4655</v>
      </c>
      <c r="F1163" t="s">
        <v>48</v>
      </c>
      <c r="G1163" t="s">
        <v>49</v>
      </c>
      <c r="H1163" t="s">
        <v>50</v>
      </c>
      <c r="I1163" t="s">
        <v>51</v>
      </c>
      <c r="J1163" t="s">
        <v>102</v>
      </c>
      <c r="K1163" t="s">
        <v>102</v>
      </c>
      <c r="L1163" t="s">
        <v>138</v>
      </c>
      <c r="M1163" t="s">
        <v>52</v>
      </c>
      <c r="N1163" t="s">
        <v>4265</v>
      </c>
      <c r="O1163" t="s">
        <v>3498</v>
      </c>
      <c r="P1163" t="s">
        <v>4266</v>
      </c>
      <c r="Q1163" s="3">
        <v>300002468259506</v>
      </c>
      <c r="R1163" t="s">
        <v>2243</v>
      </c>
      <c r="S1163">
        <v>0</v>
      </c>
      <c r="T1163">
        <v>0</v>
      </c>
      <c r="U1163" s="3">
        <v>1</v>
      </c>
      <c r="V1163" t="s">
        <v>4265</v>
      </c>
      <c r="W1163" t="s">
        <v>4254</v>
      </c>
      <c r="X1163" t="s">
        <v>4255</v>
      </c>
      <c r="Y1163" s="3">
        <v>53</v>
      </c>
      <c r="Z1163" t="s">
        <v>4267</v>
      </c>
      <c r="AA1163" t="s">
        <v>4268</v>
      </c>
      <c r="AB1163" t="s">
        <v>4269</v>
      </c>
      <c r="AC1163" t="s">
        <v>4257</v>
      </c>
      <c r="AD1163" t="s">
        <v>110</v>
      </c>
      <c r="AE1163" t="s">
        <v>60</v>
      </c>
      <c r="AF1163" t="s">
        <v>2247</v>
      </c>
      <c r="AH1163" s="3">
        <v>0</v>
      </c>
      <c r="AI1163" s="3">
        <v>2025</v>
      </c>
      <c r="AJ1163" s="4">
        <v>45705</v>
      </c>
      <c r="AK1163" s="5">
        <v>45723</v>
      </c>
      <c r="AL1163" t="s">
        <v>3508</v>
      </c>
      <c r="AM1163" t="s">
        <v>116</v>
      </c>
      <c r="AN1163">
        <v>2337858</v>
      </c>
      <c r="AO1163">
        <v>17946.38</v>
      </c>
      <c r="AQ1163" s="6">
        <v>17946.38</v>
      </c>
    </row>
    <row r="1164" spans="1:43" x14ac:dyDescent="0.3">
      <c r="A1164" t="s">
        <v>3497</v>
      </c>
      <c r="B1164" t="s">
        <v>137</v>
      </c>
      <c r="C1164" t="s">
        <v>46</v>
      </c>
      <c r="D1164" s="3">
        <v>72615</v>
      </c>
      <c r="E1164" t="s">
        <v>4655</v>
      </c>
      <c r="F1164" t="s">
        <v>48</v>
      </c>
      <c r="G1164" t="s">
        <v>49</v>
      </c>
      <c r="H1164" t="s">
        <v>50</v>
      </c>
      <c r="I1164" t="s">
        <v>51</v>
      </c>
      <c r="J1164" t="s">
        <v>102</v>
      </c>
      <c r="K1164" t="s">
        <v>102</v>
      </c>
      <c r="L1164" t="s">
        <v>138</v>
      </c>
      <c r="M1164" t="s">
        <v>52</v>
      </c>
      <c r="N1164" t="s">
        <v>4265</v>
      </c>
      <c r="O1164" t="s">
        <v>3498</v>
      </c>
      <c r="P1164" t="s">
        <v>4266</v>
      </c>
      <c r="Q1164" s="3">
        <v>300002468259506</v>
      </c>
      <c r="R1164" t="s">
        <v>2243</v>
      </c>
      <c r="S1164">
        <v>0</v>
      </c>
      <c r="T1164">
        <v>0</v>
      </c>
      <c r="U1164" s="3">
        <v>1</v>
      </c>
      <c r="V1164" t="s">
        <v>4265</v>
      </c>
      <c r="W1164" t="s">
        <v>4254</v>
      </c>
      <c r="X1164" t="s">
        <v>4255</v>
      </c>
      <c r="Y1164" s="3">
        <v>56</v>
      </c>
      <c r="Z1164" t="s">
        <v>4267</v>
      </c>
      <c r="AA1164" t="s">
        <v>4268</v>
      </c>
      <c r="AB1164" t="s">
        <v>4269</v>
      </c>
      <c r="AC1164" t="s">
        <v>4257</v>
      </c>
      <c r="AD1164" t="s">
        <v>110</v>
      </c>
      <c r="AE1164" t="s">
        <v>60</v>
      </c>
      <c r="AF1164" t="s">
        <v>2247</v>
      </c>
      <c r="AH1164" s="3">
        <v>0</v>
      </c>
      <c r="AI1164" s="3">
        <v>2025</v>
      </c>
      <c r="AJ1164" s="4">
        <v>45705</v>
      </c>
      <c r="AK1164" s="5">
        <v>45723</v>
      </c>
      <c r="AL1164" t="s">
        <v>3508</v>
      </c>
      <c r="AM1164" t="s">
        <v>116</v>
      </c>
      <c r="AN1164">
        <v>-2337858</v>
      </c>
      <c r="AP1164">
        <v>17946.38</v>
      </c>
      <c r="AQ1164" s="6">
        <v>-17946.38</v>
      </c>
    </row>
    <row r="1165" spans="1:43" x14ac:dyDescent="0.3">
      <c r="A1165" t="s">
        <v>3497</v>
      </c>
      <c r="B1165" t="s">
        <v>137</v>
      </c>
      <c r="C1165" t="s">
        <v>46</v>
      </c>
      <c r="D1165" s="3">
        <v>72615</v>
      </c>
      <c r="E1165" t="s">
        <v>4655</v>
      </c>
      <c r="F1165" t="s">
        <v>48</v>
      </c>
      <c r="G1165" t="s">
        <v>49</v>
      </c>
      <c r="H1165" t="s">
        <v>50</v>
      </c>
      <c r="I1165" t="s">
        <v>51</v>
      </c>
      <c r="J1165" t="s">
        <v>102</v>
      </c>
      <c r="K1165" t="s">
        <v>102</v>
      </c>
      <c r="L1165" t="s">
        <v>138</v>
      </c>
      <c r="M1165" t="s">
        <v>52</v>
      </c>
      <c r="N1165" t="s">
        <v>4272</v>
      </c>
      <c r="O1165" t="s">
        <v>3498</v>
      </c>
      <c r="P1165" t="s">
        <v>4253</v>
      </c>
      <c r="Q1165" s="3">
        <v>300002491253192</v>
      </c>
      <c r="R1165" t="s">
        <v>2243</v>
      </c>
      <c r="S1165">
        <v>7337858</v>
      </c>
      <c r="T1165">
        <v>806858</v>
      </c>
      <c r="U1165" s="3">
        <v>2</v>
      </c>
      <c r="V1165" t="s">
        <v>4272</v>
      </c>
      <c r="W1165" t="s">
        <v>4254</v>
      </c>
      <c r="X1165" t="s">
        <v>4255</v>
      </c>
      <c r="Y1165" s="3">
        <v>3</v>
      </c>
      <c r="Z1165" t="s">
        <v>4273</v>
      </c>
      <c r="AA1165" t="s">
        <v>4274</v>
      </c>
      <c r="AB1165" t="s">
        <v>4275</v>
      </c>
      <c r="AC1165" t="s">
        <v>4257</v>
      </c>
      <c r="AD1165" t="s">
        <v>110</v>
      </c>
      <c r="AE1165" t="s">
        <v>60</v>
      </c>
      <c r="AF1165" t="s">
        <v>2247</v>
      </c>
      <c r="AH1165" s="3">
        <v>0</v>
      </c>
      <c r="AI1165" s="3">
        <v>2025</v>
      </c>
      <c r="AJ1165" s="4">
        <v>45705</v>
      </c>
      <c r="AK1165" s="5">
        <v>45734</v>
      </c>
      <c r="AL1165" t="s">
        <v>3580</v>
      </c>
      <c r="AM1165" t="s">
        <v>116</v>
      </c>
      <c r="AN1165">
        <v>806858</v>
      </c>
      <c r="AO1165">
        <v>6193.78</v>
      </c>
      <c r="AQ1165" s="6">
        <v>6193.78</v>
      </c>
    </row>
    <row r="1166" spans="1:43" x14ac:dyDescent="0.3">
      <c r="A1166" t="s">
        <v>3497</v>
      </c>
      <c r="B1166" t="s">
        <v>230</v>
      </c>
      <c r="C1166" t="s">
        <v>46</v>
      </c>
      <c r="D1166" s="3">
        <v>74120</v>
      </c>
      <c r="E1166" t="s">
        <v>3387</v>
      </c>
      <c r="F1166" t="s">
        <v>48</v>
      </c>
      <c r="G1166" t="s">
        <v>49</v>
      </c>
      <c r="H1166" t="s">
        <v>50</v>
      </c>
      <c r="I1166" t="s">
        <v>51</v>
      </c>
      <c r="J1166" t="s">
        <v>102</v>
      </c>
      <c r="K1166" t="s">
        <v>102</v>
      </c>
      <c r="L1166" t="s">
        <v>138</v>
      </c>
      <c r="M1166" t="s">
        <v>52</v>
      </c>
      <c r="N1166" t="s">
        <v>2456</v>
      </c>
      <c r="O1166" t="s">
        <v>3498</v>
      </c>
      <c r="P1166" t="s">
        <v>2455</v>
      </c>
      <c r="Q1166" s="3">
        <v>300001108244939</v>
      </c>
      <c r="R1166" t="s">
        <v>2243</v>
      </c>
      <c r="S1166">
        <v>623700</v>
      </c>
      <c r="T1166">
        <v>623700</v>
      </c>
      <c r="U1166" s="3">
        <v>1</v>
      </c>
      <c r="V1166" t="s">
        <v>2456</v>
      </c>
      <c r="W1166" t="s">
        <v>2457</v>
      </c>
      <c r="X1166" t="s">
        <v>2458</v>
      </c>
      <c r="Y1166" s="3">
        <v>45</v>
      </c>
      <c r="Z1166" t="s">
        <v>2443</v>
      </c>
      <c r="AA1166" t="s">
        <v>3651</v>
      </c>
      <c r="AB1166" t="s">
        <v>2444</v>
      </c>
      <c r="AC1166" t="s">
        <v>3652</v>
      </c>
      <c r="AD1166" t="s">
        <v>110</v>
      </c>
      <c r="AE1166" t="s">
        <v>60</v>
      </c>
      <c r="AF1166" t="s">
        <v>2462</v>
      </c>
      <c r="AG1166" t="s">
        <v>2463</v>
      </c>
      <c r="AH1166" s="3">
        <v>2</v>
      </c>
      <c r="AI1166" s="3">
        <v>2023</v>
      </c>
      <c r="AJ1166" s="4">
        <v>45119</v>
      </c>
      <c r="AK1166" s="5">
        <v>45119</v>
      </c>
      <c r="AL1166" t="s">
        <v>3508</v>
      </c>
      <c r="AM1166" t="s">
        <v>116</v>
      </c>
      <c r="AN1166">
        <v>0</v>
      </c>
      <c r="AO1166">
        <v>24.48</v>
      </c>
      <c r="AQ1166" s="6">
        <v>24.48</v>
      </c>
    </row>
    <row r="1167" spans="1:43" x14ac:dyDescent="0.3">
      <c r="A1167" t="s">
        <v>3497</v>
      </c>
      <c r="B1167" t="s">
        <v>230</v>
      </c>
      <c r="C1167" t="s">
        <v>46</v>
      </c>
      <c r="D1167" s="3">
        <v>74120</v>
      </c>
      <c r="E1167" t="s">
        <v>3387</v>
      </c>
      <c r="F1167" t="s">
        <v>48</v>
      </c>
      <c r="G1167" t="s">
        <v>49</v>
      </c>
      <c r="H1167" t="s">
        <v>50</v>
      </c>
      <c r="I1167" t="s">
        <v>51</v>
      </c>
      <c r="J1167" t="s">
        <v>102</v>
      </c>
      <c r="K1167" t="s">
        <v>102</v>
      </c>
      <c r="L1167" t="s">
        <v>138</v>
      </c>
      <c r="M1167" t="s">
        <v>52</v>
      </c>
      <c r="N1167" t="s">
        <v>2456</v>
      </c>
      <c r="O1167" t="s">
        <v>3498</v>
      </c>
      <c r="P1167" t="s">
        <v>2455</v>
      </c>
      <c r="Q1167" s="3">
        <v>300001108244939</v>
      </c>
      <c r="R1167" t="s">
        <v>2243</v>
      </c>
      <c r="S1167">
        <v>623700</v>
      </c>
      <c r="T1167">
        <v>623700</v>
      </c>
      <c r="U1167" s="3">
        <v>1</v>
      </c>
      <c r="V1167" t="s">
        <v>2456</v>
      </c>
      <c r="W1167" t="s">
        <v>2457</v>
      </c>
      <c r="X1167" t="s">
        <v>2458</v>
      </c>
      <c r="Y1167" s="3">
        <v>105</v>
      </c>
      <c r="Z1167" t="s">
        <v>2443</v>
      </c>
      <c r="AA1167" t="s">
        <v>3651</v>
      </c>
      <c r="AB1167" t="s">
        <v>3653</v>
      </c>
      <c r="AC1167" t="s">
        <v>3652</v>
      </c>
      <c r="AD1167" t="s">
        <v>110</v>
      </c>
      <c r="AE1167" t="s">
        <v>60</v>
      </c>
      <c r="AF1167" t="s">
        <v>2462</v>
      </c>
      <c r="AG1167" t="s">
        <v>2463</v>
      </c>
      <c r="AH1167" s="3">
        <v>2</v>
      </c>
      <c r="AI1167" s="3">
        <v>2023</v>
      </c>
      <c r="AJ1167" s="4">
        <v>45119</v>
      </c>
      <c r="AK1167" s="5">
        <v>45119</v>
      </c>
      <c r="AL1167" t="s">
        <v>3508</v>
      </c>
      <c r="AM1167" t="s">
        <v>116</v>
      </c>
      <c r="AN1167">
        <v>623700</v>
      </c>
      <c r="AO1167">
        <v>4500</v>
      </c>
      <c r="AQ1167" s="6">
        <v>4500</v>
      </c>
    </row>
    <row r="1168" spans="1:43" x14ac:dyDescent="0.3">
      <c r="A1168" t="s">
        <v>3497</v>
      </c>
      <c r="B1168" t="s">
        <v>247</v>
      </c>
      <c r="C1168" t="s">
        <v>46</v>
      </c>
      <c r="D1168" s="3">
        <v>74120</v>
      </c>
      <c r="E1168" t="s">
        <v>3387</v>
      </c>
      <c r="F1168" t="s">
        <v>48</v>
      </c>
      <c r="G1168" t="s">
        <v>49</v>
      </c>
      <c r="H1168" t="s">
        <v>50</v>
      </c>
      <c r="I1168" t="s">
        <v>51</v>
      </c>
      <c r="J1168" t="s">
        <v>102</v>
      </c>
      <c r="K1168" t="s">
        <v>102</v>
      </c>
      <c r="L1168" t="s">
        <v>138</v>
      </c>
      <c r="M1168" t="s">
        <v>52</v>
      </c>
      <c r="N1168" t="s">
        <v>3779</v>
      </c>
      <c r="O1168" t="s">
        <v>3498</v>
      </c>
      <c r="P1168" t="s">
        <v>3780</v>
      </c>
      <c r="Q1168" s="3">
        <v>300001342070628</v>
      </c>
      <c r="R1168" t="s">
        <v>2243</v>
      </c>
      <c r="S1168">
        <v>0</v>
      </c>
      <c r="T1168">
        <v>0</v>
      </c>
      <c r="U1168" s="3">
        <v>1</v>
      </c>
      <c r="V1168" t="s">
        <v>3779</v>
      </c>
      <c r="W1168" t="s">
        <v>2457</v>
      </c>
      <c r="X1168" t="s">
        <v>2458</v>
      </c>
      <c r="Y1168" s="3">
        <v>8</v>
      </c>
      <c r="Z1168" t="s">
        <v>3781</v>
      </c>
      <c r="AA1168" t="s">
        <v>3782</v>
      </c>
      <c r="AB1168" t="s">
        <v>3783</v>
      </c>
      <c r="AC1168" t="s">
        <v>3784</v>
      </c>
      <c r="AD1168" t="s">
        <v>110</v>
      </c>
      <c r="AE1168" t="s">
        <v>60</v>
      </c>
      <c r="AF1168" t="s">
        <v>2462</v>
      </c>
      <c r="AG1168" t="s">
        <v>2463</v>
      </c>
      <c r="AH1168" s="3">
        <v>1</v>
      </c>
      <c r="AI1168" s="3">
        <v>2023</v>
      </c>
      <c r="AJ1168" s="4">
        <v>45223</v>
      </c>
      <c r="AK1168" s="5">
        <v>45229</v>
      </c>
      <c r="AL1168" t="s">
        <v>3508</v>
      </c>
      <c r="AM1168" t="s">
        <v>116</v>
      </c>
      <c r="AN1168">
        <v>0</v>
      </c>
      <c r="AO1168">
        <v>499.87</v>
      </c>
      <c r="AQ1168" s="6">
        <v>499.87</v>
      </c>
    </row>
    <row r="1169" spans="1:43" x14ac:dyDescent="0.3">
      <c r="A1169" t="s">
        <v>3497</v>
      </c>
      <c r="B1169" t="s">
        <v>247</v>
      </c>
      <c r="C1169" t="s">
        <v>46</v>
      </c>
      <c r="D1169" s="3">
        <v>74120</v>
      </c>
      <c r="E1169" t="s">
        <v>3387</v>
      </c>
      <c r="F1169" t="s">
        <v>48</v>
      </c>
      <c r="G1169" t="s">
        <v>49</v>
      </c>
      <c r="H1169" t="s">
        <v>50</v>
      </c>
      <c r="I1169" t="s">
        <v>51</v>
      </c>
      <c r="J1169" t="s">
        <v>102</v>
      </c>
      <c r="K1169" t="s">
        <v>102</v>
      </c>
      <c r="L1169" t="s">
        <v>138</v>
      </c>
      <c r="M1169" t="s">
        <v>52</v>
      </c>
      <c r="N1169" t="s">
        <v>3779</v>
      </c>
      <c r="O1169" t="s">
        <v>3498</v>
      </c>
      <c r="P1169" t="s">
        <v>3780</v>
      </c>
      <c r="Q1169" s="3">
        <v>300001342070628</v>
      </c>
      <c r="R1169" t="s">
        <v>2243</v>
      </c>
      <c r="S1169">
        <v>0</v>
      </c>
      <c r="T1169">
        <v>0</v>
      </c>
      <c r="U1169" s="3">
        <v>1</v>
      </c>
      <c r="V1169" t="s">
        <v>3779</v>
      </c>
      <c r="W1169" t="s">
        <v>2457</v>
      </c>
      <c r="X1169" t="s">
        <v>2458</v>
      </c>
      <c r="Y1169" s="3">
        <v>10</v>
      </c>
      <c r="Z1169" t="s">
        <v>3781</v>
      </c>
      <c r="AA1169" t="s">
        <v>3782</v>
      </c>
      <c r="AB1169" t="s">
        <v>3783</v>
      </c>
      <c r="AC1169" t="s">
        <v>3784</v>
      </c>
      <c r="AD1169" t="s">
        <v>110</v>
      </c>
      <c r="AE1169" t="s">
        <v>60</v>
      </c>
      <c r="AF1169" t="s">
        <v>2462</v>
      </c>
      <c r="AG1169" t="s">
        <v>2463</v>
      </c>
      <c r="AH1169" s="3">
        <v>1</v>
      </c>
      <c r="AI1169" s="3">
        <v>2023</v>
      </c>
      <c r="AJ1169" s="4">
        <v>45223</v>
      </c>
      <c r="AK1169" s="5">
        <v>45229</v>
      </c>
      <c r="AL1169" t="s">
        <v>3508</v>
      </c>
      <c r="AM1169" t="s">
        <v>116</v>
      </c>
      <c r="AN1169">
        <v>0</v>
      </c>
      <c r="AP1169">
        <v>499.87</v>
      </c>
      <c r="AQ1169" s="6">
        <v>-499.87</v>
      </c>
    </row>
    <row r="1170" spans="1:43" x14ac:dyDescent="0.3">
      <c r="A1170" t="s">
        <v>3497</v>
      </c>
      <c r="B1170" t="s">
        <v>247</v>
      </c>
      <c r="C1170" t="s">
        <v>46</v>
      </c>
      <c r="D1170" s="3">
        <v>74120</v>
      </c>
      <c r="E1170" t="s">
        <v>3387</v>
      </c>
      <c r="F1170" t="s">
        <v>48</v>
      </c>
      <c r="G1170" t="s">
        <v>49</v>
      </c>
      <c r="H1170" t="s">
        <v>50</v>
      </c>
      <c r="I1170" t="s">
        <v>51</v>
      </c>
      <c r="J1170" t="s">
        <v>102</v>
      </c>
      <c r="K1170" t="s">
        <v>102</v>
      </c>
      <c r="L1170" t="s">
        <v>138</v>
      </c>
      <c r="M1170" t="s">
        <v>52</v>
      </c>
      <c r="N1170" t="s">
        <v>3779</v>
      </c>
      <c r="O1170" t="s">
        <v>3498</v>
      </c>
      <c r="P1170" t="s">
        <v>3780</v>
      </c>
      <c r="Q1170" s="3">
        <v>300001342070628</v>
      </c>
      <c r="R1170" t="s">
        <v>2243</v>
      </c>
      <c r="S1170">
        <v>0</v>
      </c>
      <c r="T1170">
        <v>0</v>
      </c>
      <c r="U1170" s="3">
        <v>1</v>
      </c>
      <c r="V1170" t="s">
        <v>3779</v>
      </c>
      <c r="W1170" t="s">
        <v>2457</v>
      </c>
      <c r="X1170" t="s">
        <v>2458</v>
      </c>
      <c r="Y1170" s="3">
        <v>54</v>
      </c>
      <c r="Z1170" t="s">
        <v>3781</v>
      </c>
      <c r="AA1170" t="s">
        <v>3782</v>
      </c>
      <c r="AB1170" t="s">
        <v>3785</v>
      </c>
      <c r="AC1170" t="s">
        <v>3784</v>
      </c>
      <c r="AD1170" t="s">
        <v>110</v>
      </c>
      <c r="AE1170" t="s">
        <v>60</v>
      </c>
      <c r="AF1170" t="s">
        <v>2462</v>
      </c>
      <c r="AG1170" t="s">
        <v>2463</v>
      </c>
      <c r="AH1170" s="3">
        <v>1</v>
      </c>
      <c r="AI1170" s="3">
        <v>2023</v>
      </c>
      <c r="AJ1170" s="4">
        <v>45223</v>
      </c>
      <c r="AK1170" s="5">
        <v>45229</v>
      </c>
      <c r="AL1170" t="s">
        <v>3508</v>
      </c>
      <c r="AM1170" t="s">
        <v>116</v>
      </c>
      <c r="AN1170">
        <v>2078999</v>
      </c>
      <c r="AO1170">
        <v>15000</v>
      </c>
      <c r="AQ1170" s="6">
        <v>15000</v>
      </c>
    </row>
    <row r="1171" spans="1:43" x14ac:dyDescent="0.3">
      <c r="A1171" t="s">
        <v>3497</v>
      </c>
      <c r="B1171" t="s">
        <v>247</v>
      </c>
      <c r="C1171" t="s">
        <v>46</v>
      </c>
      <c r="D1171" s="3">
        <v>74120</v>
      </c>
      <c r="E1171" t="s">
        <v>3387</v>
      </c>
      <c r="F1171" t="s">
        <v>48</v>
      </c>
      <c r="G1171" t="s">
        <v>49</v>
      </c>
      <c r="H1171" t="s">
        <v>50</v>
      </c>
      <c r="I1171" t="s">
        <v>51</v>
      </c>
      <c r="J1171" t="s">
        <v>102</v>
      </c>
      <c r="K1171" t="s">
        <v>102</v>
      </c>
      <c r="L1171" t="s">
        <v>138</v>
      </c>
      <c r="M1171" t="s">
        <v>52</v>
      </c>
      <c r="N1171" t="s">
        <v>3779</v>
      </c>
      <c r="O1171" t="s">
        <v>3498</v>
      </c>
      <c r="P1171" t="s">
        <v>3780</v>
      </c>
      <c r="Q1171" s="3">
        <v>300001342070628</v>
      </c>
      <c r="R1171" t="s">
        <v>2243</v>
      </c>
      <c r="S1171">
        <v>0</v>
      </c>
      <c r="T1171">
        <v>0</v>
      </c>
      <c r="U1171" s="3">
        <v>1</v>
      </c>
      <c r="V1171" t="s">
        <v>3779</v>
      </c>
      <c r="W1171" t="s">
        <v>2457</v>
      </c>
      <c r="X1171" t="s">
        <v>2458</v>
      </c>
      <c r="Y1171" s="3">
        <v>56</v>
      </c>
      <c r="Z1171" t="s">
        <v>3781</v>
      </c>
      <c r="AA1171" t="s">
        <v>3782</v>
      </c>
      <c r="AB1171" t="s">
        <v>3785</v>
      </c>
      <c r="AC1171" t="s">
        <v>3784</v>
      </c>
      <c r="AD1171" t="s">
        <v>110</v>
      </c>
      <c r="AE1171" t="s">
        <v>60</v>
      </c>
      <c r="AF1171" t="s">
        <v>2462</v>
      </c>
      <c r="AG1171" t="s">
        <v>2463</v>
      </c>
      <c r="AH1171" s="3">
        <v>1</v>
      </c>
      <c r="AI1171" s="3">
        <v>2023</v>
      </c>
      <c r="AJ1171" s="4">
        <v>45223</v>
      </c>
      <c r="AK1171" s="5">
        <v>45229</v>
      </c>
      <c r="AL1171" t="s">
        <v>3508</v>
      </c>
      <c r="AM1171" t="s">
        <v>116</v>
      </c>
      <c r="AN1171">
        <v>-2078999</v>
      </c>
      <c r="AP1171">
        <v>15000</v>
      </c>
      <c r="AQ1171" s="6">
        <v>-15000</v>
      </c>
    </row>
    <row r="1172" spans="1:43" x14ac:dyDescent="0.3">
      <c r="A1172" t="s">
        <v>3497</v>
      </c>
      <c r="B1172" t="s">
        <v>247</v>
      </c>
      <c r="C1172" t="s">
        <v>46</v>
      </c>
      <c r="D1172" s="3">
        <v>74120</v>
      </c>
      <c r="E1172" t="s">
        <v>3387</v>
      </c>
      <c r="F1172" t="s">
        <v>48</v>
      </c>
      <c r="G1172" t="s">
        <v>49</v>
      </c>
      <c r="H1172" t="s">
        <v>50</v>
      </c>
      <c r="I1172" t="s">
        <v>51</v>
      </c>
      <c r="J1172" t="s">
        <v>102</v>
      </c>
      <c r="K1172" t="s">
        <v>102</v>
      </c>
      <c r="L1172" t="s">
        <v>138</v>
      </c>
      <c r="M1172" t="s">
        <v>52</v>
      </c>
      <c r="N1172" t="s">
        <v>3779</v>
      </c>
      <c r="O1172" t="s">
        <v>3498</v>
      </c>
      <c r="P1172" t="s">
        <v>3780</v>
      </c>
      <c r="Q1172" s="3">
        <v>300001342070628</v>
      </c>
      <c r="R1172" t="s">
        <v>2243</v>
      </c>
      <c r="S1172">
        <v>0</v>
      </c>
      <c r="T1172">
        <v>0</v>
      </c>
      <c r="U1172" s="3">
        <v>2</v>
      </c>
      <c r="V1172" t="s">
        <v>3779</v>
      </c>
      <c r="W1172" t="s">
        <v>2457</v>
      </c>
      <c r="X1172" t="s">
        <v>2458</v>
      </c>
      <c r="Y1172" s="3">
        <v>7</v>
      </c>
      <c r="Z1172" t="s">
        <v>3781</v>
      </c>
      <c r="AA1172" t="s">
        <v>3786</v>
      </c>
      <c r="AB1172" t="s">
        <v>3783</v>
      </c>
      <c r="AC1172" t="s">
        <v>3784</v>
      </c>
      <c r="AD1172" t="s">
        <v>110</v>
      </c>
      <c r="AE1172" t="s">
        <v>60</v>
      </c>
      <c r="AF1172" t="s">
        <v>2462</v>
      </c>
      <c r="AG1172" t="s">
        <v>2463</v>
      </c>
      <c r="AH1172" s="3">
        <v>3</v>
      </c>
      <c r="AI1172" s="3">
        <v>2023</v>
      </c>
      <c r="AJ1172" s="4">
        <v>45223</v>
      </c>
      <c r="AK1172" s="5">
        <v>45229</v>
      </c>
      <c r="AL1172" t="s">
        <v>3580</v>
      </c>
      <c r="AM1172" t="s">
        <v>116</v>
      </c>
      <c r="AN1172">
        <v>0</v>
      </c>
      <c r="AO1172">
        <v>241.88</v>
      </c>
      <c r="AQ1172" s="6">
        <v>241.88</v>
      </c>
    </row>
    <row r="1173" spans="1:43" x14ac:dyDescent="0.3">
      <c r="A1173" t="s">
        <v>3497</v>
      </c>
      <c r="B1173" t="s">
        <v>247</v>
      </c>
      <c r="C1173" t="s">
        <v>46</v>
      </c>
      <c r="D1173" s="3">
        <v>74120</v>
      </c>
      <c r="E1173" t="s">
        <v>3387</v>
      </c>
      <c r="F1173" t="s">
        <v>48</v>
      </c>
      <c r="G1173" t="s">
        <v>49</v>
      </c>
      <c r="H1173" t="s">
        <v>50</v>
      </c>
      <c r="I1173" t="s">
        <v>51</v>
      </c>
      <c r="J1173" t="s">
        <v>102</v>
      </c>
      <c r="K1173" t="s">
        <v>102</v>
      </c>
      <c r="L1173" t="s">
        <v>138</v>
      </c>
      <c r="M1173" t="s">
        <v>52</v>
      </c>
      <c r="N1173" t="s">
        <v>3779</v>
      </c>
      <c r="O1173" t="s">
        <v>3498</v>
      </c>
      <c r="P1173" t="s">
        <v>3780</v>
      </c>
      <c r="Q1173" s="3">
        <v>300001342070628</v>
      </c>
      <c r="R1173" t="s">
        <v>2243</v>
      </c>
      <c r="S1173">
        <v>0</v>
      </c>
      <c r="T1173">
        <v>0</v>
      </c>
      <c r="U1173" s="3">
        <v>2</v>
      </c>
      <c r="V1173" t="s">
        <v>3779</v>
      </c>
      <c r="W1173" t="s">
        <v>2457</v>
      </c>
      <c r="X1173" t="s">
        <v>2458</v>
      </c>
      <c r="Y1173" s="3">
        <v>9</v>
      </c>
      <c r="Z1173" t="s">
        <v>3781</v>
      </c>
      <c r="AA1173" t="s">
        <v>3786</v>
      </c>
      <c r="AB1173" t="s">
        <v>3783</v>
      </c>
      <c r="AC1173" t="s">
        <v>3784</v>
      </c>
      <c r="AD1173" t="s">
        <v>110</v>
      </c>
      <c r="AE1173" t="s">
        <v>60</v>
      </c>
      <c r="AF1173" t="s">
        <v>2462</v>
      </c>
      <c r="AG1173" t="s">
        <v>2463</v>
      </c>
      <c r="AH1173" s="3">
        <v>3</v>
      </c>
      <c r="AI1173" s="3">
        <v>2023</v>
      </c>
      <c r="AJ1173" s="4">
        <v>45223</v>
      </c>
      <c r="AK1173" s="5">
        <v>45229</v>
      </c>
      <c r="AL1173" t="s">
        <v>3580</v>
      </c>
      <c r="AM1173" t="s">
        <v>116</v>
      </c>
      <c r="AN1173">
        <v>0</v>
      </c>
      <c r="AP1173">
        <v>241.88</v>
      </c>
      <c r="AQ1173" s="6">
        <v>-241.88</v>
      </c>
    </row>
    <row r="1174" spans="1:43" x14ac:dyDescent="0.3">
      <c r="A1174" t="s">
        <v>3497</v>
      </c>
      <c r="B1174" t="s">
        <v>247</v>
      </c>
      <c r="C1174" t="s">
        <v>46</v>
      </c>
      <c r="D1174" s="3">
        <v>74120</v>
      </c>
      <c r="E1174" t="s">
        <v>3387</v>
      </c>
      <c r="F1174" t="s">
        <v>48</v>
      </c>
      <c r="G1174" t="s">
        <v>49</v>
      </c>
      <c r="H1174" t="s">
        <v>50</v>
      </c>
      <c r="I1174" t="s">
        <v>51</v>
      </c>
      <c r="J1174" t="s">
        <v>102</v>
      </c>
      <c r="K1174" t="s">
        <v>102</v>
      </c>
      <c r="L1174" t="s">
        <v>138</v>
      </c>
      <c r="M1174" t="s">
        <v>52</v>
      </c>
      <c r="N1174" t="s">
        <v>3779</v>
      </c>
      <c r="O1174" t="s">
        <v>3498</v>
      </c>
      <c r="P1174" t="s">
        <v>3780</v>
      </c>
      <c r="Q1174" s="3">
        <v>300001342070628</v>
      </c>
      <c r="R1174" t="s">
        <v>2243</v>
      </c>
      <c r="S1174">
        <v>0</v>
      </c>
      <c r="T1174">
        <v>0</v>
      </c>
      <c r="U1174" s="3">
        <v>2</v>
      </c>
      <c r="V1174" t="s">
        <v>3779</v>
      </c>
      <c r="W1174" t="s">
        <v>2457</v>
      </c>
      <c r="X1174" t="s">
        <v>2458</v>
      </c>
      <c r="Y1174" s="3">
        <v>53</v>
      </c>
      <c r="Z1174" t="s">
        <v>3781</v>
      </c>
      <c r="AA1174" t="s">
        <v>3786</v>
      </c>
      <c r="AB1174" t="s">
        <v>3785</v>
      </c>
      <c r="AC1174" t="s">
        <v>3784</v>
      </c>
      <c r="AD1174" t="s">
        <v>110</v>
      </c>
      <c r="AE1174" t="s">
        <v>60</v>
      </c>
      <c r="AF1174" t="s">
        <v>2462</v>
      </c>
      <c r="AG1174" t="s">
        <v>2463</v>
      </c>
      <c r="AH1174" s="3">
        <v>3</v>
      </c>
      <c r="AI1174" s="3">
        <v>2023</v>
      </c>
      <c r="AJ1174" s="4">
        <v>45223</v>
      </c>
      <c r="AK1174" s="5">
        <v>45229</v>
      </c>
      <c r="AL1174" t="s">
        <v>3580</v>
      </c>
      <c r="AM1174" t="s">
        <v>116</v>
      </c>
      <c r="AN1174">
        <v>1005991</v>
      </c>
      <c r="AO1174">
        <v>7258.24</v>
      </c>
      <c r="AQ1174" s="6">
        <v>7258.24</v>
      </c>
    </row>
    <row r="1175" spans="1:43" x14ac:dyDescent="0.3">
      <c r="A1175" t="s">
        <v>3497</v>
      </c>
      <c r="B1175" t="s">
        <v>247</v>
      </c>
      <c r="C1175" t="s">
        <v>46</v>
      </c>
      <c r="D1175" s="3">
        <v>74120</v>
      </c>
      <c r="E1175" t="s">
        <v>3387</v>
      </c>
      <c r="F1175" t="s">
        <v>48</v>
      </c>
      <c r="G1175" t="s">
        <v>49</v>
      </c>
      <c r="H1175" t="s">
        <v>50</v>
      </c>
      <c r="I1175" t="s">
        <v>51</v>
      </c>
      <c r="J1175" t="s">
        <v>102</v>
      </c>
      <c r="K1175" t="s">
        <v>102</v>
      </c>
      <c r="L1175" t="s">
        <v>138</v>
      </c>
      <c r="M1175" t="s">
        <v>52</v>
      </c>
      <c r="N1175" t="s">
        <v>3779</v>
      </c>
      <c r="O1175" t="s">
        <v>3498</v>
      </c>
      <c r="P1175" t="s">
        <v>3780</v>
      </c>
      <c r="Q1175" s="3">
        <v>300001342070628</v>
      </c>
      <c r="R1175" t="s">
        <v>2243</v>
      </c>
      <c r="S1175">
        <v>0</v>
      </c>
      <c r="T1175">
        <v>0</v>
      </c>
      <c r="U1175" s="3">
        <v>2</v>
      </c>
      <c r="V1175" t="s">
        <v>3779</v>
      </c>
      <c r="W1175" t="s">
        <v>2457</v>
      </c>
      <c r="X1175" t="s">
        <v>2458</v>
      </c>
      <c r="Y1175" s="3">
        <v>55</v>
      </c>
      <c r="Z1175" t="s">
        <v>3781</v>
      </c>
      <c r="AA1175" t="s">
        <v>3786</v>
      </c>
      <c r="AB1175" t="s">
        <v>3785</v>
      </c>
      <c r="AC1175" t="s">
        <v>3784</v>
      </c>
      <c r="AD1175" t="s">
        <v>110</v>
      </c>
      <c r="AE1175" t="s">
        <v>60</v>
      </c>
      <c r="AF1175" t="s">
        <v>2462</v>
      </c>
      <c r="AG1175" t="s">
        <v>2463</v>
      </c>
      <c r="AH1175" s="3">
        <v>3</v>
      </c>
      <c r="AI1175" s="3">
        <v>2023</v>
      </c>
      <c r="AJ1175" s="4">
        <v>45223</v>
      </c>
      <c r="AK1175" s="5">
        <v>45229</v>
      </c>
      <c r="AL1175" t="s">
        <v>3580</v>
      </c>
      <c r="AM1175" t="s">
        <v>116</v>
      </c>
      <c r="AN1175">
        <v>-1005991</v>
      </c>
      <c r="AP1175">
        <v>7258.24</v>
      </c>
      <c r="AQ1175" s="6">
        <v>-7258.24</v>
      </c>
    </row>
    <row r="1176" spans="1:43" x14ac:dyDescent="0.3">
      <c r="A1176" t="s">
        <v>3497</v>
      </c>
      <c r="B1176" t="s">
        <v>440</v>
      </c>
      <c r="C1176" t="s">
        <v>46</v>
      </c>
      <c r="D1176" s="3">
        <v>74120</v>
      </c>
      <c r="E1176" t="s">
        <v>3387</v>
      </c>
      <c r="F1176" t="s">
        <v>48</v>
      </c>
      <c r="G1176" t="s">
        <v>49</v>
      </c>
      <c r="H1176" t="s">
        <v>50</v>
      </c>
      <c r="I1176" t="s">
        <v>51</v>
      </c>
      <c r="J1176" t="s">
        <v>102</v>
      </c>
      <c r="K1176" t="s">
        <v>102</v>
      </c>
      <c r="L1176" t="s">
        <v>138</v>
      </c>
      <c r="M1176" t="s">
        <v>52</v>
      </c>
      <c r="N1176" t="s">
        <v>2671</v>
      </c>
      <c r="O1176" t="s">
        <v>3498</v>
      </c>
      <c r="P1176" t="s">
        <v>2670</v>
      </c>
      <c r="Q1176" s="3">
        <v>300001342703927</v>
      </c>
      <c r="R1176" t="s">
        <v>2243</v>
      </c>
      <c r="S1176">
        <v>3084990</v>
      </c>
      <c r="T1176">
        <v>-1729220</v>
      </c>
      <c r="U1176" s="3">
        <v>4</v>
      </c>
      <c r="V1176" t="s">
        <v>2671</v>
      </c>
      <c r="W1176" t="s">
        <v>2457</v>
      </c>
      <c r="X1176" t="s">
        <v>2458</v>
      </c>
      <c r="Y1176" s="3">
        <v>74</v>
      </c>
      <c r="Z1176" t="s">
        <v>2672</v>
      </c>
      <c r="AA1176" t="s">
        <v>3787</v>
      </c>
      <c r="AB1176" t="s">
        <v>3788</v>
      </c>
      <c r="AC1176" t="s">
        <v>3544</v>
      </c>
      <c r="AD1176" t="s">
        <v>2675</v>
      </c>
      <c r="AE1176" t="s">
        <v>60</v>
      </c>
      <c r="AF1176" t="s">
        <v>2247</v>
      </c>
      <c r="AH1176" s="3">
        <v>0</v>
      </c>
      <c r="AI1176" s="3">
        <v>2024</v>
      </c>
      <c r="AJ1176" s="4">
        <v>45383</v>
      </c>
      <c r="AK1176" s="5">
        <v>45407</v>
      </c>
      <c r="AL1176" t="s">
        <v>3582</v>
      </c>
      <c r="AM1176" t="s">
        <v>116</v>
      </c>
      <c r="AN1176">
        <v>-1729220</v>
      </c>
      <c r="AP1176">
        <v>12892.11</v>
      </c>
      <c r="AQ1176" s="6">
        <v>-12892.11</v>
      </c>
    </row>
    <row r="1177" spans="1:43" x14ac:dyDescent="0.3">
      <c r="A1177" t="s">
        <v>3497</v>
      </c>
      <c r="B1177" t="s">
        <v>247</v>
      </c>
      <c r="C1177" t="s">
        <v>46</v>
      </c>
      <c r="D1177" s="3">
        <v>74120</v>
      </c>
      <c r="E1177" t="s">
        <v>3387</v>
      </c>
      <c r="F1177" t="s">
        <v>48</v>
      </c>
      <c r="G1177" t="s">
        <v>49</v>
      </c>
      <c r="H1177" t="s">
        <v>50</v>
      </c>
      <c r="I1177" t="s">
        <v>51</v>
      </c>
      <c r="J1177" t="s">
        <v>102</v>
      </c>
      <c r="K1177" t="s">
        <v>102</v>
      </c>
      <c r="L1177" t="s">
        <v>138</v>
      </c>
      <c r="M1177" t="s">
        <v>52</v>
      </c>
      <c r="N1177" t="s">
        <v>2671</v>
      </c>
      <c r="O1177" t="s">
        <v>3498</v>
      </c>
      <c r="P1177" t="s">
        <v>2670</v>
      </c>
      <c r="Q1177" s="3">
        <v>300001342703927</v>
      </c>
      <c r="R1177" t="s">
        <v>2243</v>
      </c>
      <c r="S1177">
        <v>3084990</v>
      </c>
      <c r="T1177">
        <v>1005991</v>
      </c>
      <c r="U1177" s="3">
        <v>2</v>
      </c>
      <c r="V1177" t="s">
        <v>2671</v>
      </c>
      <c r="W1177" t="s">
        <v>2457</v>
      </c>
      <c r="X1177" t="s">
        <v>2458</v>
      </c>
      <c r="Y1177" s="3">
        <v>29</v>
      </c>
      <c r="Z1177" t="s">
        <v>3789</v>
      </c>
      <c r="AA1177" t="s">
        <v>3790</v>
      </c>
      <c r="AB1177" t="s">
        <v>3791</v>
      </c>
      <c r="AC1177" t="s">
        <v>3784</v>
      </c>
      <c r="AD1177" t="s">
        <v>110</v>
      </c>
      <c r="AE1177" t="s">
        <v>60</v>
      </c>
      <c r="AF1177" t="s">
        <v>2462</v>
      </c>
      <c r="AG1177" t="s">
        <v>2463</v>
      </c>
      <c r="AH1177" s="3">
        <v>3</v>
      </c>
      <c r="AI1177" s="3">
        <v>2023</v>
      </c>
      <c r="AJ1177" s="4">
        <v>45223</v>
      </c>
      <c r="AK1177" s="5">
        <v>45230</v>
      </c>
      <c r="AL1177" t="s">
        <v>3580</v>
      </c>
      <c r="AM1177" t="s">
        <v>116</v>
      </c>
      <c r="AN1177">
        <v>0</v>
      </c>
      <c r="AO1177">
        <v>241.88</v>
      </c>
      <c r="AQ1177" s="6">
        <v>241.88</v>
      </c>
    </row>
    <row r="1178" spans="1:43" x14ac:dyDescent="0.3">
      <c r="A1178" t="s">
        <v>3497</v>
      </c>
      <c r="B1178" t="s">
        <v>247</v>
      </c>
      <c r="C1178" t="s">
        <v>46</v>
      </c>
      <c r="D1178" s="3">
        <v>74120</v>
      </c>
      <c r="E1178" t="s">
        <v>3387</v>
      </c>
      <c r="F1178" t="s">
        <v>48</v>
      </c>
      <c r="G1178" t="s">
        <v>49</v>
      </c>
      <c r="H1178" t="s">
        <v>50</v>
      </c>
      <c r="I1178" t="s">
        <v>51</v>
      </c>
      <c r="J1178" t="s">
        <v>102</v>
      </c>
      <c r="K1178" t="s">
        <v>102</v>
      </c>
      <c r="L1178" t="s">
        <v>138</v>
      </c>
      <c r="M1178" t="s">
        <v>52</v>
      </c>
      <c r="N1178" t="s">
        <v>2671</v>
      </c>
      <c r="O1178" t="s">
        <v>3498</v>
      </c>
      <c r="P1178" t="s">
        <v>2670</v>
      </c>
      <c r="Q1178" s="3">
        <v>300001342703927</v>
      </c>
      <c r="R1178" t="s">
        <v>2243</v>
      </c>
      <c r="S1178">
        <v>3084990</v>
      </c>
      <c r="T1178">
        <v>1005991</v>
      </c>
      <c r="U1178" s="3">
        <v>2</v>
      </c>
      <c r="V1178" t="s">
        <v>2671</v>
      </c>
      <c r="W1178" t="s">
        <v>2457</v>
      </c>
      <c r="X1178" t="s">
        <v>2458</v>
      </c>
      <c r="Y1178" s="3">
        <v>55</v>
      </c>
      <c r="Z1178" t="s">
        <v>3789</v>
      </c>
      <c r="AA1178" t="s">
        <v>3790</v>
      </c>
      <c r="AB1178" t="s">
        <v>3792</v>
      </c>
      <c r="AC1178" t="s">
        <v>3784</v>
      </c>
      <c r="AD1178" t="s">
        <v>110</v>
      </c>
      <c r="AE1178" t="s">
        <v>60</v>
      </c>
      <c r="AF1178" t="s">
        <v>2462</v>
      </c>
      <c r="AG1178" t="s">
        <v>2463</v>
      </c>
      <c r="AH1178" s="3">
        <v>3</v>
      </c>
      <c r="AI1178" s="3">
        <v>2023</v>
      </c>
      <c r="AJ1178" s="4">
        <v>45223</v>
      </c>
      <c r="AK1178" s="5">
        <v>45230</v>
      </c>
      <c r="AL1178" t="s">
        <v>3580</v>
      </c>
      <c r="AM1178" t="s">
        <v>116</v>
      </c>
      <c r="AN1178">
        <v>1005991</v>
      </c>
      <c r="AO1178">
        <v>7258.24</v>
      </c>
      <c r="AQ1178" s="6">
        <v>7258.24</v>
      </c>
    </row>
    <row r="1179" spans="1:43" x14ac:dyDescent="0.3">
      <c r="A1179" t="s">
        <v>3497</v>
      </c>
      <c r="B1179" t="s">
        <v>247</v>
      </c>
      <c r="C1179" t="s">
        <v>46</v>
      </c>
      <c r="D1179" s="3">
        <v>74120</v>
      </c>
      <c r="E1179" t="s">
        <v>3387</v>
      </c>
      <c r="F1179" t="s">
        <v>48</v>
      </c>
      <c r="G1179" t="s">
        <v>49</v>
      </c>
      <c r="H1179" t="s">
        <v>50</v>
      </c>
      <c r="I1179" t="s">
        <v>51</v>
      </c>
      <c r="J1179" t="s">
        <v>102</v>
      </c>
      <c r="K1179" t="s">
        <v>102</v>
      </c>
      <c r="L1179" t="s">
        <v>138</v>
      </c>
      <c r="M1179" t="s">
        <v>52</v>
      </c>
      <c r="N1179" t="s">
        <v>2671</v>
      </c>
      <c r="O1179" t="s">
        <v>3498</v>
      </c>
      <c r="P1179" t="s">
        <v>2670</v>
      </c>
      <c r="Q1179" s="3">
        <v>300001342703927</v>
      </c>
      <c r="R1179" t="s">
        <v>2243</v>
      </c>
      <c r="S1179">
        <v>3084990</v>
      </c>
      <c r="T1179">
        <v>2078999</v>
      </c>
      <c r="U1179" s="3">
        <v>1</v>
      </c>
      <c r="V1179" t="s">
        <v>2671</v>
      </c>
      <c r="W1179" t="s">
        <v>2457</v>
      </c>
      <c r="X1179" t="s">
        <v>2458</v>
      </c>
      <c r="Y1179" s="3">
        <v>30</v>
      </c>
      <c r="Z1179" t="s">
        <v>3789</v>
      </c>
      <c r="AA1179" t="s">
        <v>3793</v>
      </c>
      <c r="AB1179" t="s">
        <v>3791</v>
      </c>
      <c r="AC1179" t="s">
        <v>3784</v>
      </c>
      <c r="AD1179" t="s">
        <v>110</v>
      </c>
      <c r="AE1179" t="s">
        <v>60</v>
      </c>
      <c r="AF1179" t="s">
        <v>2462</v>
      </c>
      <c r="AG1179" t="s">
        <v>2463</v>
      </c>
      <c r="AH1179" s="3">
        <v>1</v>
      </c>
      <c r="AI1179" s="3">
        <v>2023</v>
      </c>
      <c r="AJ1179" s="4">
        <v>45223</v>
      </c>
      <c r="AK1179" s="5">
        <v>45230</v>
      </c>
      <c r="AL1179" t="s">
        <v>3508</v>
      </c>
      <c r="AM1179" t="s">
        <v>116</v>
      </c>
      <c r="AN1179">
        <v>0</v>
      </c>
      <c r="AO1179">
        <v>499.87</v>
      </c>
      <c r="AQ1179" s="6">
        <v>499.87</v>
      </c>
    </row>
    <row r="1180" spans="1:43" x14ac:dyDescent="0.3">
      <c r="A1180" t="s">
        <v>3497</v>
      </c>
      <c r="B1180" t="s">
        <v>247</v>
      </c>
      <c r="C1180" t="s">
        <v>46</v>
      </c>
      <c r="D1180" s="3">
        <v>74120</v>
      </c>
      <c r="E1180" t="s">
        <v>3387</v>
      </c>
      <c r="F1180" t="s">
        <v>48</v>
      </c>
      <c r="G1180" t="s">
        <v>49</v>
      </c>
      <c r="H1180" t="s">
        <v>50</v>
      </c>
      <c r="I1180" t="s">
        <v>51</v>
      </c>
      <c r="J1180" t="s">
        <v>102</v>
      </c>
      <c r="K1180" t="s">
        <v>102</v>
      </c>
      <c r="L1180" t="s">
        <v>138</v>
      </c>
      <c r="M1180" t="s">
        <v>52</v>
      </c>
      <c r="N1180" t="s">
        <v>2671</v>
      </c>
      <c r="O1180" t="s">
        <v>3498</v>
      </c>
      <c r="P1180" t="s">
        <v>2670</v>
      </c>
      <c r="Q1180" s="3">
        <v>300001342703927</v>
      </c>
      <c r="R1180" t="s">
        <v>2243</v>
      </c>
      <c r="S1180">
        <v>3084990</v>
      </c>
      <c r="T1180">
        <v>2078999</v>
      </c>
      <c r="U1180" s="3">
        <v>1</v>
      </c>
      <c r="V1180" t="s">
        <v>2671</v>
      </c>
      <c r="W1180" t="s">
        <v>2457</v>
      </c>
      <c r="X1180" t="s">
        <v>2458</v>
      </c>
      <c r="Y1180" s="3">
        <v>56</v>
      </c>
      <c r="Z1180" t="s">
        <v>3789</v>
      </c>
      <c r="AA1180" t="s">
        <v>3793</v>
      </c>
      <c r="AB1180" t="s">
        <v>3792</v>
      </c>
      <c r="AC1180" t="s">
        <v>3784</v>
      </c>
      <c r="AD1180" t="s">
        <v>110</v>
      </c>
      <c r="AE1180" t="s">
        <v>60</v>
      </c>
      <c r="AF1180" t="s">
        <v>2462</v>
      </c>
      <c r="AG1180" t="s">
        <v>2463</v>
      </c>
      <c r="AH1180" s="3">
        <v>1</v>
      </c>
      <c r="AI1180" s="3">
        <v>2023</v>
      </c>
      <c r="AJ1180" s="4">
        <v>45223</v>
      </c>
      <c r="AK1180" s="5">
        <v>45230</v>
      </c>
      <c r="AL1180" t="s">
        <v>3508</v>
      </c>
      <c r="AM1180" t="s">
        <v>116</v>
      </c>
      <c r="AN1180">
        <v>2078999</v>
      </c>
      <c r="AO1180">
        <v>15000</v>
      </c>
      <c r="AQ1180" s="6">
        <v>15000</v>
      </c>
    </row>
    <row r="1181" spans="1:43" x14ac:dyDescent="0.3">
      <c r="A1181" t="s">
        <v>98</v>
      </c>
      <c r="B1181" t="s">
        <v>137</v>
      </c>
      <c r="C1181" t="s">
        <v>46</v>
      </c>
      <c r="D1181" s="3">
        <v>75105</v>
      </c>
      <c r="E1181" t="s">
        <v>100</v>
      </c>
      <c r="F1181" t="s">
        <v>48</v>
      </c>
      <c r="G1181" t="s">
        <v>49</v>
      </c>
      <c r="H1181" t="s">
        <v>50</v>
      </c>
      <c r="I1181" t="s">
        <v>51</v>
      </c>
      <c r="J1181" t="s">
        <v>102</v>
      </c>
      <c r="K1181" t="s">
        <v>102</v>
      </c>
      <c r="L1181" t="s">
        <v>138</v>
      </c>
      <c r="M1181" t="s">
        <v>52</v>
      </c>
      <c r="N1181" t="s">
        <v>139</v>
      </c>
      <c r="O1181" t="s">
        <v>105</v>
      </c>
      <c r="Q1181" s="3"/>
      <c r="U1181" s="3"/>
      <c r="W1181" t="s">
        <v>43</v>
      </c>
      <c r="X1181" t="s">
        <v>43</v>
      </c>
      <c r="Y1181" s="3">
        <v>2</v>
      </c>
      <c r="Z1181" t="s">
        <v>140</v>
      </c>
      <c r="AA1181" t="s">
        <v>141</v>
      </c>
      <c r="AB1181" t="s">
        <v>142</v>
      </c>
      <c r="AC1181" t="s">
        <v>143</v>
      </c>
      <c r="AD1181" t="s">
        <v>110</v>
      </c>
      <c r="AE1181" t="s">
        <v>60</v>
      </c>
      <c r="AH1181" s="3"/>
      <c r="AI1181" s="3">
        <v>2025</v>
      </c>
      <c r="AJ1181" s="4">
        <v>45707</v>
      </c>
      <c r="AK1181" s="5">
        <v>45734</v>
      </c>
      <c r="AL1181" t="s">
        <v>43</v>
      </c>
      <c r="AM1181" t="s">
        <v>116</v>
      </c>
      <c r="AN1181">
        <v>10701.6</v>
      </c>
      <c r="AO1181">
        <v>82.15</v>
      </c>
      <c r="AQ1181" s="6">
        <v>82.15</v>
      </c>
    </row>
    <row r="1182" spans="1:43" x14ac:dyDescent="0.3">
      <c r="A1182" t="s">
        <v>98</v>
      </c>
      <c r="B1182" t="s">
        <v>137</v>
      </c>
      <c r="C1182" t="s">
        <v>46</v>
      </c>
      <c r="D1182" s="3">
        <v>75105</v>
      </c>
      <c r="E1182" t="s">
        <v>100</v>
      </c>
      <c r="F1182" t="s">
        <v>48</v>
      </c>
      <c r="G1182" t="s">
        <v>49</v>
      </c>
      <c r="H1182" t="s">
        <v>50</v>
      </c>
      <c r="I1182" t="s">
        <v>51</v>
      </c>
      <c r="J1182" t="s">
        <v>102</v>
      </c>
      <c r="K1182" t="s">
        <v>102</v>
      </c>
      <c r="L1182" t="s">
        <v>138</v>
      </c>
      <c r="M1182" t="s">
        <v>52</v>
      </c>
      <c r="N1182" t="s">
        <v>169</v>
      </c>
      <c r="O1182" t="s">
        <v>105</v>
      </c>
      <c r="Q1182" s="3"/>
      <c r="U1182" s="3"/>
      <c r="W1182" t="s">
        <v>43</v>
      </c>
      <c r="X1182" t="s">
        <v>43</v>
      </c>
      <c r="Y1182" s="3">
        <v>5</v>
      </c>
      <c r="Z1182" t="s">
        <v>170</v>
      </c>
      <c r="AA1182" t="s">
        <v>171</v>
      </c>
      <c r="AB1182" t="s">
        <v>172</v>
      </c>
      <c r="AC1182" t="s">
        <v>173</v>
      </c>
      <c r="AD1182" t="s">
        <v>110</v>
      </c>
      <c r="AE1182" t="s">
        <v>60</v>
      </c>
      <c r="AH1182" s="3"/>
      <c r="AI1182" s="3">
        <v>2025</v>
      </c>
      <c r="AJ1182" s="4">
        <v>45705</v>
      </c>
      <c r="AK1182" s="5">
        <v>45735</v>
      </c>
      <c r="AL1182" t="s">
        <v>43</v>
      </c>
      <c r="AM1182" t="s">
        <v>116</v>
      </c>
      <c r="AN1182">
        <v>56480.06</v>
      </c>
      <c r="AO1182">
        <v>433.56</v>
      </c>
      <c r="AQ1182" s="6">
        <v>433.56</v>
      </c>
    </row>
    <row r="1183" spans="1:43" x14ac:dyDescent="0.3">
      <c r="A1183" t="s">
        <v>98</v>
      </c>
      <c r="B1183" t="s">
        <v>137</v>
      </c>
      <c r="C1183" t="s">
        <v>46</v>
      </c>
      <c r="D1183" s="3">
        <v>75105</v>
      </c>
      <c r="E1183" t="s">
        <v>100</v>
      </c>
      <c r="F1183" t="s">
        <v>48</v>
      </c>
      <c r="G1183" t="s">
        <v>49</v>
      </c>
      <c r="H1183" t="s">
        <v>50</v>
      </c>
      <c r="I1183" t="s">
        <v>51</v>
      </c>
      <c r="J1183" t="s">
        <v>102</v>
      </c>
      <c r="K1183" t="s">
        <v>102</v>
      </c>
      <c r="L1183" t="s">
        <v>138</v>
      </c>
      <c r="M1183" t="s">
        <v>52</v>
      </c>
      <c r="N1183" t="s">
        <v>366</v>
      </c>
      <c r="O1183" t="s">
        <v>105</v>
      </c>
      <c r="Q1183" s="3"/>
      <c r="U1183" s="3"/>
      <c r="W1183" t="s">
        <v>43</v>
      </c>
      <c r="X1183" t="s">
        <v>43</v>
      </c>
      <c r="Y1183" s="3">
        <v>20</v>
      </c>
      <c r="Z1183" t="s">
        <v>367</v>
      </c>
      <c r="AA1183" t="s">
        <v>368</v>
      </c>
      <c r="AB1183" t="s">
        <v>369</v>
      </c>
      <c r="AC1183" t="s">
        <v>370</v>
      </c>
      <c r="AD1183" t="s">
        <v>110</v>
      </c>
      <c r="AE1183" t="s">
        <v>60</v>
      </c>
      <c r="AH1183" s="3"/>
      <c r="AI1183" s="3">
        <v>2025</v>
      </c>
      <c r="AJ1183" s="4">
        <v>45713</v>
      </c>
      <c r="AK1183" s="5">
        <v>45729</v>
      </c>
      <c r="AL1183" t="s">
        <v>43</v>
      </c>
      <c r="AM1183" t="s">
        <v>116</v>
      </c>
      <c r="AN1183">
        <v>1662.98</v>
      </c>
      <c r="AO1183">
        <v>12.77</v>
      </c>
      <c r="AQ1183" s="6">
        <v>12.77</v>
      </c>
    </row>
    <row r="1184" spans="1:43" x14ac:dyDescent="0.3">
      <c r="A1184" t="s">
        <v>98</v>
      </c>
      <c r="B1184" t="s">
        <v>230</v>
      </c>
      <c r="C1184" t="s">
        <v>46</v>
      </c>
      <c r="D1184" s="3">
        <v>75105</v>
      </c>
      <c r="E1184" t="s">
        <v>100</v>
      </c>
      <c r="F1184" t="s">
        <v>48</v>
      </c>
      <c r="G1184" t="s">
        <v>49</v>
      </c>
      <c r="H1184" t="s">
        <v>50</v>
      </c>
      <c r="I1184" t="s">
        <v>51</v>
      </c>
      <c r="J1184" t="s">
        <v>102</v>
      </c>
      <c r="K1184" t="s">
        <v>102</v>
      </c>
      <c r="L1184" t="s">
        <v>138</v>
      </c>
      <c r="M1184" t="s">
        <v>52</v>
      </c>
      <c r="N1184" t="s">
        <v>384</v>
      </c>
      <c r="O1184" t="s">
        <v>105</v>
      </c>
      <c r="Q1184" s="3"/>
      <c r="U1184" s="3"/>
      <c r="W1184" t="s">
        <v>43</v>
      </c>
      <c r="X1184" t="s">
        <v>43</v>
      </c>
      <c r="Y1184" s="3">
        <v>22</v>
      </c>
      <c r="Z1184" t="s">
        <v>385</v>
      </c>
      <c r="AA1184" t="s">
        <v>386</v>
      </c>
      <c r="AB1184" t="s">
        <v>387</v>
      </c>
      <c r="AC1184" t="s">
        <v>388</v>
      </c>
      <c r="AD1184" t="s">
        <v>110</v>
      </c>
      <c r="AE1184" t="s">
        <v>60</v>
      </c>
      <c r="AH1184" s="3"/>
      <c r="AI1184" s="3">
        <v>2023</v>
      </c>
      <c r="AJ1184" s="4">
        <v>45119</v>
      </c>
      <c r="AK1184" s="5">
        <v>45140</v>
      </c>
      <c r="AL1184" t="s">
        <v>43</v>
      </c>
      <c r="AM1184" t="s">
        <v>116</v>
      </c>
      <c r="AN1184">
        <v>43659</v>
      </c>
      <c r="AO1184">
        <v>319.20999999999998</v>
      </c>
      <c r="AQ1184" s="6">
        <v>319.20999999999998</v>
      </c>
    </row>
    <row r="1185" spans="1:43" x14ac:dyDescent="0.3">
      <c r="A1185" t="s">
        <v>98</v>
      </c>
      <c r="B1185" t="s">
        <v>247</v>
      </c>
      <c r="C1185" t="s">
        <v>46</v>
      </c>
      <c r="D1185" s="3">
        <v>75105</v>
      </c>
      <c r="E1185" t="s">
        <v>100</v>
      </c>
      <c r="F1185" t="s">
        <v>48</v>
      </c>
      <c r="G1185" t="s">
        <v>49</v>
      </c>
      <c r="H1185" t="s">
        <v>50</v>
      </c>
      <c r="I1185" t="s">
        <v>51</v>
      </c>
      <c r="J1185" t="s">
        <v>102</v>
      </c>
      <c r="K1185" t="s">
        <v>102</v>
      </c>
      <c r="L1185" t="s">
        <v>138</v>
      </c>
      <c r="M1185" t="s">
        <v>52</v>
      </c>
      <c r="N1185" t="s">
        <v>417</v>
      </c>
      <c r="O1185" t="s">
        <v>105</v>
      </c>
      <c r="Q1185" s="3"/>
      <c r="U1185" s="3"/>
      <c r="W1185" t="s">
        <v>43</v>
      </c>
      <c r="X1185" t="s">
        <v>43</v>
      </c>
      <c r="Y1185" s="3">
        <v>26</v>
      </c>
      <c r="Z1185" t="s">
        <v>418</v>
      </c>
      <c r="AA1185" t="s">
        <v>419</v>
      </c>
      <c r="AB1185" t="s">
        <v>420</v>
      </c>
      <c r="AC1185" t="s">
        <v>421</v>
      </c>
      <c r="AD1185" t="s">
        <v>110</v>
      </c>
      <c r="AE1185" t="s">
        <v>60</v>
      </c>
      <c r="AH1185" s="3"/>
      <c r="AI1185" s="3">
        <v>2023</v>
      </c>
      <c r="AJ1185" s="4">
        <v>45223</v>
      </c>
      <c r="AK1185" s="5">
        <v>45231</v>
      </c>
      <c r="AL1185" t="s">
        <v>43</v>
      </c>
      <c r="AM1185" t="s">
        <v>116</v>
      </c>
      <c r="AN1185">
        <v>215949.30000000002</v>
      </c>
      <c r="AO1185">
        <v>1578.92</v>
      </c>
      <c r="AQ1185" s="6">
        <v>1578.92</v>
      </c>
    </row>
    <row r="1186" spans="1:43" x14ac:dyDescent="0.3">
      <c r="A1186" t="s">
        <v>98</v>
      </c>
      <c r="B1186" t="s">
        <v>440</v>
      </c>
      <c r="C1186" t="s">
        <v>46</v>
      </c>
      <c r="D1186" s="3">
        <v>75105</v>
      </c>
      <c r="E1186" t="s">
        <v>100</v>
      </c>
      <c r="F1186" t="s">
        <v>48</v>
      </c>
      <c r="G1186" t="s">
        <v>49</v>
      </c>
      <c r="H1186" t="s">
        <v>50</v>
      </c>
      <c r="I1186" t="s">
        <v>51</v>
      </c>
      <c r="J1186" t="s">
        <v>102</v>
      </c>
      <c r="K1186" t="s">
        <v>102</v>
      </c>
      <c r="L1186" t="s">
        <v>138</v>
      </c>
      <c r="M1186" t="s">
        <v>52</v>
      </c>
      <c r="N1186" t="s">
        <v>616</v>
      </c>
      <c r="O1186" t="s">
        <v>105</v>
      </c>
      <c r="Q1186" s="3"/>
      <c r="U1186" s="3"/>
      <c r="W1186" t="s">
        <v>43</v>
      </c>
      <c r="X1186" t="s">
        <v>43</v>
      </c>
      <c r="Y1186" s="3">
        <v>148</v>
      </c>
      <c r="Z1186" t="s">
        <v>617</v>
      </c>
      <c r="AA1186" t="s">
        <v>618</v>
      </c>
      <c r="AB1186" t="s">
        <v>619</v>
      </c>
      <c r="AC1186" t="s">
        <v>531</v>
      </c>
      <c r="AD1186" t="s">
        <v>110</v>
      </c>
      <c r="AE1186" t="s">
        <v>60</v>
      </c>
      <c r="AH1186" s="3"/>
      <c r="AI1186" s="3">
        <v>2024</v>
      </c>
      <c r="AJ1186" s="4">
        <v>45383</v>
      </c>
      <c r="AK1186" s="5">
        <v>45408</v>
      </c>
      <c r="AL1186" t="s">
        <v>43</v>
      </c>
      <c r="AM1186" t="s">
        <v>116</v>
      </c>
      <c r="AN1186">
        <v>-121045.40000000001</v>
      </c>
      <c r="AP1186">
        <v>902.45</v>
      </c>
      <c r="AQ1186" s="6">
        <v>-902.45</v>
      </c>
    </row>
    <row r="1187" spans="1:43" x14ac:dyDescent="0.3">
      <c r="A1187" t="s">
        <v>98</v>
      </c>
      <c r="B1187" t="s">
        <v>124</v>
      </c>
      <c r="C1187" t="s">
        <v>46</v>
      </c>
      <c r="D1187" s="3">
        <v>75105</v>
      </c>
      <c r="E1187" t="s">
        <v>100</v>
      </c>
      <c r="F1187" t="s">
        <v>48</v>
      </c>
      <c r="G1187" t="s">
        <v>49</v>
      </c>
      <c r="H1187" t="s">
        <v>50</v>
      </c>
      <c r="I1187" t="s">
        <v>51</v>
      </c>
      <c r="J1187" t="s">
        <v>102</v>
      </c>
      <c r="K1187" t="s">
        <v>102</v>
      </c>
      <c r="L1187" t="s">
        <v>138</v>
      </c>
      <c r="M1187" t="s">
        <v>52</v>
      </c>
      <c r="N1187" t="s">
        <v>647</v>
      </c>
      <c r="O1187" t="s">
        <v>105</v>
      </c>
      <c r="Q1187" s="3"/>
      <c r="U1187" s="3"/>
      <c r="W1187" t="s">
        <v>43</v>
      </c>
      <c r="X1187" t="s">
        <v>43</v>
      </c>
      <c r="Y1187" s="3">
        <v>176</v>
      </c>
      <c r="Z1187" t="s">
        <v>648</v>
      </c>
      <c r="AA1187" t="s">
        <v>649</v>
      </c>
      <c r="AB1187" t="s">
        <v>650</v>
      </c>
      <c r="AC1187" t="s">
        <v>651</v>
      </c>
      <c r="AD1187" t="s">
        <v>110</v>
      </c>
      <c r="AE1187" t="s">
        <v>60</v>
      </c>
      <c r="AH1187" s="3"/>
      <c r="AI1187" s="3">
        <v>2024</v>
      </c>
      <c r="AJ1187" s="4">
        <v>45566</v>
      </c>
      <c r="AK1187" s="5">
        <v>45618</v>
      </c>
      <c r="AL1187" t="s">
        <v>43</v>
      </c>
      <c r="AM1187" t="s">
        <v>116</v>
      </c>
      <c r="AN1187">
        <v>75852</v>
      </c>
      <c r="AO1187">
        <v>575.73</v>
      </c>
      <c r="AQ1187" s="6">
        <v>575.73</v>
      </c>
    </row>
    <row r="1188" spans="1:43" x14ac:dyDescent="0.3">
      <c r="A1188" t="s">
        <v>98</v>
      </c>
      <c r="B1188" t="s">
        <v>247</v>
      </c>
      <c r="C1188" t="s">
        <v>46</v>
      </c>
      <c r="D1188" s="3">
        <v>75105</v>
      </c>
      <c r="E1188" t="s">
        <v>100</v>
      </c>
      <c r="F1188" t="s">
        <v>48</v>
      </c>
      <c r="G1188" t="s">
        <v>49</v>
      </c>
      <c r="H1188" t="s">
        <v>50</v>
      </c>
      <c r="I1188" t="s">
        <v>51</v>
      </c>
      <c r="J1188" t="s">
        <v>102</v>
      </c>
      <c r="K1188" t="s">
        <v>102</v>
      </c>
      <c r="L1188" t="s">
        <v>138</v>
      </c>
      <c r="M1188" t="s">
        <v>52</v>
      </c>
      <c r="N1188" t="s">
        <v>813</v>
      </c>
      <c r="O1188" t="s">
        <v>105</v>
      </c>
      <c r="Q1188" s="3"/>
      <c r="U1188" s="3"/>
      <c r="W1188" t="s">
        <v>43</v>
      </c>
      <c r="X1188" t="s">
        <v>43</v>
      </c>
      <c r="Y1188" s="3">
        <v>10</v>
      </c>
      <c r="Z1188" t="s">
        <v>814</v>
      </c>
      <c r="AA1188" t="s">
        <v>815</v>
      </c>
      <c r="AB1188" t="s">
        <v>816</v>
      </c>
      <c r="AC1188" t="s">
        <v>435</v>
      </c>
      <c r="AD1188" t="s">
        <v>110</v>
      </c>
      <c r="AE1188" t="s">
        <v>60</v>
      </c>
      <c r="AH1188" s="3"/>
      <c r="AI1188" s="3">
        <v>2023</v>
      </c>
      <c r="AJ1188" s="4">
        <v>45211</v>
      </c>
      <c r="AK1188" s="5">
        <v>45230</v>
      </c>
      <c r="AL1188" t="s">
        <v>43</v>
      </c>
      <c r="AM1188" t="s">
        <v>61</v>
      </c>
      <c r="AN1188">
        <v>647.5</v>
      </c>
      <c r="AO1188">
        <v>647.5</v>
      </c>
      <c r="AQ1188" s="6">
        <v>647.5</v>
      </c>
    </row>
    <row r="1189" spans="1:43" x14ac:dyDescent="0.3">
      <c r="A1189" t="s">
        <v>3497</v>
      </c>
      <c r="B1189" t="s">
        <v>124</v>
      </c>
      <c r="C1189" t="s">
        <v>46</v>
      </c>
      <c r="D1189" s="3">
        <v>75710</v>
      </c>
      <c r="E1189" t="s">
        <v>4648</v>
      </c>
      <c r="F1189" t="s">
        <v>48</v>
      </c>
      <c r="G1189" t="s">
        <v>49</v>
      </c>
      <c r="H1189" t="s">
        <v>50</v>
      </c>
      <c r="I1189" t="s">
        <v>51</v>
      </c>
      <c r="J1189" t="s">
        <v>102</v>
      </c>
      <c r="K1189" t="s">
        <v>102</v>
      </c>
      <c r="L1189" t="s">
        <v>138</v>
      </c>
      <c r="M1189" t="s">
        <v>52</v>
      </c>
      <c r="N1189" t="s">
        <v>4115</v>
      </c>
      <c r="O1189" t="s">
        <v>3498</v>
      </c>
      <c r="P1189" t="s">
        <v>4116</v>
      </c>
      <c r="Q1189" s="3">
        <v>300002181522319</v>
      </c>
      <c r="R1189" t="s">
        <v>2243</v>
      </c>
      <c r="S1189">
        <v>0</v>
      </c>
      <c r="T1189">
        <v>0</v>
      </c>
      <c r="U1189" s="3">
        <v>1</v>
      </c>
      <c r="V1189" t="s">
        <v>4115</v>
      </c>
      <c r="W1189" t="s">
        <v>2836</v>
      </c>
      <c r="X1189" t="s">
        <v>2837</v>
      </c>
      <c r="Y1189" s="3">
        <v>118</v>
      </c>
      <c r="Z1189" t="s">
        <v>3220</v>
      </c>
      <c r="AA1189" t="s">
        <v>4117</v>
      </c>
      <c r="AB1189" t="s">
        <v>4118</v>
      </c>
      <c r="AC1189" t="s">
        <v>4006</v>
      </c>
      <c r="AD1189" t="s">
        <v>110</v>
      </c>
      <c r="AE1189" t="s">
        <v>60</v>
      </c>
      <c r="AF1189" t="s">
        <v>3001</v>
      </c>
      <c r="AG1189" t="s">
        <v>3002</v>
      </c>
      <c r="AH1189" s="3">
        <v>1</v>
      </c>
      <c r="AI1189" s="3">
        <v>2024</v>
      </c>
      <c r="AJ1189" s="4">
        <v>45566</v>
      </c>
      <c r="AK1189" s="5">
        <v>45618</v>
      </c>
      <c r="AL1189" t="s">
        <v>3508</v>
      </c>
      <c r="AM1189" t="s">
        <v>116</v>
      </c>
      <c r="AN1189">
        <v>0</v>
      </c>
      <c r="AO1189">
        <v>10.63</v>
      </c>
      <c r="AQ1189" s="6">
        <v>10.63</v>
      </c>
    </row>
    <row r="1190" spans="1:43" x14ac:dyDescent="0.3">
      <c r="A1190" t="s">
        <v>3497</v>
      </c>
      <c r="B1190" t="s">
        <v>124</v>
      </c>
      <c r="C1190" t="s">
        <v>46</v>
      </c>
      <c r="D1190" s="3">
        <v>75710</v>
      </c>
      <c r="E1190" t="s">
        <v>4648</v>
      </c>
      <c r="F1190" t="s">
        <v>48</v>
      </c>
      <c r="G1190" t="s">
        <v>49</v>
      </c>
      <c r="H1190" t="s">
        <v>50</v>
      </c>
      <c r="I1190" t="s">
        <v>51</v>
      </c>
      <c r="J1190" t="s">
        <v>102</v>
      </c>
      <c r="K1190" t="s">
        <v>102</v>
      </c>
      <c r="L1190" t="s">
        <v>138</v>
      </c>
      <c r="M1190" t="s">
        <v>52</v>
      </c>
      <c r="N1190" t="s">
        <v>4115</v>
      </c>
      <c r="O1190" t="s">
        <v>3498</v>
      </c>
      <c r="P1190" t="s">
        <v>4116</v>
      </c>
      <c r="Q1190" s="3">
        <v>300002181522319</v>
      </c>
      <c r="R1190" t="s">
        <v>2243</v>
      </c>
      <c r="S1190">
        <v>0</v>
      </c>
      <c r="T1190">
        <v>0</v>
      </c>
      <c r="U1190" s="3">
        <v>1</v>
      </c>
      <c r="V1190" t="s">
        <v>4115</v>
      </c>
      <c r="W1190" t="s">
        <v>2836</v>
      </c>
      <c r="X1190" t="s">
        <v>2837</v>
      </c>
      <c r="Y1190" s="3">
        <v>120</v>
      </c>
      <c r="Z1190" t="s">
        <v>3220</v>
      </c>
      <c r="AA1190" t="s">
        <v>4117</v>
      </c>
      <c r="AB1190" t="s">
        <v>4118</v>
      </c>
      <c r="AC1190" t="s">
        <v>4006</v>
      </c>
      <c r="AD1190" t="s">
        <v>110</v>
      </c>
      <c r="AE1190" t="s">
        <v>60</v>
      </c>
      <c r="AF1190" t="s">
        <v>3001</v>
      </c>
      <c r="AG1190" t="s">
        <v>3002</v>
      </c>
      <c r="AH1190" s="3">
        <v>1</v>
      </c>
      <c r="AI1190" s="3">
        <v>2024</v>
      </c>
      <c r="AJ1190" s="4">
        <v>45566</v>
      </c>
      <c r="AK1190" s="5">
        <v>45618</v>
      </c>
      <c r="AL1190" t="s">
        <v>3508</v>
      </c>
      <c r="AM1190" t="s">
        <v>116</v>
      </c>
      <c r="AN1190">
        <v>0</v>
      </c>
      <c r="AP1190">
        <v>10.63</v>
      </c>
      <c r="AQ1190" s="6">
        <v>-10.63</v>
      </c>
    </row>
    <row r="1191" spans="1:43" x14ac:dyDescent="0.3">
      <c r="A1191" t="s">
        <v>3497</v>
      </c>
      <c r="B1191" t="s">
        <v>124</v>
      </c>
      <c r="C1191" t="s">
        <v>46</v>
      </c>
      <c r="D1191" s="3">
        <v>75710</v>
      </c>
      <c r="E1191" t="s">
        <v>4648</v>
      </c>
      <c r="F1191" t="s">
        <v>48</v>
      </c>
      <c r="G1191" t="s">
        <v>49</v>
      </c>
      <c r="H1191" t="s">
        <v>50</v>
      </c>
      <c r="I1191" t="s">
        <v>51</v>
      </c>
      <c r="J1191" t="s">
        <v>102</v>
      </c>
      <c r="K1191" t="s">
        <v>102</v>
      </c>
      <c r="L1191" t="s">
        <v>138</v>
      </c>
      <c r="M1191" t="s">
        <v>52</v>
      </c>
      <c r="N1191" t="s">
        <v>4115</v>
      </c>
      <c r="O1191" t="s">
        <v>3498</v>
      </c>
      <c r="P1191" t="s">
        <v>4116</v>
      </c>
      <c r="Q1191" s="3">
        <v>300002181522319</v>
      </c>
      <c r="R1191" t="s">
        <v>2243</v>
      </c>
      <c r="S1191">
        <v>0</v>
      </c>
      <c r="T1191">
        <v>0</v>
      </c>
      <c r="U1191" s="3">
        <v>1</v>
      </c>
      <c r="V1191" t="s">
        <v>4115</v>
      </c>
      <c r="W1191" t="s">
        <v>2836</v>
      </c>
      <c r="X1191" t="s">
        <v>2837</v>
      </c>
      <c r="Y1191" s="3">
        <v>229</v>
      </c>
      <c r="Z1191" t="s">
        <v>3220</v>
      </c>
      <c r="AA1191" t="s">
        <v>4117</v>
      </c>
      <c r="AB1191" t="s">
        <v>4119</v>
      </c>
      <c r="AC1191" t="s">
        <v>4006</v>
      </c>
      <c r="AD1191" t="s">
        <v>110</v>
      </c>
      <c r="AE1191" t="s">
        <v>60</v>
      </c>
      <c r="AF1191" t="s">
        <v>3001</v>
      </c>
      <c r="AG1191" t="s">
        <v>3002</v>
      </c>
      <c r="AH1191" s="3">
        <v>1</v>
      </c>
      <c r="AI1191" s="3">
        <v>2024</v>
      </c>
      <c r="AJ1191" s="4">
        <v>45566</v>
      </c>
      <c r="AK1191" s="5">
        <v>45618</v>
      </c>
      <c r="AL1191" t="s">
        <v>3508</v>
      </c>
      <c r="AM1191" t="s">
        <v>116</v>
      </c>
      <c r="AN1191">
        <v>1236480</v>
      </c>
      <c r="AO1191">
        <v>9395.67</v>
      </c>
      <c r="AQ1191" s="6">
        <v>9395.67</v>
      </c>
    </row>
    <row r="1192" spans="1:43" x14ac:dyDescent="0.3">
      <c r="A1192" t="s">
        <v>3497</v>
      </c>
      <c r="B1192" t="s">
        <v>124</v>
      </c>
      <c r="C1192" t="s">
        <v>46</v>
      </c>
      <c r="D1192" s="3">
        <v>75710</v>
      </c>
      <c r="E1192" t="s">
        <v>4648</v>
      </c>
      <c r="F1192" t="s">
        <v>48</v>
      </c>
      <c r="G1192" t="s">
        <v>49</v>
      </c>
      <c r="H1192" t="s">
        <v>50</v>
      </c>
      <c r="I1192" t="s">
        <v>51</v>
      </c>
      <c r="J1192" t="s">
        <v>102</v>
      </c>
      <c r="K1192" t="s">
        <v>102</v>
      </c>
      <c r="L1192" t="s">
        <v>138</v>
      </c>
      <c r="M1192" t="s">
        <v>52</v>
      </c>
      <c r="N1192" t="s">
        <v>4115</v>
      </c>
      <c r="O1192" t="s">
        <v>3498</v>
      </c>
      <c r="P1192" t="s">
        <v>4116</v>
      </c>
      <c r="Q1192" s="3">
        <v>300002181522319</v>
      </c>
      <c r="R1192" t="s">
        <v>2243</v>
      </c>
      <c r="S1192">
        <v>0</v>
      </c>
      <c r="T1192">
        <v>0</v>
      </c>
      <c r="U1192" s="3">
        <v>1</v>
      </c>
      <c r="V1192" t="s">
        <v>4115</v>
      </c>
      <c r="W1192" t="s">
        <v>2836</v>
      </c>
      <c r="X1192" t="s">
        <v>2837</v>
      </c>
      <c r="Y1192" s="3">
        <v>230</v>
      </c>
      <c r="Z1192" t="s">
        <v>3220</v>
      </c>
      <c r="AA1192" t="s">
        <v>4117</v>
      </c>
      <c r="AB1192" t="s">
        <v>4119</v>
      </c>
      <c r="AC1192" t="s">
        <v>4006</v>
      </c>
      <c r="AD1192" t="s">
        <v>110</v>
      </c>
      <c r="AE1192" t="s">
        <v>60</v>
      </c>
      <c r="AF1192" t="s">
        <v>3001</v>
      </c>
      <c r="AG1192" t="s">
        <v>3002</v>
      </c>
      <c r="AH1192" s="3">
        <v>1</v>
      </c>
      <c r="AI1192" s="3">
        <v>2024</v>
      </c>
      <c r="AJ1192" s="4">
        <v>45566</v>
      </c>
      <c r="AK1192" s="5">
        <v>45618</v>
      </c>
      <c r="AL1192" t="s">
        <v>3508</v>
      </c>
      <c r="AM1192" t="s">
        <v>116</v>
      </c>
      <c r="AN1192">
        <v>-1236480</v>
      </c>
      <c r="AP1192">
        <v>9395.67</v>
      </c>
      <c r="AQ1192" s="6">
        <v>-9395.67</v>
      </c>
    </row>
    <row r="1193" spans="1:43" x14ac:dyDescent="0.3">
      <c r="A1193" t="s">
        <v>3497</v>
      </c>
      <c r="B1193" t="s">
        <v>124</v>
      </c>
      <c r="C1193" t="s">
        <v>46</v>
      </c>
      <c r="D1193" s="3">
        <v>75710</v>
      </c>
      <c r="E1193" t="s">
        <v>4648</v>
      </c>
      <c r="F1193" t="s">
        <v>48</v>
      </c>
      <c r="G1193" t="s">
        <v>49</v>
      </c>
      <c r="H1193" t="s">
        <v>50</v>
      </c>
      <c r="I1193" t="s">
        <v>51</v>
      </c>
      <c r="J1193" t="s">
        <v>102</v>
      </c>
      <c r="K1193" t="s">
        <v>102</v>
      </c>
      <c r="L1193" t="s">
        <v>138</v>
      </c>
      <c r="M1193" t="s">
        <v>52</v>
      </c>
      <c r="N1193" t="s">
        <v>2996</v>
      </c>
      <c r="O1193" t="s">
        <v>3498</v>
      </c>
      <c r="P1193" t="s">
        <v>2995</v>
      </c>
      <c r="Q1193" s="3">
        <v>300002191440151</v>
      </c>
      <c r="R1193" t="s">
        <v>2243</v>
      </c>
      <c r="S1193">
        <v>1083600</v>
      </c>
      <c r="T1193">
        <v>1083600</v>
      </c>
      <c r="U1193" s="3">
        <v>1</v>
      </c>
      <c r="V1193" t="s">
        <v>2996</v>
      </c>
      <c r="W1193" t="s">
        <v>2836</v>
      </c>
      <c r="X1193" t="s">
        <v>2837</v>
      </c>
      <c r="Y1193" s="3">
        <v>119</v>
      </c>
      <c r="Z1193" t="s">
        <v>3220</v>
      </c>
      <c r="AA1193" t="s">
        <v>4120</v>
      </c>
      <c r="AB1193" t="s">
        <v>4118</v>
      </c>
      <c r="AC1193" t="s">
        <v>4006</v>
      </c>
      <c r="AD1193" t="s">
        <v>110</v>
      </c>
      <c r="AE1193" t="s">
        <v>60</v>
      </c>
      <c r="AF1193" t="s">
        <v>3001</v>
      </c>
      <c r="AG1193" t="s">
        <v>3002</v>
      </c>
      <c r="AH1193" s="3">
        <v>1</v>
      </c>
      <c r="AI1193" s="3">
        <v>2024</v>
      </c>
      <c r="AJ1193" s="4">
        <v>45566</v>
      </c>
      <c r="AK1193" s="5">
        <v>45618</v>
      </c>
      <c r="AL1193" t="s">
        <v>3508</v>
      </c>
      <c r="AM1193" t="s">
        <v>116</v>
      </c>
      <c r="AN1193">
        <v>0</v>
      </c>
      <c r="AP1193">
        <v>10.63</v>
      </c>
      <c r="AQ1193" s="6">
        <v>-10.63</v>
      </c>
    </row>
    <row r="1194" spans="1:43" x14ac:dyDescent="0.3">
      <c r="A1194" t="s">
        <v>3497</v>
      </c>
      <c r="B1194" t="s">
        <v>124</v>
      </c>
      <c r="C1194" t="s">
        <v>46</v>
      </c>
      <c r="D1194" s="3">
        <v>75710</v>
      </c>
      <c r="E1194" t="s">
        <v>4648</v>
      </c>
      <c r="F1194" t="s">
        <v>48</v>
      </c>
      <c r="G1194" t="s">
        <v>49</v>
      </c>
      <c r="H1194" t="s">
        <v>50</v>
      </c>
      <c r="I1194" t="s">
        <v>51</v>
      </c>
      <c r="J1194" t="s">
        <v>102</v>
      </c>
      <c r="K1194" t="s">
        <v>102</v>
      </c>
      <c r="L1194" t="s">
        <v>138</v>
      </c>
      <c r="M1194" t="s">
        <v>52</v>
      </c>
      <c r="N1194" t="s">
        <v>2996</v>
      </c>
      <c r="O1194" t="s">
        <v>3498</v>
      </c>
      <c r="P1194" t="s">
        <v>2995</v>
      </c>
      <c r="Q1194" s="3">
        <v>300002191440151</v>
      </c>
      <c r="R1194" t="s">
        <v>2243</v>
      </c>
      <c r="S1194">
        <v>1083600</v>
      </c>
      <c r="T1194">
        <v>1083600</v>
      </c>
      <c r="U1194" s="3">
        <v>1</v>
      </c>
      <c r="V1194" t="s">
        <v>2996</v>
      </c>
      <c r="W1194" t="s">
        <v>2836</v>
      </c>
      <c r="X1194" t="s">
        <v>2837</v>
      </c>
      <c r="Y1194" s="3">
        <v>228</v>
      </c>
      <c r="Z1194" t="s">
        <v>3220</v>
      </c>
      <c r="AA1194" t="s">
        <v>4120</v>
      </c>
      <c r="AB1194" t="s">
        <v>4119</v>
      </c>
      <c r="AC1194" t="s">
        <v>4006</v>
      </c>
      <c r="AD1194" t="s">
        <v>110</v>
      </c>
      <c r="AE1194" t="s">
        <v>60</v>
      </c>
      <c r="AF1194" t="s">
        <v>3001</v>
      </c>
      <c r="AG1194" t="s">
        <v>3002</v>
      </c>
      <c r="AH1194" s="3">
        <v>1</v>
      </c>
      <c r="AI1194" s="3">
        <v>2024</v>
      </c>
      <c r="AJ1194" s="4">
        <v>45566</v>
      </c>
      <c r="AK1194" s="5">
        <v>45618</v>
      </c>
      <c r="AL1194" t="s">
        <v>3508</v>
      </c>
      <c r="AM1194" t="s">
        <v>116</v>
      </c>
      <c r="AN1194">
        <v>1083600</v>
      </c>
      <c r="AO1194">
        <v>8235.2900000000009</v>
      </c>
      <c r="AQ1194" s="6">
        <v>8235.2900000000009</v>
      </c>
    </row>
    <row r="1195" spans="1:43" x14ac:dyDescent="0.3">
      <c r="A1195" t="s">
        <v>3497</v>
      </c>
      <c r="B1195" t="s">
        <v>137</v>
      </c>
      <c r="C1195" t="s">
        <v>46</v>
      </c>
      <c r="D1195" s="3">
        <v>75711</v>
      </c>
      <c r="E1195" t="s">
        <v>4649</v>
      </c>
      <c r="F1195" t="s">
        <v>48</v>
      </c>
      <c r="G1195" t="s">
        <v>49</v>
      </c>
      <c r="H1195" t="s">
        <v>50</v>
      </c>
      <c r="I1195" t="s">
        <v>51</v>
      </c>
      <c r="J1195" t="s">
        <v>102</v>
      </c>
      <c r="K1195" t="s">
        <v>102</v>
      </c>
      <c r="L1195" t="s">
        <v>138</v>
      </c>
      <c r="M1195" t="s">
        <v>52</v>
      </c>
      <c r="N1195" t="s">
        <v>3148</v>
      </c>
      <c r="O1195" t="s">
        <v>3498</v>
      </c>
      <c r="P1195" t="s">
        <v>3147</v>
      </c>
      <c r="Q1195" s="3">
        <v>300002492741464</v>
      </c>
      <c r="R1195" t="s">
        <v>2243</v>
      </c>
      <c r="S1195">
        <v>152880</v>
      </c>
      <c r="T1195">
        <v>152880</v>
      </c>
      <c r="U1195" s="3">
        <v>1</v>
      </c>
      <c r="V1195" t="s">
        <v>3148</v>
      </c>
      <c r="W1195" t="s">
        <v>2836</v>
      </c>
      <c r="X1195" t="s">
        <v>2837</v>
      </c>
      <c r="Y1195" s="3">
        <v>12</v>
      </c>
      <c r="Z1195" t="s">
        <v>4282</v>
      </c>
      <c r="AA1195" t="s">
        <v>4292</v>
      </c>
      <c r="AB1195" t="s">
        <v>4293</v>
      </c>
      <c r="AC1195" t="s">
        <v>4294</v>
      </c>
      <c r="AD1195" t="s">
        <v>110</v>
      </c>
      <c r="AE1195" t="s">
        <v>60</v>
      </c>
      <c r="AF1195" t="s">
        <v>2247</v>
      </c>
      <c r="AH1195" s="3">
        <v>0</v>
      </c>
      <c r="AI1195" s="3">
        <v>2025</v>
      </c>
      <c r="AJ1195" s="4">
        <v>45707</v>
      </c>
      <c r="AK1195" s="5">
        <v>45733</v>
      </c>
      <c r="AL1195" t="s">
        <v>3508</v>
      </c>
      <c r="AM1195" t="s">
        <v>116</v>
      </c>
      <c r="AN1195">
        <v>152880</v>
      </c>
      <c r="AO1195">
        <v>1173.57</v>
      </c>
      <c r="AQ1195" s="6">
        <v>1173.57</v>
      </c>
    </row>
    <row r="1196" spans="1:43" x14ac:dyDescent="0.3">
      <c r="A1196" t="s">
        <v>2239</v>
      </c>
      <c r="B1196" t="s">
        <v>230</v>
      </c>
      <c r="C1196" t="s">
        <v>46</v>
      </c>
      <c r="D1196" s="3">
        <v>76105</v>
      </c>
      <c r="E1196" t="s">
        <v>3384</v>
      </c>
      <c r="F1196" t="s">
        <v>48</v>
      </c>
      <c r="G1196" t="s">
        <v>49</v>
      </c>
      <c r="H1196" t="s">
        <v>50</v>
      </c>
      <c r="I1196" t="s">
        <v>51</v>
      </c>
      <c r="J1196" t="s">
        <v>102</v>
      </c>
      <c r="K1196" t="s">
        <v>102</v>
      </c>
      <c r="L1196" t="s">
        <v>138</v>
      </c>
      <c r="M1196" t="s">
        <v>52</v>
      </c>
      <c r="N1196" t="s">
        <v>2454</v>
      </c>
      <c r="O1196" t="s">
        <v>2241</v>
      </c>
      <c r="P1196" t="s">
        <v>2455</v>
      </c>
      <c r="Q1196" s="3">
        <v>300001108244939</v>
      </c>
      <c r="R1196" t="s">
        <v>2243</v>
      </c>
      <c r="S1196">
        <v>623700</v>
      </c>
      <c r="T1196">
        <v>623700</v>
      </c>
      <c r="U1196" s="3">
        <v>1</v>
      </c>
      <c r="V1196" t="s">
        <v>2456</v>
      </c>
      <c r="W1196" t="s">
        <v>2457</v>
      </c>
      <c r="X1196" t="s">
        <v>2458</v>
      </c>
      <c r="Y1196" s="3">
        <v>3621</v>
      </c>
      <c r="Z1196" t="s">
        <v>2459</v>
      </c>
      <c r="AA1196" t="s">
        <v>2460</v>
      </c>
      <c r="AB1196" t="s">
        <v>2461</v>
      </c>
      <c r="AC1196" t="s">
        <v>2414</v>
      </c>
      <c r="AD1196" t="s">
        <v>110</v>
      </c>
      <c r="AE1196" t="s">
        <v>60</v>
      </c>
      <c r="AF1196" t="s">
        <v>2462</v>
      </c>
      <c r="AG1196" t="s">
        <v>2463</v>
      </c>
      <c r="AH1196" s="3">
        <v>2</v>
      </c>
      <c r="AI1196" s="3">
        <v>2023</v>
      </c>
      <c r="AJ1196" s="4">
        <v>45125</v>
      </c>
      <c r="AK1196" s="5">
        <v>45125</v>
      </c>
      <c r="AL1196" t="s">
        <v>43</v>
      </c>
      <c r="AM1196" t="s">
        <v>116</v>
      </c>
      <c r="AN1196">
        <v>0</v>
      </c>
      <c r="AO1196">
        <v>6.25</v>
      </c>
      <c r="AQ1196" s="6">
        <v>6.25</v>
      </c>
    </row>
    <row r="1197" spans="1:43" x14ac:dyDescent="0.3">
      <c r="A1197" t="s">
        <v>2239</v>
      </c>
      <c r="B1197" t="s">
        <v>440</v>
      </c>
      <c r="C1197" t="s">
        <v>46</v>
      </c>
      <c r="D1197" s="3">
        <v>76125</v>
      </c>
      <c r="E1197" t="s">
        <v>3385</v>
      </c>
      <c r="F1197" t="s">
        <v>48</v>
      </c>
      <c r="G1197" t="s">
        <v>49</v>
      </c>
      <c r="H1197" t="s">
        <v>50</v>
      </c>
      <c r="I1197" t="s">
        <v>51</v>
      </c>
      <c r="J1197" t="s">
        <v>102</v>
      </c>
      <c r="K1197" t="s">
        <v>102</v>
      </c>
      <c r="L1197" t="s">
        <v>138</v>
      </c>
      <c r="M1197" t="s">
        <v>52</v>
      </c>
      <c r="N1197" t="s">
        <v>2669</v>
      </c>
      <c r="O1197" t="s">
        <v>2241</v>
      </c>
      <c r="P1197" t="s">
        <v>2670</v>
      </c>
      <c r="Q1197" s="3">
        <v>300001342703927</v>
      </c>
      <c r="R1197" t="s">
        <v>2243</v>
      </c>
      <c r="S1197">
        <v>3084990</v>
      </c>
      <c r="T1197">
        <v>-1729220</v>
      </c>
      <c r="U1197" s="3">
        <v>4</v>
      </c>
      <c r="V1197" t="s">
        <v>2671</v>
      </c>
      <c r="W1197" t="s">
        <v>2457</v>
      </c>
      <c r="X1197" t="s">
        <v>2458</v>
      </c>
      <c r="Y1197" s="3">
        <v>4</v>
      </c>
      <c r="Z1197" t="s">
        <v>2672</v>
      </c>
      <c r="AA1197" t="s">
        <v>2673</v>
      </c>
      <c r="AB1197" t="s">
        <v>2674</v>
      </c>
      <c r="AC1197" t="s">
        <v>2636</v>
      </c>
      <c r="AD1197" t="s">
        <v>2675</v>
      </c>
      <c r="AE1197" t="s">
        <v>60</v>
      </c>
      <c r="AF1197" t="s">
        <v>2247</v>
      </c>
      <c r="AH1197" s="3">
        <v>0</v>
      </c>
      <c r="AI1197" s="3">
        <v>2024</v>
      </c>
      <c r="AJ1197" s="4">
        <v>45383</v>
      </c>
      <c r="AK1197" s="5">
        <v>45407</v>
      </c>
      <c r="AL1197" t="s">
        <v>43</v>
      </c>
      <c r="AM1197" t="s">
        <v>116</v>
      </c>
      <c r="AN1197">
        <v>0</v>
      </c>
      <c r="AP1197">
        <v>118.35000000000001</v>
      </c>
      <c r="AQ1197" s="6">
        <v>-118.35000000000001</v>
      </c>
    </row>
    <row r="1198" spans="1:43" x14ac:dyDescent="0.3">
      <c r="A1198" t="s">
        <v>2239</v>
      </c>
      <c r="B1198" t="s">
        <v>117</v>
      </c>
      <c r="C1198" t="s">
        <v>46</v>
      </c>
      <c r="D1198" s="3">
        <v>76125</v>
      </c>
      <c r="E1198" t="s">
        <v>3385</v>
      </c>
      <c r="F1198" t="s">
        <v>48</v>
      </c>
      <c r="G1198" t="s">
        <v>49</v>
      </c>
      <c r="H1198" t="s">
        <v>50</v>
      </c>
      <c r="I1198" t="s">
        <v>51</v>
      </c>
      <c r="J1198" t="s">
        <v>102</v>
      </c>
      <c r="K1198" t="s">
        <v>102</v>
      </c>
      <c r="L1198" t="s">
        <v>138</v>
      </c>
      <c r="M1198" t="s">
        <v>52</v>
      </c>
      <c r="N1198" t="s">
        <v>2669</v>
      </c>
      <c r="O1198" t="s">
        <v>2241</v>
      </c>
      <c r="P1198" t="s">
        <v>2670</v>
      </c>
      <c r="Q1198" s="3">
        <v>300001342703927</v>
      </c>
      <c r="R1198" t="s">
        <v>2243</v>
      </c>
      <c r="S1198">
        <v>3084990</v>
      </c>
      <c r="T1198">
        <v>2078999</v>
      </c>
      <c r="U1198" s="3">
        <v>1</v>
      </c>
      <c r="V1198" t="s">
        <v>2671</v>
      </c>
      <c r="W1198" t="s">
        <v>2457</v>
      </c>
      <c r="X1198" t="s">
        <v>2458</v>
      </c>
      <c r="Y1198" s="3">
        <v>855</v>
      </c>
      <c r="Z1198" t="s">
        <v>2664</v>
      </c>
      <c r="AA1198" t="s">
        <v>2673</v>
      </c>
      <c r="AB1198" t="s">
        <v>2666</v>
      </c>
      <c r="AC1198" t="s">
        <v>2667</v>
      </c>
      <c r="AD1198" t="s">
        <v>110</v>
      </c>
      <c r="AE1198" t="s">
        <v>60</v>
      </c>
      <c r="AF1198" t="s">
        <v>2462</v>
      </c>
      <c r="AG1198" t="s">
        <v>2463</v>
      </c>
      <c r="AH1198" s="3">
        <v>1</v>
      </c>
      <c r="AI1198" s="3">
        <v>2023</v>
      </c>
      <c r="AJ1198" s="4">
        <v>45245</v>
      </c>
      <c r="AK1198" s="5">
        <v>45245</v>
      </c>
      <c r="AL1198" t="s">
        <v>43</v>
      </c>
      <c r="AM1198" t="s">
        <v>116</v>
      </c>
      <c r="AN1198">
        <v>0</v>
      </c>
      <c r="AO1198">
        <v>211.14000000000001</v>
      </c>
      <c r="AQ1198" s="6">
        <v>211.14000000000001</v>
      </c>
    </row>
    <row r="1199" spans="1:43" x14ac:dyDescent="0.3">
      <c r="A1199" t="s">
        <v>2239</v>
      </c>
      <c r="B1199" t="s">
        <v>137</v>
      </c>
      <c r="C1199" t="s">
        <v>46</v>
      </c>
      <c r="D1199" s="3">
        <v>76125</v>
      </c>
      <c r="E1199" t="s">
        <v>3385</v>
      </c>
      <c r="F1199" t="s">
        <v>48</v>
      </c>
      <c r="G1199" t="s">
        <v>49</v>
      </c>
      <c r="H1199" t="s">
        <v>50</v>
      </c>
      <c r="I1199" t="s">
        <v>51</v>
      </c>
      <c r="J1199" t="s">
        <v>102</v>
      </c>
      <c r="K1199" t="s">
        <v>102</v>
      </c>
      <c r="L1199" t="s">
        <v>138</v>
      </c>
      <c r="M1199" t="s">
        <v>52</v>
      </c>
      <c r="N1199" t="s">
        <v>2994</v>
      </c>
      <c r="O1199" t="s">
        <v>2241</v>
      </c>
      <c r="P1199" t="s">
        <v>2995</v>
      </c>
      <c r="Q1199" s="3">
        <v>300002191440151</v>
      </c>
      <c r="R1199" t="s">
        <v>2243</v>
      </c>
      <c r="S1199">
        <v>1083600</v>
      </c>
      <c r="T1199">
        <v>1083600</v>
      </c>
      <c r="U1199" s="3">
        <v>1</v>
      </c>
      <c r="V1199" t="s">
        <v>2996</v>
      </c>
      <c r="W1199" t="s">
        <v>2836</v>
      </c>
      <c r="X1199" t="s">
        <v>2837</v>
      </c>
      <c r="Y1199" s="3">
        <v>171</v>
      </c>
      <c r="Z1199" t="s">
        <v>2997</v>
      </c>
      <c r="AA1199" t="s">
        <v>2998</v>
      </c>
      <c r="AB1199" t="s">
        <v>2999</v>
      </c>
      <c r="AC1199" t="s">
        <v>3000</v>
      </c>
      <c r="AD1199" t="s">
        <v>110</v>
      </c>
      <c r="AE1199" t="s">
        <v>60</v>
      </c>
      <c r="AF1199" t="s">
        <v>3001</v>
      </c>
      <c r="AG1199" t="s">
        <v>3002</v>
      </c>
      <c r="AH1199" s="3">
        <v>1</v>
      </c>
      <c r="AI1199" s="3">
        <v>2025</v>
      </c>
      <c r="AJ1199" s="4">
        <v>45713</v>
      </c>
      <c r="AK1199" s="5">
        <v>45713</v>
      </c>
      <c r="AL1199" t="s">
        <v>43</v>
      </c>
      <c r="AM1199" t="s">
        <v>116</v>
      </c>
      <c r="AN1199">
        <v>0</v>
      </c>
      <c r="AO1199">
        <v>93.51</v>
      </c>
      <c r="AQ1199" s="6">
        <v>93.51</v>
      </c>
    </row>
    <row r="1200" spans="1:43" x14ac:dyDescent="0.3">
      <c r="A1200" t="s">
        <v>2239</v>
      </c>
      <c r="B1200" t="s">
        <v>241</v>
      </c>
      <c r="C1200" t="s">
        <v>46</v>
      </c>
      <c r="D1200" s="3">
        <v>76135</v>
      </c>
      <c r="E1200" t="s">
        <v>80</v>
      </c>
      <c r="F1200" t="s">
        <v>48</v>
      </c>
      <c r="G1200" t="s">
        <v>49</v>
      </c>
      <c r="H1200" t="s">
        <v>50</v>
      </c>
      <c r="I1200" t="s">
        <v>51</v>
      </c>
      <c r="J1200" t="s">
        <v>102</v>
      </c>
      <c r="K1200" t="s">
        <v>102</v>
      </c>
      <c r="L1200" t="s">
        <v>138</v>
      </c>
      <c r="M1200" t="s">
        <v>52</v>
      </c>
      <c r="N1200" t="s">
        <v>3136</v>
      </c>
      <c r="O1200" t="s">
        <v>2241</v>
      </c>
      <c r="P1200" t="s">
        <v>3137</v>
      </c>
      <c r="Q1200" s="3">
        <v>300002491516330</v>
      </c>
      <c r="R1200" t="s">
        <v>2243</v>
      </c>
      <c r="S1200">
        <v>23756.91</v>
      </c>
      <c r="T1200">
        <v>23756.91</v>
      </c>
      <c r="U1200" s="3">
        <v>1</v>
      </c>
      <c r="V1200" t="s">
        <v>3138</v>
      </c>
      <c r="W1200" t="s">
        <v>2495</v>
      </c>
      <c r="X1200" t="s">
        <v>2496</v>
      </c>
      <c r="Y1200" s="3">
        <v>512</v>
      </c>
      <c r="Z1200" t="s">
        <v>3089</v>
      </c>
      <c r="AA1200" t="s">
        <v>3139</v>
      </c>
      <c r="AB1200" t="s">
        <v>3091</v>
      </c>
      <c r="AC1200" t="s">
        <v>3092</v>
      </c>
      <c r="AD1200" t="s">
        <v>110</v>
      </c>
      <c r="AE1200" t="s">
        <v>60</v>
      </c>
      <c r="AF1200" t="s">
        <v>2247</v>
      </c>
      <c r="AH1200" s="3">
        <v>0</v>
      </c>
      <c r="AI1200" s="3">
        <v>2025</v>
      </c>
      <c r="AJ1200" s="4">
        <v>45734</v>
      </c>
      <c r="AK1200" s="5">
        <v>45734</v>
      </c>
      <c r="AL1200" t="s">
        <v>43</v>
      </c>
      <c r="AM1200" t="s">
        <v>116</v>
      </c>
      <c r="AN1200">
        <v>0</v>
      </c>
      <c r="AP1200">
        <v>0.46</v>
      </c>
      <c r="AQ1200" s="6">
        <v>-0.46</v>
      </c>
    </row>
    <row r="1201" spans="1:43" x14ac:dyDescent="0.3">
      <c r="A1201" t="s">
        <v>2239</v>
      </c>
      <c r="B1201" t="s">
        <v>241</v>
      </c>
      <c r="C1201" t="s">
        <v>46</v>
      </c>
      <c r="D1201" s="3">
        <v>76135</v>
      </c>
      <c r="E1201" t="s">
        <v>80</v>
      </c>
      <c r="F1201" t="s">
        <v>48</v>
      </c>
      <c r="G1201" t="s">
        <v>49</v>
      </c>
      <c r="H1201" t="s">
        <v>50</v>
      </c>
      <c r="I1201" t="s">
        <v>51</v>
      </c>
      <c r="J1201" t="s">
        <v>102</v>
      </c>
      <c r="K1201" t="s">
        <v>102</v>
      </c>
      <c r="L1201" t="s">
        <v>138</v>
      </c>
      <c r="M1201" t="s">
        <v>52</v>
      </c>
      <c r="N1201" t="s">
        <v>3146</v>
      </c>
      <c r="O1201" t="s">
        <v>2241</v>
      </c>
      <c r="P1201" t="s">
        <v>3147</v>
      </c>
      <c r="Q1201" s="3">
        <v>300002492741464</v>
      </c>
      <c r="R1201" t="s">
        <v>2243</v>
      </c>
      <c r="S1201">
        <v>152880</v>
      </c>
      <c r="T1201">
        <v>152880</v>
      </c>
      <c r="U1201" s="3">
        <v>1</v>
      </c>
      <c r="V1201" t="s">
        <v>3148</v>
      </c>
      <c r="W1201" t="s">
        <v>2836</v>
      </c>
      <c r="X1201" t="s">
        <v>2837</v>
      </c>
      <c r="Y1201" s="3">
        <v>253</v>
      </c>
      <c r="Z1201" t="s">
        <v>3132</v>
      </c>
      <c r="AA1201" t="s">
        <v>3149</v>
      </c>
      <c r="AB1201" t="s">
        <v>3134</v>
      </c>
      <c r="AC1201" t="s">
        <v>3135</v>
      </c>
      <c r="AD1201" t="s">
        <v>110</v>
      </c>
      <c r="AE1201" t="s">
        <v>60</v>
      </c>
      <c r="AF1201" t="s">
        <v>2247</v>
      </c>
      <c r="AH1201" s="3">
        <v>0</v>
      </c>
      <c r="AI1201" s="3">
        <v>2025</v>
      </c>
      <c r="AJ1201" s="4">
        <v>45741</v>
      </c>
      <c r="AK1201" s="5">
        <v>45741</v>
      </c>
      <c r="AL1201" t="s">
        <v>43</v>
      </c>
      <c r="AM1201" t="s">
        <v>116</v>
      </c>
      <c r="AN1201">
        <v>0</v>
      </c>
      <c r="AP1201">
        <v>2.97</v>
      </c>
      <c r="AQ1201" s="6">
        <v>-2.97</v>
      </c>
    </row>
    <row r="1202" spans="1:43" x14ac:dyDescent="0.3">
      <c r="A1202" t="s">
        <v>3497</v>
      </c>
      <c r="B1202" t="s">
        <v>179</v>
      </c>
      <c r="C1202" t="s">
        <v>46</v>
      </c>
      <c r="D1202" s="3">
        <v>71305</v>
      </c>
      <c r="E1202" t="s">
        <v>1378</v>
      </c>
      <c r="F1202" t="s">
        <v>48</v>
      </c>
      <c r="G1202" t="s">
        <v>49</v>
      </c>
      <c r="H1202" t="s">
        <v>50</v>
      </c>
      <c r="I1202" t="s">
        <v>51</v>
      </c>
      <c r="J1202" t="s">
        <v>256</v>
      </c>
      <c r="K1202" t="s">
        <v>256</v>
      </c>
      <c r="L1202" t="s">
        <v>257</v>
      </c>
      <c r="M1202" t="s">
        <v>52</v>
      </c>
      <c r="N1202" t="s">
        <v>4029</v>
      </c>
      <c r="O1202" t="s">
        <v>3498</v>
      </c>
      <c r="P1202" t="s">
        <v>4030</v>
      </c>
      <c r="Q1202" s="3">
        <v>300002033977089</v>
      </c>
      <c r="R1202" t="s">
        <v>2243</v>
      </c>
      <c r="S1202">
        <v>4841554.8499999996</v>
      </c>
      <c r="T1202">
        <v>23034</v>
      </c>
      <c r="U1202" s="3">
        <v>12</v>
      </c>
      <c r="V1202" t="s">
        <v>4029</v>
      </c>
      <c r="W1202" t="s">
        <v>2399</v>
      </c>
      <c r="X1202" t="s">
        <v>2400</v>
      </c>
      <c r="Y1202" s="3">
        <v>502</v>
      </c>
      <c r="Z1202" t="s">
        <v>4031</v>
      </c>
      <c r="AA1202" t="s">
        <v>4032</v>
      </c>
      <c r="AB1202" t="s">
        <v>4033</v>
      </c>
      <c r="AC1202" t="s">
        <v>4034</v>
      </c>
      <c r="AD1202" t="s">
        <v>110</v>
      </c>
      <c r="AE1202" t="s">
        <v>60</v>
      </c>
      <c r="AF1202" t="s">
        <v>2247</v>
      </c>
      <c r="AH1202" s="3">
        <v>0</v>
      </c>
      <c r="AI1202" s="3">
        <v>2024</v>
      </c>
      <c r="AJ1202" s="4">
        <v>45536</v>
      </c>
      <c r="AK1202" s="5">
        <v>45554</v>
      </c>
      <c r="AL1202" t="s">
        <v>1390</v>
      </c>
      <c r="AM1202" t="s">
        <v>116</v>
      </c>
      <c r="AN1202">
        <v>23034</v>
      </c>
      <c r="AO1202">
        <v>167.09</v>
      </c>
      <c r="AQ1202" s="6">
        <v>167.09</v>
      </c>
    </row>
    <row r="1203" spans="1:43" x14ac:dyDescent="0.3">
      <c r="A1203" t="s">
        <v>3497</v>
      </c>
      <c r="B1203" t="s">
        <v>179</v>
      </c>
      <c r="C1203" t="s">
        <v>46</v>
      </c>
      <c r="D1203" s="3">
        <v>71305</v>
      </c>
      <c r="E1203" t="s">
        <v>1378</v>
      </c>
      <c r="F1203" t="s">
        <v>48</v>
      </c>
      <c r="G1203" t="s">
        <v>49</v>
      </c>
      <c r="H1203" t="s">
        <v>50</v>
      </c>
      <c r="I1203" t="s">
        <v>51</v>
      </c>
      <c r="J1203" t="s">
        <v>256</v>
      </c>
      <c r="K1203" t="s">
        <v>256</v>
      </c>
      <c r="L1203" t="s">
        <v>257</v>
      </c>
      <c r="M1203" t="s">
        <v>52</v>
      </c>
      <c r="N1203" t="s">
        <v>4029</v>
      </c>
      <c r="O1203" t="s">
        <v>3498</v>
      </c>
      <c r="P1203" t="s">
        <v>4030</v>
      </c>
      <c r="Q1203" s="3">
        <v>300002033977089</v>
      </c>
      <c r="R1203" t="s">
        <v>2243</v>
      </c>
      <c r="S1203">
        <v>4841554.8499999996</v>
      </c>
      <c r="T1203">
        <v>122848</v>
      </c>
      <c r="U1203" s="3">
        <v>5</v>
      </c>
      <c r="V1203" t="s">
        <v>4029</v>
      </c>
      <c r="W1203" t="s">
        <v>2399</v>
      </c>
      <c r="X1203" t="s">
        <v>2400</v>
      </c>
      <c r="Y1203" s="3">
        <v>503</v>
      </c>
      <c r="Z1203" t="s">
        <v>4031</v>
      </c>
      <c r="AA1203" t="s">
        <v>4043</v>
      </c>
      <c r="AB1203" t="s">
        <v>4033</v>
      </c>
      <c r="AC1203" t="s">
        <v>4034</v>
      </c>
      <c r="AD1203" t="s">
        <v>110</v>
      </c>
      <c r="AE1203" t="s">
        <v>60</v>
      </c>
      <c r="AF1203" t="s">
        <v>2247</v>
      </c>
      <c r="AH1203" s="3">
        <v>0</v>
      </c>
      <c r="AI1203" s="3">
        <v>2024</v>
      </c>
      <c r="AJ1203" s="4">
        <v>45536</v>
      </c>
      <c r="AK1203" s="5">
        <v>45554</v>
      </c>
      <c r="AL1203" t="s">
        <v>1471</v>
      </c>
      <c r="AM1203" t="s">
        <v>116</v>
      </c>
      <c r="AN1203">
        <v>122848</v>
      </c>
      <c r="AO1203">
        <v>891.17000000000007</v>
      </c>
      <c r="AQ1203" s="6">
        <v>891.17000000000007</v>
      </c>
    </row>
    <row r="1204" spans="1:43" x14ac:dyDescent="0.3">
      <c r="A1204" t="s">
        <v>3497</v>
      </c>
      <c r="B1204" t="s">
        <v>179</v>
      </c>
      <c r="C1204" t="s">
        <v>46</v>
      </c>
      <c r="D1204" s="3">
        <v>71305</v>
      </c>
      <c r="E1204" t="s">
        <v>1378</v>
      </c>
      <c r="F1204" t="s">
        <v>48</v>
      </c>
      <c r="G1204" t="s">
        <v>49</v>
      </c>
      <c r="H1204" t="s">
        <v>50</v>
      </c>
      <c r="I1204" t="s">
        <v>51</v>
      </c>
      <c r="J1204" t="s">
        <v>256</v>
      </c>
      <c r="K1204" t="s">
        <v>256</v>
      </c>
      <c r="L1204" t="s">
        <v>257</v>
      </c>
      <c r="M1204" t="s">
        <v>52</v>
      </c>
      <c r="N1204" t="s">
        <v>4029</v>
      </c>
      <c r="O1204" t="s">
        <v>3498</v>
      </c>
      <c r="P1204" t="s">
        <v>4030</v>
      </c>
      <c r="Q1204" s="3">
        <v>300002033977089</v>
      </c>
      <c r="R1204" t="s">
        <v>2243</v>
      </c>
      <c r="S1204">
        <v>4841554.8499999996</v>
      </c>
      <c r="T1204">
        <v>257980.80000000002</v>
      </c>
      <c r="U1204" s="3">
        <v>1</v>
      </c>
      <c r="V1204" t="s">
        <v>4029</v>
      </c>
      <c r="W1204" t="s">
        <v>2399</v>
      </c>
      <c r="X1204" t="s">
        <v>2400</v>
      </c>
      <c r="Y1204" s="3">
        <v>505</v>
      </c>
      <c r="Z1204" t="s">
        <v>4031</v>
      </c>
      <c r="AA1204" t="s">
        <v>4044</v>
      </c>
      <c r="AB1204" t="s">
        <v>4033</v>
      </c>
      <c r="AC1204" t="s">
        <v>4034</v>
      </c>
      <c r="AD1204" t="s">
        <v>110</v>
      </c>
      <c r="AE1204" t="s">
        <v>60</v>
      </c>
      <c r="AF1204" t="s">
        <v>2247</v>
      </c>
      <c r="AH1204" s="3">
        <v>0</v>
      </c>
      <c r="AI1204" s="3">
        <v>2024</v>
      </c>
      <c r="AJ1204" s="4">
        <v>45536</v>
      </c>
      <c r="AK1204" s="5">
        <v>45554</v>
      </c>
      <c r="AL1204" t="s">
        <v>3508</v>
      </c>
      <c r="AM1204" t="s">
        <v>116</v>
      </c>
      <c r="AN1204">
        <v>257980.80000000002</v>
      </c>
      <c r="AO1204">
        <v>1871.46</v>
      </c>
      <c r="AQ1204" s="6">
        <v>1871.46</v>
      </c>
    </row>
    <row r="1205" spans="1:43" x14ac:dyDescent="0.3">
      <c r="A1205" t="s">
        <v>3497</v>
      </c>
      <c r="B1205" t="s">
        <v>179</v>
      </c>
      <c r="C1205" t="s">
        <v>46</v>
      </c>
      <c r="D1205" s="3">
        <v>71305</v>
      </c>
      <c r="E1205" t="s">
        <v>1378</v>
      </c>
      <c r="F1205" t="s">
        <v>48</v>
      </c>
      <c r="G1205" t="s">
        <v>49</v>
      </c>
      <c r="H1205" t="s">
        <v>50</v>
      </c>
      <c r="I1205" t="s">
        <v>51</v>
      </c>
      <c r="J1205" t="s">
        <v>256</v>
      </c>
      <c r="K1205" t="s">
        <v>256</v>
      </c>
      <c r="L1205" t="s">
        <v>257</v>
      </c>
      <c r="M1205" t="s">
        <v>52</v>
      </c>
      <c r="N1205" t="s">
        <v>4029</v>
      </c>
      <c r="O1205" t="s">
        <v>3498</v>
      </c>
      <c r="P1205" t="s">
        <v>4030</v>
      </c>
      <c r="Q1205" s="3">
        <v>300002033977089</v>
      </c>
      <c r="R1205" t="s">
        <v>2243</v>
      </c>
      <c r="S1205">
        <v>4841554.8499999996</v>
      </c>
      <c r="T1205">
        <v>257980.80000000002</v>
      </c>
      <c r="U1205" s="3">
        <v>8</v>
      </c>
      <c r="V1205" t="s">
        <v>4029</v>
      </c>
      <c r="W1205" t="s">
        <v>2399</v>
      </c>
      <c r="X1205" t="s">
        <v>2400</v>
      </c>
      <c r="Y1205" s="3">
        <v>504</v>
      </c>
      <c r="Z1205" t="s">
        <v>4031</v>
      </c>
      <c r="AA1205" t="s">
        <v>4045</v>
      </c>
      <c r="AB1205" t="s">
        <v>4033</v>
      </c>
      <c r="AC1205" t="s">
        <v>4034</v>
      </c>
      <c r="AD1205" t="s">
        <v>110</v>
      </c>
      <c r="AE1205" t="s">
        <v>60</v>
      </c>
      <c r="AF1205" t="s">
        <v>2247</v>
      </c>
      <c r="AH1205" s="3">
        <v>0</v>
      </c>
      <c r="AI1205" s="3">
        <v>2024</v>
      </c>
      <c r="AJ1205" s="4">
        <v>45536</v>
      </c>
      <c r="AK1205" s="5">
        <v>45554</v>
      </c>
      <c r="AL1205" t="s">
        <v>3853</v>
      </c>
      <c r="AM1205" t="s">
        <v>116</v>
      </c>
      <c r="AN1205">
        <v>257980.80000000002</v>
      </c>
      <c r="AO1205">
        <v>1871.46</v>
      </c>
      <c r="AQ1205" s="6">
        <v>1871.46</v>
      </c>
    </row>
    <row r="1206" spans="1:43" x14ac:dyDescent="0.3">
      <c r="A1206" t="s">
        <v>3497</v>
      </c>
      <c r="B1206" t="s">
        <v>446</v>
      </c>
      <c r="C1206" t="s">
        <v>46</v>
      </c>
      <c r="D1206" s="3">
        <v>71610</v>
      </c>
      <c r="E1206" t="s">
        <v>4671</v>
      </c>
      <c r="F1206" t="s">
        <v>48</v>
      </c>
      <c r="G1206" t="s">
        <v>49</v>
      </c>
      <c r="H1206" t="s">
        <v>50</v>
      </c>
      <c r="I1206" t="s">
        <v>51</v>
      </c>
      <c r="J1206" t="s">
        <v>1227</v>
      </c>
      <c r="K1206" t="s">
        <v>256</v>
      </c>
      <c r="L1206" t="s">
        <v>257</v>
      </c>
      <c r="M1206" t="s">
        <v>52</v>
      </c>
      <c r="N1206" t="s">
        <v>3159</v>
      </c>
      <c r="O1206" t="s">
        <v>3498</v>
      </c>
      <c r="P1206" t="s">
        <v>3158</v>
      </c>
      <c r="Q1206" s="3">
        <v>1017197</v>
      </c>
      <c r="R1206" t="s">
        <v>2243</v>
      </c>
      <c r="S1206">
        <v>390</v>
      </c>
      <c r="T1206">
        <v>390</v>
      </c>
      <c r="U1206" s="3">
        <v>1</v>
      </c>
      <c r="V1206" t="s">
        <v>3159</v>
      </c>
      <c r="W1206" t="s">
        <v>3160</v>
      </c>
      <c r="X1206" t="s">
        <v>3161</v>
      </c>
      <c r="Y1206" s="3">
        <v>18</v>
      </c>
      <c r="Z1206" t="s">
        <v>4306</v>
      </c>
      <c r="AA1206" t="s">
        <v>4307</v>
      </c>
      <c r="AB1206" t="s">
        <v>4308</v>
      </c>
      <c r="AC1206" t="s">
        <v>4309</v>
      </c>
      <c r="AD1206" t="s">
        <v>110</v>
      </c>
      <c r="AE1206" t="s">
        <v>60</v>
      </c>
      <c r="AF1206" t="s">
        <v>3162</v>
      </c>
      <c r="AG1206" t="s">
        <v>3163</v>
      </c>
      <c r="AH1206" s="3">
        <v>1</v>
      </c>
      <c r="AI1206" s="3">
        <v>2023</v>
      </c>
      <c r="AJ1206" s="4">
        <v>45149</v>
      </c>
      <c r="AK1206" s="5">
        <v>45159</v>
      </c>
      <c r="AL1206" t="s">
        <v>3508</v>
      </c>
      <c r="AM1206" t="s">
        <v>61</v>
      </c>
      <c r="AN1206">
        <v>390</v>
      </c>
      <c r="AO1206">
        <v>390</v>
      </c>
      <c r="AQ1206" s="6">
        <v>390</v>
      </c>
    </row>
    <row r="1207" spans="1:43" x14ac:dyDescent="0.3">
      <c r="A1207" t="s">
        <v>3497</v>
      </c>
      <c r="B1207" t="s">
        <v>289</v>
      </c>
      <c r="C1207" t="s">
        <v>46</v>
      </c>
      <c r="D1207" s="3">
        <v>71610</v>
      </c>
      <c r="E1207" t="s">
        <v>4671</v>
      </c>
      <c r="F1207" t="s">
        <v>48</v>
      </c>
      <c r="G1207" t="s">
        <v>49</v>
      </c>
      <c r="H1207" t="s">
        <v>50</v>
      </c>
      <c r="I1207" t="s">
        <v>51</v>
      </c>
      <c r="J1207" t="s">
        <v>1227</v>
      </c>
      <c r="K1207" t="s">
        <v>256</v>
      </c>
      <c r="L1207" t="s">
        <v>257</v>
      </c>
      <c r="M1207" t="s">
        <v>52</v>
      </c>
      <c r="N1207" t="s">
        <v>3165</v>
      </c>
      <c r="O1207" t="s">
        <v>3498</v>
      </c>
      <c r="P1207" t="s">
        <v>3164</v>
      </c>
      <c r="Q1207" s="3">
        <v>1403527</v>
      </c>
      <c r="R1207" t="s">
        <v>2243</v>
      </c>
      <c r="S1207">
        <v>390</v>
      </c>
      <c r="T1207">
        <v>390</v>
      </c>
      <c r="U1207" s="3">
        <v>1</v>
      </c>
      <c r="V1207" t="s">
        <v>3165</v>
      </c>
      <c r="W1207" t="s">
        <v>3160</v>
      </c>
      <c r="X1207" t="s">
        <v>3161</v>
      </c>
      <c r="Y1207" s="3">
        <v>72</v>
      </c>
      <c r="Z1207" t="s">
        <v>4310</v>
      </c>
      <c r="AA1207" t="s">
        <v>4311</v>
      </c>
      <c r="AB1207" t="s">
        <v>4312</v>
      </c>
      <c r="AC1207" t="s">
        <v>4313</v>
      </c>
      <c r="AD1207" t="s">
        <v>110</v>
      </c>
      <c r="AE1207" t="s">
        <v>60</v>
      </c>
      <c r="AF1207" t="s">
        <v>3166</v>
      </c>
      <c r="AG1207" t="s">
        <v>3167</v>
      </c>
      <c r="AH1207" s="3">
        <v>1</v>
      </c>
      <c r="AI1207" s="3">
        <v>2023</v>
      </c>
      <c r="AJ1207" s="4">
        <v>45194</v>
      </c>
      <c r="AK1207" s="5">
        <v>45203</v>
      </c>
      <c r="AL1207" t="s">
        <v>3508</v>
      </c>
      <c r="AM1207" t="s">
        <v>61</v>
      </c>
      <c r="AN1207">
        <v>390</v>
      </c>
      <c r="AO1207">
        <v>390</v>
      </c>
      <c r="AQ1207" s="6">
        <v>390</v>
      </c>
    </row>
    <row r="1208" spans="1:43" x14ac:dyDescent="0.3">
      <c r="A1208" t="s">
        <v>3497</v>
      </c>
      <c r="B1208" t="s">
        <v>289</v>
      </c>
      <c r="C1208" t="s">
        <v>46</v>
      </c>
      <c r="D1208" s="3">
        <v>71610</v>
      </c>
      <c r="E1208" t="s">
        <v>4671</v>
      </c>
      <c r="F1208" t="s">
        <v>48</v>
      </c>
      <c r="G1208" t="s">
        <v>49</v>
      </c>
      <c r="H1208" t="s">
        <v>50</v>
      </c>
      <c r="I1208" t="s">
        <v>51</v>
      </c>
      <c r="J1208" t="s">
        <v>1227</v>
      </c>
      <c r="K1208" t="s">
        <v>256</v>
      </c>
      <c r="L1208" t="s">
        <v>257</v>
      </c>
      <c r="M1208" t="s">
        <v>52</v>
      </c>
      <c r="N1208" t="s">
        <v>3169</v>
      </c>
      <c r="O1208" t="s">
        <v>3498</v>
      </c>
      <c r="P1208" t="s">
        <v>3168</v>
      </c>
      <c r="Q1208" s="3">
        <v>1403528</v>
      </c>
      <c r="R1208" t="s">
        <v>2243</v>
      </c>
      <c r="S1208">
        <v>390</v>
      </c>
      <c r="T1208">
        <v>390</v>
      </c>
      <c r="U1208" s="3">
        <v>1</v>
      </c>
      <c r="V1208" t="s">
        <v>3169</v>
      </c>
      <c r="W1208" t="s">
        <v>3160</v>
      </c>
      <c r="X1208" t="s">
        <v>3161</v>
      </c>
      <c r="Y1208" s="3">
        <v>75</v>
      </c>
      <c r="Z1208" t="s">
        <v>4310</v>
      </c>
      <c r="AA1208" t="s">
        <v>4314</v>
      </c>
      <c r="AB1208" t="s">
        <v>4312</v>
      </c>
      <c r="AC1208" t="s">
        <v>4313</v>
      </c>
      <c r="AD1208" t="s">
        <v>110</v>
      </c>
      <c r="AE1208" t="s">
        <v>60</v>
      </c>
      <c r="AF1208" t="s">
        <v>3166</v>
      </c>
      <c r="AG1208" t="s">
        <v>3170</v>
      </c>
      <c r="AH1208" s="3">
        <v>1</v>
      </c>
      <c r="AI1208" s="3">
        <v>2023</v>
      </c>
      <c r="AJ1208" s="4">
        <v>45194</v>
      </c>
      <c r="AK1208" s="5">
        <v>45203</v>
      </c>
      <c r="AL1208" t="s">
        <v>3508</v>
      </c>
      <c r="AM1208" t="s">
        <v>61</v>
      </c>
      <c r="AN1208">
        <v>390</v>
      </c>
      <c r="AO1208">
        <v>390</v>
      </c>
      <c r="AQ1208" s="6">
        <v>390</v>
      </c>
    </row>
    <row r="1209" spans="1:43" x14ac:dyDescent="0.3">
      <c r="A1209" t="s">
        <v>3497</v>
      </c>
      <c r="B1209" t="s">
        <v>289</v>
      </c>
      <c r="C1209" t="s">
        <v>46</v>
      </c>
      <c r="D1209" s="3">
        <v>71610</v>
      </c>
      <c r="E1209" t="s">
        <v>4671</v>
      </c>
      <c r="F1209" t="s">
        <v>48</v>
      </c>
      <c r="G1209" t="s">
        <v>49</v>
      </c>
      <c r="H1209" t="s">
        <v>50</v>
      </c>
      <c r="I1209" t="s">
        <v>51</v>
      </c>
      <c r="J1209" t="s">
        <v>1227</v>
      </c>
      <c r="K1209" t="s">
        <v>256</v>
      </c>
      <c r="L1209" t="s">
        <v>257</v>
      </c>
      <c r="M1209" t="s">
        <v>52</v>
      </c>
      <c r="N1209" t="s">
        <v>3172</v>
      </c>
      <c r="O1209" t="s">
        <v>3498</v>
      </c>
      <c r="P1209" t="s">
        <v>3171</v>
      </c>
      <c r="Q1209" s="3">
        <v>1403529</v>
      </c>
      <c r="R1209" t="s">
        <v>2243</v>
      </c>
      <c r="S1209">
        <v>390</v>
      </c>
      <c r="T1209">
        <v>390</v>
      </c>
      <c r="U1209" s="3">
        <v>1</v>
      </c>
      <c r="V1209" t="s">
        <v>3172</v>
      </c>
      <c r="W1209" t="s">
        <v>3160</v>
      </c>
      <c r="X1209" t="s">
        <v>3161</v>
      </c>
      <c r="Y1209" s="3">
        <v>74</v>
      </c>
      <c r="Z1209" t="s">
        <v>4310</v>
      </c>
      <c r="AA1209" t="s">
        <v>4315</v>
      </c>
      <c r="AB1209" t="s">
        <v>4312</v>
      </c>
      <c r="AC1209" t="s">
        <v>4313</v>
      </c>
      <c r="AD1209" t="s">
        <v>110</v>
      </c>
      <c r="AE1209" t="s">
        <v>60</v>
      </c>
      <c r="AF1209" t="s">
        <v>3166</v>
      </c>
      <c r="AG1209" t="s">
        <v>3173</v>
      </c>
      <c r="AH1209" s="3">
        <v>1</v>
      </c>
      <c r="AI1209" s="3">
        <v>2023</v>
      </c>
      <c r="AJ1209" s="4">
        <v>45194</v>
      </c>
      <c r="AK1209" s="5">
        <v>45203</v>
      </c>
      <c r="AL1209" t="s">
        <v>3508</v>
      </c>
      <c r="AM1209" t="s">
        <v>61</v>
      </c>
      <c r="AN1209">
        <v>390</v>
      </c>
      <c r="AO1209">
        <v>390</v>
      </c>
      <c r="AQ1209" s="6">
        <v>390</v>
      </c>
    </row>
    <row r="1210" spans="1:43" x14ac:dyDescent="0.3">
      <c r="A1210" t="s">
        <v>3497</v>
      </c>
      <c r="B1210" t="s">
        <v>289</v>
      </c>
      <c r="C1210" t="s">
        <v>46</v>
      </c>
      <c r="D1210" s="3">
        <v>71610</v>
      </c>
      <c r="E1210" t="s">
        <v>4671</v>
      </c>
      <c r="F1210" t="s">
        <v>48</v>
      </c>
      <c r="G1210" t="s">
        <v>49</v>
      </c>
      <c r="H1210" t="s">
        <v>50</v>
      </c>
      <c r="I1210" t="s">
        <v>51</v>
      </c>
      <c r="J1210" t="s">
        <v>1227</v>
      </c>
      <c r="K1210" t="s">
        <v>256</v>
      </c>
      <c r="L1210" t="s">
        <v>257</v>
      </c>
      <c r="M1210" t="s">
        <v>52</v>
      </c>
      <c r="N1210" t="s">
        <v>3175</v>
      </c>
      <c r="O1210" t="s">
        <v>3498</v>
      </c>
      <c r="P1210" t="s">
        <v>3174</v>
      </c>
      <c r="Q1210" s="3">
        <v>1403530</v>
      </c>
      <c r="R1210" t="s">
        <v>2243</v>
      </c>
      <c r="S1210">
        <v>390</v>
      </c>
      <c r="T1210">
        <v>390</v>
      </c>
      <c r="U1210" s="3">
        <v>1</v>
      </c>
      <c r="V1210" t="s">
        <v>3175</v>
      </c>
      <c r="W1210" t="s">
        <v>3160</v>
      </c>
      <c r="X1210" t="s">
        <v>3161</v>
      </c>
      <c r="Y1210" s="3">
        <v>73</v>
      </c>
      <c r="Z1210" t="s">
        <v>4310</v>
      </c>
      <c r="AA1210" t="s">
        <v>4316</v>
      </c>
      <c r="AB1210" t="s">
        <v>4312</v>
      </c>
      <c r="AC1210" t="s">
        <v>4313</v>
      </c>
      <c r="AD1210" t="s">
        <v>110</v>
      </c>
      <c r="AE1210" t="s">
        <v>60</v>
      </c>
      <c r="AF1210" t="s">
        <v>3176</v>
      </c>
      <c r="AG1210" t="s">
        <v>3177</v>
      </c>
      <c r="AH1210" s="3">
        <v>1</v>
      </c>
      <c r="AI1210" s="3">
        <v>2023</v>
      </c>
      <c r="AJ1210" s="4">
        <v>45194</v>
      </c>
      <c r="AK1210" s="5">
        <v>45203</v>
      </c>
      <c r="AL1210" t="s">
        <v>3508</v>
      </c>
      <c r="AM1210" t="s">
        <v>61</v>
      </c>
      <c r="AN1210">
        <v>390</v>
      </c>
      <c r="AO1210">
        <v>390</v>
      </c>
      <c r="AQ1210" s="6">
        <v>390</v>
      </c>
    </row>
    <row r="1211" spans="1:43" x14ac:dyDescent="0.3">
      <c r="A1211" t="s">
        <v>3497</v>
      </c>
      <c r="B1211" t="s">
        <v>289</v>
      </c>
      <c r="C1211" t="s">
        <v>46</v>
      </c>
      <c r="D1211" s="3">
        <v>71620</v>
      </c>
      <c r="E1211" t="s">
        <v>4643</v>
      </c>
      <c r="F1211" t="s">
        <v>48</v>
      </c>
      <c r="G1211" t="s">
        <v>49</v>
      </c>
      <c r="H1211" t="s">
        <v>50</v>
      </c>
      <c r="I1211" t="s">
        <v>51</v>
      </c>
      <c r="J1211" t="s">
        <v>1227</v>
      </c>
      <c r="K1211" t="s">
        <v>256</v>
      </c>
      <c r="L1211" t="s">
        <v>257</v>
      </c>
      <c r="M1211" t="s">
        <v>52</v>
      </c>
      <c r="N1211" t="s">
        <v>2555</v>
      </c>
      <c r="O1211" t="s">
        <v>3498</v>
      </c>
      <c r="P1211" t="s">
        <v>2554</v>
      </c>
      <c r="Q1211" s="3">
        <v>300001276693915</v>
      </c>
      <c r="R1211" t="s">
        <v>2243</v>
      </c>
      <c r="S1211">
        <v>46000</v>
      </c>
      <c r="T1211">
        <v>46000</v>
      </c>
      <c r="U1211" s="3">
        <v>1</v>
      </c>
      <c r="V1211" t="s">
        <v>2555</v>
      </c>
      <c r="W1211" t="s">
        <v>2556</v>
      </c>
      <c r="X1211" t="s">
        <v>2557</v>
      </c>
      <c r="Y1211" s="3">
        <v>722</v>
      </c>
      <c r="Z1211" t="s">
        <v>3712</v>
      </c>
      <c r="AA1211" t="s">
        <v>3716</v>
      </c>
      <c r="AB1211" t="s">
        <v>3714</v>
      </c>
      <c r="AC1211" t="s">
        <v>3715</v>
      </c>
      <c r="AD1211" t="s">
        <v>110</v>
      </c>
      <c r="AE1211" t="s">
        <v>60</v>
      </c>
      <c r="AF1211" t="s">
        <v>2247</v>
      </c>
      <c r="AH1211" s="3">
        <v>0</v>
      </c>
      <c r="AI1211" s="3">
        <v>2023</v>
      </c>
      <c r="AJ1211" s="4">
        <v>45195</v>
      </c>
      <c r="AK1211" s="5">
        <v>45195</v>
      </c>
      <c r="AL1211" t="s">
        <v>3508</v>
      </c>
      <c r="AM1211" t="s">
        <v>116</v>
      </c>
      <c r="AN1211">
        <v>46000</v>
      </c>
      <c r="AO1211">
        <v>340.59000000000003</v>
      </c>
      <c r="AQ1211" s="6">
        <v>340.59000000000003</v>
      </c>
    </row>
    <row r="1212" spans="1:43" x14ac:dyDescent="0.3">
      <c r="A1212" t="s">
        <v>3497</v>
      </c>
      <c r="B1212" t="s">
        <v>289</v>
      </c>
      <c r="C1212" t="s">
        <v>46</v>
      </c>
      <c r="D1212" s="3">
        <v>71620</v>
      </c>
      <c r="E1212" t="s">
        <v>4643</v>
      </c>
      <c r="F1212" t="s">
        <v>48</v>
      </c>
      <c r="G1212" t="s">
        <v>49</v>
      </c>
      <c r="H1212" t="s">
        <v>50</v>
      </c>
      <c r="I1212" t="s">
        <v>51</v>
      </c>
      <c r="J1212" t="s">
        <v>1227</v>
      </c>
      <c r="K1212" t="s">
        <v>256</v>
      </c>
      <c r="L1212" t="s">
        <v>257</v>
      </c>
      <c r="M1212" t="s">
        <v>52</v>
      </c>
      <c r="N1212" t="s">
        <v>2555</v>
      </c>
      <c r="O1212" t="s">
        <v>3498</v>
      </c>
      <c r="P1212" t="s">
        <v>2563</v>
      </c>
      <c r="Q1212" s="3">
        <v>300001276697423</v>
      </c>
      <c r="R1212" t="s">
        <v>2243</v>
      </c>
      <c r="S1212">
        <v>46000</v>
      </c>
      <c r="T1212">
        <v>46000</v>
      </c>
      <c r="U1212" s="3">
        <v>1</v>
      </c>
      <c r="V1212" t="s">
        <v>2555</v>
      </c>
      <c r="W1212" t="s">
        <v>2564</v>
      </c>
      <c r="X1212" t="s">
        <v>2565</v>
      </c>
      <c r="Y1212" s="3">
        <v>725</v>
      </c>
      <c r="Z1212" t="s">
        <v>3712</v>
      </c>
      <c r="AA1212" t="s">
        <v>3717</v>
      </c>
      <c r="AB1212" t="s">
        <v>3714</v>
      </c>
      <c r="AC1212" t="s">
        <v>3715</v>
      </c>
      <c r="AD1212" t="s">
        <v>110</v>
      </c>
      <c r="AE1212" t="s">
        <v>60</v>
      </c>
      <c r="AF1212" t="s">
        <v>2247</v>
      </c>
      <c r="AH1212" s="3">
        <v>0</v>
      </c>
      <c r="AI1212" s="3">
        <v>2023</v>
      </c>
      <c r="AJ1212" s="4">
        <v>45195</v>
      </c>
      <c r="AK1212" s="5">
        <v>45195</v>
      </c>
      <c r="AL1212" t="s">
        <v>3508</v>
      </c>
      <c r="AM1212" t="s">
        <v>116</v>
      </c>
      <c r="AN1212">
        <v>46000</v>
      </c>
      <c r="AO1212">
        <v>340.59000000000003</v>
      </c>
      <c r="AQ1212" s="6">
        <v>340.59000000000003</v>
      </c>
    </row>
    <row r="1213" spans="1:43" x14ac:dyDescent="0.3">
      <c r="A1213" t="s">
        <v>3497</v>
      </c>
      <c r="B1213" t="s">
        <v>289</v>
      </c>
      <c r="C1213" t="s">
        <v>46</v>
      </c>
      <c r="D1213" s="3">
        <v>71620</v>
      </c>
      <c r="E1213" t="s">
        <v>4643</v>
      </c>
      <c r="F1213" t="s">
        <v>48</v>
      </c>
      <c r="G1213" t="s">
        <v>49</v>
      </c>
      <c r="H1213" t="s">
        <v>50</v>
      </c>
      <c r="I1213" t="s">
        <v>51</v>
      </c>
      <c r="J1213" t="s">
        <v>1227</v>
      </c>
      <c r="K1213" t="s">
        <v>256</v>
      </c>
      <c r="L1213" t="s">
        <v>257</v>
      </c>
      <c r="M1213" t="s">
        <v>52</v>
      </c>
      <c r="N1213" t="s">
        <v>2569</v>
      </c>
      <c r="O1213" t="s">
        <v>3498</v>
      </c>
      <c r="P1213" t="s">
        <v>2568</v>
      </c>
      <c r="Q1213" s="3">
        <v>300001276697483</v>
      </c>
      <c r="R1213" t="s">
        <v>2243</v>
      </c>
      <c r="S1213">
        <v>46000</v>
      </c>
      <c r="T1213">
        <v>46000</v>
      </c>
      <c r="U1213" s="3">
        <v>1</v>
      </c>
      <c r="V1213" t="s">
        <v>2569</v>
      </c>
      <c r="W1213" t="s">
        <v>2570</v>
      </c>
      <c r="X1213" t="s">
        <v>2571</v>
      </c>
      <c r="Y1213" s="3">
        <v>723</v>
      </c>
      <c r="Z1213" t="s">
        <v>3712</v>
      </c>
      <c r="AA1213" t="s">
        <v>3718</v>
      </c>
      <c r="AB1213" t="s">
        <v>3714</v>
      </c>
      <c r="AC1213" t="s">
        <v>3715</v>
      </c>
      <c r="AD1213" t="s">
        <v>110</v>
      </c>
      <c r="AE1213" t="s">
        <v>60</v>
      </c>
      <c r="AF1213" t="s">
        <v>2247</v>
      </c>
      <c r="AH1213" s="3">
        <v>0</v>
      </c>
      <c r="AI1213" s="3">
        <v>2023</v>
      </c>
      <c r="AJ1213" s="4">
        <v>45195</v>
      </c>
      <c r="AK1213" s="5">
        <v>45195</v>
      </c>
      <c r="AL1213" t="s">
        <v>3508</v>
      </c>
      <c r="AM1213" t="s">
        <v>116</v>
      </c>
      <c r="AN1213">
        <v>46000</v>
      </c>
      <c r="AO1213">
        <v>340.59000000000003</v>
      </c>
      <c r="AQ1213" s="6">
        <v>340.59000000000003</v>
      </c>
    </row>
    <row r="1214" spans="1:43" x14ac:dyDescent="0.3">
      <c r="A1214" t="s">
        <v>3497</v>
      </c>
      <c r="B1214" t="s">
        <v>179</v>
      </c>
      <c r="C1214" t="s">
        <v>46</v>
      </c>
      <c r="D1214" s="3">
        <v>71620</v>
      </c>
      <c r="E1214" t="s">
        <v>4643</v>
      </c>
      <c r="F1214" t="s">
        <v>48</v>
      </c>
      <c r="G1214" t="s">
        <v>49</v>
      </c>
      <c r="H1214" t="s">
        <v>50</v>
      </c>
      <c r="I1214" t="s">
        <v>51</v>
      </c>
      <c r="J1214" t="s">
        <v>256</v>
      </c>
      <c r="K1214" t="s">
        <v>256</v>
      </c>
      <c r="L1214" t="s">
        <v>257</v>
      </c>
      <c r="M1214" t="s">
        <v>52</v>
      </c>
      <c r="N1214" t="s">
        <v>4053</v>
      </c>
      <c r="O1214" t="s">
        <v>3498</v>
      </c>
      <c r="P1214" t="s">
        <v>4054</v>
      </c>
      <c r="Q1214" s="3">
        <v>300002036697089</v>
      </c>
      <c r="R1214" t="s">
        <v>2243</v>
      </c>
      <c r="S1214">
        <v>6413901</v>
      </c>
      <c r="T1214">
        <v>1269040</v>
      </c>
      <c r="U1214" s="3">
        <v>4</v>
      </c>
      <c r="V1214" t="s">
        <v>4053</v>
      </c>
      <c r="W1214" t="s">
        <v>2405</v>
      </c>
      <c r="X1214" t="s">
        <v>2406</v>
      </c>
      <c r="Y1214" s="3">
        <v>213</v>
      </c>
      <c r="Z1214" t="s">
        <v>4055</v>
      </c>
      <c r="AA1214" t="s">
        <v>4072</v>
      </c>
      <c r="AB1214" t="s">
        <v>4057</v>
      </c>
      <c r="AC1214" t="s">
        <v>4058</v>
      </c>
      <c r="AD1214" t="s">
        <v>4059</v>
      </c>
      <c r="AE1214" t="s">
        <v>60</v>
      </c>
      <c r="AF1214" t="s">
        <v>2247</v>
      </c>
      <c r="AH1214" s="3">
        <v>0</v>
      </c>
      <c r="AI1214" s="3">
        <v>2024</v>
      </c>
      <c r="AJ1214" s="4">
        <v>45554</v>
      </c>
      <c r="AK1214" s="5">
        <v>45558</v>
      </c>
      <c r="AL1214" t="s">
        <v>3582</v>
      </c>
      <c r="AM1214" t="s">
        <v>116</v>
      </c>
      <c r="AN1214">
        <v>1269040</v>
      </c>
      <c r="AO1214">
        <v>9205.94</v>
      </c>
      <c r="AQ1214" s="6">
        <v>9205.94</v>
      </c>
    </row>
    <row r="1215" spans="1:43" x14ac:dyDescent="0.3">
      <c r="A1215" t="s">
        <v>3497</v>
      </c>
      <c r="B1215" t="s">
        <v>446</v>
      </c>
      <c r="C1215" t="s">
        <v>46</v>
      </c>
      <c r="D1215" s="3">
        <v>71620</v>
      </c>
      <c r="E1215" t="s">
        <v>4643</v>
      </c>
      <c r="F1215" t="s">
        <v>48</v>
      </c>
      <c r="G1215" t="s">
        <v>49</v>
      </c>
      <c r="H1215" t="s">
        <v>50</v>
      </c>
      <c r="I1215" t="s">
        <v>51</v>
      </c>
      <c r="J1215" t="s">
        <v>1227</v>
      </c>
      <c r="K1215" t="s">
        <v>256</v>
      </c>
      <c r="L1215" t="s">
        <v>257</v>
      </c>
      <c r="M1215" t="s">
        <v>52</v>
      </c>
      <c r="N1215" t="s">
        <v>4375</v>
      </c>
      <c r="O1215" t="s">
        <v>3498</v>
      </c>
      <c r="P1215" t="s">
        <v>3257</v>
      </c>
      <c r="Q1215" s="3">
        <v>300001174071551</v>
      </c>
      <c r="R1215" t="s">
        <v>2243</v>
      </c>
      <c r="S1215">
        <v>0</v>
      </c>
      <c r="T1215">
        <v>0</v>
      </c>
      <c r="U1215" s="3">
        <v>1</v>
      </c>
      <c r="V1215" t="s">
        <v>4375</v>
      </c>
      <c r="W1215" t="s">
        <v>3278</v>
      </c>
      <c r="X1215" t="s">
        <v>3279</v>
      </c>
      <c r="Y1215" s="3">
        <v>2</v>
      </c>
      <c r="Z1215" t="s">
        <v>4376</v>
      </c>
      <c r="AA1215" t="s">
        <v>4377</v>
      </c>
      <c r="AB1215" t="s">
        <v>4378</v>
      </c>
      <c r="AC1215" t="s">
        <v>4309</v>
      </c>
      <c r="AD1215" t="s">
        <v>110</v>
      </c>
      <c r="AE1215" t="s">
        <v>60</v>
      </c>
      <c r="AF1215" t="s">
        <v>2247</v>
      </c>
      <c r="AH1215" s="3">
        <v>0</v>
      </c>
      <c r="AI1215" s="3">
        <v>2023</v>
      </c>
      <c r="AJ1215" s="4">
        <v>45149</v>
      </c>
      <c r="AK1215" s="5">
        <v>45222</v>
      </c>
      <c r="AL1215" t="s">
        <v>3508</v>
      </c>
      <c r="AM1215" t="s">
        <v>61</v>
      </c>
      <c r="AN1215">
        <v>-276.8</v>
      </c>
      <c r="AP1215">
        <v>276.8</v>
      </c>
      <c r="AQ1215" s="6">
        <v>-276.8</v>
      </c>
    </row>
    <row r="1216" spans="1:43" x14ac:dyDescent="0.3">
      <c r="A1216" t="s">
        <v>3497</v>
      </c>
      <c r="B1216" t="s">
        <v>446</v>
      </c>
      <c r="C1216" t="s">
        <v>46</v>
      </c>
      <c r="D1216" s="3">
        <v>71620</v>
      </c>
      <c r="E1216" t="s">
        <v>4643</v>
      </c>
      <c r="F1216" t="s">
        <v>48</v>
      </c>
      <c r="G1216" t="s">
        <v>49</v>
      </c>
      <c r="H1216" t="s">
        <v>50</v>
      </c>
      <c r="I1216" t="s">
        <v>51</v>
      </c>
      <c r="J1216" t="s">
        <v>1227</v>
      </c>
      <c r="K1216" t="s">
        <v>256</v>
      </c>
      <c r="L1216" t="s">
        <v>257</v>
      </c>
      <c r="M1216" t="s">
        <v>52</v>
      </c>
      <c r="N1216" t="s">
        <v>4375</v>
      </c>
      <c r="O1216" t="s">
        <v>3498</v>
      </c>
      <c r="P1216" t="s">
        <v>3257</v>
      </c>
      <c r="Q1216" s="3">
        <v>300001174071551</v>
      </c>
      <c r="R1216" t="s">
        <v>2243</v>
      </c>
      <c r="S1216">
        <v>0</v>
      </c>
      <c r="T1216">
        <v>0</v>
      </c>
      <c r="U1216" s="3">
        <v>1</v>
      </c>
      <c r="V1216" t="s">
        <v>4375</v>
      </c>
      <c r="W1216" t="s">
        <v>3278</v>
      </c>
      <c r="X1216" t="s">
        <v>3279</v>
      </c>
      <c r="Y1216" s="3">
        <v>300</v>
      </c>
      <c r="Z1216" t="s">
        <v>4379</v>
      </c>
      <c r="AA1216" t="s">
        <v>4377</v>
      </c>
      <c r="AB1216" t="s">
        <v>4380</v>
      </c>
      <c r="AC1216" t="s">
        <v>4309</v>
      </c>
      <c r="AD1216" t="s">
        <v>110</v>
      </c>
      <c r="AE1216" t="s">
        <v>60</v>
      </c>
      <c r="AF1216" t="s">
        <v>2247</v>
      </c>
      <c r="AH1216" s="3">
        <v>0</v>
      </c>
      <c r="AI1216" s="3">
        <v>2023</v>
      </c>
      <c r="AJ1216" s="4">
        <v>45149</v>
      </c>
      <c r="AK1216" s="5">
        <v>45149</v>
      </c>
      <c r="AL1216" t="s">
        <v>3508</v>
      </c>
      <c r="AM1216" t="s">
        <v>61</v>
      </c>
      <c r="AN1216">
        <v>276.8</v>
      </c>
      <c r="AO1216">
        <v>276.8</v>
      </c>
      <c r="AQ1216" s="6">
        <v>276.8</v>
      </c>
    </row>
    <row r="1217" spans="1:43" x14ac:dyDescent="0.3">
      <c r="A1217" t="s">
        <v>3497</v>
      </c>
      <c r="B1217" t="s">
        <v>289</v>
      </c>
      <c r="C1217" t="s">
        <v>46</v>
      </c>
      <c r="D1217" s="3">
        <v>71620</v>
      </c>
      <c r="E1217" t="s">
        <v>4643</v>
      </c>
      <c r="F1217" t="s">
        <v>48</v>
      </c>
      <c r="G1217" t="s">
        <v>49</v>
      </c>
      <c r="H1217" t="s">
        <v>50</v>
      </c>
      <c r="I1217" t="s">
        <v>51</v>
      </c>
      <c r="J1217" t="s">
        <v>1227</v>
      </c>
      <c r="K1217" t="s">
        <v>256</v>
      </c>
      <c r="L1217" t="s">
        <v>257</v>
      </c>
      <c r="M1217" t="s">
        <v>52</v>
      </c>
      <c r="N1217" t="s">
        <v>4387</v>
      </c>
      <c r="O1217" t="s">
        <v>3498</v>
      </c>
      <c r="P1217" t="s">
        <v>3257</v>
      </c>
      <c r="Q1217" s="3">
        <v>300001274608090</v>
      </c>
      <c r="R1217" t="s">
        <v>2243</v>
      </c>
      <c r="S1217">
        <v>0</v>
      </c>
      <c r="T1217">
        <v>0</v>
      </c>
      <c r="U1217" s="3">
        <v>1</v>
      </c>
      <c r="V1217" t="s">
        <v>4387</v>
      </c>
      <c r="W1217" t="s">
        <v>3278</v>
      </c>
      <c r="X1217" t="s">
        <v>3279</v>
      </c>
      <c r="Y1217" s="3">
        <v>2</v>
      </c>
      <c r="Z1217" t="s">
        <v>4388</v>
      </c>
      <c r="AA1217" t="s">
        <v>4389</v>
      </c>
      <c r="AB1217" t="s">
        <v>4390</v>
      </c>
      <c r="AC1217" t="s">
        <v>4313</v>
      </c>
      <c r="AD1217" t="s">
        <v>110</v>
      </c>
      <c r="AE1217" t="s">
        <v>60</v>
      </c>
      <c r="AF1217" t="s">
        <v>2247</v>
      </c>
      <c r="AH1217" s="3">
        <v>0</v>
      </c>
      <c r="AI1217" s="3">
        <v>2023</v>
      </c>
      <c r="AJ1217" s="4">
        <v>45194</v>
      </c>
      <c r="AK1217" s="5">
        <v>45226</v>
      </c>
      <c r="AL1217" t="s">
        <v>3508</v>
      </c>
      <c r="AM1217" t="s">
        <v>61</v>
      </c>
      <c r="AN1217">
        <v>-415.2</v>
      </c>
      <c r="AP1217">
        <v>415.2</v>
      </c>
      <c r="AQ1217" s="6">
        <v>-415.2</v>
      </c>
    </row>
    <row r="1218" spans="1:43" x14ac:dyDescent="0.3">
      <c r="A1218" t="s">
        <v>3497</v>
      </c>
      <c r="B1218" t="s">
        <v>289</v>
      </c>
      <c r="C1218" t="s">
        <v>46</v>
      </c>
      <c r="D1218" s="3">
        <v>71620</v>
      </c>
      <c r="E1218" t="s">
        <v>4643</v>
      </c>
      <c r="F1218" t="s">
        <v>48</v>
      </c>
      <c r="G1218" t="s">
        <v>49</v>
      </c>
      <c r="H1218" t="s">
        <v>50</v>
      </c>
      <c r="I1218" t="s">
        <v>51</v>
      </c>
      <c r="J1218" t="s">
        <v>1227</v>
      </c>
      <c r="K1218" t="s">
        <v>256</v>
      </c>
      <c r="L1218" t="s">
        <v>257</v>
      </c>
      <c r="M1218" t="s">
        <v>52</v>
      </c>
      <c r="N1218" t="s">
        <v>4387</v>
      </c>
      <c r="O1218" t="s">
        <v>3498</v>
      </c>
      <c r="P1218" t="s">
        <v>3257</v>
      </c>
      <c r="Q1218" s="3">
        <v>300001274608090</v>
      </c>
      <c r="R1218" t="s">
        <v>2243</v>
      </c>
      <c r="S1218">
        <v>0</v>
      </c>
      <c r="T1218">
        <v>0</v>
      </c>
      <c r="U1218" s="3">
        <v>1</v>
      </c>
      <c r="V1218" t="s">
        <v>4387</v>
      </c>
      <c r="W1218" t="s">
        <v>3278</v>
      </c>
      <c r="X1218" t="s">
        <v>3279</v>
      </c>
      <c r="Y1218" s="3">
        <v>224</v>
      </c>
      <c r="Z1218" t="s">
        <v>4391</v>
      </c>
      <c r="AA1218" t="s">
        <v>4389</v>
      </c>
      <c r="AB1218" t="s">
        <v>4392</v>
      </c>
      <c r="AC1218" t="s">
        <v>4313</v>
      </c>
      <c r="AD1218" t="s">
        <v>110</v>
      </c>
      <c r="AE1218" t="s">
        <v>60</v>
      </c>
      <c r="AF1218" t="s">
        <v>2247</v>
      </c>
      <c r="AH1218" s="3">
        <v>0</v>
      </c>
      <c r="AI1218" s="3">
        <v>2023</v>
      </c>
      <c r="AJ1218" s="4">
        <v>45194</v>
      </c>
      <c r="AK1218" s="5">
        <v>45195</v>
      </c>
      <c r="AL1218" t="s">
        <v>3508</v>
      </c>
      <c r="AM1218" t="s">
        <v>61</v>
      </c>
      <c r="AN1218">
        <v>415.2</v>
      </c>
      <c r="AO1218">
        <v>415.2</v>
      </c>
      <c r="AQ1218" s="6">
        <v>415.2</v>
      </c>
    </row>
    <row r="1219" spans="1:43" x14ac:dyDescent="0.3">
      <c r="A1219" t="s">
        <v>3497</v>
      </c>
      <c r="B1219" t="s">
        <v>247</v>
      </c>
      <c r="C1219" t="s">
        <v>46</v>
      </c>
      <c r="D1219" s="3">
        <v>71620</v>
      </c>
      <c r="E1219" t="s">
        <v>4643</v>
      </c>
      <c r="F1219" t="s">
        <v>48</v>
      </c>
      <c r="G1219" t="s">
        <v>49</v>
      </c>
      <c r="H1219" t="s">
        <v>50</v>
      </c>
      <c r="I1219" t="s">
        <v>51</v>
      </c>
      <c r="J1219" t="s">
        <v>1227</v>
      </c>
      <c r="K1219" t="s">
        <v>256</v>
      </c>
      <c r="L1219" t="s">
        <v>257</v>
      </c>
      <c r="M1219" t="s">
        <v>52</v>
      </c>
      <c r="N1219" t="s">
        <v>4394</v>
      </c>
      <c r="O1219" t="s">
        <v>3498</v>
      </c>
      <c r="Q1219" s="3">
        <v>300001338360568</v>
      </c>
      <c r="R1219" t="s">
        <v>2243</v>
      </c>
      <c r="S1219">
        <v>0</v>
      </c>
      <c r="T1219">
        <v>0</v>
      </c>
      <c r="U1219" s="3">
        <v>1</v>
      </c>
      <c r="V1219" t="s">
        <v>4394</v>
      </c>
      <c r="W1219" t="s">
        <v>3278</v>
      </c>
      <c r="X1219" t="s">
        <v>3279</v>
      </c>
      <c r="Y1219" s="3">
        <v>1177</v>
      </c>
      <c r="Z1219" t="s">
        <v>4388</v>
      </c>
      <c r="AA1219" t="s">
        <v>4395</v>
      </c>
      <c r="AB1219" t="s">
        <v>4396</v>
      </c>
      <c r="AC1219" t="s">
        <v>3777</v>
      </c>
      <c r="AD1219" t="s">
        <v>110</v>
      </c>
      <c r="AE1219" t="s">
        <v>60</v>
      </c>
      <c r="AF1219" t="s">
        <v>2247</v>
      </c>
      <c r="AH1219" s="3">
        <v>0</v>
      </c>
      <c r="AI1219" s="3">
        <v>2023</v>
      </c>
      <c r="AJ1219" s="4">
        <v>45225</v>
      </c>
      <c r="AK1219" s="5">
        <v>45226</v>
      </c>
      <c r="AL1219" t="s">
        <v>3508</v>
      </c>
      <c r="AM1219" t="s">
        <v>61</v>
      </c>
      <c r="AN1219">
        <v>276.8</v>
      </c>
      <c r="AO1219">
        <v>276.8</v>
      </c>
      <c r="AQ1219" s="6">
        <v>276.8</v>
      </c>
    </row>
    <row r="1220" spans="1:43" x14ac:dyDescent="0.3">
      <c r="A1220" t="s">
        <v>3497</v>
      </c>
      <c r="B1220" t="s">
        <v>247</v>
      </c>
      <c r="C1220" t="s">
        <v>46</v>
      </c>
      <c r="D1220" s="3">
        <v>71620</v>
      </c>
      <c r="E1220" t="s">
        <v>4643</v>
      </c>
      <c r="F1220" t="s">
        <v>48</v>
      </c>
      <c r="G1220" t="s">
        <v>49</v>
      </c>
      <c r="H1220" t="s">
        <v>50</v>
      </c>
      <c r="I1220" t="s">
        <v>51</v>
      </c>
      <c r="J1220" t="s">
        <v>1227</v>
      </c>
      <c r="K1220" t="s">
        <v>256</v>
      </c>
      <c r="L1220" t="s">
        <v>257</v>
      </c>
      <c r="M1220" t="s">
        <v>52</v>
      </c>
      <c r="N1220" t="s">
        <v>4394</v>
      </c>
      <c r="O1220" t="s">
        <v>3498</v>
      </c>
      <c r="Q1220" s="3">
        <v>300001338360568</v>
      </c>
      <c r="R1220" t="s">
        <v>2243</v>
      </c>
      <c r="S1220">
        <v>0</v>
      </c>
      <c r="T1220">
        <v>0</v>
      </c>
      <c r="U1220" s="3">
        <v>1</v>
      </c>
      <c r="V1220" t="s">
        <v>4394</v>
      </c>
      <c r="W1220" t="s">
        <v>3278</v>
      </c>
      <c r="X1220" t="s">
        <v>3279</v>
      </c>
      <c r="Y1220" s="3">
        <v>1178</v>
      </c>
      <c r="Z1220" t="s">
        <v>4388</v>
      </c>
      <c r="AA1220" t="s">
        <v>4395</v>
      </c>
      <c r="AB1220" t="s">
        <v>4396</v>
      </c>
      <c r="AC1220" t="s">
        <v>3777</v>
      </c>
      <c r="AD1220" t="s">
        <v>110</v>
      </c>
      <c r="AE1220" t="s">
        <v>60</v>
      </c>
      <c r="AF1220" t="s">
        <v>2247</v>
      </c>
      <c r="AH1220" s="3">
        <v>0</v>
      </c>
      <c r="AI1220" s="3">
        <v>2023</v>
      </c>
      <c r="AJ1220" s="4">
        <v>45225</v>
      </c>
      <c r="AK1220" s="5">
        <v>45226</v>
      </c>
      <c r="AL1220" t="s">
        <v>3508</v>
      </c>
      <c r="AM1220" t="s">
        <v>61</v>
      </c>
      <c r="AN1220">
        <v>-276.8</v>
      </c>
      <c r="AP1220">
        <v>276.8</v>
      </c>
      <c r="AQ1220" s="6">
        <v>-276.8</v>
      </c>
    </row>
    <row r="1221" spans="1:43" x14ac:dyDescent="0.3">
      <c r="A1221" t="s">
        <v>3497</v>
      </c>
      <c r="B1221" t="s">
        <v>179</v>
      </c>
      <c r="C1221" t="s">
        <v>46</v>
      </c>
      <c r="D1221" s="3">
        <v>71620</v>
      </c>
      <c r="E1221" t="s">
        <v>4643</v>
      </c>
      <c r="F1221" t="s">
        <v>48</v>
      </c>
      <c r="G1221" t="s">
        <v>49</v>
      </c>
      <c r="H1221" t="s">
        <v>50</v>
      </c>
      <c r="I1221" t="s">
        <v>51</v>
      </c>
      <c r="J1221" t="s">
        <v>256</v>
      </c>
      <c r="K1221" t="s">
        <v>256</v>
      </c>
      <c r="L1221" t="s">
        <v>257</v>
      </c>
      <c r="M1221" t="s">
        <v>52</v>
      </c>
      <c r="N1221" t="s">
        <v>3318</v>
      </c>
      <c r="O1221" t="s">
        <v>3498</v>
      </c>
      <c r="P1221" t="s">
        <v>3257</v>
      </c>
      <c r="Q1221" s="3">
        <v>300002047474731</v>
      </c>
      <c r="R1221" t="s">
        <v>2243</v>
      </c>
      <c r="S1221">
        <v>692</v>
      </c>
      <c r="T1221">
        <v>346</v>
      </c>
      <c r="U1221" s="3">
        <v>1</v>
      </c>
      <c r="V1221" t="s">
        <v>3318</v>
      </c>
      <c r="W1221" t="s">
        <v>3278</v>
      </c>
      <c r="X1221" t="s">
        <v>3279</v>
      </c>
      <c r="Y1221" s="3">
        <v>364</v>
      </c>
      <c r="Z1221" t="s">
        <v>4073</v>
      </c>
      <c r="AA1221" t="s">
        <v>4506</v>
      </c>
      <c r="AB1221" t="s">
        <v>4074</v>
      </c>
      <c r="AC1221" t="s">
        <v>4086</v>
      </c>
      <c r="AD1221" t="s">
        <v>110</v>
      </c>
      <c r="AE1221" t="s">
        <v>60</v>
      </c>
      <c r="AF1221" t="s">
        <v>2247</v>
      </c>
      <c r="AH1221" s="3">
        <v>0</v>
      </c>
      <c r="AI1221" s="3">
        <v>2024</v>
      </c>
      <c r="AJ1221" s="4">
        <v>45559</v>
      </c>
      <c r="AK1221" s="5">
        <v>45559</v>
      </c>
      <c r="AL1221" t="s">
        <v>3508</v>
      </c>
      <c r="AM1221" t="s">
        <v>61</v>
      </c>
      <c r="AN1221">
        <v>346</v>
      </c>
      <c r="AO1221">
        <v>346</v>
      </c>
      <c r="AQ1221" s="6">
        <v>346</v>
      </c>
    </row>
    <row r="1222" spans="1:43" x14ac:dyDescent="0.3">
      <c r="A1222" t="s">
        <v>3497</v>
      </c>
      <c r="B1222" t="s">
        <v>179</v>
      </c>
      <c r="C1222" t="s">
        <v>46</v>
      </c>
      <c r="D1222" s="3">
        <v>71620</v>
      </c>
      <c r="E1222" t="s">
        <v>4643</v>
      </c>
      <c r="F1222" t="s">
        <v>48</v>
      </c>
      <c r="G1222" t="s">
        <v>49</v>
      </c>
      <c r="H1222" t="s">
        <v>50</v>
      </c>
      <c r="I1222" t="s">
        <v>51</v>
      </c>
      <c r="J1222" t="s">
        <v>256</v>
      </c>
      <c r="K1222" t="s">
        <v>256</v>
      </c>
      <c r="L1222" t="s">
        <v>257</v>
      </c>
      <c r="M1222" t="s">
        <v>52</v>
      </c>
      <c r="N1222" t="s">
        <v>3318</v>
      </c>
      <c r="O1222" t="s">
        <v>3498</v>
      </c>
      <c r="P1222" t="s">
        <v>3257</v>
      </c>
      <c r="Q1222" s="3">
        <v>300002047474731</v>
      </c>
      <c r="R1222" t="s">
        <v>2243</v>
      </c>
      <c r="S1222">
        <v>692</v>
      </c>
      <c r="T1222">
        <v>346</v>
      </c>
      <c r="U1222" s="3">
        <v>2</v>
      </c>
      <c r="V1222" t="s">
        <v>3318</v>
      </c>
      <c r="W1222" t="s">
        <v>3278</v>
      </c>
      <c r="X1222" t="s">
        <v>3279</v>
      </c>
      <c r="Y1222" s="3">
        <v>363</v>
      </c>
      <c r="Z1222" t="s">
        <v>4073</v>
      </c>
      <c r="AA1222" t="s">
        <v>4507</v>
      </c>
      <c r="AB1222" t="s">
        <v>4074</v>
      </c>
      <c r="AC1222" t="s">
        <v>4086</v>
      </c>
      <c r="AD1222" t="s">
        <v>110</v>
      </c>
      <c r="AE1222" t="s">
        <v>60</v>
      </c>
      <c r="AF1222" t="s">
        <v>2247</v>
      </c>
      <c r="AH1222" s="3">
        <v>0</v>
      </c>
      <c r="AI1222" s="3">
        <v>2024</v>
      </c>
      <c r="AJ1222" s="4">
        <v>45559</v>
      </c>
      <c r="AK1222" s="5">
        <v>45559</v>
      </c>
      <c r="AL1222" t="s">
        <v>3580</v>
      </c>
      <c r="AM1222" t="s">
        <v>61</v>
      </c>
      <c r="AN1222">
        <v>346</v>
      </c>
      <c r="AO1222">
        <v>346</v>
      </c>
      <c r="AQ1222" s="6">
        <v>346</v>
      </c>
    </row>
    <row r="1223" spans="1:43" x14ac:dyDescent="0.3">
      <c r="A1223" t="s">
        <v>3497</v>
      </c>
      <c r="B1223" t="s">
        <v>440</v>
      </c>
      <c r="C1223" t="s">
        <v>46</v>
      </c>
      <c r="D1223" s="3">
        <v>71625</v>
      </c>
      <c r="E1223" t="s">
        <v>4644</v>
      </c>
      <c r="F1223" t="s">
        <v>48</v>
      </c>
      <c r="G1223" t="s">
        <v>49</v>
      </c>
      <c r="H1223" t="s">
        <v>50</v>
      </c>
      <c r="I1223" t="s">
        <v>51</v>
      </c>
      <c r="J1223" t="s">
        <v>1227</v>
      </c>
      <c r="K1223" t="s">
        <v>256</v>
      </c>
      <c r="L1223" t="s">
        <v>257</v>
      </c>
      <c r="M1223" t="s">
        <v>52</v>
      </c>
      <c r="N1223" t="s">
        <v>3899</v>
      </c>
      <c r="O1223" t="s">
        <v>3498</v>
      </c>
      <c r="P1223" t="s">
        <v>3900</v>
      </c>
      <c r="Q1223" s="3">
        <v>300001718051979</v>
      </c>
      <c r="R1223" t="s">
        <v>2243</v>
      </c>
      <c r="S1223">
        <v>0</v>
      </c>
      <c r="T1223">
        <v>0</v>
      </c>
      <c r="U1223" s="3">
        <v>1</v>
      </c>
      <c r="V1223" t="s">
        <v>3899</v>
      </c>
      <c r="W1223" t="s">
        <v>2570</v>
      </c>
      <c r="X1223" t="s">
        <v>2571</v>
      </c>
      <c r="Y1223" s="3">
        <v>347</v>
      </c>
      <c r="Z1223" t="s">
        <v>3904</v>
      </c>
      <c r="AA1223" t="s">
        <v>3902</v>
      </c>
      <c r="AB1223" t="s">
        <v>3905</v>
      </c>
      <c r="AC1223" t="s">
        <v>3544</v>
      </c>
      <c r="AD1223" t="s">
        <v>110</v>
      </c>
      <c r="AE1223" t="s">
        <v>60</v>
      </c>
      <c r="AF1223" t="s">
        <v>2247</v>
      </c>
      <c r="AH1223" s="3">
        <v>0</v>
      </c>
      <c r="AI1223" s="3">
        <v>2024</v>
      </c>
      <c r="AJ1223" s="4">
        <v>45383</v>
      </c>
      <c r="AK1223" s="5">
        <v>45408</v>
      </c>
      <c r="AL1223" t="s">
        <v>3508</v>
      </c>
      <c r="AM1223" t="s">
        <v>116</v>
      </c>
      <c r="AN1223">
        <v>111056.40000000001</v>
      </c>
      <c r="AO1223">
        <v>838.6</v>
      </c>
      <c r="AQ1223" s="6">
        <v>838.6</v>
      </c>
    </row>
    <row r="1224" spans="1:43" x14ac:dyDescent="0.3">
      <c r="A1224" t="s">
        <v>3497</v>
      </c>
      <c r="B1224" t="s">
        <v>440</v>
      </c>
      <c r="C1224" t="s">
        <v>46</v>
      </c>
      <c r="D1224" s="3">
        <v>71625</v>
      </c>
      <c r="E1224" t="s">
        <v>4644</v>
      </c>
      <c r="F1224" t="s">
        <v>48</v>
      </c>
      <c r="G1224" t="s">
        <v>49</v>
      </c>
      <c r="H1224" t="s">
        <v>50</v>
      </c>
      <c r="I1224" t="s">
        <v>51</v>
      </c>
      <c r="J1224" t="s">
        <v>1227</v>
      </c>
      <c r="K1224" t="s">
        <v>256</v>
      </c>
      <c r="L1224" t="s">
        <v>257</v>
      </c>
      <c r="M1224" t="s">
        <v>52</v>
      </c>
      <c r="N1224" t="s">
        <v>3899</v>
      </c>
      <c r="O1224" t="s">
        <v>3498</v>
      </c>
      <c r="P1224" t="s">
        <v>3900</v>
      </c>
      <c r="Q1224" s="3">
        <v>300001718051979</v>
      </c>
      <c r="R1224" t="s">
        <v>2243</v>
      </c>
      <c r="S1224">
        <v>0</v>
      </c>
      <c r="T1224">
        <v>0</v>
      </c>
      <c r="U1224" s="3">
        <v>1</v>
      </c>
      <c r="V1224" t="s">
        <v>3899</v>
      </c>
      <c r="W1224" t="s">
        <v>2570</v>
      </c>
      <c r="X1224" t="s">
        <v>2571</v>
      </c>
      <c r="Y1224" s="3">
        <v>362</v>
      </c>
      <c r="Z1224" t="s">
        <v>3901</v>
      </c>
      <c r="AA1224" t="s">
        <v>3902</v>
      </c>
      <c r="AB1224" t="s">
        <v>3903</v>
      </c>
      <c r="AC1224" t="s">
        <v>3544</v>
      </c>
      <c r="AD1224" t="s">
        <v>110</v>
      </c>
      <c r="AE1224" t="s">
        <v>60</v>
      </c>
      <c r="AF1224" t="s">
        <v>2247</v>
      </c>
      <c r="AH1224" s="3">
        <v>0</v>
      </c>
      <c r="AI1224" s="3">
        <v>2024</v>
      </c>
      <c r="AJ1224" s="4">
        <v>45383</v>
      </c>
      <c r="AK1224" s="5">
        <v>45411</v>
      </c>
      <c r="AL1224" t="s">
        <v>3508</v>
      </c>
      <c r="AM1224" t="s">
        <v>116</v>
      </c>
      <c r="AN1224">
        <v>-111056.40000000001</v>
      </c>
      <c r="AP1224">
        <v>838.6</v>
      </c>
      <c r="AQ1224" s="6">
        <v>-838.6</v>
      </c>
    </row>
    <row r="1225" spans="1:43" x14ac:dyDescent="0.3">
      <c r="A1225" t="s">
        <v>3497</v>
      </c>
      <c r="B1225" t="s">
        <v>440</v>
      </c>
      <c r="C1225" t="s">
        <v>46</v>
      </c>
      <c r="D1225" s="3">
        <v>71625</v>
      </c>
      <c r="E1225" t="s">
        <v>4644</v>
      </c>
      <c r="F1225" t="s">
        <v>48</v>
      </c>
      <c r="G1225" t="s">
        <v>49</v>
      </c>
      <c r="H1225" t="s">
        <v>50</v>
      </c>
      <c r="I1225" t="s">
        <v>51</v>
      </c>
      <c r="J1225" t="s">
        <v>1227</v>
      </c>
      <c r="K1225" t="s">
        <v>256</v>
      </c>
      <c r="L1225" t="s">
        <v>257</v>
      </c>
      <c r="M1225" t="s">
        <v>52</v>
      </c>
      <c r="N1225" t="s">
        <v>3906</v>
      </c>
      <c r="O1225" t="s">
        <v>3498</v>
      </c>
      <c r="P1225" t="s">
        <v>3900</v>
      </c>
      <c r="Q1225" s="3">
        <v>300001720041621</v>
      </c>
      <c r="R1225" t="s">
        <v>2243</v>
      </c>
      <c r="S1225">
        <v>0</v>
      </c>
      <c r="T1225">
        <v>0</v>
      </c>
      <c r="U1225" s="3">
        <v>1</v>
      </c>
      <c r="V1225" t="s">
        <v>3906</v>
      </c>
      <c r="W1225" t="s">
        <v>2564</v>
      </c>
      <c r="X1225" t="s">
        <v>2565</v>
      </c>
      <c r="Y1225" s="3">
        <v>225</v>
      </c>
      <c r="Z1225" t="s">
        <v>3901</v>
      </c>
      <c r="AA1225" t="s">
        <v>3907</v>
      </c>
      <c r="AB1225" t="s">
        <v>3903</v>
      </c>
      <c r="AC1225" t="s">
        <v>3908</v>
      </c>
      <c r="AD1225" t="s">
        <v>110</v>
      </c>
      <c r="AE1225" t="s">
        <v>60</v>
      </c>
      <c r="AF1225" t="s">
        <v>2247</v>
      </c>
      <c r="AH1225" s="3">
        <v>0</v>
      </c>
      <c r="AI1225" s="3">
        <v>2024</v>
      </c>
      <c r="AJ1225" s="4">
        <v>45407</v>
      </c>
      <c r="AK1225" s="5">
        <v>45411</v>
      </c>
      <c r="AL1225" t="s">
        <v>3508</v>
      </c>
      <c r="AM1225" t="s">
        <v>116</v>
      </c>
      <c r="AN1225">
        <v>-111056.40000000001</v>
      </c>
      <c r="AP1225">
        <v>840</v>
      </c>
      <c r="AQ1225" s="6">
        <v>-840</v>
      </c>
    </row>
    <row r="1226" spans="1:43" x14ac:dyDescent="0.3">
      <c r="A1226" t="s">
        <v>3497</v>
      </c>
      <c r="B1226" t="s">
        <v>440</v>
      </c>
      <c r="C1226" t="s">
        <v>46</v>
      </c>
      <c r="D1226" s="3">
        <v>71625</v>
      </c>
      <c r="E1226" t="s">
        <v>4644</v>
      </c>
      <c r="F1226" t="s">
        <v>48</v>
      </c>
      <c r="G1226" t="s">
        <v>49</v>
      </c>
      <c r="H1226" t="s">
        <v>50</v>
      </c>
      <c r="I1226" t="s">
        <v>51</v>
      </c>
      <c r="J1226" t="s">
        <v>1227</v>
      </c>
      <c r="K1226" t="s">
        <v>256</v>
      </c>
      <c r="L1226" t="s">
        <v>257</v>
      </c>
      <c r="M1226" t="s">
        <v>52</v>
      </c>
      <c r="N1226" t="s">
        <v>3906</v>
      </c>
      <c r="O1226" t="s">
        <v>3498</v>
      </c>
      <c r="P1226" t="s">
        <v>3900</v>
      </c>
      <c r="Q1226" s="3">
        <v>300001720041621</v>
      </c>
      <c r="R1226" t="s">
        <v>2243</v>
      </c>
      <c r="S1226">
        <v>0</v>
      </c>
      <c r="T1226">
        <v>0</v>
      </c>
      <c r="U1226" s="3">
        <v>1</v>
      </c>
      <c r="V1226" t="s">
        <v>3906</v>
      </c>
      <c r="W1226" t="s">
        <v>2564</v>
      </c>
      <c r="X1226" t="s">
        <v>2565</v>
      </c>
      <c r="Y1226" s="3">
        <v>237</v>
      </c>
      <c r="Z1226" t="s">
        <v>3904</v>
      </c>
      <c r="AA1226" t="s">
        <v>3907</v>
      </c>
      <c r="AB1226" t="s">
        <v>3905</v>
      </c>
      <c r="AC1226" t="s">
        <v>3908</v>
      </c>
      <c r="AD1226" t="s">
        <v>110</v>
      </c>
      <c r="AE1226" t="s">
        <v>60</v>
      </c>
      <c r="AF1226" t="s">
        <v>2247</v>
      </c>
      <c r="AH1226" s="3">
        <v>0</v>
      </c>
      <c r="AI1226" s="3">
        <v>2024</v>
      </c>
      <c r="AJ1226" s="4">
        <v>45407</v>
      </c>
      <c r="AK1226" s="5">
        <v>45408</v>
      </c>
      <c r="AL1226" t="s">
        <v>3508</v>
      </c>
      <c r="AM1226" t="s">
        <v>116</v>
      </c>
      <c r="AN1226">
        <v>111056.40000000001</v>
      </c>
      <c r="AO1226">
        <v>840</v>
      </c>
      <c r="AQ1226" s="6">
        <v>840</v>
      </c>
    </row>
    <row r="1227" spans="1:43" x14ac:dyDescent="0.3">
      <c r="A1227" t="s">
        <v>3497</v>
      </c>
      <c r="B1227" t="s">
        <v>440</v>
      </c>
      <c r="C1227" t="s">
        <v>46</v>
      </c>
      <c r="D1227" s="3">
        <v>71625</v>
      </c>
      <c r="E1227" t="s">
        <v>4644</v>
      </c>
      <c r="F1227" t="s">
        <v>48</v>
      </c>
      <c r="G1227" t="s">
        <v>49</v>
      </c>
      <c r="H1227" t="s">
        <v>50</v>
      </c>
      <c r="I1227" t="s">
        <v>51</v>
      </c>
      <c r="J1227" t="s">
        <v>1227</v>
      </c>
      <c r="K1227" t="s">
        <v>256</v>
      </c>
      <c r="L1227" t="s">
        <v>257</v>
      </c>
      <c r="M1227" t="s">
        <v>52</v>
      </c>
      <c r="N1227" t="s">
        <v>2775</v>
      </c>
      <c r="O1227" t="s">
        <v>3498</v>
      </c>
      <c r="P1227" t="s">
        <v>2774</v>
      </c>
      <c r="Q1227" s="3">
        <v>300001728672865</v>
      </c>
      <c r="R1227" t="s">
        <v>2243</v>
      </c>
      <c r="S1227">
        <v>83292.3</v>
      </c>
      <c r="T1227">
        <v>83292.3</v>
      </c>
      <c r="U1227" s="3">
        <v>1</v>
      </c>
      <c r="V1227" t="s">
        <v>2775</v>
      </c>
      <c r="W1227" t="s">
        <v>2564</v>
      </c>
      <c r="X1227" t="s">
        <v>2565</v>
      </c>
      <c r="Y1227" s="3">
        <v>500</v>
      </c>
      <c r="Z1227" t="s">
        <v>3914</v>
      </c>
      <c r="AA1227" t="s">
        <v>3915</v>
      </c>
      <c r="AB1227" t="s">
        <v>3916</v>
      </c>
      <c r="AC1227" t="s">
        <v>3917</v>
      </c>
      <c r="AD1227" t="s">
        <v>110</v>
      </c>
      <c r="AE1227" t="s">
        <v>60</v>
      </c>
      <c r="AF1227" t="s">
        <v>2247</v>
      </c>
      <c r="AH1227" s="3">
        <v>0</v>
      </c>
      <c r="AI1227" s="3">
        <v>2024</v>
      </c>
      <c r="AJ1227" s="4">
        <v>45411</v>
      </c>
      <c r="AK1227" s="5">
        <v>45411</v>
      </c>
      <c r="AL1227" t="s">
        <v>3508</v>
      </c>
      <c r="AM1227" t="s">
        <v>116</v>
      </c>
      <c r="AN1227">
        <v>83292.3</v>
      </c>
      <c r="AO1227">
        <v>630</v>
      </c>
      <c r="AQ1227" s="6">
        <v>630</v>
      </c>
    </row>
    <row r="1228" spans="1:43" x14ac:dyDescent="0.3">
      <c r="A1228" t="s">
        <v>3497</v>
      </c>
      <c r="B1228" t="s">
        <v>440</v>
      </c>
      <c r="C1228" t="s">
        <v>46</v>
      </c>
      <c r="D1228" s="3">
        <v>71625</v>
      </c>
      <c r="E1228" t="s">
        <v>4644</v>
      </c>
      <c r="F1228" t="s">
        <v>48</v>
      </c>
      <c r="G1228" t="s">
        <v>49</v>
      </c>
      <c r="H1228" t="s">
        <v>50</v>
      </c>
      <c r="I1228" t="s">
        <v>51</v>
      </c>
      <c r="J1228" t="s">
        <v>1227</v>
      </c>
      <c r="K1228" t="s">
        <v>256</v>
      </c>
      <c r="L1228" t="s">
        <v>257</v>
      </c>
      <c r="M1228" t="s">
        <v>52</v>
      </c>
      <c r="N1228" t="s">
        <v>2782</v>
      </c>
      <c r="O1228" t="s">
        <v>3498</v>
      </c>
      <c r="P1228" t="s">
        <v>2781</v>
      </c>
      <c r="Q1228" s="3">
        <v>300001728672888</v>
      </c>
      <c r="R1228" t="s">
        <v>2243</v>
      </c>
      <c r="S1228">
        <v>83292.3</v>
      </c>
      <c r="T1228">
        <v>83292.3</v>
      </c>
      <c r="U1228" s="3">
        <v>1</v>
      </c>
      <c r="V1228" t="s">
        <v>2782</v>
      </c>
      <c r="W1228" t="s">
        <v>2570</v>
      </c>
      <c r="X1228" t="s">
        <v>2571</v>
      </c>
      <c r="Y1228" s="3">
        <v>237</v>
      </c>
      <c r="Z1228" t="s">
        <v>3914</v>
      </c>
      <c r="AA1228" t="s">
        <v>3918</v>
      </c>
      <c r="AB1228" t="s">
        <v>3916</v>
      </c>
      <c r="AC1228" t="s">
        <v>3544</v>
      </c>
      <c r="AD1228" t="s">
        <v>110</v>
      </c>
      <c r="AE1228" t="s">
        <v>60</v>
      </c>
      <c r="AF1228" t="s">
        <v>2247</v>
      </c>
      <c r="AH1228" s="3">
        <v>0</v>
      </c>
      <c r="AI1228" s="3">
        <v>2024</v>
      </c>
      <c r="AJ1228" s="4">
        <v>45383</v>
      </c>
      <c r="AK1228" s="5">
        <v>45411</v>
      </c>
      <c r="AL1228" t="s">
        <v>3508</v>
      </c>
      <c r="AM1228" t="s">
        <v>116</v>
      </c>
      <c r="AN1228">
        <v>83292.3</v>
      </c>
      <c r="AO1228">
        <v>627.86</v>
      </c>
      <c r="AQ1228" s="6">
        <v>627.86</v>
      </c>
    </row>
    <row r="1229" spans="1:43" x14ac:dyDescent="0.3">
      <c r="A1229" t="s">
        <v>3497</v>
      </c>
      <c r="B1229" t="s">
        <v>179</v>
      </c>
      <c r="C1229" t="s">
        <v>46</v>
      </c>
      <c r="D1229" s="3">
        <v>72399</v>
      </c>
      <c r="E1229" t="s">
        <v>4661</v>
      </c>
      <c r="F1229" t="s">
        <v>48</v>
      </c>
      <c r="G1229" t="s">
        <v>49</v>
      </c>
      <c r="H1229" t="s">
        <v>50</v>
      </c>
      <c r="I1229" t="s">
        <v>51</v>
      </c>
      <c r="J1229" t="s">
        <v>256</v>
      </c>
      <c r="K1229" t="s">
        <v>256</v>
      </c>
      <c r="L1229" t="s">
        <v>257</v>
      </c>
      <c r="M1229" t="s">
        <v>52</v>
      </c>
      <c r="N1229" t="s">
        <v>4029</v>
      </c>
      <c r="O1229" t="s">
        <v>3498</v>
      </c>
      <c r="P1229" t="s">
        <v>4030</v>
      </c>
      <c r="Q1229" s="3">
        <v>300002033977089</v>
      </c>
      <c r="R1229" t="s">
        <v>2243</v>
      </c>
      <c r="S1229">
        <v>4841554.8499999996</v>
      </c>
      <c r="T1229">
        <v>31633.360000000001</v>
      </c>
      <c r="U1229" s="3">
        <v>14</v>
      </c>
      <c r="V1229" t="s">
        <v>4029</v>
      </c>
      <c r="W1229" t="s">
        <v>2399</v>
      </c>
      <c r="X1229" t="s">
        <v>2400</v>
      </c>
      <c r="Y1229" s="3">
        <v>706</v>
      </c>
      <c r="Z1229" t="s">
        <v>4031</v>
      </c>
      <c r="AA1229" t="s">
        <v>4035</v>
      </c>
      <c r="AB1229" t="s">
        <v>4033</v>
      </c>
      <c r="AC1229" t="s">
        <v>4034</v>
      </c>
      <c r="AD1229" t="s">
        <v>110</v>
      </c>
      <c r="AE1229" t="s">
        <v>60</v>
      </c>
      <c r="AF1229" t="s">
        <v>2247</v>
      </c>
      <c r="AH1229" s="3">
        <v>0</v>
      </c>
      <c r="AI1229" s="3">
        <v>2024</v>
      </c>
      <c r="AJ1229" s="4">
        <v>45536</v>
      </c>
      <c r="AK1229" s="5">
        <v>45554</v>
      </c>
      <c r="AL1229" t="s">
        <v>4036</v>
      </c>
      <c r="AM1229" t="s">
        <v>116</v>
      </c>
      <c r="AN1229">
        <v>31633.360000000001</v>
      </c>
      <c r="AO1229">
        <v>229.48000000000002</v>
      </c>
      <c r="AQ1229" s="6">
        <v>229.48000000000002</v>
      </c>
    </row>
    <row r="1230" spans="1:43" x14ac:dyDescent="0.3">
      <c r="A1230" t="s">
        <v>3497</v>
      </c>
      <c r="B1230" t="s">
        <v>179</v>
      </c>
      <c r="C1230" t="s">
        <v>46</v>
      </c>
      <c r="D1230" s="3">
        <v>72399</v>
      </c>
      <c r="E1230" t="s">
        <v>4661</v>
      </c>
      <c r="F1230" t="s">
        <v>48</v>
      </c>
      <c r="G1230" t="s">
        <v>49</v>
      </c>
      <c r="H1230" t="s">
        <v>50</v>
      </c>
      <c r="I1230" t="s">
        <v>51</v>
      </c>
      <c r="J1230" t="s">
        <v>256</v>
      </c>
      <c r="K1230" t="s">
        <v>256</v>
      </c>
      <c r="L1230" t="s">
        <v>257</v>
      </c>
      <c r="M1230" t="s">
        <v>52</v>
      </c>
      <c r="N1230" t="s">
        <v>4029</v>
      </c>
      <c r="O1230" t="s">
        <v>3498</v>
      </c>
      <c r="P1230" t="s">
        <v>4030</v>
      </c>
      <c r="Q1230" s="3">
        <v>300002033977089</v>
      </c>
      <c r="R1230" t="s">
        <v>2243</v>
      </c>
      <c r="S1230">
        <v>4841554.8499999996</v>
      </c>
      <c r="T1230">
        <v>85993.600000000006</v>
      </c>
      <c r="U1230" s="3">
        <v>7</v>
      </c>
      <c r="V1230" t="s">
        <v>4029</v>
      </c>
      <c r="W1230" t="s">
        <v>2399</v>
      </c>
      <c r="X1230" t="s">
        <v>2400</v>
      </c>
      <c r="Y1230" s="3">
        <v>707</v>
      </c>
      <c r="Z1230" t="s">
        <v>4031</v>
      </c>
      <c r="AA1230" t="s">
        <v>4039</v>
      </c>
      <c r="AB1230" t="s">
        <v>4033</v>
      </c>
      <c r="AC1230" t="s">
        <v>4034</v>
      </c>
      <c r="AD1230" t="s">
        <v>110</v>
      </c>
      <c r="AE1230" t="s">
        <v>60</v>
      </c>
      <c r="AF1230" t="s">
        <v>2247</v>
      </c>
      <c r="AH1230" s="3">
        <v>0</v>
      </c>
      <c r="AI1230" s="3">
        <v>2024</v>
      </c>
      <c r="AJ1230" s="4">
        <v>45536</v>
      </c>
      <c r="AK1230" s="5">
        <v>45554</v>
      </c>
      <c r="AL1230" t="s">
        <v>3545</v>
      </c>
      <c r="AM1230" t="s">
        <v>116</v>
      </c>
      <c r="AN1230">
        <v>85993.600000000006</v>
      </c>
      <c r="AO1230">
        <v>623.82000000000005</v>
      </c>
      <c r="AQ1230" s="6">
        <v>623.82000000000005</v>
      </c>
    </row>
    <row r="1231" spans="1:43" x14ac:dyDescent="0.3">
      <c r="A1231" t="s">
        <v>3497</v>
      </c>
      <c r="B1231" t="s">
        <v>179</v>
      </c>
      <c r="C1231" t="s">
        <v>46</v>
      </c>
      <c r="D1231" s="3">
        <v>72399</v>
      </c>
      <c r="E1231" t="s">
        <v>4661</v>
      </c>
      <c r="F1231" t="s">
        <v>48</v>
      </c>
      <c r="G1231" t="s">
        <v>49</v>
      </c>
      <c r="H1231" t="s">
        <v>50</v>
      </c>
      <c r="I1231" t="s">
        <v>51</v>
      </c>
      <c r="J1231" t="s">
        <v>256</v>
      </c>
      <c r="K1231" t="s">
        <v>256</v>
      </c>
      <c r="L1231" t="s">
        <v>257</v>
      </c>
      <c r="M1231" t="s">
        <v>52</v>
      </c>
      <c r="N1231" t="s">
        <v>4029</v>
      </c>
      <c r="O1231" t="s">
        <v>3498</v>
      </c>
      <c r="P1231" t="s">
        <v>4030</v>
      </c>
      <c r="Q1231" s="3">
        <v>300002033977089</v>
      </c>
      <c r="R1231" t="s">
        <v>2243</v>
      </c>
      <c r="S1231">
        <v>4841554.8499999996</v>
      </c>
      <c r="T1231">
        <v>107492</v>
      </c>
      <c r="U1231" s="3">
        <v>4</v>
      </c>
      <c r="V1231" t="s">
        <v>4029</v>
      </c>
      <c r="W1231" t="s">
        <v>2399</v>
      </c>
      <c r="X1231" t="s">
        <v>2400</v>
      </c>
      <c r="Y1231" s="3">
        <v>708</v>
      </c>
      <c r="Z1231" t="s">
        <v>4031</v>
      </c>
      <c r="AA1231" t="s">
        <v>4040</v>
      </c>
      <c r="AB1231" t="s">
        <v>4033</v>
      </c>
      <c r="AC1231" t="s">
        <v>4034</v>
      </c>
      <c r="AD1231" t="s">
        <v>110</v>
      </c>
      <c r="AE1231" t="s">
        <v>60</v>
      </c>
      <c r="AF1231" t="s">
        <v>2247</v>
      </c>
      <c r="AH1231" s="3">
        <v>0</v>
      </c>
      <c r="AI1231" s="3">
        <v>2024</v>
      </c>
      <c r="AJ1231" s="4">
        <v>45536</v>
      </c>
      <c r="AK1231" s="5">
        <v>45554</v>
      </c>
      <c r="AL1231" t="s">
        <v>3582</v>
      </c>
      <c r="AM1231" t="s">
        <v>116</v>
      </c>
      <c r="AN1231">
        <v>107492</v>
      </c>
      <c r="AO1231">
        <v>779.77</v>
      </c>
      <c r="AQ1231" s="6">
        <v>779.77</v>
      </c>
    </row>
    <row r="1232" spans="1:43" x14ac:dyDescent="0.3">
      <c r="A1232" t="s">
        <v>3497</v>
      </c>
      <c r="B1232" t="s">
        <v>179</v>
      </c>
      <c r="C1232" t="s">
        <v>46</v>
      </c>
      <c r="D1232" s="3">
        <v>72399</v>
      </c>
      <c r="E1232" t="s">
        <v>4661</v>
      </c>
      <c r="F1232" t="s">
        <v>48</v>
      </c>
      <c r="G1232" t="s">
        <v>49</v>
      </c>
      <c r="H1232" t="s">
        <v>50</v>
      </c>
      <c r="I1232" t="s">
        <v>51</v>
      </c>
      <c r="J1232" t="s">
        <v>256</v>
      </c>
      <c r="K1232" t="s">
        <v>256</v>
      </c>
      <c r="L1232" t="s">
        <v>257</v>
      </c>
      <c r="M1232" t="s">
        <v>52</v>
      </c>
      <c r="N1232" t="s">
        <v>4029</v>
      </c>
      <c r="O1232" t="s">
        <v>3498</v>
      </c>
      <c r="P1232" t="s">
        <v>4030</v>
      </c>
      <c r="Q1232" s="3">
        <v>300002033977089</v>
      </c>
      <c r="R1232" t="s">
        <v>2243</v>
      </c>
      <c r="S1232">
        <v>4841554.8499999996</v>
      </c>
      <c r="T1232">
        <v>110870.32</v>
      </c>
      <c r="U1232" s="3">
        <v>11</v>
      </c>
      <c r="V1232" t="s">
        <v>4029</v>
      </c>
      <c r="W1232" t="s">
        <v>2399</v>
      </c>
      <c r="X1232" t="s">
        <v>2400</v>
      </c>
      <c r="Y1232" s="3">
        <v>709</v>
      </c>
      <c r="Z1232" t="s">
        <v>4031</v>
      </c>
      <c r="AA1232" t="s">
        <v>4041</v>
      </c>
      <c r="AB1232" t="s">
        <v>4033</v>
      </c>
      <c r="AC1232" t="s">
        <v>4034</v>
      </c>
      <c r="AD1232" t="s">
        <v>110</v>
      </c>
      <c r="AE1232" t="s">
        <v>60</v>
      </c>
      <c r="AF1232" t="s">
        <v>2247</v>
      </c>
      <c r="AH1232" s="3">
        <v>0</v>
      </c>
      <c r="AI1232" s="3">
        <v>2024</v>
      </c>
      <c r="AJ1232" s="4">
        <v>45536</v>
      </c>
      <c r="AK1232" s="5">
        <v>45554</v>
      </c>
      <c r="AL1232" t="s">
        <v>4042</v>
      </c>
      <c r="AM1232" t="s">
        <v>116</v>
      </c>
      <c r="AN1232">
        <v>110870.32</v>
      </c>
      <c r="AO1232">
        <v>804.28</v>
      </c>
      <c r="AQ1232" s="6">
        <v>804.28</v>
      </c>
    </row>
    <row r="1233" spans="1:43" x14ac:dyDescent="0.3">
      <c r="A1233" t="s">
        <v>3497</v>
      </c>
      <c r="B1233" t="s">
        <v>179</v>
      </c>
      <c r="C1233" t="s">
        <v>46</v>
      </c>
      <c r="D1233" s="3">
        <v>72399</v>
      </c>
      <c r="E1233" t="s">
        <v>4661</v>
      </c>
      <c r="F1233" t="s">
        <v>48</v>
      </c>
      <c r="G1233" t="s">
        <v>49</v>
      </c>
      <c r="H1233" t="s">
        <v>50</v>
      </c>
      <c r="I1233" t="s">
        <v>51</v>
      </c>
      <c r="J1233" t="s">
        <v>256</v>
      </c>
      <c r="K1233" t="s">
        <v>256</v>
      </c>
      <c r="L1233" t="s">
        <v>257</v>
      </c>
      <c r="M1233" t="s">
        <v>52</v>
      </c>
      <c r="N1233" t="s">
        <v>4029</v>
      </c>
      <c r="O1233" t="s">
        <v>3498</v>
      </c>
      <c r="P1233" t="s">
        <v>4030</v>
      </c>
      <c r="Q1233" s="3">
        <v>300002033977089</v>
      </c>
      <c r="R1233" t="s">
        <v>2243</v>
      </c>
      <c r="S1233">
        <v>4841554.8499999996</v>
      </c>
      <c r="T1233">
        <v>448817.49</v>
      </c>
      <c r="U1233" s="3">
        <v>13</v>
      </c>
      <c r="V1233" t="s">
        <v>4029</v>
      </c>
      <c r="W1233" t="s">
        <v>2399</v>
      </c>
      <c r="X1233" t="s">
        <v>2400</v>
      </c>
      <c r="Y1233" s="3">
        <v>710</v>
      </c>
      <c r="Z1233" t="s">
        <v>4031</v>
      </c>
      <c r="AA1233" t="s">
        <v>4046</v>
      </c>
      <c r="AB1233" t="s">
        <v>4033</v>
      </c>
      <c r="AC1233" t="s">
        <v>4034</v>
      </c>
      <c r="AD1233" t="s">
        <v>110</v>
      </c>
      <c r="AE1233" t="s">
        <v>60</v>
      </c>
      <c r="AF1233" t="s">
        <v>2247</v>
      </c>
      <c r="AH1233" s="3">
        <v>0</v>
      </c>
      <c r="AI1233" s="3">
        <v>2024</v>
      </c>
      <c r="AJ1233" s="4">
        <v>45536</v>
      </c>
      <c r="AK1233" s="5">
        <v>45554</v>
      </c>
      <c r="AL1233" t="s">
        <v>1402</v>
      </c>
      <c r="AM1233" t="s">
        <v>116</v>
      </c>
      <c r="AN1233">
        <v>448817.49</v>
      </c>
      <c r="AO1233">
        <v>3255.84</v>
      </c>
      <c r="AQ1233" s="6">
        <v>3255.84</v>
      </c>
    </row>
    <row r="1234" spans="1:43" x14ac:dyDescent="0.3">
      <c r="A1234" t="s">
        <v>3497</v>
      </c>
      <c r="B1234" t="s">
        <v>179</v>
      </c>
      <c r="C1234" t="s">
        <v>46</v>
      </c>
      <c r="D1234" s="3">
        <v>72399</v>
      </c>
      <c r="E1234" t="s">
        <v>4661</v>
      </c>
      <c r="F1234" t="s">
        <v>48</v>
      </c>
      <c r="G1234" t="s">
        <v>49</v>
      </c>
      <c r="H1234" t="s">
        <v>50</v>
      </c>
      <c r="I1234" t="s">
        <v>51</v>
      </c>
      <c r="J1234" t="s">
        <v>256</v>
      </c>
      <c r="K1234" t="s">
        <v>256</v>
      </c>
      <c r="L1234" t="s">
        <v>257</v>
      </c>
      <c r="M1234" t="s">
        <v>52</v>
      </c>
      <c r="N1234" t="s">
        <v>4029</v>
      </c>
      <c r="O1234" t="s">
        <v>3498</v>
      </c>
      <c r="P1234" t="s">
        <v>4030</v>
      </c>
      <c r="Q1234" s="3">
        <v>300002033977089</v>
      </c>
      <c r="R1234" t="s">
        <v>2243</v>
      </c>
      <c r="S1234">
        <v>4841554.8499999996</v>
      </c>
      <c r="T1234">
        <v>627753.28</v>
      </c>
      <c r="U1234" s="3">
        <v>2</v>
      </c>
      <c r="V1234" t="s">
        <v>4029</v>
      </c>
      <c r="W1234" t="s">
        <v>2399</v>
      </c>
      <c r="X1234" t="s">
        <v>2400</v>
      </c>
      <c r="Y1234" s="3">
        <v>711</v>
      </c>
      <c r="Z1234" t="s">
        <v>4031</v>
      </c>
      <c r="AA1234" t="s">
        <v>4049</v>
      </c>
      <c r="AB1234" t="s">
        <v>4033</v>
      </c>
      <c r="AC1234" t="s">
        <v>4034</v>
      </c>
      <c r="AD1234" t="s">
        <v>110</v>
      </c>
      <c r="AE1234" t="s">
        <v>60</v>
      </c>
      <c r="AF1234" t="s">
        <v>2247</v>
      </c>
      <c r="AH1234" s="3">
        <v>0</v>
      </c>
      <c r="AI1234" s="3">
        <v>2024</v>
      </c>
      <c r="AJ1234" s="4">
        <v>45536</v>
      </c>
      <c r="AK1234" s="5">
        <v>45554</v>
      </c>
      <c r="AL1234" t="s">
        <v>3580</v>
      </c>
      <c r="AM1234" t="s">
        <v>116</v>
      </c>
      <c r="AN1234">
        <v>627753.28</v>
      </c>
      <c r="AO1234">
        <v>4553.8900000000003</v>
      </c>
      <c r="AQ1234" s="6">
        <v>4553.8900000000003</v>
      </c>
    </row>
    <row r="1235" spans="1:43" x14ac:dyDescent="0.3">
      <c r="A1235" t="s">
        <v>3497</v>
      </c>
      <c r="B1235" t="s">
        <v>179</v>
      </c>
      <c r="C1235" t="s">
        <v>46</v>
      </c>
      <c r="D1235" s="3">
        <v>72399</v>
      </c>
      <c r="E1235" t="s">
        <v>4661</v>
      </c>
      <c r="F1235" t="s">
        <v>48</v>
      </c>
      <c r="G1235" t="s">
        <v>49</v>
      </c>
      <c r="H1235" t="s">
        <v>50</v>
      </c>
      <c r="I1235" t="s">
        <v>51</v>
      </c>
      <c r="J1235" t="s">
        <v>256</v>
      </c>
      <c r="K1235" t="s">
        <v>256</v>
      </c>
      <c r="L1235" t="s">
        <v>257</v>
      </c>
      <c r="M1235" t="s">
        <v>52</v>
      </c>
      <c r="N1235" t="s">
        <v>4029</v>
      </c>
      <c r="O1235" t="s">
        <v>3498</v>
      </c>
      <c r="P1235" t="s">
        <v>4030</v>
      </c>
      <c r="Q1235" s="3">
        <v>300002033977089</v>
      </c>
      <c r="R1235" t="s">
        <v>2243</v>
      </c>
      <c r="S1235">
        <v>4841554.8499999996</v>
      </c>
      <c r="T1235">
        <v>1149857.28</v>
      </c>
      <c r="U1235" s="3">
        <v>9</v>
      </c>
      <c r="V1235" t="s">
        <v>4029</v>
      </c>
      <c r="W1235" t="s">
        <v>2399</v>
      </c>
      <c r="X1235" t="s">
        <v>2400</v>
      </c>
      <c r="Y1235" s="3">
        <v>712</v>
      </c>
      <c r="Z1235" t="s">
        <v>4031</v>
      </c>
      <c r="AA1235" t="s">
        <v>4051</v>
      </c>
      <c r="AB1235" t="s">
        <v>4033</v>
      </c>
      <c r="AC1235" t="s">
        <v>4034</v>
      </c>
      <c r="AD1235" t="s">
        <v>110</v>
      </c>
      <c r="AE1235" t="s">
        <v>60</v>
      </c>
      <c r="AF1235" t="s">
        <v>2247</v>
      </c>
      <c r="AH1235" s="3">
        <v>0</v>
      </c>
      <c r="AI1235" s="3">
        <v>2024</v>
      </c>
      <c r="AJ1235" s="4">
        <v>45536</v>
      </c>
      <c r="AK1235" s="5">
        <v>45554</v>
      </c>
      <c r="AL1235" t="s">
        <v>4052</v>
      </c>
      <c r="AM1235" t="s">
        <v>116</v>
      </c>
      <c r="AN1235">
        <v>1149857.28</v>
      </c>
      <c r="AO1235">
        <v>8341.3700000000008</v>
      </c>
      <c r="AQ1235" s="6">
        <v>8341.3700000000008</v>
      </c>
    </row>
    <row r="1236" spans="1:43" x14ac:dyDescent="0.3">
      <c r="A1236" t="s">
        <v>3497</v>
      </c>
      <c r="B1236" t="s">
        <v>179</v>
      </c>
      <c r="C1236" t="s">
        <v>46</v>
      </c>
      <c r="D1236" s="3">
        <v>72410</v>
      </c>
      <c r="E1236" t="s">
        <v>47</v>
      </c>
      <c r="F1236" t="s">
        <v>48</v>
      </c>
      <c r="G1236" t="s">
        <v>49</v>
      </c>
      <c r="H1236" t="s">
        <v>50</v>
      </c>
      <c r="I1236" t="s">
        <v>51</v>
      </c>
      <c r="J1236" t="s">
        <v>256</v>
      </c>
      <c r="K1236" t="s">
        <v>256</v>
      </c>
      <c r="L1236" t="s">
        <v>257</v>
      </c>
      <c r="M1236" t="s">
        <v>52</v>
      </c>
      <c r="N1236" t="s">
        <v>4029</v>
      </c>
      <c r="O1236" t="s">
        <v>3498</v>
      </c>
      <c r="P1236" t="s">
        <v>4030</v>
      </c>
      <c r="Q1236" s="3">
        <v>300002033977089</v>
      </c>
      <c r="R1236" t="s">
        <v>2243</v>
      </c>
      <c r="S1236">
        <v>4841554.8499999996</v>
      </c>
      <c r="T1236">
        <v>55281.599999999999</v>
      </c>
      <c r="U1236" s="3">
        <v>10</v>
      </c>
      <c r="V1236" t="s">
        <v>4029</v>
      </c>
      <c r="W1236" t="s">
        <v>2399</v>
      </c>
      <c r="X1236" t="s">
        <v>2400</v>
      </c>
      <c r="Y1236" s="3">
        <v>726</v>
      </c>
      <c r="Z1236" t="s">
        <v>4031</v>
      </c>
      <c r="AA1236" t="s">
        <v>4037</v>
      </c>
      <c r="AB1236" t="s">
        <v>4033</v>
      </c>
      <c r="AC1236" t="s">
        <v>4034</v>
      </c>
      <c r="AD1236" t="s">
        <v>110</v>
      </c>
      <c r="AE1236" t="s">
        <v>60</v>
      </c>
      <c r="AF1236" t="s">
        <v>2247</v>
      </c>
      <c r="AH1236" s="3">
        <v>0</v>
      </c>
      <c r="AI1236" s="3">
        <v>2024</v>
      </c>
      <c r="AJ1236" s="4">
        <v>45536</v>
      </c>
      <c r="AK1236" s="5">
        <v>45554</v>
      </c>
      <c r="AL1236" t="s">
        <v>4038</v>
      </c>
      <c r="AM1236" t="s">
        <v>116</v>
      </c>
      <c r="AN1236">
        <v>55281.599999999999</v>
      </c>
      <c r="AO1236">
        <v>401.03000000000003</v>
      </c>
      <c r="AQ1236" s="6">
        <v>401.03000000000003</v>
      </c>
    </row>
    <row r="1237" spans="1:43" x14ac:dyDescent="0.3">
      <c r="A1237" t="s">
        <v>3497</v>
      </c>
      <c r="B1237" t="s">
        <v>179</v>
      </c>
      <c r="C1237" t="s">
        <v>46</v>
      </c>
      <c r="D1237" s="3">
        <v>72410</v>
      </c>
      <c r="E1237" t="s">
        <v>47</v>
      </c>
      <c r="F1237" t="s">
        <v>48</v>
      </c>
      <c r="G1237" t="s">
        <v>49</v>
      </c>
      <c r="H1237" t="s">
        <v>50</v>
      </c>
      <c r="I1237" t="s">
        <v>51</v>
      </c>
      <c r="J1237" t="s">
        <v>256</v>
      </c>
      <c r="K1237" t="s">
        <v>256</v>
      </c>
      <c r="L1237" t="s">
        <v>257</v>
      </c>
      <c r="M1237" t="s">
        <v>52</v>
      </c>
      <c r="N1237" t="s">
        <v>4029</v>
      </c>
      <c r="O1237" t="s">
        <v>3498</v>
      </c>
      <c r="P1237" t="s">
        <v>4030</v>
      </c>
      <c r="Q1237" s="3">
        <v>300002033977089</v>
      </c>
      <c r="R1237" t="s">
        <v>2243</v>
      </c>
      <c r="S1237">
        <v>4841554.8499999996</v>
      </c>
      <c r="T1237">
        <v>542373.92000000004</v>
      </c>
      <c r="U1237" s="3">
        <v>3</v>
      </c>
      <c r="V1237" t="s">
        <v>4029</v>
      </c>
      <c r="W1237" t="s">
        <v>2399</v>
      </c>
      <c r="X1237" t="s">
        <v>2400</v>
      </c>
      <c r="Y1237" s="3">
        <v>727</v>
      </c>
      <c r="Z1237" t="s">
        <v>4031</v>
      </c>
      <c r="AA1237" t="s">
        <v>4047</v>
      </c>
      <c r="AB1237" t="s">
        <v>4033</v>
      </c>
      <c r="AC1237" t="s">
        <v>4034</v>
      </c>
      <c r="AD1237" t="s">
        <v>110</v>
      </c>
      <c r="AE1237" t="s">
        <v>60</v>
      </c>
      <c r="AF1237" t="s">
        <v>2247</v>
      </c>
      <c r="AH1237" s="3">
        <v>0</v>
      </c>
      <c r="AI1237" s="3">
        <v>2024</v>
      </c>
      <c r="AJ1237" s="4">
        <v>45536</v>
      </c>
      <c r="AK1237" s="5">
        <v>45554</v>
      </c>
      <c r="AL1237" t="s">
        <v>4048</v>
      </c>
      <c r="AM1237" t="s">
        <v>116</v>
      </c>
      <c r="AN1237">
        <v>542373.92000000004</v>
      </c>
      <c r="AO1237">
        <v>3934.52</v>
      </c>
      <c r="AQ1237" s="6">
        <v>3934.52</v>
      </c>
    </row>
    <row r="1238" spans="1:43" x14ac:dyDescent="0.3">
      <c r="A1238" t="s">
        <v>3497</v>
      </c>
      <c r="B1238" t="s">
        <v>179</v>
      </c>
      <c r="C1238" t="s">
        <v>46</v>
      </c>
      <c r="D1238" s="3">
        <v>72410</v>
      </c>
      <c r="E1238" t="s">
        <v>47</v>
      </c>
      <c r="F1238" t="s">
        <v>48</v>
      </c>
      <c r="G1238" t="s">
        <v>49</v>
      </c>
      <c r="H1238" t="s">
        <v>50</v>
      </c>
      <c r="I1238" t="s">
        <v>51</v>
      </c>
      <c r="J1238" t="s">
        <v>256</v>
      </c>
      <c r="K1238" t="s">
        <v>256</v>
      </c>
      <c r="L1238" t="s">
        <v>257</v>
      </c>
      <c r="M1238" t="s">
        <v>52</v>
      </c>
      <c r="N1238" t="s">
        <v>4029</v>
      </c>
      <c r="O1238" t="s">
        <v>3498</v>
      </c>
      <c r="P1238" t="s">
        <v>4030</v>
      </c>
      <c r="Q1238" s="3">
        <v>300002033977089</v>
      </c>
      <c r="R1238" t="s">
        <v>2243</v>
      </c>
      <c r="S1238">
        <v>4841554.8499999996</v>
      </c>
      <c r="T1238">
        <v>1019638.4</v>
      </c>
      <c r="U1238" s="3">
        <v>6</v>
      </c>
      <c r="V1238" t="s">
        <v>4029</v>
      </c>
      <c r="W1238" t="s">
        <v>2399</v>
      </c>
      <c r="X1238" t="s">
        <v>2400</v>
      </c>
      <c r="Y1238" s="3">
        <v>728</v>
      </c>
      <c r="Z1238" t="s">
        <v>4031</v>
      </c>
      <c r="AA1238" t="s">
        <v>4050</v>
      </c>
      <c r="AB1238" t="s">
        <v>4033</v>
      </c>
      <c r="AC1238" t="s">
        <v>4034</v>
      </c>
      <c r="AD1238" t="s">
        <v>110</v>
      </c>
      <c r="AE1238" t="s">
        <v>60</v>
      </c>
      <c r="AF1238" t="s">
        <v>2247</v>
      </c>
      <c r="AH1238" s="3">
        <v>0</v>
      </c>
      <c r="AI1238" s="3">
        <v>2024</v>
      </c>
      <c r="AJ1238" s="4">
        <v>45536</v>
      </c>
      <c r="AK1238" s="5">
        <v>45554</v>
      </c>
      <c r="AL1238" t="s">
        <v>3502</v>
      </c>
      <c r="AM1238" t="s">
        <v>116</v>
      </c>
      <c r="AN1238">
        <v>1019638.4</v>
      </c>
      <c r="AO1238">
        <v>7396.72</v>
      </c>
      <c r="AQ1238" s="6">
        <v>7396.72</v>
      </c>
    </row>
    <row r="1239" spans="1:43" x14ac:dyDescent="0.3">
      <c r="A1239" t="s">
        <v>3497</v>
      </c>
      <c r="B1239" t="s">
        <v>179</v>
      </c>
      <c r="C1239" t="s">
        <v>46</v>
      </c>
      <c r="D1239" s="3">
        <v>72505</v>
      </c>
      <c r="E1239" t="s">
        <v>3465</v>
      </c>
      <c r="F1239" t="s">
        <v>48</v>
      </c>
      <c r="G1239" t="s">
        <v>49</v>
      </c>
      <c r="H1239" t="s">
        <v>50</v>
      </c>
      <c r="I1239" t="s">
        <v>51</v>
      </c>
      <c r="J1239" t="s">
        <v>256</v>
      </c>
      <c r="K1239" t="s">
        <v>256</v>
      </c>
      <c r="L1239" t="s">
        <v>257</v>
      </c>
      <c r="M1239" t="s">
        <v>52</v>
      </c>
      <c r="N1239" t="s">
        <v>4053</v>
      </c>
      <c r="O1239" t="s">
        <v>3498</v>
      </c>
      <c r="P1239" t="s">
        <v>4054</v>
      </c>
      <c r="Q1239" s="3">
        <v>300002036697089</v>
      </c>
      <c r="R1239" t="s">
        <v>2243</v>
      </c>
      <c r="S1239">
        <v>6413901</v>
      </c>
      <c r="T1239">
        <v>94354.400000000009</v>
      </c>
      <c r="U1239" s="3">
        <v>14</v>
      </c>
      <c r="V1239" t="s">
        <v>4053</v>
      </c>
      <c r="W1239" t="s">
        <v>2405</v>
      </c>
      <c r="X1239" t="s">
        <v>2406</v>
      </c>
      <c r="Y1239" s="3">
        <v>267</v>
      </c>
      <c r="Z1239" t="s">
        <v>4055</v>
      </c>
      <c r="AA1239" t="s">
        <v>4060</v>
      </c>
      <c r="AB1239" t="s">
        <v>4057</v>
      </c>
      <c r="AC1239" t="s">
        <v>4058</v>
      </c>
      <c r="AD1239" t="s">
        <v>4059</v>
      </c>
      <c r="AE1239" t="s">
        <v>60</v>
      </c>
      <c r="AF1239" t="s">
        <v>2247</v>
      </c>
      <c r="AH1239" s="3">
        <v>0</v>
      </c>
      <c r="AI1239" s="3">
        <v>2024</v>
      </c>
      <c r="AJ1239" s="4">
        <v>45554</v>
      </c>
      <c r="AK1239" s="5">
        <v>45558</v>
      </c>
      <c r="AL1239" t="s">
        <v>4036</v>
      </c>
      <c r="AM1239" t="s">
        <v>116</v>
      </c>
      <c r="AN1239">
        <v>94354.400000000009</v>
      </c>
      <c r="AO1239">
        <v>684.47</v>
      </c>
      <c r="AQ1239" s="6">
        <v>684.47</v>
      </c>
    </row>
    <row r="1240" spans="1:43" x14ac:dyDescent="0.3">
      <c r="A1240" t="s">
        <v>3497</v>
      </c>
      <c r="B1240" t="s">
        <v>179</v>
      </c>
      <c r="C1240" t="s">
        <v>46</v>
      </c>
      <c r="D1240" s="3">
        <v>72505</v>
      </c>
      <c r="E1240" t="s">
        <v>3465</v>
      </c>
      <c r="F1240" t="s">
        <v>48</v>
      </c>
      <c r="G1240" t="s">
        <v>49</v>
      </c>
      <c r="H1240" t="s">
        <v>50</v>
      </c>
      <c r="I1240" t="s">
        <v>51</v>
      </c>
      <c r="J1240" t="s">
        <v>256</v>
      </c>
      <c r="K1240" t="s">
        <v>256</v>
      </c>
      <c r="L1240" t="s">
        <v>257</v>
      </c>
      <c r="M1240" t="s">
        <v>52</v>
      </c>
      <c r="N1240" t="s">
        <v>4053</v>
      </c>
      <c r="O1240" t="s">
        <v>3498</v>
      </c>
      <c r="P1240" t="s">
        <v>4054</v>
      </c>
      <c r="Q1240" s="3">
        <v>300002036697089</v>
      </c>
      <c r="R1240" t="s">
        <v>2243</v>
      </c>
      <c r="S1240">
        <v>6413901</v>
      </c>
      <c r="T1240">
        <v>102027.8</v>
      </c>
      <c r="U1240" s="3">
        <v>11</v>
      </c>
      <c r="V1240" t="s">
        <v>4053</v>
      </c>
      <c r="W1240" t="s">
        <v>2405</v>
      </c>
      <c r="X1240" t="s">
        <v>2406</v>
      </c>
      <c r="Y1240" s="3">
        <v>268</v>
      </c>
      <c r="Z1240" t="s">
        <v>4055</v>
      </c>
      <c r="AA1240" t="s">
        <v>4061</v>
      </c>
      <c r="AB1240" t="s">
        <v>4057</v>
      </c>
      <c r="AC1240" t="s">
        <v>4058</v>
      </c>
      <c r="AD1240" t="s">
        <v>4059</v>
      </c>
      <c r="AE1240" t="s">
        <v>60</v>
      </c>
      <c r="AF1240" t="s">
        <v>2247</v>
      </c>
      <c r="AH1240" s="3">
        <v>0</v>
      </c>
      <c r="AI1240" s="3">
        <v>2024</v>
      </c>
      <c r="AJ1240" s="4">
        <v>45554</v>
      </c>
      <c r="AK1240" s="5">
        <v>45558</v>
      </c>
      <c r="AL1240" t="s">
        <v>4042</v>
      </c>
      <c r="AM1240" t="s">
        <v>116</v>
      </c>
      <c r="AN1240">
        <v>102027.8</v>
      </c>
      <c r="AO1240">
        <v>740.14</v>
      </c>
      <c r="AQ1240" s="6">
        <v>740.14</v>
      </c>
    </row>
    <row r="1241" spans="1:43" x14ac:dyDescent="0.3">
      <c r="A1241" t="s">
        <v>3497</v>
      </c>
      <c r="B1241" t="s">
        <v>179</v>
      </c>
      <c r="C1241" t="s">
        <v>46</v>
      </c>
      <c r="D1241" s="3">
        <v>73120</v>
      </c>
      <c r="E1241" t="s">
        <v>3496</v>
      </c>
      <c r="F1241" t="s">
        <v>48</v>
      </c>
      <c r="G1241" t="s">
        <v>49</v>
      </c>
      <c r="H1241" t="s">
        <v>50</v>
      </c>
      <c r="I1241" t="s">
        <v>51</v>
      </c>
      <c r="J1241" t="s">
        <v>256</v>
      </c>
      <c r="K1241" t="s">
        <v>256</v>
      </c>
      <c r="L1241" t="s">
        <v>257</v>
      </c>
      <c r="M1241" t="s">
        <v>52</v>
      </c>
      <c r="N1241" t="s">
        <v>4053</v>
      </c>
      <c r="O1241" t="s">
        <v>3498</v>
      </c>
      <c r="P1241" t="s">
        <v>4054</v>
      </c>
      <c r="Q1241" s="3">
        <v>300002036697089</v>
      </c>
      <c r="R1241" t="s">
        <v>2243</v>
      </c>
      <c r="S1241">
        <v>6413901</v>
      </c>
      <c r="T1241">
        <v>43500</v>
      </c>
      <c r="U1241" s="3">
        <v>10</v>
      </c>
      <c r="V1241" t="s">
        <v>4053</v>
      </c>
      <c r="W1241" t="s">
        <v>2405</v>
      </c>
      <c r="X1241" t="s">
        <v>2406</v>
      </c>
      <c r="Y1241" s="3">
        <v>282</v>
      </c>
      <c r="Z1241" t="s">
        <v>4055</v>
      </c>
      <c r="AA1241" t="s">
        <v>4056</v>
      </c>
      <c r="AB1241" t="s">
        <v>4057</v>
      </c>
      <c r="AC1241" t="s">
        <v>4058</v>
      </c>
      <c r="AD1241" t="s">
        <v>4059</v>
      </c>
      <c r="AE1241" t="s">
        <v>60</v>
      </c>
      <c r="AF1241" t="s">
        <v>2247</v>
      </c>
      <c r="AH1241" s="3">
        <v>0</v>
      </c>
      <c r="AI1241" s="3">
        <v>2024</v>
      </c>
      <c r="AJ1241" s="4">
        <v>45554</v>
      </c>
      <c r="AK1241" s="5">
        <v>45558</v>
      </c>
      <c r="AL1241" t="s">
        <v>4038</v>
      </c>
      <c r="AM1241" t="s">
        <v>116</v>
      </c>
      <c r="AN1241">
        <v>43500</v>
      </c>
      <c r="AO1241">
        <v>315.56</v>
      </c>
      <c r="AQ1241" s="6">
        <v>315.56</v>
      </c>
    </row>
    <row r="1242" spans="1:43" x14ac:dyDescent="0.3">
      <c r="A1242" t="s">
        <v>3497</v>
      </c>
      <c r="B1242" t="s">
        <v>179</v>
      </c>
      <c r="C1242" t="s">
        <v>46</v>
      </c>
      <c r="D1242" s="3">
        <v>73120</v>
      </c>
      <c r="E1242" t="s">
        <v>3496</v>
      </c>
      <c r="F1242" t="s">
        <v>48</v>
      </c>
      <c r="G1242" t="s">
        <v>49</v>
      </c>
      <c r="H1242" t="s">
        <v>50</v>
      </c>
      <c r="I1242" t="s">
        <v>51</v>
      </c>
      <c r="J1242" t="s">
        <v>256</v>
      </c>
      <c r="K1242" t="s">
        <v>256</v>
      </c>
      <c r="L1242" t="s">
        <v>257</v>
      </c>
      <c r="M1242" t="s">
        <v>52</v>
      </c>
      <c r="N1242" t="s">
        <v>4053</v>
      </c>
      <c r="O1242" t="s">
        <v>3498</v>
      </c>
      <c r="P1242" t="s">
        <v>4054</v>
      </c>
      <c r="Q1242" s="3">
        <v>300002036697089</v>
      </c>
      <c r="R1242" t="s">
        <v>2243</v>
      </c>
      <c r="S1242">
        <v>6413901</v>
      </c>
      <c r="T1242">
        <v>161820</v>
      </c>
      <c r="U1242" s="3">
        <v>9</v>
      </c>
      <c r="V1242" t="s">
        <v>4053</v>
      </c>
      <c r="W1242" t="s">
        <v>2405</v>
      </c>
      <c r="X1242" t="s">
        <v>2406</v>
      </c>
      <c r="Y1242" s="3">
        <v>283</v>
      </c>
      <c r="Z1242" t="s">
        <v>4055</v>
      </c>
      <c r="AA1242" t="s">
        <v>4062</v>
      </c>
      <c r="AB1242" t="s">
        <v>4057</v>
      </c>
      <c r="AC1242" t="s">
        <v>4058</v>
      </c>
      <c r="AD1242" t="s">
        <v>4059</v>
      </c>
      <c r="AE1242" t="s">
        <v>60</v>
      </c>
      <c r="AF1242" t="s">
        <v>2247</v>
      </c>
      <c r="AH1242" s="3">
        <v>0</v>
      </c>
      <c r="AI1242" s="3">
        <v>2024</v>
      </c>
      <c r="AJ1242" s="4">
        <v>45554</v>
      </c>
      <c r="AK1242" s="5">
        <v>45558</v>
      </c>
      <c r="AL1242" t="s">
        <v>4052</v>
      </c>
      <c r="AM1242" t="s">
        <v>116</v>
      </c>
      <c r="AN1242">
        <v>161820</v>
      </c>
      <c r="AO1242">
        <v>1173.8800000000001</v>
      </c>
      <c r="AQ1242" s="6">
        <v>1173.8800000000001</v>
      </c>
    </row>
    <row r="1243" spans="1:43" x14ac:dyDescent="0.3">
      <c r="A1243" t="s">
        <v>3497</v>
      </c>
      <c r="B1243" t="s">
        <v>179</v>
      </c>
      <c r="C1243" t="s">
        <v>46</v>
      </c>
      <c r="D1243" s="3">
        <v>73120</v>
      </c>
      <c r="E1243" t="s">
        <v>3496</v>
      </c>
      <c r="F1243" t="s">
        <v>48</v>
      </c>
      <c r="G1243" t="s">
        <v>49</v>
      </c>
      <c r="H1243" t="s">
        <v>50</v>
      </c>
      <c r="I1243" t="s">
        <v>51</v>
      </c>
      <c r="J1243" t="s">
        <v>256</v>
      </c>
      <c r="K1243" t="s">
        <v>256</v>
      </c>
      <c r="L1243" t="s">
        <v>257</v>
      </c>
      <c r="M1243" t="s">
        <v>52</v>
      </c>
      <c r="N1243" t="s">
        <v>4053</v>
      </c>
      <c r="O1243" t="s">
        <v>3498</v>
      </c>
      <c r="P1243" t="s">
        <v>4054</v>
      </c>
      <c r="Q1243" s="3">
        <v>300002036697089</v>
      </c>
      <c r="R1243" t="s">
        <v>2243</v>
      </c>
      <c r="S1243">
        <v>6413901</v>
      </c>
      <c r="T1243">
        <v>174000</v>
      </c>
      <c r="U1243" s="3">
        <v>3</v>
      </c>
      <c r="V1243" t="s">
        <v>4053</v>
      </c>
      <c r="W1243" t="s">
        <v>2405</v>
      </c>
      <c r="X1243" t="s">
        <v>2406</v>
      </c>
      <c r="Y1243" s="3">
        <v>284</v>
      </c>
      <c r="Z1243" t="s">
        <v>4055</v>
      </c>
      <c r="AA1243" t="s">
        <v>4063</v>
      </c>
      <c r="AB1243" t="s">
        <v>4057</v>
      </c>
      <c r="AC1243" t="s">
        <v>4058</v>
      </c>
      <c r="AD1243" t="s">
        <v>4059</v>
      </c>
      <c r="AE1243" t="s">
        <v>60</v>
      </c>
      <c r="AF1243" t="s">
        <v>2247</v>
      </c>
      <c r="AH1243" s="3">
        <v>0</v>
      </c>
      <c r="AI1243" s="3">
        <v>2024</v>
      </c>
      <c r="AJ1243" s="4">
        <v>45554</v>
      </c>
      <c r="AK1243" s="5">
        <v>45558</v>
      </c>
      <c r="AL1243" t="s">
        <v>4048</v>
      </c>
      <c r="AM1243" t="s">
        <v>116</v>
      </c>
      <c r="AN1243">
        <v>174000</v>
      </c>
      <c r="AO1243">
        <v>1262.24</v>
      </c>
      <c r="AQ1243" s="6">
        <v>1262.24</v>
      </c>
    </row>
    <row r="1244" spans="1:43" x14ac:dyDescent="0.3">
      <c r="A1244" t="s">
        <v>3497</v>
      </c>
      <c r="B1244" t="s">
        <v>179</v>
      </c>
      <c r="C1244" t="s">
        <v>46</v>
      </c>
      <c r="D1244" s="3">
        <v>73120</v>
      </c>
      <c r="E1244" t="s">
        <v>3496</v>
      </c>
      <c r="F1244" t="s">
        <v>48</v>
      </c>
      <c r="G1244" t="s">
        <v>49</v>
      </c>
      <c r="H1244" t="s">
        <v>50</v>
      </c>
      <c r="I1244" t="s">
        <v>51</v>
      </c>
      <c r="J1244" t="s">
        <v>256</v>
      </c>
      <c r="K1244" t="s">
        <v>256</v>
      </c>
      <c r="L1244" t="s">
        <v>257</v>
      </c>
      <c r="M1244" t="s">
        <v>52</v>
      </c>
      <c r="N1244" t="s">
        <v>4053</v>
      </c>
      <c r="O1244" t="s">
        <v>3498</v>
      </c>
      <c r="P1244" t="s">
        <v>4054</v>
      </c>
      <c r="Q1244" s="3">
        <v>300002036697089</v>
      </c>
      <c r="R1244" t="s">
        <v>2243</v>
      </c>
      <c r="S1244">
        <v>6413901</v>
      </c>
      <c r="T1244">
        <v>223218.80000000002</v>
      </c>
      <c r="U1244" s="3">
        <v>6</v>
      </c>
      <c r="V1244" t="s">
        <v>4053</v>
      </c>
      <c r="W1244" t="s">
        <v>2405</v>
      </c>
      <c r="X1244" t="s">
        <v>2406</v>
      </c>
      <c r="Y1244" s="3">
        <v>285</v>
      </c>
      <c r="Z1244" t="s">
        <v>4055</v>
      </c>
      <c r="AA1244" t="s">
        <v>4064</v>
      </c>
      <c r="AB1244" t="s">
        <v>4057</v>
      </c>
      <c r="AC1244" t="s">
        <v>4058</v>
      </c>
      <c r="AD1244" t="s">
        <v>4059</v>
      </c>
      <c r="AE1244" t="s">
        <v>60</v>
      </c>
      <c r="AF1244" t="s">
        <v>2247</v>
      </c>
      <c r="AH1244" s="3">
        <v>0</v>
      </c>
      <c r="AI1244" s="3">
        <v>2024</v>
      </c>
      <c r="AJ1244" s="4">
        <v>45554</v>
      </c>
      <c r="AK1244" s="5">
        <v>45558</v>
      </c>
      <c r="AL1244" t="s">
        <v>3502</v>
      </c>
      <c r="AM1244" t="s">
        <v>116</v>
      </c>
      <c r="AN1244">
        <v>223218.80000000002</v>
      </c>
      <c r="AO1244">
        <v>1619.29</v>
      </c>
      <c r="AQ1244" s="6">
        <v>1619.29</v>
      </c>
    </row>
    <row r="1245" spans="1:43" x14ac:dyDescent="0.3">
      <c r="A1245" t="s">
        <v>3497</v>
      </c>
      <c r="B1245" t="s">
        <v>247</v>
      </c>
      <c r="C1245" t="s">
        <v>46</v>
      </c>
      <c r="D1245" s="3">
        <v>73420</v>
      </c>
      <c r="E1245" t="s">
        <v>4652</v>
      </c>
      <c r="F1245" t="s">
        <v>48</v>
      </c>
      <c r="G1245" t="s">
        <v>49</v>
      </c>
      <c r="H1245" t="s">
        <v>50</v>
      </c>
      <c r="I1245" t="s">
        <v>51</v>
      </c>
      <c r="J1245" t="s">
        <v>1227</v>
      </c>
      <c r="K1245" t="s">
        <v>256</v>
      </c>
      <c r="L1245" t="s">
        <v>257</v>
      </c>
      <c r="M1245" t="s">
        <v>52</v>
      </c>
      <c r="N1245" t="s">
        <v>2592</v>
      </c>
      <c r="O1245" t="s">
        <v>3498</v>
      </c>
      <c r="P1245" t="s">
        <v>2591</v>
      </c>
      <c r="Q1245" s="3">
        <v>300001301865271</v>
      </c>
      <c r="R1245" t="s">
        <v>2243</v>
      </c>
      <c r="S1245">
        <v>127200</v>
      </c>
      <c r="T1245">
        <v>127200</v>
      </c>
      <c r="U1245" s="3">
        <v>1</v>
      </c>
      <c r="V1245" t="s">
        <v>2592</v>
      </c>
      <c r="W1245" t="s">
        <v>2593</v>
      </c>
      <c r="X1245" t="s">
        <v>2594</v>
      </c>
      <c r="Y1245" s="3">
        <v>26</v>
      </c>
      <c r="Z1245" t="s">
        <v>3735</v>
      </c>
      <c r="AA1245" t="s">
        <v>3736</v>
      </c>
      <c r="AB1245" t="s">
        <v>3737</v>
      </c>
      <c r="AC1245" t="s">
        <v>3738</v>
      </c>
      <c r="AD1245" t="s">
        <v>110</v>
      </c>
      <c r="AE1245" t="s">
        <v>60</v>
      </c>
      <c r="AF1245" t="s">
        <v>2247</v>
      </c>
      <c r="AH1245" s="3">
        <v>0</v>
      </c>
      <c r="AI1245" s="3">
        <v>2023</v>
      </c>
      <c r="AJ1245" s="4">
        <v>45201</v>
      </c>
      <c r="AK1245" s="5">
        <v>45211</v>
      </c>
      <c r="AL1245" t="s">
        <v>3508</v>
      </c>
      <c r="AM1245" t="s">
        <v>116</v>
      </c>
      <c r="AN1245">
        <v>127200</v>
      </c>
      <c r="AO1245">
        <v>945.30000000000007</v>
      </c>
      <c r="AQ1245" s="6">
        <v>945.30000000000007</v>
      </c>
    </row>
    <row r="1246" spans="1:43" x14ac:dyDescent="0.3">
      <c r="A1246" t="s">
        <v>98</v>
      </c>
      <c r="B1246" t="s">
        <v>247</v>
      </c>
      <c r="C1246" t="s">
        <v>46</v>
      </c>
      <c r="D1246" s="3">
        <v>75105</v>
      </c>
      <c r="E1246" t="s">
        <v>100</v>
      </c>
      <c r="F1246" t="s">
        <v>48</v>
      </c>
      <c r="G1246" t="s">
        <v>49</v>
      </c>
      <c r="H1246" t="s">
        <v>50</v>
      </c>
      <c r="I1246" t="s">
        <v>51</v>
      </c>
      <c r="J1246" t="s">
        <v>256</v>
      </c>
      <c r="K1246" t="s">
        <v>256</v>
      </c>
      <c r="L1246" t="s">
        <v>257</v>
      </c>
      <c r="M1246" t="s">
        <v>52</v>
      </c>
      <c r="N1246" t="s">
        <v>258</v>
      </c>
      <c r="O1246" t="s">
        <v>105</v>
      </c>
      <c r="Q1246" s="3"/>
      <c r="U1246" s="3"/>
      <c r="W1246" t="s">
        <v>43</v>
      </c>
      <c r="X1246" t="s">
        <v>43</v>
      </c>
      <c r="Y1246" s="3">
        <v>12</v>
      </c>
      <c r="Z1246" t="s">
        <v>259</v>
      </c>
      <c r="AA1246" t="s">
        <v>260</v>
      </c>
      <c r="AB1246" t="s">
        <v>261</v>
      </c>
      <c r="AC1246" t="s">
        <v>262</v>
      </c>
      <c r="AD1246" t="s">
        <v>110</v>
      </c>
      <c r="AE1246" t="s">
        <v>60</v>
      </c>
      <c r="AH1246" s="3"/>
      <c r="AI1246" s="3">
        <v>2023</v>
      </c>
      <c r="AJ1246" s="4">
        <v>45203</v>
      </c>
      <c r="AK1246" s="5">
        <v>45212</v>
      </c>
      <c r="AL1246" t="s">
        <v>43</v>
      </c>
      <c r="AM1246" t="s">
        <v>116</v>
      </c>
      <c r="AN1246">
        <v>13279</v>
      </c>
      <c r="AO1246">
        <v>98.68</v>
      </c>
      <c r="AQ1246" s="6">
        <v>98.68</v>
      </c>
    </row>
    <row r="1247" spans="1:43" x14ac:dyDescent="0.3">
      <c r="A1247" t="s">
        <v>98</v>
      </c>
      <c r="B1247" t="s">
        <v>289</v>
      </c>
      <c r="C1247" t="s">
        <v>46</v>
      </c>
      <c r="D1247" s="3">
        <v>75105</v>
      </c>
      <c r="E1247" t="s">
        <v>100</v>
      </c>
      <c r="F1247" t="s">
        <v>48</v>
      </c>
      <c r="G1247" t="s">
        <v>49</v>
      </c>
      <c r="H1247" t="s">
        <v>50</v>
      </c>
      <c r="I1247" t="s">
        <v>51</v>
      </c>
      <c r="J1247" t="s">
        <v>256</v>
      </c>
      <c r="K1247" t="s">
        <v>256</v>
      </c>
      <c r="L1247" t="s">
        <v>257</v>
      </c>
      <c r="M1247" t="s">
        <v>52</v>
      </c>
      <c r="N1247" t="s">
        <v>389</v>
      </c>
      <c r="O1247" t="s">
        <v>105</v>
      </c>
      <c r="Q1247" s="3"/>
      <c r="U1247" s="3"/>
      <c r="W1247" t="s">
        <v>43</v>
      </c>
      <c r="X1247" t="s">
        <v>43</v>
      </c>
      <c r="Y1247" s="3">
        <v>22</v>
      </c>
      <c r="Z1247" t="s">
        <v>390</v>
      </c>
      <c r="AA1247" t="s">
        <v>391</v>
      </c>
      <c r="AB1247" t="s">
        <v>392</v>
      </c>
      <c r="AC1247" t="s">
        <v>393</v>
      </c>
      <c r="AD1247" t="s">
        <v>110</v>
      </c>
      <c r="AE1247" t="s">
        <v>60</v>
      </c>
      <c r="AH1247" s="3"/>
      <c r="AI1247" s="3">
        <v>2023</v>
      </c>
      <c r="AJ1247" s="4">
        <v>45188</v>
      </c>
      <c r="AK1247" s="5">
        <v>45191</v>
      </c>
      <c r="AL1247" t="s">
        <v>43</v>
      </c>
      <c r="AM1247" t="s">
        <v>116</v>
      </c>
      <c r="AN1247">
        <v>28350</v>
      </c>
      <c r="AO1247">
        <v>209.91</v>
      </c>
      <c r="AQ1247" s="6">
        <v>209.91</v>
      </c>
    </row>
    <row r="1248" spans="1:43" x14ac:dyDescent="0.3">
      <c r="A1248" t="s">
        <v>98</v>
      </c>
      <c r="B1248" t="s">
        <v>247</v>
      </c>
      <c r="C1248" t="s">
        <v>46</v>
      </c>
      <c r="D1248" s="3">
        <v>75105</v>
      </c>
      <c r="E1248" t="s">
        <v>100</v>
      </c>
      <c r="F1248" t="s">
        <v>48</v>
      </c>
      <c r="G1248" t="s">
        <v>49</v>
      </c>
      <c r="H1248" t="s">
        <v>50</v>
      </c>
      <c r="I1248" t="s">
        <v>51</v>
      </c>
      <c r="J1248" t="s">
        <v>256</v>
      </c>
      <c r="K1248" t="s">
        <v>256</v>
      </c>
      <c r="L1248" t="s">
        <v>257</v>
      </c>
      <c r="M1248" t="s">
        <v>52</v>
      </c>
      <c r="N1248" t="s">
        <v>413</v>
      </c>
      <c r="O1248" t="s">
        <v>105</v>
      </c>
      <c r="Q1248" s="3"/>
      <c r="U1248" s="3"/>
      <c r="W1248" t="s">
        <v>43</v>
      </c>
      <c r="X1248" t="s">
        <v>43</v>
      </c>
      <c r="Y1248" s="3">
        <v>26</v>
      </c>
      <c r="Z1248" t="s">
        <v>414</v>
      </c>
      <c r="AA1248" t="s">
        <v>415</v>
      </c>
      <c r="AB1248" t="s">
        <v>416</v>
      </c>
      <c r="AC1248" t="s">
        <v>410</v>
      </c>
      <c r="AD1248" t="s">
        <v>110</v>
      </c>
      <c r="AE1248" t="s">
        <v>60</v>
      </c>
      <c r="AH1248" s="3"/>
      <c r="AI1248" s="3">
        <v>2023</v>
      </c>
      <c r="AJ1248" s="4">
        <v>45212</v>
      </c>
      <c r="AK1248" s="5">
        <v>45217</v>
      </c>
      <c r="AL1248" t="s">
        <v>43</v>
      </c>
      <c r="AM1248" t="s">
        <v>116</v>
      </c>
      <c r="AN1248">
        <v>8750</v>
      </c>
      <c r="AO1248">
        <v>65.239999999999995</v>
      </c>
      <c r="AQ1248" s="6">
        <v>65.239999999999995</v>
      </c>
    </row>
    <row r="1249" spans="1:43" x14ac:dyDescent="0.3">
      <c r="A1249" t="s">
        <v>98</v>
      </c>
      <c r="B1249" t="s">
        <v>179</v>
      </c>
      <c r="C1249" t="s">
        <v>46</v>
      </c>
      <c r="D1249" s="3">
        <v>75105</v>
      </c>
      <c r="E1249" t="s">
        <v>100</v>
      </c>
      <c r="F1249" t="s">
        <v>48</v>
      </c>
      <c r="G1249" t="s">
        <v>49</v>
      </c>
      <c r="H1249" t="s">
        <v>50</v>
      </c>
      <c r="I1249" t="s">
        <v>51</v>
      </c>
      <c r="J1249" t="s">
        <v>256</v>
      </c>
      <c r="K1249" t="s">
        <v>256</v>
      </c>
      <c r="L1249" t="s">
        <v>257</v>
      </c>
      <c r="M1249" t="s">
        <v>52</v>
      </c>
      <c r="N1249" t="s">
        <v>495</v>
      </c>
      <c r="O1249" t="s">
        <v>105</v>
      </c>
      <c r="Q1249" s="3"/>
      <c r="U1249" s="3"/>
      <c r="W1249" t="s">
        <v>43</v>
      </c>
      <c r="X1249" t="s">
        <v>43</v>
      </c>
      <c r="Y1249" s="3">
        <v>57</v>
      </c>
      <c r="Z1249" t="s">
        <v>496</v>
      </c>
      <c r="AA1249" t="s">
        <v>497</v>
      </c>
      <c r="AB1249" t="s">
        <v>498</v>
      </c>
      <c r="AC1249" t="s">
        <v>499</v>
      </c>
      <c r="AD1249" t="s">
        <v>110</v>
      </c>
      <c r="AE1249" t="s">
        <v>60</v>
      </c>
      <c r="AH1249" s="3"/>
      <c r="AI1249" s="3">
        <v>2024</v>
      </c>
      <c r="AJ1249" s="4">
        <v>45554</v>
      </c>
      <c r="AK1249" s="5">
        <v>45558</v>
      </c>
      <c r="AL1249" t="s">
        <v>43</v>
      </c>
      <c r="AM1249" t="s">
        <v>116</v>
      </c>
      <c r="AN1249">
        <v>448973.08</v>
      </c>
      <c r="AO1249">
        <v>3256.9700000000003</v>
      </c>
      <c r="AQ1249" s="6">
        <v>3256.9700000000003</v>
      </c>
    </row>
    <row r="1250" spans="1:43" x14ac:dyDescent="0.3">
      <c r="A1250" t="s">
        <v>98</v>
      </c>
      <c r="B1250" t="s">
        <v>440</v>
      </c>
      <c r="C1250" t="s">
        <v>46</v>
      </c>
      <c r="D1250" s="3">
        <v>75105</v>
      </c>
      <c r="E1250" t="s">
        <v>100</v>
      </c>
      <c r="F1250" t="s">
        <v>48</v>
      </c>
      <c r="G1250" t="s">
        <v>49</v>
      </c>
      <c r="H1250" t="s">
        <v>50</v>
      </c>
      <c r="I1250" t="s">
        <v>51</v>
      </c>
      <c r="J1250" t="s">
        <v>256</v>
      </c>
      <c r="K1250" t="s">
        <v>256</v>
      </c>
      <c r="L1250" t="s">
        <v>257</v>
      </c>
      <c r="M1250" t="s">
        <v>52</v>
      </c>
      <c r="N1250" t="s">
        <v>532</v>
      </c>
      <c r="O1250" t="s">
        <v>105</v>
      </c>
      <c r="Q1250" s="3"/>
      <c r="U1250" s="3"/>
      <c r="W1250" t="s">
        <v>43</v>
      </c>
      <c r="X1250" t="s">
        <v>43</v>
      </c>
      <c r="Y1250" s="3">
        <v>73</v>
      </c>
      <c r="Z1250" t="s">
        <v>533</v>
      </c>
      <c r="AA1250" t="s">
        <v>534</v>
      </c>
      <c r="AB1250" t="s">
        <v>535</v>
      </c>
      <c r="AC1250" t="s">
        <v>536</v>
      </c>
      <c r="AD1250" t="s">
        <v>110</v>
      </c>
      <c r="AE1250" t="s">
        <v>60</v>
      </c>
      <c r="AH1250" s="3"/>
      <c r="AI1250" s="3">
        <v>2024</v>
      </c>
      <c r="AJ1250" s="4">
        <v>45407</v>
      </c>
      <c r="AK1250" s="5">
        <v>45412</v>
      </c>
      <c r="AL1250" t="s">
        <v>43</v>
      </c>
      <c r="AM1250" t="s">
        <v>116</v>
      </c>
      <c r="AN1250">
        <v>-15547.9</v>
      </c>
      <c r="AP1250">
        <v>117.60000000000001</v>
      </c>
      <c r="AQ1250" s="6">
        <v>-117.60000000000001</v>
      </c>
    </row>
    <row r="1251" spans="1:43" x14ac:dyDescent="0.3">
      <c r="A1251" t="s">
        <v>98</v>
      </c>
      <c r="B1251" t="s">
        <v>440</v>
      </c>
      <c r="C1251" t="s">
        <v>46</v>
      </c>
      <c r="D1251" s="3">
        <v>75105</v>
      </c>
      <c r="E1251" t="s">
        <v>100</v>
      </c>
      <c r="F1251" t="s">
        <v>48</v>
      </c>
      <c r="G1251" t="s">
        <v>49</v>
      </c>
      <c r="H1251" t="s">
        <v>50</v>
      </c>
      <c r="I1251" t="s">
        <v>51</v>
      </c>
      <c r="J1251" t="s">
        <v>256</v>
      </c>
      <c r="K1251" t="s">
        <v>256</v>
      </c>
      <c r="L1251" t="s">
        <v>257</v>
      </c>
      <c r="M1251" t="s">
        <v>52</v>
      </c>
      <c r="N1251" t="s">
        <v>629</v>
      </c>
      <c r="O1251" t="s">
        <v>105</v>
      </c>
      <c r="Q1251" s="3"/>
      <c r="U1251" s="3"/>
      <c r="W1251" t="s">
        <v>43</v>
      </c>
      <c r="X1251" t="s">
        <v>43</v>
      </c>
      <c r="Y1251" s="3">
        <v>162</v>
      </c>
      <c r="Z1251" t="s">
        <v>630</v>
      </c>
      <c r="AA1251" t="s">
        <v>631</v>
      </c>
      <c r="AB1251" t="s">
        <v>632</v>
      </c>
      <c r="AC1251" t="s">
        <v>536</v>
      </c>
      <c r="AD1251" t="s">
        <v>110</v>
      </c>
      <c r="AE1251" t="s">
        <v>60</v>
      </c>
      <c r="AH1251" s="3"/>
      <c r="AI1251" s="3">
        <v>2024</v>
      </c>
      <c r="AJ1251" s="4">
        <v>45407</v>
      </c>
      <c r="AK1251" s="5">
        <v>45410</v>
      </c>
      <c r="AL1251" t="s">
        <v>43</v>
      </c>
      <c r="AM1251" t="s">
        <v>116</v>
      </c>
      <c r="AN1251">
        <v>15547.9</v>
      </c>
      <c r="AO1251">
        <v>117.60000000000001</v>
      </c>
      <c r="AQ1251" s="6">
        <v>117.60000000000001</v>
      </c>
    </row>
    <row r="1252" spans="1:43" x14ac:dyDescent="0.3">
      <c r="A1252" t="s">
        <v>98</v>
      </c>
      <c r="B1252" t="s">
        <v>440</v>
      </c>
      <c r="C1252" t="s">
        <v>46</v>
      </c>
      <c r="D1252" s="3">
        <v>75105</v>
      </c>
      <c r="E1252" t="s">
        <v>100</v>
      </c>
      <c r="F1252" t="s">
        <v>48</v>
      </c>
      <c r="G1252" t="s">
        <v>49</v>
      </c>
      <c r="H1252" t="s">
        <v>50</v>
      </c>
      <c r="I1252" t="s">
        <v>51</v>
      </c>
      <c r="J1252" t="s">
        <v>256</v>
      </c>
      <c r="K1252" t="s">
        <v>256</v>
      </c>
      <c r="L1252" t="s">
        <v>257</v>
      </c>
      <c r="M1252" t="s">
        <v>52</v>
      </c>
      <c r="N1252" t="s">
        <v>662</v>
      </c>
      <c r="O1252" t="s">
        <v>105</v>
      </c>
      <c r="Q1252" s="3"/>
      <c r="U1252" s="3"/>
      <c r="W1252" t="s">
        <v>43</v>
      </c>
      <c r="X1252" t="s">
        <v>43</v>
      </c>
      <c r="Y1252" s="3">
        <v>198</v>
      </c>
      <c r="Z1252" t="s">
        <v>533</v>
      </c>
      <c r="AA1252" t="s">
        <v>663</v>
      </c>
      <c r="AB1252" t="s">
        <v>535</v>
      </c>
      <c r="AC1252" t="s">
        <v>664</v>
      </c>
      <c r="AD1252" t="s">
        <v>110</v>
      </c>
      <c r="AE1252" t="s">
        <v>60</v>
      </c>
      <c r="AH1252" s="3"/>
      <c r="AI1252" s="3">
        <v>2024</v>
      </c>
      <c r="AJ1252" s="4">
        <v>45411</v>
      </c>
      <c r="AK1252" s="5">
        <v>45412</v>
      </c>
      <c r="AL1252" t="s">
        <v>43</v>
      </c>
      <c r="AM1252" t="s">
        <v>116</v>
      </c>
      <c r="AN1252">
        <v>11660.92</v>
      </c>
      <c r="AO1252">
        <v>88.2</v>
      </c>
      <c r="AQ1252" s="6">
        <v>88.2</v>
      </c>
    </row>
    <row r="1253" spans="1:43" x14ac:dyDescent="0.3">
      <c r="A1253" t="s">
        <v>98</v>
      </c>
      <c r="B1253" t="s">
        <v>289</v>
      </c>
      <c r="C1253" t="s">
        <v>46</v>
      </c>
      <c r="D1253" s="3">
        <v>75105</v>
      </c>
      <c r="E1253" t="s">
        <v>100</v>
      </c>
      <c r="F1253" t="s">
        <v>48</v>
      </c>
      <c r="G1253" t="s">
        <v>49</v>
      </c>
      <c r="H1253" t="s">
        <v>50</v>
      </c>
      <c r="I1253" t="s">
        <v>51</v>
      </c>
      <c r="J1253" t="s">
        <v>256</v>
      </c>
      <c r="K1253" t="s">
        <v>256</v>
      </c>
      <c r="L1253" t="s">
        <v>257</v>
      </c>
      <c r="M1253" t="s">
        <v>52</v>
      </c>
      <c r="N1253" t="s">
        <v>685</v>
      </c>
      <c r="O1253" t="s">
        <v>105</v>
      </c>
      <c r="Q1253" s="3"/>
      <c r="U1253" s="3"/>
      <c r="W1253" t="s">
        <v>43</v>
      </c>
      <c r="X1253" t="s">
        <v>43</v>
      </c>
      <c r="Y1253" s="3">
        <v>223</v>
      </c>
      <c r="Z1253" t="s">
        <v>686</v>
      </c>
      <c r="AA1253" t="s">
        <v>687</v>
      </c>
      <c r="AB1253" t="s">
        <v>688</v>
      </c>
      <c r="AC1253" t="s">
        <v>689</v>
      </c>
      <c r="AD1253" t="s">
        <v>110</v>
      </c>
      <c r="AE1253" t="s">
        <v>60</v>
      </c>
      <c r="AH1253" s="3"/>
      <c r="AI1253" s="3">
        <v>2023</v>
      </c>
      <c r="AJ1253" s="4">
        <v>45195</v>
      </c>
      <c r="AK1253" s="5">
        <v>45196</v>
      </c>
      <c r="AL1253" t="s">
        <v>43</v>
      </c>
      <c r="AM1253" t="s">
        <v>116</v>
      </c>
      <c r="AN1253">
        <v>9660</v>
      </c>
      <c r="AO1253">
        <v>71.52</v>
      </c>
      <c r="AQ1253" s="6">
        <v>71.52</v>
      </c>
    </row>
    <row r="1254" spans="1:43" x14ac:dyDescent="0.3">
      <c r="A1254" t="s">
        <v>98</v>
      </c>
      <c r="B1254" t="s">
        <v>179</v>
      </c>
      <c r="C1254" t="s">
        <v>46</v>
      </c>
      <c r="D1254" s="3">
        <v>75105</v>
      </c>
      <c r="E1254" t="s">
        <v>100</v>
      </c>
      <c r="F1254" t="s">
        <v>48</v>
      </c>
      <c r="G1254" t="s">
        <v>49</v>
      </c>
      <c r="H1254" t="s">
        <v>50</v>
      </c>
      <c r="I1254" t="s">
        <v>51</v>
      </c>
      <c r="J1254" t="s">
        <v>256</v>
      </c>
      <c r="K1254" t="s">
        <v>256</v>
      </c>
      <c r="L1254" t="s">
        <v>257</v>
      </c>
      <c r="M1254" t="s">
        <v>52</v>
      </c>
      <c r="N1254" t="s">
        <v>717</v>
      </c>
      <c r="O1254" t="s">
        <v>105</v>
      </c>
      <c r="Q1254" s="3"/>
      <c r="U1254" s="3"/>
      <c r="W1254" t="s">
        <v>43</v>
      </c>
      <c r="X1254" t="s">
        <v>43</v>
      </c>
      <c r="Y1254" s="3">
        <v>324</v>
      </c>
      <c r="Z1254" t="s">
        <v>718</v>
      </c>
      <c r="AA1254" t="s">
        <v>719</v>
      </c>
      <c r="AB1254" t="s">
        <v>720</v>
      </c>
      <c r="AC1254" t="s">
        <v>567</v>
      </c>
      <c r="AD1254" t="s">
        <v>110</v>
      </c>
      <c r="AE1254" t="s">
        <v>60</v>
      </c>
      <c r="AH1254" s="3"/>
      <c r="AI1254" s="3">
        <v>2024</v>
      </c>
      <c r="AJ1254" s="4">
        <v>45536</v>
      </c>
      <c r="AK1254" s="5">
        <v>45555</v>
      </c>
      <c r="AL1254" t="s">
        <v>43</v>
      </c>
      <c r="AM1254" t="s">
        <v>116</v>
      </c>
      <c r="AN1254">
        <v>225698.27000000002</v>
      </c>
      <c r="AO1254">
        <v>1637.27</v>
      </c>
      <c r="AQ1254" s="6">
        <v>1637.27</v>
      </c>
    </row>
    <row r="1255" spans="1:43" x14ac:dyDescent="0.3">
      <c r="A1255" t="s">
        <v>98</v>
      </c>
      <c r="B1255" t="s">
        <v>446</v>
      </c>
      <c r="C1255" t="s">
        <v>46</v>
      </c>
      <c r="D1255" s="3">
        <v>75105</v>
      </c>
      <c r="E1255" t="s">
        <v>100</v>
      </c>
      <c r="F1255" t="s">
        <v>48</v>
      </c>
      <c r="G1255" t="s">
        <v>49</v>
      </c>
      <c r="H1255" t="s">
        <v>50</v>
      </c>
      <c r="I1255" t="s">
        <v>51</v>
      </c>
      <c r="J1255" t="s">
        <v>256</v>
      </c>
      <c r="K1255" t="s">
        <v>256</v>
      </c>
      <c r="L1255" t="s">
        <v>257</v>
      </c>
      <c r="M1255" t="s">
        <v>52</v>
      </c>
      <c r="N1255" t="s">
        <v>775</v>
      </c>
      <c r="O1255" t="s">
        <v>105</v>
      </c>
      <c r="Q1255" s="3"/>
      <c r="U1255" s="3"/>
      <c r="W1255" t="s">
        <v>43</v>
      </c>
      <c r="X1255" t="s">
        <v>43</v>
      </c>
      <c r="Y1255" s="3">
        <v>3</v>
      </c>
      <c r="Z1255" t="s">
        <v>776</v>
      </c>
      <c r="AA1255" t="s">
        <v>777</v>
      </c>
      <c r="AB1255" t="s">
        <v>778</v>
      </c>
      <c r="AC1255" t="s">
        <v>779</v>
      </c>
      <c r="AD1255" t="s">
        <v>110</v>
      </c>
      <c r="AE1255" t="s">
        <v>60</v>
      </c>
      <c r="AH1255" s="3"/>
      <c r="AI1255" s="3">
        <v>2023</v>
      </c>
      <c r="AJ1255" s="4">
        <v>45149</v>
      </c>
      <c r="AK1255" s="5">
        <v>45223</v>
      </c>
      <c r="AL1255" t="s">
        <v>43</v>
      </c>
      <c r="AM1255" t="s">
        <v>61</v>
      </c>
      <c r="AN1255">
        <v>-19.38</v>
      </c>
      <c r="AP1255">
        <v>19.38</v>
      </c>
      <c r="AQ1255" s="6">
        <v>-19.38</v>
      </c>
    </row>
    <row r="1256" spans="1:43" x14ac:dyDescent="0.3">
      <c r="A1256" t="s">
        <v>98</v>
      </c>
      <c r="B1256" t="s">
        <v>289</v>
      </c>
      <c r="C1256" t="s">
        <v>46</v>
      </c>
      <c r="D1256" s="3">
        <v>75105</v>
      </c>
      <c r="E1256" t="s">
        <v>100</v>
      </c>
      <c r="F1256" t="s">
        <v>48</v>
      </c>
      <c r="G1256" t="s">
        <v>49</v>
      </c>
      <c r="H1256" t="s">
        <v>50</v>
      </c>
      <c r="I1256" t="s">
        <v>51</v>
      </c>
      <c r="J1256" t="s">
        <v>256</v>
      </c>
      <c r="K1256" t="s">
        <v>256</v>
      </c>
      <c r="L1256" t="s">
        <v>257</v>
      </c>
      <c r="M1256" t="s">
        <v>52</v>
      </c>
      <c r="N1256" t="s">
        <v>784</v>
      </c>
      <c r="O1256" t="s">
        <v>105</v>
      </c>
      <c r="Q1256" s="3"/>
      <c r="U1256" s="3"/>
      <c r="W1256" t="s">
        <v>43</v>
      </c>
      <c r="X1256" t="s">
        <v>43</v>
      </c>
      <c r="Y1256" s="3">
        <v>5</v>
      </c>
      <c r="Z1256" t="s">
        <v>785</v>
      </c>
      <c r="AA1256" t="s">
        <v>786</v>
      </c>
      <c r="AB1256" t="s">
        <v>787</v>
      </c>
      <c r="AC1256" t="s">
        <v>788</v>
      </c>
      <c r="AD1256" t="s">
        <v>110</v>
      </c>
      <c r="AE1256" t="s">
        <v>60</v>
      </c>
      <c r="AH1256" s="3"/>
      <c r="AI1256" s="3">
        <v>2023</v>
      </c>
      <c r="AJ1256" s="4">
        <v>45194</v>
      </c>
      <c r="AK1256" s="5">
        <v>45229</v>
      </c>
      <c r="AL1256" t="s">
        <v>43</v>
      </c>
      <c r="AM1256" t="s">
        <v>61</v>
      </c>
      <c r="AN1256">
        <v>-29.060000000000002</v>
      </c>
      <c r="AP1256">
        <v>29.060000000000002</v>
      </c>
      <c r="AQ1256" s="6">
        <v>-29.060000000000002</v>
      </c>
    </row>
    <row r="1257" spans="1:43" x14ac:dyDescent="0.3">
      <c r="A1257" t="s">
        <v>98</v>
      </c>
      <c r="B1257" t="s">
        <v>289</v>
      </c>
      <c r="C1257" t="s">
        <v>46</v>
      </c>
      <c r="D1257" s="3">
        <v>75105</v>
      </c>
      <c r="E1257" t="s">
        <v>100</v>
      </c>
      <c r="F1257" t="s">
        <v>48</v>
      </c>
      <c r="G1257" t="s">
        <v>49</v>
      </c>
      <c r="H1257" t="s">
        <v>50</v>
      </c>
      <c r="I1257" t="s">
        <v>51</v>
      </c>
      <c r="J1257" t="s">
        <v>256</v>
      </c>
      <c r="K1257" t="s">
        <v>256</v>
      </c>
      <c r="L1257" t="s">
        <v>257</v>
      </c>
      <c r="M1257" t="s">
        <v>52</v>
      </c>
      <c r="N1257" t="s">
        <v>827</v>
      </c>
      <c r="O1257" t="s">
        <v>105</v>
      </c>
      <c r="Q1257" s="3"/>
      <c r="U1257" s="3"/>
      <c r="W1257" t="s">
        <v>43</v>
      </c>
      <c r="X1257" t="s">
        <v>43</v>
      </c>
      <c r="Y1257" s="3">
        <v>12</v>
      </c>
      <c r="Z1257" t="s">
        <v>828</v>
      </c>
      <c r="AA1257" t="s">
        <v>829</v>
      </c>
      <c r="AB1257" t="s">
        <v>830</v>
      </c>
      <c r="AC1257" t="s">
        <v>788</v>
      </c>
      <c r="AD1257" t="s">
        <v>110</v>
      </c>
      <c r="AE1257" t="s">
        <v>60</v>
      </c>
      <c r="AH1257" s="3"/>
      <c r="AI1257" s="3">
        <v>2023</v>
      </c>
      <c r="AJ1257" s="4">
        <v>45194</v>
      </c>
      <c r="AK1257" s="5">
        <v>45204</v>
      </c>
      <c r="AL1257" t="s">
        <v>43</v>
      </c>
      <c r="AM1257" t="s">
        <v>61</v>
      </c>
      <c r="AN1257">
        <v>109.2</v>
      </c>
      <c r="AO1257">
        <v>109.2</v>
      </c>
      <c r="AQ1257" s="6">
        <v>109.2</v>
      </c>
    </row>
    <row r="1258" spans="1:43" x14ac:dyDescent="0.3">
      <c r="A1258" t="s">
        <v>98</v>
      </c>
      <c r="B1258" t="s">
        <v>446</v>
      </c>
      <c r="C1258" t="s">
        <v>46</v>
      </c>
      <c r="D1258" s="3">
        <v>75105</v>
      </c>
      <c r="E1258" t="s">
        <v>100</v>
      </c>
      <c r="F1258" t="s">
        <v>48</v>
      </c>
      <c r="G1258" t="s">
        <v>49</v>
      </c>
      <c r="H1258" t="s">
        <v>50</v>
      </c>
      <c r="I1258" t="s">
        <v>51</v>
      </c>
      <c r="J1258" t="s">
        <v>256</v>
      </c>
      <c r="K1258" t="s">
        <v>256</v>
      </c>
      <c r="L1258" t="s">
        <v>257</v>
      </c>
      <c r="M1258" t="s">
        <v>52</v>
      </c>
      <c r="N1258" t="s">
        <v>854</v>
      </c>
      <c r="O1258" t="s">
        <v>105</v>
      </c>
      <c r="Q1258" s="3"/>
      <c r="U1258" s="3"/>
      <c r="W1258" t="s">
        <v>43</v>
      </c>
      <c r="X1258" t="s">
        <v>43</v>
      </c>
      <c r="Y1258" s="3">
        <v>21</v>
      </c>
      <c r="Z1258" t="s">
        <v>855</v>
      </c>
      <c r="AA1258" t="s">
        <v>856</v>
      </c>
      <c r="AB1258" t="s">
        <v>857</v>
      </c>
      <c r="AC1258" t="s">
        <v>779</v>
      </c>
      <c r="AD1258" t="s">
        <v>110</v>
      </c>
      <c r="AE1258" t="s">
        <v>60</v>
      </c>
      <c r="AH1258" s="3"/>
      <c r="AI1258" s="3">
        <v>2023</v>
      </c>
      <c r="AJ1258" s="4">
        <v>45149</v>
      </c>
      <c r="AK1258" s="5">
        <v>45160</v>
      </c>
      <c r="AL1258" t="s">
        <v>43</v>
      </c>
      <c r="AM1258" t="s">
        <v>61</v>
      </c>
      <c r="AN1258">
        <v>27.3</v>
      </c>
      <c r="AO1258">
        <v>27.3</v>
      </c>
      <c r="AQ1258" s="6">
        <v>27.3</v>
      </c>
    </row>
    <row r="1259" spans="1:43" x14ac:dyDescent="0.3">
      <c r="A1259" t="s">
        <v>98</v>
      </c>
      <c r="B1259" t="s">
        <v>289</v>
      </c>
      <c r="C1259" t="s">
        <v>46</v>
      </c>
      <c r="D1259" s="3">
        <v>75105</v>
      </c>
      <c r="E1259" t="s">
        <v>100</v>
      </c>
      <c r="F1259" t="s">
        <v>48</v>
      </c>
      <c r="G1259" t="s">
        <v>49</v>
      </c>
      <c r="H1259" t="s">
        <v>50</v>
      </c>
      <c r="I1259" t="s">
        <v>51</v>
      </c>
      <c r="J1259" t="s">
        <v>256</v>
      </c>
      <c r="K1259" t="s">
        <v>256</v>
      </c>
      <c r="L1259" t="s">
        <v>257</v>
      </c>
      <c r="M1259" t="s">
        <v>52</v>
      </c>
      <c r="N1259" t="s">
        <v>952</v>
      </c>
      <c r="O1259" t="s">
        <v>105</v>
      </c>
      <c r="Q1259" s="3"/>
      <c r="U1259" s="3"/>
      <c r="W1259" t="s">
        <v>43</v>
      </c>
      <c r="X1259" t="s">
        <v>43</v>
      </c>
      <c r="Y1259" s="3">
        <v>88</v>
      </c>
      <c r="Z1259" t="s">
        <v>686</v>
      </c>
      <c r="AA1259" t="s">
        <v>953</v>
      </c>
      <c r="AB1259" t="s">
        <v>688</v>
      </c>
      <c r="AC1259" t="s">
        <v>788</v>
      </c>
      <c r="AD1259" t="s">
        <v>110</v>
      </c>
      <c r="AE1259" t="s">
        <v>60</v>
      </c>
      <c r="AH1259" s="3"/>
      <c r="AI1259" s="3">
        <v>2023</v>
      </c>
      <c r="AJ1259" s="4">
        <v>45194</v>
      </c>
      <c r="AK1259" s="5">
        <v>45196</v>
      </c>
      <c r="AL1259" t="s">
        <v>43</v>
      </c>
      <c r="AM1259" t="s">
        <v>61</v>
      </c>
      <c r="AN1259">
        <v>29.060000000000002</v>
      </c>
      <c r="AO1259">
        <v>29.060000000000002</v>
      </c>
      <c r="AQ1259" s="6">
        <v>29.060000000000002</v>
      </c>
    </row>
    <row r="1260" spans="1:43" x14ac:dyDescent="0.3">
      <c r="A1260" t="s">
        <v>98</v>
      </c>
      <c r="B1260" t="s">
        <v>179</v>
      </c>
      <c r="C1260" t="s">
        <v>46</v>
      </c>
      <c r="D1260" s="3">
        <v>75105</v>
      </c>
      <c r="E1260" t="s">
        <v>100</v>
      </c>
      <c r="F1260" t="s">
        <v>48</v>
      </c>
      <c r="G1260" t="s">
        <v>49</v>
      </c>
      <c r="H1260" t="s">
        <v>50</v>
      </c>
      <c r="I1260" t="s">
        <v>51</v>
      </c>
      <c r="J1260" t="s">
        <v>256</v>
      </c>
      <c r="K1260" t="s">
        <v>256</v>
      </c>
      <c r="L1260" t="s">
        <v>257</v>
      </c>
      <c r="M1260" t="s">
        <v>52</v>
      </c>
      <c r="N1260" t="s">
        <v>1078</v>
      </c>
      <c r="O1260" t="s">
        <v>105</v>
      </c>
      <c r="Q1260" s="3"/>
      <c r="U1260" s="3"/>
      <c r="W1260" t="s">
        <v>43</v>
      </c>
      <c r="X1260" t="s">
        <v>43</v>
      </c>
      <c r="Y1260" s="3">
        <v>272</v>
      </c>
      <c r="Z1260" t="s">
        <v>462</v>
      </c>
      <c r="AA1260" t="s">
        <v>1079</v>
      </c>
      <c r="AB1260" t="s">
        <v>464</v>
      </c>
      <c r="AC1260" t="s">
        <v>184</v>
      </c>
      <c r="AD1260" t="s">
        <v>110</v>
      </c>
      <c r="AE1260" t="s">
        <v>60</v>
      </c>
      <c r="AH1260" s="3"/>
      <c r="AI1260" s="3">
        <v>2024</v>
      </c>
      <c r="AJ1260" s="4">
        <v>45559</v>
      </c>
      <c r="AK1260" s="5">
        <v>45560</v>
      </c>
      <c r="AL1260" t="s">
        <v>43</v>
      </c>
      <c r="AM1260" t="s">
        <v>61</v>
      </c>
      <c r="AN1260">
        <v>48.44</v>
      </c>
      <c r="AO1260">
        <v>48.44</v>
      </c>
      <c r="AQ1260" s="6">
        <v>48.44</v>
      </c>
    </row>
    <row r="1261" spans="1:43" x14ac:dyDescent="0.3">
      <c r="A1261" t="s">
        <v>98</v>
      </c>
      <c r="B1261" t="s">
        <v>446</v>
      </c>
      <c r="C1261" t="s">
        <v>46</v>
      </c>
      <c r="D1261" s="3">
        <v>75105</v>
      </c>
      <c r="E1261" t="s">
        <v>100</v>
      </c>
      <c r="F1261" t="s">
        <v>48</v>
      </c>
      <c r="G1261" t="s">
        <v>49</v>
      </c>
      <c r="H1261" t="s">
        <v>50</v>
      </c>
      <c r="I1261" t="s">
        <v>51</v>
      </c>
      <c r="J1261" t="s">
        <v>256</v>
      </c>
      <c r="K1261" t="s">
        <v>256</v>
      </c>
      <c r="L1261" t="s">
        <v>257</v>
      </c>
      <c r="M1261" t="s">
        <v>52</v>
      </c>
      <c r="N1261" t="s">
        <v>1119</v>
      </c>
      <c r="O1261" t="s">
        <v>105</v>
      </c>
      <c r="Q1261" s="3"/>
      <c r="U1261" s="3"/>
      <c r="W1261" t="s">
        <v>43</v>
      </c>
      <c r="X1261" t="s">
        <v>43</v>
      </c>
      <c r="Y1261" s="3">
        <v>396</v>
      </c>
      <c r="Z1261" t="s">
        <v>1120</v>
      </c>
      <c r="AA1261" t="s">
        <v>1121</v>
      </c>
      <c r="AB1261" t="s">
        <v>1122</v>
      </c>
      <c r="AC1261" t="s">
        <v>779</v>
      </c>
      <c r="AD1261" t="s">
        <v>110</v>
      </c>
      <c r="AE1261" t="s">
        <v>60</v>
      </c>
      <c r="AH1261" s="3"/>
      <c r="AI1261" s="3">
        <v>2023</v>
      </c>
      <c r="AJ1261" s="4">
        <v>45149</v>
      </c>
      <c r="AK1261" s="5">
        <v>45151</v>
      </c>
      <c r="AL1261" t="s">
        <v>43</v>
      </c>
      <c r="AM1261" t="s">
        <v>61</v>
      </c>
      <c r="AN1261">
        <v>19.38</v>
      </c>
      <c r="AO1261">
        <v>19.38</v>
      </c>
      <c r="AQ1261" s="6">
        <v>19.38</v>
      </c>
    </row>
    <row r="1262" spans="1:43" x14ac:dyDescent="0.3">
      <c r="A1262" t="s">
        <v>98</v>
      </c>
      <c r="B1262" t="s">
        <v>179</v>
      </c>
      <c r="C1262" t="s">
        <v>46</v>
      </c>
      <c r="D1262" s="3">
        <v>75105</v>
      </c>
      <c r="E1262" t="s">
        <v>100</v>
      </c>
      <c r="F1262" t="s">
        <v>48</v>
      </c>
      <c r="G1262" t="s">
        <v>49</v>
      </c>
      <c r="H1262" t="s">
        <v>50</v>
      </c>
      <c r="I1262" t="s">
        <v>51</v>
      </c>
      <c r="J1262" t="s">
        <v>256</v>
      </c>
      <c r="K1262" t="s">
        <v>256</v>
      </c>
      <c r="L1262" t="s">
        <v>257</v>
      </c>
      <c r="M1262" t="s">
        <v>52</v>
      </c>
      <c r="N1262" t="s">
        <v>1338</v>
      </c>
      <c r="O1262" t="s">
        <v>105</v>
      </c>
      <c r="Q1262" s="3"/>
      <c r="U1262" s="3"/>
      <c r="W1262" t="s">
        <v>43</v>
      </c>
      <c r="X1262" t="s">
        <v>43</v>
      </c>
      <c r="Y1262" s="3">
        <v>1277</v>
      </c>
      <c r="Z1262" t="s">
        <v>1334</v>
      </c>
      <c r="AA1262" t="s">
        <v>1339</v>
      </c>
      <c r="AB1262" t="s">
        <v>1336</v>
      </c>
      <c r="AC1262" t="s">
        <v>1337</v>
      </c>
      <c r="AD1262" t="s">
        <v>110</v>
      </c>
      <c r="AE1262" t="s">
        <v>60</v>
      </c>
      <c r="AH1262" s="3"/>
      <c r="AI1262" s="3">
        <v>2024</v>
      </c>
      <c r="AJ1262" s="4">
        <v>45565</v>
      </c>
      <c r="AK1262" s="5">
        <v>45565</v>
      </c>
      <c r="AL1262" t="s">
        <v>43</v>
      </c>
      <c r="AM1262" t="s">
        <v>61</v>
      </c>
      <c r="AN1262">
        <v>28.07</v>
      </c>
      <c r="AO1262">
        <v>28.07</v>
      </c>
      <c r="AQ1262" s="6">
        <v>28.07</v>
      </c>
    </row>
    <row r="1263" spans="1:43" x14ac:dyDescent="0.3">
      <c r="A1263" t="s">
        <v>98</v>
      </c>
      <c r="B1263" t="s">
        <v>179</v>
      </c>
      <c r="C1263" t="s">
        <v>46</v>
      </c>
      <c r="D1263" s="3">
        <v>75105</v>
      </c>
      <c r="E1263" t="s">
        <v>100</v>
      </c>
      <c r="F1263" t="s">
        <v>48</v>
      </c>
      <c r="G1263" t="s">
        <v>49</v>
      </c>
      <c r="H1263" t="s">
        <v>50</v>
      </c>
      <c r="I1263" t="s">
        <v>51</v>
      </c>
      <c r="J1263" t="s">
        <v>256</v>
      </c>
      <c r="K1263" t="s">
        <v>256</v>
      </c>
      <c r="L1263" t="s">
        <v>257</v>
      </c>
      <c r="M1263" t="s">
        <v>52</v>
      </c>
      <c r="N1263" t="s">
        <v>1345</v>
      </c>
      <c r="O1263" t="s">
        <v>105</v>
      </c>
      <c r="Q1263" s="3"/>
      <c r="U1263" s="3"/>
      <c r="W1263" t="s">
        <v>43</v>
      </c>
      <c r="X1263" t="s">
        <v>43</v>
      </c>
      <c r="Y1263" s="3">
        <v>1278</v>
      </c>
      <c r="Z1263" t="s">
        <v>1334</v>
      </c>
      <c r="AA1263" t="s">
        <v>1346</v>
      </c>
      <c r="AB1263" t="s">
        <v>1336</v>
      </c>
      <c r="AC1263" t="s">
        <v>1337</v>
      </c>
      <c r="AD1263" t="s">
        <v>110</v>
      </c>
      <c r="AE1263" t="s">
        <v>60</v>
      </c>
      <c r="AH1263" s="3"/>
      <c r="AI1263" s="3">
        <v>2024</v>
      </c>
      <c r="AJ1263" s="4">
        <v>45565</v>
      </c>
      <c r="AK1263" s="5">
        <v>45565</v>
      </c>
      <c r="AL1263" t="s">
        <v>43</v>
      </c>
      <c r="AM1263" t="s">
        <v>61</v>
      </c>
      <c r="AN1263">
        <v>275.42</v>
      </c>
      <c r="AO1263">
        <v>275.42</v>
      </c>
      <c r="AQ1263" s="6">
        <v>275.42</v>
      </c>
    </row>
    <row r="1264" spans="1:43" x14ac:dyDescent="0.3">
      <c r="A1264" t="s">
        <v>98</v>
      </c>
      <c r="B1264" t="s">
        <v>179</v>
      </c>
      <c r="C1264" t="s">
        <v>46</v>
      </c>
      <c r="D1264" s="3">
        <v>75105</v>
      </c>
      <c r="E1264" t="s">
        <v>100</v>
      </c>
      <c r="F1264" t="s">
        <v>48</v>
      </c>
      <c r="G1264" t="s">
        <v>49</v>
      </c>
      <c r="H1264" t="s">
        <v>50</v>
      </c>
      <c r="I1264" t="s">
        <v>51</v>
      </c>
      <c r="J1264" t="s">
        <v>256</v>
      </c>
      <c r="K1264" t="s">
        <v>256</v>
      </c>
      <c r="L1264" t="s">
        <v>257</v>
      </c>
      <c r="M1264" t="s">
        <v>52</v>
      </c>
      <c r="N1264" t="s">
        <v>1351</v>
      </c>
      <c r="O1264" t="s">
        <v>105</v>
      </c>
      <c r="Q1264" s="3"/>
      <c r="U1264" s="3"/>
      <c r="W1264" t="s">
        <v>43</v>
      </c>
      <c r="X1264" t="s">
        <v>43</v>
      </c>
      <c r="Y1264" s="3">
        <v>1279</v>
      </c>
      <c r="Z1264" t="s">
        <v>1334</v>
      </c>
      <c r="AA1264" t="s">
        <v>1352</v>
      </c>
      <c r="AB1264" t="s">
        <v>1336</v>
      </c>
      <c r="AC1264" t="s">
        <v>1337</v>
      </c>
      <c r="AD1264" t="s">
        <v>110</v>
      </c>
      <c r="AE1264" t="s">
        <v>60</v>
      </c>
      <c r="AH1264" s="3"/>
      <c r="AI1264" s="3">
        <v>2024</v>
      </c>
      <c r="AJ1264" s="4">
        <v>45565</v>
      </c>
      <c r="AK1264" s="5">
        <v>45565</v>
      </c>
      <c r="AL1264" t="s">
        <v>43</v>
      </c>
      <c r="AM1264" t="s">
        <v>61</v>
      </c>
      <c r="AN1264">
        <v>517.77</v>
      </c>
      <c r="AO1264">
        <v>517.77</v>
      </c>
      <c r="AQ1264" s="6">
        <v>517.77</v>
      </c>
    </row>
    <row r="1265" spans="1:43" x14ac:dyDescent="0.3">
      <c r="A1265" t="s">
        <v>3497</v>
      </c>
      <c r="B1265" t="s">
        <v>179</v>
      </c>
      <c r="C1265" t="s">
        <v>46</v>
      </c>
      <c r="D1265" s="3">
        <v>75708</v>
      </c>
      <c r="E1265" t="s">
        <v>4650</v>
      </c>
      <c r="F1265" t="s">
        <v>48</v>
      </c>
      <c r="G1265" t="s">
        <v>49</v>
      </c>
      <c r="H1265" t="s">
        <v>50</v>
      </c>
      <c r="I1265" t="s">
        <v>51</v>
      </c>
      <c r="J1265" t="s">
        <v>256</v>
      </c>
      <c r="K1265" t="s">
        <v>256</v>
      </c>
      <c r="L1265" t="s">
        <v>257</v>
      </c>
      <c r="M1265" t="s">
        <v>52</v>
      </c>
      <c r="N1265" t="s">
        <v>4053</v>
      </c>
      <c r="O1265" t="s">
        <v>3498</v>
      </c>
      <c r="P1265" t="s">
        <v>4054</v>
      </c>
      <c r="Q1265" s="3">
        <v>300002036697089</v>
      </c>
      <c r="R1265" t="s">
        <v>2243</v>
      </c>
      <c r="S1265">
        <v>6413901</v>
      </c>
      <c r="T1265">
        <v>377000</v>
      </c>
      <c r="U1265" s="3">
        <v>5</v>
      </c>
      <c r="V1265" t="s">
        <v>4053</v>
      </c>
      <c r="W1265" t="s">
        <v>2405</v>
      </c>
      <c r="X1265" t="s">
        <v>2406</v>
      </c>
      <c r="Y1265" s="3">
        <v>313</v>
      </c>
      <c r="Z1265" t="s">
        <v>4055</v>
      </c>
      <c r="AA1265" t="s">
        <v>4067</v>
      </c>
      <c r="AB1265" t="s">
        <v>4057</v>
      </c>
      <c r="AC1265" t="s">
        <v>4058</v>
      </c>
      <c r="AD1265" t="s">
        <v>4059</v>
      </c>
      <c r="AE1265" t="s">
        <v>60</v>
      </c>
      <c r="AF1265" t="s">
        <v>2247</v>
      </c>
      <c r="AH1265" s="3">
        <v>0</v>
      </c>
      <c r="AI1265" s="3">
        <v>2024</v>
      </c>
      <c r="AJ1265" s="4">
        <v>45554</v>
      </c>
      <c r="AK1265" s="5">
        <v>45558</v>
      </c>
      <c r="AL1265" t="s">
        <v>1471</v>
      </c>
      <c r="AM1265" t="s">
        <v>116</v>
      </c>
      <c r="AN1265">
        <v>377000</v>
      </c>
      <c r="AO1265">
        <v>2734.86</v>
      </c>
      <c r="AQ1265" s="6">
        <v>2734.86</v>
      </c>
    </row>
    <row r="1266" spans="1:43" x14ac:dyDescent="0.3">
      <c r="A1266" t="s">
        <v>3497</v>
      </c>
      <c r="B1266" t="s">
        <v>289</v>
      </c>
      <c r="C1266" t="s">
        <v>46</v>
      </c>
      <c r="D1266" s="3">
        <v>75710</v>
      </c>
      <c r="E1266" t="s">
        <v>4648</v>
      </c>
      <c r="F1266" t="s">
        <v>48</v>
      </c>
      <c r="G1266" t="s">
        <v>49</v>
      </c>
      <c r="H1266" t="s">
        <v>50</v>
      </c>
      <c r="I1266" t="s">
        <v>51</v>
      </c>
      <c r="J1266" t="s">
        <v>1227</v>
      </c>
      <c r="K1266" t="s">
        <v>256</v>
      </c>
      <c r="L1266" t="s">
        <v>257</v>
      </c>
      <c r="M1266" t="s">
        <v>52</v>
      </c>
      <c r="N1266" t="s">
        <v>2541</v>
      </c>
      <c r="O1266" t="s">
        <v>3498</v>
      </c>
      <c r="P1266" t="s">
        <v>2540</v>
      </c>
      <c r="Q1266" s="3">
        <v>300001264639271</v>
      </c>
      <c r="R1266" t="s">
        <v>2243</v>
      </c>
      <c r="S1266">
        <v>405000</v>
      </c>
      <c r="T1266">
        <v>405000</v>
      </c>
      <c r="U1266" s="3">
        <v>1</v>
      </c>
      <c r="V1266" t="s">
        <v>2541</v>
      </c>
      <c r="W1266" t="s">
        <v>2542</v>
      </c>
      <c r="X1266" t="s">
        <v>2543</v>
      </c>
      <c r="Y1266" s="3">
        <v>220</v>
      </c>
      <c r="Z1266" t="s">
        <v>3703</v>
      </c>
      <c r="AA1266" t="s">
        <v>3704</v>
      </c>
      <c r="AB1266" t="s">
        <v>3705</v>
      </c>
      <c r="AC1266" t="s">
        <v>3706</v>
      </c>
      <c r="AD1266" t="s">
        <v>110</v>
      </c>
      <c r="AE1266" t="s">
        <v>60</v>
      </c>
      <c r="AF1266" t="s">
        <v>2247</v>
      </c>
      <c r="AH1266" s="3">
        <v>0</v>
      </c>
      <c r="AI1266" s="3">
        <v>2023</v>
      </c>
      <c r="AJ1266" s="4">
        <v>45188</v>
      </c>
      <c r="AK1266" s="5">
        <v>45190</v>
      </c>
      <c r="AL1266" t="s">
        <v>3508</v>
      </c>
      <c r="AM1266" t="s">
        <v>116</v>
      </c>
      <c r="AN1266">
        <v>405000</v>
      </c>
      <c r="AO1266">
        <v>2998.67</v>
      </c>
      <c r="AQ1266" s="6">
        <v>2998.67</v>
      </c>
    </row>
    <row r="1267" spans="1:43" x14ac:dyDescent="0.3">
      <c r="A1267" t="s">
        <v>3497</v>
      </c>
      <c r="B1267" t="s">
        <v>247</v>
      </c>
      <c r="C1267" t="s">
        <v>46</v>
      </c>
      <c r="D1267" s="3">
        <v>75710</v>
      </c>
      <c r="E1267" t="s">
        <v>4648</v>
      </c>
      <c r="F1267" t="s">
        <v>48</v>
      </c>
      <c r="G1267" t="s">
        <v>49</v>
      </c>
      <c r="H1267" t="s">
        <v>50</v>
      </c>
      <c r="I1267" t="s">
        <v>51</v>
      </c>
      <c r="J1267" t="s">
        <v>1227</v>
      </c>
      <c r="K1267" t="s">
        <v>256</v>
      </c>
      <c r="L1267" t="s">
        <v>257</v>
      </c>
      <c r="M1267" t="s">
        <v>52</v>
      </c>
      <c r="N1267" t="s">
        <v>2601</v>
      </c>
      <c r="O1267" t="s">
        <v>3498</v>
      </c>
      <c r="P1267" t="s">
        <v>2600</v>
      </c>
      <c r="Q1267" s="3">
        <v>300001301865459</v>
      </c>
      <c r="R1267" t="s">
        <v>2243</v>
      </c>
      <c r="S1267">
        <v>62500</v>
      </c>
      <c r="T1267">
        <v>62500</v>
      </c>
      <c r="U1267" s="3">
        <v>1</v>
      </c>
      <c r="V1267" t="s">
        <v>2601</v>
      </c>
      <c r="W1267" t="s">
        <v>2602</v>
      </c>
      <c r="X1267" t="s">
        <v>2603</v>
      </c>
      <c r="Y1267" s="3">
        <v>26</v>
      </c>
      <c r="Z1267" t="s">
        <v>3735</v>
      </c>
      <c r="AA1267" t="s">
        <v>3739</v>
      </c>
      <c r="AB1267" t="s">
        <v>3737</v>
      </c>
      <c r="AC1267" t="s">
        <v>3740</v>
      </c>
      <c r="AD1267" t="s">
        <v>110</v>
      </c>
      <c r="AE1267" t="s">
        <v>60</v>
      </c>
      <c r="AF1267" t="s">
        <v>2247</v>
      </c>
      <c r="AH1267" s="3">
        <v>0</v>
      </c>
      <c r="AI1267" s="3">
        <v>2023</v>
      </c>
      <c r="AJ1267" s="4">
        <v>45203</v>
      </c>
      <c r="AK1267" s="5">
        <v>45211</v>
      </c>
      <c r="AL1267" t="s">
        <v>3508</v>
      </c>
      <c r="AM1267" t="s">
        <v>116</v>
      </c>
      <c r="AN1267">
        <v>62500</v>
      </c>
      <c r="AO1267">
        <v>464.48</v>
      </c>
      <c r="AQ1267" s="6">
        <v>464.48</v>
      </c>
    </row>
    <row r="1268" spans="1:43" x14ac:dyDescent="0.3">
      <c r="A1268" t="s">
        <v>3497</v>
      </c>
      <c r="B1268" t="s">
        <v>247</v>
      </c>
      <c r="C1268" t="s">
        <v>46</v>
      </c>
      <c r="D1268" s="3">
        <v>75710</v>
      </c>
      <c r="E1268" t="s">
        <v>4648</v>
      </c>
      <c r="F1268" t="s">
        <v>48</v>
      </c>
      <c r="G1268" t="s">
        <v>49</v>
      </c>
      <c r="H1268" t="s">
        <v>50</v>
      </c>
      <c r="I1268" t="s">
        <v>51</v>
      </c>
      <c r="J1268" t="s">
        <v>1227</v>
      </c>
      <c r="K1268" t="s">
        <v>256</v>
      </c>
      <c r="L1268" t="s">
        <v>257</v>
      </c>
      <c r="M1268" t="s">
        <v>52</v>
      </c>
      <c r="N1268" t="s">
        <v>2625</v>
      </c>
      <c r="O1268" t="s">
        <v>3498</v>
      </c>
      <c r="P1268" t="s">
        <v>2624</v>
      </c>
      <c r="Q1268" s="3">
        <v>300001312987034</v>
      </c>
      <c r="R1268" t="s">
        <v>2243</v>
      </c>
      <c r="S1268">
        <v>125000</v>
      </c>
      <c r="T1268">
        <v>125000</v>
      </c>
      <c r="U1268" s="3">
        <v>1</v>
      </c>
      <c r="V1268" t="s">
        <v>2625</v>
      </c>
      <c r="W1268" t="s">
        <v>2626</v>
      </c>
      <c r="X1268" t="s">
        <v>2627</v>
      </c>
      <c r="Y1268" s="3">
        <v>59</v>
      </c>
      <c r="Z1268" t="s">
        <v>3757</v>
      </c>
      <c r="AA1268" t="s">
        <v>3761</v>
      </c>
      <c r="AB1268" t="s">
        <v>3759</v>
      </c>
      <c r="AC1268" t="s">
        <v>3760</v>
      </c>
      <c r="AD1268" t="s">
        <v>110</v>
      </c>
      <c r="AE1268" t="s">
        <v>60</v>
      </c>
      <c r="AF1268" t="s">
        <v>2247</v>
      </c>
      <c r="AH1268" s="3">
        <v>0</v>
      </c>
      <c r="AI1268" s="3">
        <v>2023</v>
      </c>
      <c r="AJ1268" s="4">
        <v>45212</v>
      </c>
      <c r="AK1268" s="5">
        <v>45216</v>
      </c>
      <c r="AL1268" t="s">
        <v>3508</v>
      </c>
      <c r="AM1268" t="s">
        <v>116</v>
      </c>
      <c r="AN1268">
        <v>125000</v>
      </c>
      <c r="AO1268">
        <v>931.93000000000006</v>
      </c>
      <c r="AQ1268" s="6">
        <v>931.93000000000006</v>
      </c>
    </row>
    <row r="1269" spans="1:43" x14ac:dyDescent="0.3">
      <c r="A1269" t="s">
        <v>3497</v>
      </c>
      <c r="B1269" t="s">
        <v>179</v>
      </c>
      <c r="C1269" t="s">
        <v>46</v>
      </c>
      <c r="D1269" s="3">
        <v>75711</v>
      </c>
      <c r="E1269" t="s">
        <v>4649</v>
      </c>
      <c r="F1269" t="s">
        <v>48</v>
      </c>
      <c r="G1269" t="s">
        <v>49</v>
      </c>
      <c r="H1269" t="s">
        <v>50</v>
      </c>
      <c r="I1269" t="s">
        <v>51</v>
      </c>
      <c r="J1269" t="s">
        <v>256</v>
      </c>
      <c r="K1269" t="s">
        <v>256</v>
      </c>
      <c r="L1269" t="s">
        <v>257</v>
      </c>
      <c r="M1269" t="s">
        <v>52</v>
      </c>
      <c r="N1269" t="s">
        <v>4053</v>
      </c>
      <c r="O1269" t="s">
        <v>3498</v>
      </c>
      <c r="P1269" t="s">
        <v>4054</v>
      </c>
      <c r="Q1269" s="3">
        <v>300002036697089</v>
      </c>
      <c r="R1269" t="s">
        <v>2243</v>
      </c>
      <c r="S1269">
        <v>6413901</v>
      </c>
      <c r="T1269">
        <v>290000</v>
      </c>
      <c r="U1269" s="3">
        <v>12</v>
      </c>
      <c r="V1269" t="s">
        <v>4053</v>
      </c>
      <c r="W1269" t="s">
        <v>2405</v>
      </c>
      <c r="X1269" t="s">
        <v>2406</v>
      </c>
      <c r="Y1269" s="3">
        <v>320</v>
      </c>
      <c r="Z1269" t="s">
        <v>4055</v>
      </c>
      <c r="AA1269" t="s">
        <v>4065</v>
      </c>
      <c r="AB1269" t="s">
        <v>4057</v>
      </c>
      <c r="AC1269" t="s">
        <v>4058</v>
      </c>
      <c r="AD1269" t="s">
        <v>4059</v>
      </c>
      <c r="AE1269" t="s">
        <v>60</v>
      </c>
      <c r="AF1269" t="s">
        <v>2247</v>
      </c>
      <c r="AH1269" s="3">
        <v>0</v>
      </c>
      <c r="AI1269" s="3">
        <v>2024</v>
      </c>
      <c r="AJ1269" s="4">
        <v>45554</v>
      </c>
      <c r="AK1269" s="5">
        <v>45558</v>
      </c>
      <c r="AL1269" t="s">
        <v>1390</v>
      </c>
      <c r="AM1269" t="s">
        <v>116</v>
      </c>
      <c r="AN1269">
        <v>290000</v>
      </c>
      <c r="AO1269">
        <v>2103.7400000000002</v>
      </c>
      <c r="AQ1269" s="6">
        <v>2103.7400000000002</v>
      </c>
    </row>
    <row r="1270" spans="1:43" x14ac:dyDescent="0.3">
      <c r="A1270" t="s">
        <v>3497</v>
      </c>
      <c r="B1270" t="s">
        <v>179</v>
      </c>
      <c r="C1270" t="s">
        <v>46</v>
      </c>
      <c r="D1270" s="3">
        <v>75711</v>
      </c>
      <c r="E1270" t="s">
        <v>4649</v>
      </c>
      <c r="F1270" t="s">
        <v>48</v>
      </c>
      <c r="G1270" t="s">
        <v>49</v>
      </c>
      <c r="H1270" t="s">
        <v>50</v>
      </c>
      <c r="I1270" t="s">
        <v>51</v>
      </c>
      <c r="J1270" t="s">
        <v>256</v>
      </c>
      <c r="K1270" t="s">
        <v>256</v>
      </c>
      <c r="L1270" t="s">
        <v>257</v>
      </c>
      <c r="M1270" t="s">
        <v>52</v>
      </c>
      <c r="N1270" t="s">
        <v>4053</v>
      </c>
      <c r="O1270" t="s">
        <v>3498</v>
      </c>
      <c r="P1270" t="s">
        <v>4054</v>
      </c>
      <c r="Q1270" s="3">
        <v>300002036697089</v>
      </c>
      <c r="R1270" t="s">
        <v>2243</v>
      </c>
      <c r="S1270">
        <v>6413901</v>
      </c>
      <c r="T1270">
        <v>371200</v>
      </c>
      <c r="U1270" s="3">
        <v>7</v>
      </c>
      <c r="V1270" t="s">
        <v>4053</v>
      </c>
      <c r="W1270" t="s">
        <v>2405</v>
      </c>
      <c r="X1270" t="s">
        <v>2406</v>
      </c>
      <c r="Y1270" s="3">
        <v>321</v>
      </c>
      <c r="Z1270" t="s">
        <v>4055</v>
      </c>
      <c r="AA1270" t="s">
        <v>4066</v>
      </c>
      <c r="AB1270" t="s">
        <v>4057</v>
      </c>
      <c r="AC1270" t="s">
        <v>4058</v>
      </c>
      <c r="AD1270" t="s">
        <v>4059</v>
      </c>
      <c r="AE1270" t="s">
        <v>60</v>
      </c>
      <c r="AF1270" t="s">
        <v>2247</v>
      </c>
      <c r="AH1270" s="3">
        <v>0</v>
      </c>
      <c r="AI1270" s="3">
        <v>2024</v>
      </c>
      <c r="AJ1270" s="4">
        <v>45554</v>
      </c>
      <c r="AK1270" s="5">
        <v>45558</v>
      </c>
      <c r="AL1270" t="s">
        <v>3545</v>
      </c>
      <c r="AM1270" t="s">
        <v>116</v>
      </c>
      <c r="AN1270">
        <v>371200</v>
      </c>
      <c r="AO1270">
        <v>2692.78</v>
      </c>
      <c r="AQ1270" s="6">
        <v>2692.78</v>
      </c>
    </row>
    <row r="1271" spans="1:43" x14ac:dyDescent="0.3">
      <c r="A1271" t="s">
        <v>3497</v>
      </c>
      <c r="B1271" t="s">
        <v>179</v>
      </c>
      <c r="C1271" t="s">
        <v>46</v>
      </c>
      <c r="D1271" s="3">
        <v>75711</v>
      </c>
      <c r="E1271" t="s">
        <v>4649</v>
      </c>
      <c r="F1271" t="s">
        <v>48</v>
      </c>
      <c r="G1271" t="s">
        <v>49</v>
      </c>
      <c r="H1271" t="s">
        <v>50</v>
      </c>
      <c r="I1271" t="s">
        <v>51</v>
      </c>
      <c r="J1271" t="s">
        <v>256</v>
      </c>
      <c r="K1271" t="s">
        <v>256</v>
      </c>
      <c r="L1271" t="s">
        <v>257</v>
      </c>
      <c r="M1271" t="s">
        <v>52</v>
      </c>
      <c r="N1271" t="s">
        <v>4053</v>
      </c>
      <c r="O1271" t="s">
        <v>3498</v>
      </c>
      <c r="P1271" t="s">
        <v>4054</v>
      </c>
      <c r="Q1271" s="3">
        <v>300002036697089</v>
      </c>
      <c r="R1271" t="s">
        <v>2243</v>
      </c>
      <c r="S1271">
        <v>6413901</v>
      </c>
      <c r="T1271">
        <v>678600</v>
      </c>
      <c r="U1271" s="3">
        <v>1</v>
      </c>
      <c r="V1271" t="s">
        <v>4053</v>
      </c>
      <c r="W1271" t="s">
        <v>2405</v>
      </c>
      <c r="X1271" t="s">
        <v>2406</v>
      </c>
      <c r="Y1271" s="3">
        <v>322</v>
      </c>
      <c r="Z1271" t="s">
        <v>4055</v>
      </c>
      <c r="AA1271" t="s">
        <v>4068</v>
      </c>
      <c r="AB1271" t="s">
        <v>4057</v>
      </c>
      <c r="AC1271" t="s">
        <v>4058</v>
      </c>
      <c r="AD1271" t="s">
        <v>4059</v>
      </c>
      <c r="AE1271" t="s">
        <v>60</v>
      </c>
      <c r="AF1271" t="s">
        <v>2247</v>
      </c>
      <c r="AH1271" s="3">
        <v>0</v>
      </c>
      <c r="AI1271" s="3">
        <v>2024</v>
      </c>
      <c r="AJ1271" s="4">
        <v>45554</v>
      </c>
      <c r="AK1271" s="5">
        <v>45558</v>
      </c>
      <c r="AL1271" t="s">
        <v>3508</v>
      </c>
      <c r="AM1271" t="s">
        <v>116</v>
      </c>
      <c r="AN1271">
        <v>678600</v>
      </c>
      <c r="AO1271">
        <v>4922.74</v>
      </c>
      <c r="AQ1271" s="6">
        <v>4922.74</v>
      </c>
    </row>
    <row r="1272" spans="1:43" x14ac:dyDescent="0.3">
      <c r="A1272" t="s">
        <v>3497</v>
      </c>
      <c r="B1272" t="s">
        <v>179</v>
      </c>
      <c r="C1272" t="s">
        <v>46</v>
      </c>
      <c r="D1272" s="3">
        <v>75711</v>
      </c>
      <c r="E1272" t="s">
        <v>4649</v>
      </c>
      <c r="F1272" t="s">
        <v>48</v>
      </c>
      <c r="G1272" t="s">
        <v>49</v>
      </c>
      <c r="H1272" t="s">
        <v>50</v>
      </c>
      <c r="I1272" t="s">
        <v>51</v>
      </c>
      <c r="J1272" t="s">
        <v>256</v>
      </c>
      <c r="K1272" t="s">
        <v>256</v>
      </c>
      <c r="L1272" t="s">
        <v>257</v>
      </c>
      <c r="M1272" t="s">
        <v>52</v>
      </c>
      <c r="N1272" t="s">
        <v>4053</v>
      </c>
      <c r="O1272" t="s">
        <v>3498</v>
      </c>
      <c r="P1272" t="s">
        <v>4054</v>
      </c>
      <c r="Q1272" s="3">
        <v>300002036697089</v>
      </c>
      <c r="R1272" t="s">
        <v>2243</v>
      </c>
      <c r="S1272">
        <v>6413901</v>
      </c>
      <c r="T1272">
        <v>690200</v>
      </c>
      <c r="U1272" s="3">
        <v>2</v>
      </c>
      <c r="V1272" t="s">
        <v>4053</v>
      </c>
      <c r="W1272" t="s">
        <v>2405</v>
      </c>
      <c r="X1272" t="s">
        <v>2406</v>
      </c>
      <c r="Y1272" s="3">
        <v>323</v>
      </c>
      <c r="Z1272" t="s">
        <v>4055</v>
      </c>
      <c r="AA1272" t="s">
        <v>4069</v>
      </c>
      <c r="AB1272" t="s">
        <v>4057</v>
      </c>
      <c r="AC1272" t="s">
        <v>4058</v>
      </c>
      <c r="AD1272" t="s">
        <v>4059</v>
      </c>
      <c r="AE1272" t="s">
        <v>60</v>
      </c>
      <c r="AF1272" t="s">
        <v>2247</v>
      </c>
      <c r="AH1272" s="3">
        <v>0</v>
      </c>
      <c r="AI1272" s="3">
        <v>2024</v>
      </c>
      <c r="AJ1272" s="4">
        <v>45554</v>
      </c>
      <c r="AK1272" s="5">
        <v>45558</v>
      </c>
      <c r="AL1272" t="s">
        <v>3580</v>
      </c>
      <c r="AM1272" t="s">
        <v>116</v>
      </c>
      <c r="AN1272">
        <v>690200</v>
      </c>
      <c r="AO1272">
        <v>5006.8900000000003</v>
      </c>
      <c r="AQ1272" s="6">
        <v>5006.8900000000003</v>
      </c>
    </row>
    <row r="1273" spans="1:43" x14ac:dyDescent="0.3">
      <c r="A1273" t="s">
        <v>3497</v>
      </c>
      <c r="B1273" t="s">
        <v>179</v>
      </c>
      <c r="C1273" t="s">
        <v>46</v>
      </c>
      <c r="D1273" s="3">
        <v>75711</v>
      </c>
      <c r="E1273" t="s">
        <v>4649</v>
      </c>
      <c r="F1273" t="s">
        <v>48</v>
      </c>
      <c r="G1273" t="s">
        <v>49</v>
      </c>
      <c r="H1273" t="s">
        <v>50</v>
      </c>
      <c r="I1273" t="s">
        <v>51</v>
      </c>
      <c r="J1273" t="s">
        <v>256</v>
      </c>
      <c r="K1273" t="s">
        <v>256</v>
      </c>
      <c r="L1273" t="s">
        <v>257</v>
      </c>
      <c r="M1273" t="s">
        <v>52</v>
      </c>
      <c r="N1273" t="s">
        <v>4053</v>
      </c>
      <c r="O1273" t="s">
        <v>3498</v>
      </c>
      <c r="P1273" t="s">
        <v>4054</v>
      </c>
      <c r="Q1273" s="3">
        <v>300002036697089</v>
      </c>
      <c r="R1273" t="s">
        <v>2243</v>
      </c>
      <c r="S1273">
        <v>6413901</v>
      </c>
      <c r="T1273">
        <v>881020</v>
      </c>
      <c r="U1273" s="3">
        <v>8</v>
      </c>
      <c r="V1273" t="s">
        <v>4053</v>
      </c>
      <c r="W1273" t="s">
        <v>2405</v>
      </c>
      <c r="X1273" t="s">
        <v>2406</v>
      </c>
      <c r="Y1273" s="3">
        <v>324</v>
      </c>
      <c r="Z1273" t="s">
        <v>4055</v>
      </c>
      <c r="AA1273" t="s">
        <v>4070</v>
      </c>
      <c r="AB1273" t="s">
        <v>4057</v>
      </c>
      <c r="AC1273" t="s">
        <v>4058</v>
      </c>
      <c r="AD1273" t="s">
        <v>4059</v>
      </c>
      <c r="AE1273" t="s">
        <v>60</v>
      </c>
      <c r="AF1273" t="s">
        <v>2247</v>
      </c>
      <c r="AH1273" s="3">
        <v>0</v>
      </c>
      <c r="AI1273" s="3">
        <v>2024</v>
      </c>
      <c r="AJ1273" s="4">
        <v>45554</v>
      </c>
      <c r="AK1273" s="5">
        <v>45558</v>
      </c>
      <c r="AL1273" t="s">
        <v>3853</v>
      </c>
      <c r="AM1273" t="s">
        <v>116</v>
      </c>
      <c r="AN1273">
        <v>881020</v>
      </c>
      <c r="AO1273">
        <v>6391.1500000000005</v>
      </c>
      <c r="AQ1273" s="6">
        <v>6391.1500000000005</v>
      </c>
    </row>
    <row r="1274" spans="1:43" x14ac:dyDescent="0.3">
      <c r="A1274" t="s">
        <v>3497</v>
      </c>
      <c r="B1274" t="s">
        <v>179</v>
      </c>
      <c r="C1274" t="s">
        <v>46</v>
      </c>
      <c r="D1274" s="3">
        <v>75711</v>
      </c>
      <c r="E1274" t="s">
        <v>4649</v>
      </c>
      <c r="F1274" t="s">
        <v>48</v>
      </c>
      <c r="G1274" t="s">
        <v>49</v>
      </c>
      <c r="H1274" t="s">
        <v>50</v>
      </c>
      <c r="I1274" t="s">
        <v>51</v>
      </c>
      <c r="J1274" t="s">
        <v>256</v>
      </c>
      <c r="K1274" t="s">
        <v>256</v>
      </c>
      <c r="L1274" t="s">
        <v>257</v>
      </c>
      <c r="M1274" t="s">
        <v>52</v>
      </c>
      <c r="N1274" t="s">
        <v>4053</v>
      </c>
      <c r="O1274" t="s">
        <v>3498</v>
      </c>
      <c r="P1274" t="s">
        <v>4054</v>
      </c>
      <c r="Q1274" s="3">
        <v>300002036697089</v>
      </c>
      <c r="R1274" t="s">
        <v>2243</v>
      </c>
      <c r="S1274">
        <v>6413901</v>
      </c>
      <c r="T1274">
        <v>1057920</v>
      </c>
      <c r="U1274" s="3">
        <v>13</v>
      </c>
      <c r="V1274" t="s">
        <v>4053</v>
      </c>
      <c r="W1274" t="s">
        <v>2405</v>
      </c>
      <c r="X1274" t="s">
        <v>2406</v>
      </c>
      <c r="Y1274" s="3">
        <v>325</v>
      </c>
      <c r="Z1274" t="s">
        <v>4055</v>
      </c>
      <c r="AA1274" t="s">
        <v>4071</v>
      </c>
      <c r="AB1274" t="s">
        <v>4057</v>
      </c>
      <c r="AC1274" t="s">
        <v>4058</v>
      </c>
      <c r="AD1274" t="s">
        <v>4059</v>
      </c>
      <c r="AE1274" t="s">
        <v>60</v>
      </c>
      <c r="AF1274" t="s">
        <v>2247</v>
      </c>
      <c r="AH1274" s="3">
        <v>0</v>
      </c>
      <c r="AI1274" s="3">
        <v>2024</v>
      </c>
      <c r="AJ1274" s="4">
        <v>45554</v>
      </c>
      <c r="AK1274" s="5">
        <v>45558</v>
      </c>
      <c r="AL1274" t="s">
        <v>1402</v>
      </c>
      <c r="AM1274" t="s">
        <v>116</v>
      </c>
      <c r="AN1274">
        <v>1057920</v>
      </c>
      <c r="AO1274">
        <v>7674.43</v>
      </c>
      <c r="AQ1274" s="6">
        <v>7674.43</v>
      </c>
    </row>
    <row r="1275" spans="1:43" x14ac:dyDescent="0.3">
      <c r="A1275" t="s">
        <v>2239</v>
      </c>
      <c r="B1275" t="s">
        <v>45</v>
      </c>
      <c r="C1275" t="s">
        <v>46</v>
      </c>
      <c r="D1275" s="3">
        <v>76105</v>
      </c>
      <c r="E1275" t="s">
        <v>3384</v>
      </c>
      <c r="F1275" t="s">
        <v>48</v>
      </c>
      <c r="G1275" t="s">
        <v>49</v>
      </c>
      <c r="H1275" t="s">
        <v>50</v>
      </c>
      <c r="I1275" t="s">
        <v>51</v>
      </c>
      <c r="J1275" t="s">
        <v>1227</v>
      </c>
      <c r="K1275" t="s">
        <v>256</v>
      </c>
      <c r="L1275" t="s">
        <v>257</v>
      </c>
      <c r="M1275" t="s">
        <v>52</v>
      </c>
      <c r="N1275" t="s">
        <v>2402</v>
      </c>
      <c r="O1275" t="s">
        <v>2241</v>
      </c>
      <c r="P1275" t="s">
        <v>2403</v>
      </c>
      <c r="Q1275" s="3">
        <v>300001016056920</v>
      </c>
      <c r="R1275" t="s">
        <v>2387</v>
      </c>
      <c r="S1275">
        <v>6869890.5</v>
      </c>
      <c r="T1275">
        <v>6869890.5</v>
      </c>
      <c r="U1275" s="3">
        <v>1</v>
      </c>
      <c r="V1275" t="s">
        <v>2404</v>
      </c>
      <c r="W1275" t="s">
        <v>2405</v>
      </c>
      <c r="X1275" t="s">
        <v>2406</v>
      </c>
      <c r="Y1275" s="3">
        <v>9</v>
      </c>
      <c r="Z1275" t="s">
        <v>2407</v>
      </c>
      <c r="AA1275" t="s">
        <v>2408</v>
      </c>
      <c r="AB1275" t="s">
        <v>2409</v>
      </c>
      <c r="AC1275" t="s">
        <v>2362</v>
      </c>
      <c r="AD1275" t="s">
        <v>110</v>
      </c>
      <c r="AE1275" t="s">
        <v>60</v>
      </c>
      <c r="AF1275" t="s">
        <v>2247</v>
      </c>
      <c r="AH1275" s="3">
        <v>0</v>
      </c>
      <c r="AI1275" s="3">
        <v>2023</v>
      </c>
      <c r="AJ1275" s="4">
        <v>45107</v>
      </c>
      <c r="AK1275" s="5">
        <v>45125</v>
      </c>
      <c r="AL1275" t="s">
        <v>43</v>
      </c>
      <c r="AM1275" t="s">
        <v>116</v>
      </c>
      <c r="AN1275">
        <v>0</v>
      </c>
      <c r="AP1275">
        <v>3669.28</v>
      </c>
      <c r="AQ1275" s="6">
        <v>-3669.28</v>
      </c>
    </row>
    <row r="1276" spans="1:43" x14ac:dyDescent="0.3">
      <c r="A1276" t="s">
        <v>2239</v>
      </c>
      <c r="B1276" t="s">
        <v>230</v>
      </c>
      <c r="C1276" t="s">
        <v>46</v>
      </c>
      <c r="D1276" s="3">
        <v>76105</v>
      </c>
      <c r="E1276" t="s">
        <v>3384</v>
      </c>
      <c r="F1276" t="s">
        <v>48</v>
      </c>
      <c r="G1276" t="s">
        <v>49</v>
      </c>
      <c r="H1276" t="s">
        <v>50</v>
      </c>
      <c r="I1276" t="s">
        <v>51</v>
      </c>
      <c r="J1276" t="s">
        <v>1227</v>
      </c>
      <c r="K1276" t="s">
        <v>256</v>
      </c>
      <c r="L1276" t="s">
        <v>257</v>
      </c>
      <c r="M1276" t="s">
        <v>52</v>
      </c>
      <c r="N1276" t="s">
        <v>2410</v>
      </c>
      <c r="O1276" t="s">
        <v>2241</v>
      </c>
      <c r="P1276" t="s">
        <v>2403</v>
      </c>
      <c r="Q1276" s="3">
        <v>300001016056920</v>
      </c>
      <c r="R1276" t="s">
        <v>2387</v>
      </c>
      <c r="S1276">
        <v>6869890.5</v>
      </c>
      <c r="T1276">
        <v>6869890.5</v>
      </c>
      <c r="U1276" s="3">
        <v>1</v>
      </c>
      <c r="V1276" t="s">
        <v>2404</v>
      </c>
      <c r="W1276" t="s">
        <v>2405</v>
      </c>
      <c r="X1276" t="s">
        <v>2406</v>
      </c>
      <c r="Y1276" s="3">
        <v>788</v>
      </c>
      <c r="Z1276" t="s">
        <v>2411</v>
      </c>
      <c r="AA1276" t="s">
        <v>2412</v>
      </c>
      <c r="AB1276" t="s">
        <v>2413</v>
      </c>
      <c r="AC1276" t="s">
        <v>2414</v>
      </c>
      <c r="AD1276" t="s">
        <v>110</v>
      </c>
      <c r="AE1276" t="s">
        <v>60</v>
      </c>
      <c r="AF1276" t="s">
        <v>2247</v>
      </c>
      <c r="AH1276" s="3">
        <v>0</v>
      </c>
      <c r="AI1276" s="3">
        <v>2023</v>
      </c>
      <c r="AJ1276" s="4">
        <v>45125</v>
      </c>
      <c r="AK1276" s="5">
        <v>45125</v>
      </c>
      <c r="AL1276" t="s">
        <v>43</v>
      </c>
      <c r="AM1276" t="s">
        <v>116</v>
      </c>
      <c r="AN1276">
        <v>0</v>
      </c>
      <c r="AO1276">
        <v>5167.26</v>
      </c>
      <c r="AQ1276" s="6">
        <v>5167.26</v>
      </c>
    </row>
    <row r="1277" spans="1:43" x14ac:dyDescent="0.3">
      <c r="A1277" t="s">
        <v>2239</v>
      </c>
      <c r="B1277" t="s">
        <v>45</v>
      </c>
      <c r="C1277" t="s">
        <v>46</v>
      </c>
      <c r="D1277" s="3">
        <v>76105</v>
      </c>
      <c r="E1277" t="s">
        <v>3384</v>
      </c>
      <c r="F1277" t="s">
        <v>48</v>
      </c>
      <c r="G1277" t="s">
        <v>49</v>
      </c>
      <c r="H1277" t="s">
        <v>50</v>
      </c>
      <c r="I1277" t="s">
        <v>51</v>
      </c>
      <c r="J1277" t="s">
        <v>1227</v>
      </c>
      <c r="K1277" t="s">
        <v>256</v>
      </c>
      <c r="L1277" t="s">
        <v>257</v>
      </c>
      <c r="M1277" t="s">
        <v>52</v>
      </c>
      <c r="N1277" t="s">
        <v>2402</v>
      </c>
      <c r="O1277" t="s">
        <v>2241</v>
      </c>
      <c r="P1277" t="s">
        <v>2403</v>
      </c>
      <c r="Q1277" s="3">
        <v>300001016056920</v>
      </c>
      <c r="R1277" t="s">
        <v>2387</v>
      </c>
      <c r="S1277">
        <v>6869890.5</v>
      </c>
      <c r="T1277">
        <v>6869890.5</v>
      </c>
      <c r="U1277" s="3">
        <v>1</v>
      </c>
      <c r="V1277" t="s">
        <v>2404</v>
      </c>
      <c r="W1277" t="s">
        <v>2405</v>
      </c>
      <c r="X1277" t="s">
        <v>2406</v>
      </c>
      <c r="Y1277" s="3">
        <v>1962</v>
      </c>
      <c r="Z1277" t="s">
        <v>2391</v>
      </c>
      <c r="AA1277" t="s">
        <v>2408</v>
      </c>
      <c r="AB1277" t="s">
        <v>2393</v>
      </c>
      <c r="AC1277" t="s">
        <v>2380</v>
      </c>
      <c r="AD1277" t="s">
        <v>110</v>
      </c>
      <c r="AE1277" t="s">
        <v>60</v>
      </c>
      <c r="AF1277" t="s">
        <v>2247</v>
      </c>
      <c r="AH1277" s="3">
        <v>0</v>
      </c>
      <c r="AI1277" s="3">
        <v>2023</v>
      </c>
      <c r="AJ1277" s="4">
        <v>45085</v>
      </c>
      <c r="AK1277" s="5">
        <v>45085</v>
      </c>
      <c r="AL1277" t="s">
        <v>43</v>
      </c>
      <c r="AM1277" t="s">
        <v>116</v>
      </c>
      <c r="AN1277">
        <v>0</v>
      </c>
      <c r="AO1277">
        <v>3669.28</v>
      </c>
      <c r="AQ1277" s="6">
        <v>3669.28</v>
      </c>
    </row>
    <row r="1278" spans="1:43" x14ac:dyDescent="0.3">
      <c r="A1278" t="s">
        <v>2239</v>
      </c>
      <c r="B1278" t="s">
        <v>247</v>
      </c>
      <c r="C1278" t="s">
        <v>46</v>
      </c>
      <c r="D1278" s="3">
        <v>76125</v>
      </c>
      <c r="E1278" t="s">
        <v>3385</v>
      </c>
      <c r="F1278" t="s">
        <v>48</v>
      </c>
      <c r="G1278" t="s">
        <v>49</v>
      </c>
      <c r="H1278" t="s">
        <v>50</v>
      </c>
      <c r="I1278" t="s">
        <v>51</v>
      </c>
      <c r="J1278" t="s">
        <v>1227</v>
      </c>
      <c r="K1278" t="s">
        <v>256</v>
      </c>
      <c r="L1278" t="s">
        <v>257</v>
      </c>
      <c r="M1278" t="s">
        <v>52</v>
      </c>
      <c r="N1278" t="s">
        <v>2553</v>
      </c>
      <c r="O1278" t="s">
        <v>2241</v>
      </c>
      <c r="P1278" t="s">
        <v>2554</v>
      </c>
      <c r="Q1278" s="3">
        <v>300001276693915</v>
      </c>
      <c r="R1278" t="s">
        <v>2243</v>
      </c>
      <c r="S1278">
        <v>46000</v>
      </c>
      <c r="T1278">
        <v>46000</v>
      </c>
      <c r="U1278" s="3">
        <v>1</v>
      </c>
      <c r="V1278" t="s">
        <v>2555</v>
      </c>
      <c r="W1278" t="s">
        <v>2556</v>
      </c>
      <c r="X1278" t="s">
        <v>2557</v>
      </c>
      <c r="Y1278" s="3">
        <v>3509</v>
      </c>
      <c r="Z1278" t="s">
        <v>2558</v>
      </c>
      <c r="AA1278" t="s">
        <v>2559</v>
      </c>
      <c r="AB1278" t="s">
        <v>2560</v>
      </c>
      <c r="AC1278" t="s">
        <v>2561</v>
      </c>
      <c r="AD1278" t="s">
        <v>110</v>
      </c>
      <c r="AE1278" t="s">
        <v>60</v>
      </c>
      <c r="AF1278" t="s">
        <v>2247</v>
      </c>
      <c r="AH1278" s="3">
        <v>0</v>
      </c>
      <c r="AI1278" s="3">
        <v>2023</v>
      </c>
      <c r="AJ1278" s="4">
        <v>45208</v>
      </c>
      <c r="AK1278" s="5">
        <v>45208</v>
      </c>
      <c r="AL1278" t="s">
        <v>43</v>
      </c>
      <c r="AM1278" t="s">
        <v>116</v>
      </c>
      <c r="AN1278">
        <v>0</v>
      </c>
      <c r="AO1278">
        <v>1.26</v>
      </c>
      <c r="AQ1278" s="6">
        <v>1.26</v>
      </c>
    </row>
    <row r="1279" spans="1:43" x14ac:dyDescent="0.3">
      <c r="A1279" t="s">
        <v>2239</v>
      </c>
      <c r="B1279" t="s">
        <v>247</v>
      </c>
      <c r="C1279" t="s">
        <v>46</v>
      </c>
      <c r="D1279" s="3">
        <v>76125</v>
      </c>
      <c r="E1279" t="s">
        <v>3385</v>
      </c>
      <c r="F1279" t="s">
        <v>48</v>
      </c>
      <c r="G1279" t="s">
        <v>49</v>
      </c>
      <c r="H1279" t="s">
        <v>50</v>
      </c>
      <c r="I1279" t="s">
        <v>51</v>
      </c>
      <c r="J1279" t="s">
        <v>1227</v>
      </c>
      <c r="K1279" t="s">
        <v>256</v>
      </c>
      <c r="L1279" t="s">
        <v>257</v>
      </c>
      <c r="M1279" t="s">
        <v>52</v>
      </c>
      <c r="N1279" t="s">
        <v>2562</v>
      </c>
      <c r="O1279" t="s">
        <v>2241</v>
      </c>
      <c r="P1279" t="s">
        <v>2563</v>
      </c>
      <c r="Q1279" s="3">
        <v>300001276697423</v>
      </c>
      <c r="R1279" t="s">
        <v>2243</v>
      </c>
      <c r="S1279">
        <v>46000</v>
      </c>
      <c r="T1279">
        <v>46000</v>
      </c>
      <c r="U1279" s="3">
        <v>1</v>
      </c>
      <c r="V1279" t="s">
        <v>2555</v>
      </c>
      <c r="W1279" t="s">
        <v>2564</v>
      </c>
      <c r="X1279" t="s">
        <v>2565</v>
      </c>
      <c r="Y1279" s="3">
        <v>3508</v>
      </c>
      <c r="Z1279" t="s">
        <v>2558</v>
      </c>
      <c r="AA1279" t="s">
        <v>2566</v>
      </c>
      <c r="AB1279" t="s">
        <v>2560</v>
      </c>
      <c r="AC1279" t="s">
        <v>2561</v>
      </c>
      <c r="AD1279" t="s">
        <v>110</v>
      </c>
      <c r="AE1279" t="s">
        <v>60</v>
      </c>
      <c r="AF1279" t="s">
        <v>2247</v>
      </c>
      <c r="AH1279" s="3">
        <v>0</v>
      </c>
      <c r="AI1279" s="3">
        <v>2023</v>
      </c>
      <c r="AJ1279" s="4">
        <v>45208</v>
      </c>
      <c r="AK1279" s="5">
        <v>45208</v>
      </c>
      <c r="AL1279" t="s">
        <v>43</v>
      </c>
      <c r="AM1279" t="s">
        <v>116</v>
      </c>
      <c r="AN1279">
        <v>0</v>
      </c>
      <c r="AO1279">
        <v>1.26</v>
      </c>
      <c r="AQ1279" s="6">
        <v>1.26</v>
      </c>
    </row>
    <row r="1280" spans="1:43" x14ac:dyDescent="0.3">
      <c r="A1280" t="s">
        <v>2239</v>
      </c>
      <c r="B1280" t="s">
        <v>247</v>
      </c>
      <c r="C1280" t="s">
        <v>46</v>
      </c>
      <c r="D1280" s="3">
        <v>76125</v>
      </c>
      <c r="E1280" t="s">
        <v>3385</v>
      </c>
      <c r="F1280" t="s">
        <v>48</v>
      </c>
      <c r="G1280" t="s">
        <v>49</v>
      </c>
      <c r="H1280" t="s">
        <v>50</v>
      </c>
      <c r="I1280" t="s">
        <v>51</v>
      </c>
      <c r="J1280" t="s">
        <v>1227</v>
      </c>
      <c r="K1280" t="s">
        <v>256</v>
      </c>
      <c r="L1280" t="s">
        <v>257</v>
      </c>
      <c r="M1280" t="s">
        <v>52</v>
      </c>
      <c r="N1280" t="s">
        <v>2567</v>
      </c>
      <c r="O1280" t="s">
        <v>2241</v>
      </c>
      <c r="P1280" t="s">
        <v>2568</v>
      </c>
      <c r="Q1280" s="3">
        <v>300001276697483</v>
      </c>
      <c r="R1280" t="s">
        <v>2243</v>
      </c>
      <c r="S1280">
        <v>46000</v>
      </c>
      <c r="T1280">
        <v>46000</v>
      </c>
      <c r="U1280" s="3">
        <v>1</v>
      </c>
      <c r="V1280" t="s">
        <v>2569</v>
      </c>
      <c r="W1280" t="s">
        <v>2570</v>
      </c>
      <c r="X1280" t="s">
        <v>2571</v>
      </c>
      <c r="Y1280" s="3">
        <v>3507</v>
      </c>
      <c r="Z1280" t="s">
        <v>2558</v>
      </c>
      <c r="AA1280" t="s">
        <v>2572</v>
      </c>
      <c r="AB1280" t="s">
        <v>2560</v>
      </c>
      <c r="AC1280" t="s">
        <v>2561</v>
      </c>
      <c r="AD1280" t="s">
        <v>110</v>
      </c>
      <c r="AE1280" t="s">
        <v>60</v>
      </c>
      <c r="AF1280" t="s">
        <v>2247</v>
      </c>
      <c r="AH1280" s="3">
        <v>0</v>
      </c>
      <c r="AI1280" s="3">
        <v>2023</v>
      </c>
      <c r="AJ1280" s="4">
        <v>45208</v>
      </c>
      <c r="AK1280" s="5">
        <v>45208</v>
      </c>
      <c r="AL1280" t="s">
        <v>43</v>
      </c>
      <c r="AM1280" t="s">
        <v>116</v>
      </c>
      <c r="AN1280">
        <v>0</v>
      </c>
      <c r="AO1280">
        <v>1.26</v>
      </c>
      <c r="AQ1280" s="6">
        <v>1.26</v>
      </c>
    </row>
    <row r="1281" spans="1:43" x14ac:dyDescent="0.3">
      <c r="A1281" t="s">
        <v>2239</v>
      </c>
      <c r="B1281" t="s">
        <v>247</v>
      </c>
      <c r="C1281" t="s">
        <v>46</v>
      </c>
      <c r="D1281" s="3">
        <v>76125</v>
      </c>
      <c r="E1281" t="s">
        <v>3385</v>
      </c>
      <c r="F1281" t="s">
        <v>48</v>
      </c>
      <c r="G1281" t="s">
        <v>49</v>
      </c>
      <c r="H1281" t="s">
        <v>50</v>
      </c>
      <c r="I1281" t="s">
        <v>51</v>
      </c>
      <c r="J1281" t="s">
        <v>1227</v>
      </c>
      <c r="K1281" t="s">
        <v>256</v>
      </c>
      <c r="L1281" t="s">
        <v>257</v>
      </c>
      <c r="M1281" t="s">
        <v>52</v>
      </c>
      <c r="N1281" t="s">
        <v>2590</v>
      </c>
      <c r="O1281" t="s">
        <v>2241</v>
      </c>
      <c r="P1281" t="s">
        <v>2591</v>
      </c>
      <c r="Q1281" s="3">
        <v>300001301865271</v>
      </c>
      <c r="R1281" t="s">
        <v>2243</v>
      </c>
      <c r="S1281">
        <v>127200</v>
      </c>
      <c r="T1281">
        <v>127200</v>
      </c>
      <c r="U1281" s="3">
        <v>1</v>
      </c>
      <c r="V1281" t="s">
        <v>2592</v>
      </c>
      <c r="W1281" t="s">
        <v>2593</v>
      </c>
      <c r="X1281" t="s">
        <v>2594</v>
      </c>
      <c r="Y1281" s="3">
        <v>5044</v>
      </c>
      <c r="Z1281" t="s">
        <v>2595</v>
      </c>
      <c r="AA1281" t="s">
        <v>2596</v>
      </c>
      <c r="AB1281" t="s">
        <v>2597</v>
      </c>
      <c r="AC1281" t="s">
        <v>2598</v>
      </c>
      <c r="AD1281" t="s">
        <v>110</v>
      </c>
      <c r="AE1281" t="s">
        <v>60</v>
      </c>
      <c r="AF1281" t="s">
        <v>2247</v>
      </c>
      <c r="AH1281" s="3">
        <v>0</v>
      </c>
      <c r="AI1281" s="3">
        <v>2023</v>
      </c>
      <c r="AJ1281" s="4">
        <v>45224</v>
      </c>
      <c r="AK1281" s="5">
        <v>45224</v>
      </c>
      <c r="AL1281" t="s">
        <v>43</v>
      </c>
      <c r="AM1281" t="s">
        <v>116</v>
      </c>
      <c r="AN1281">
        <v>0</v>
      </c>
      <c r="AO1281">
        <v>3.03</v>
      </c>
      <c r="AQ1281" s="6">
        <v>3.03</v>
      </c>
    </row>
    <row r="1282" spans="1:43" x14ac:dyDescent="0.3">
      <c r="A1282" t="s">
        <v>2239</v>
      </c>
      <c r="B1282" t="s">
        <v>247</v>
      </c>
      <c r="C1282" t="s">
        <v>46</v>
      </c>
      <c r="D1282" s="3">
        <v>76125</v>
      </c>
      <c r="E1282" t="s">
        <v>3385</v>
      </c>
      <c r="F1282" t="s">
        <v>48</v>
      </c>
      <c r="G1282" t="s">
        <v>49</v>
      </c>
      <c r="H1282" t="s">
        <v>50</v>
      </c>
      <c r="I1282" t="s">
        <v>51</v>
      </c>
      <c r="J1282" t="s">
        <v>1227</v>
      </c>
      <c r="K1282" t="s">
        <v>256</v>
      </c>
      <c r="L1282" t="s">
        <v>257</v>
      </c>
      <c r="M1282" t="s">
        <v>52</v>
      </c>
      <c r="N1282" t="s">
        <v>2599</v>
      </c>
      <c r="O1282" t="s">
        <v>2241</v>
      </c>
      <c r="P1282" t="s">
        <v>2600</v>
      </c>
      <c r="Q1282" s="3">
        <v>300001301865459</v>
      </c>
      <c r="R1282" t="s">
        <v>2243</v>
      </c>
      <c r="S1282">
        <v>62500</v>
      </c>
      <c r="T1282">
        <v>62500</v>
      </c>
      <c r="U1282" s="3">
        <v>1</v>
      </c>
      <c r="V1282" t="s">
        <v>2601</v>
      </c>
      <c r="W1282" t="s">
        <v>2602</v>
      </c>
      <c r="X1282" t="s">
        <v>2603</v>
      </c>
      <c r="Y1282" s="3">
        <v>2155</v>
      </c>
      <c r="Z1282" t="s">
        <v>2604</v>
      </c>
      <c r="AA1282" t="s">
        <v>2605</v>
      </c>
      <c r="AB1282" t="s">
        <v>2606</v>
      </c>
      <c r="AC1282" t="s">
        <v>2607</v>
      </c>
      <c r="AD1282" t="s">
        <v>110</v>
      </c>
      <c r="AE1282" t="s">
        <v>60</v>
      </c>
      <c r="AF1282" t="s">
        <v>2247</v>
      </c>
      <c r="AH1282" s="3">
        <v>0</v>
      </c>
      <c r="AI1282" s="3">
        <v>2023</v>
      </c>
      <c r="AJ1282" s="4">
        <v>45216</v>
      </c>
      <c r="AK1282" s="5">
        <v>45216</v>
      </c>
      <c r="AL1282" t="s">
        <v>43</v>
      </c>
      <c r="AM1282" t="s">
        <v>116</v>
      </c>
      <c r="AN1282">
        <v>0</v>
      </c>
      <c r="AO1282">
        <v>1.49</v>
      </c>
      <c r="AQ1282" s="6">
        <v>1.49</v>
      </c>
    </row>
    <row r="1283" spans="1:43" x14ac:dyDescent="0.3">
      <c r="A1283" t="s">
        <v>2239</v>
      </c>
      <c r="B1283" t="s">
        <v>915</v>
      </c>
      <c r="C1283" t="s">
        <v>46</v>
      </c>
      <c r="D1283" s="3">
        <v>76125</v>
      </c>
      <c r="E1283" t="s">
        <v>3385</v>
      </c>
      <c r="F1283" t="s">
        <v>48</v>
      </c>
      <c r="G1283" t="s">
        <v>49</v>
      </c>
      <c r="H1283" t="s">
        <v>50</v>
      </c>
      <c r="I1283" t="s">
        <v>51</v>
      </c>
      <c r="J1283" t="s">
        <v>1227</v>
      </c>
      <c r="K1283" t="s">
        <v>256</v>
      </c>
      <c r="L1283" t="s">
        <v>257</v>
      </c>
      <c r="M1283" t="s">
        <v>52</v>
      </c>
      <c r="N1283" t="s">
        <v>2780</v>
      </c>
      <c r="O1283" t="s">
        <v>2241</v>
      </c>
      <c r="P1283" t="s">
        <v>2781</v>
      </c>
      <c r="Q1283" s="3">
        <v>300001728672888</v>
      </c>
      <c r="R1283" t="s">
        <v>2243</v>
      </c>
      <c r="S1283">
        <v>83292.3</v>
      </c>
      <c r="T1283">
        <v>83292.3</v>
      </c>
      <c r="U1283" s="3">
        <v>1</v>
      </c>
      <c r="V1283" t="s">
        <v>2782</v>
      </c>
      <c r="W1283" t="s">
        <v>2570</v>
      </c>
      <c r="X1283" t="s">
        <v>2571</v>
      </c>
      <c r="Y1283" s="3">
        <v>183</v>
      </c>
      <c r="Z1283" t="s">
        <v>2776</v>
      </c>
      <c r="AA1283" t="s">
        <v>2783</v>
      </c>
      <c r="AB1283" t="s">
        <v>2778</v>
      </c>
      <c r="AC1283" t="s">
        <v>2779</v>
      </c>
      <c r="AD1283" t="s">
        <v>110</v>
      </c>
      <c r="AE1283" t="s">
        <v>60</v>
      </c>
      <c r="AF1283" t="s">
        <v>2247</v>
      </c>
      <c r="AH1283" s="3">
        <v>0</v>
      </c>
      <c r="AI1283" s="3">
        <v>2024</v>
      </c>
      <c r="AJ1283" s="4">
        <v>45415</v>
      </c>
      <c r="AK1283" s="5">
        <v>45415</v>
      </c>
      <c r="AL1283" t="s">
        <v>43</v>
      </c>
      <c r="AM1283" t="s">
        <v>116</v>
      </c>
      <c r="AN1283">
        <v>0</v>
      </c>
      <c r="AO1283">
        <v>2.04</v>
      </c>
      <c r="AQ1283" s="6">
        <v>2.04</v>
      </c>
    </row>
    <row r="1284" spans="1:43" x14ac:dyDescent="0.3">
      <c r="A1284" t="s">
        <v>2239</v>
      </c>
      <c r="B1284" t="s">
        <v>915</v>
      </c>
      <c r="C1284" t="s">
        <v>46</v>
      </c>
      <c r="D1284" s="3">
        <v>76135</v>
      </c>
      <c r="E1284" t="s">
        <v>80</v>
      </c>
      <c r="F1284" t="s">
        <v>48</v>
      </c>
      <c r="G1284" t="s">
        <v>49</v>
      </c>
      <c r="H1284" t="s">
        <v>50</v>
      </c>
      <c r="I1284" t="s">
        <v>51</v>
      </c>
      <c r="J1284" t="s">
        <v>1227</v>
      </c>
      <c r="K1284" t="s">
        <v>256</v>
      </c>
      <c r="L1284" t="s">
        <v>257</v>
      </c>
      <c r="M1284" t="s">
        <v>52</v>
      </c>
      <c r="N1284" t="s">
        <v>2773</v>
      </c>
      <c r="O1284" t="s">
        <v>2241</v>
      </c>
      <c r="P1284" t="s">
        <v>2774</v>
      </c>
      <c r="Q1284" s="3">
        <v>300001728672865</v>
      </c>
      <c r="R1284" t="s">
        <v>2243</v>
      </c>
      <c r="S1284">
        <v>83292.3</v>
      </c>
      <c r="T1284">
        <v>83292.3</v>
      </c>
      <c r="U1284" s="3">
        <v>1</v>
      </c>
      <c r="V1284" t="s">
        <v>2775</v>
      </c>
      <c r="W1284" t="s">
        <v>2564</v>
      </c>
      <c r="X1284" t="s">
        <v>2565</v>
      </c>
      <c r="Y1284" s="3">
        <v>204</v>
      </c>
      <c r="Z1284" t="s">
        <v>2776</v>
      </c>
      <c r="AA1284" t="s">
        <v>2777</v>
      </c>
      <c r="AB1284" t="s">
        <v>2778</v>
      </c>
      <c r="AC1284" t="s">
        <v>2779</v>
      </c>
      <c r="AD1284" t="s">
        <v>110</v>
      </c>
      <c r="AE1284" t="s">
        <v>60</v>
      </c>
      <c r="AF1284" t="s">
        <v>2247</v>
      </c>
      <c r="AH1284" s="3">
        <v>0</v>
      </c>
      <c r="AI1284" s="3">
        <v>2024</v>
      </c>
      <c r="AJ1284" s="4">
        <v>45415</v>
      </c>
      <c r="AK1284" s="5">
        <v>45415</v>
      </c>
      <c r="AL1284" t="s">
        <v>43</v>
      </c>
      <c r="AM1284" t="s">
        <v>116</v>
      </c>
      <c r="AN1284">
        <v>0</v>
      </c>
      <c r="AP1284">
        <v>0.1</v>
      </c>
      <c r="AQ1284" s="6">
        <v>-0.1</v>
      </c>
    </row>
    <row r="1285" spans="1:43" x14ac:dyDescent="0.3">
      <c r="A1285" t="s">
        <v>4617</v>
      </c>
      <c r="B1285" t="s">
        <v>179</v>
      </c>
      <c r="C1285" t="s">
        <v>46</v>
      </c>
      <c r="D1285" s="3">
        <v>76135</v>
      </c>
      <c r="E1285" t="s">
        <v>80</v>
      </c>
      <c r="F1285" t="s">
        <v>48</v>
      </c>
      <c r="G1285" t="s">
        <v>49</v>
      </c>
      <c r="H1285" t="s">
        <v>50</v>
      </c>
      <c r="I1285" t="s">
        <v>51</v>
      </c>
      <c r="J1285" t="s">
        <v>1227</v>
      </c>
      <c r="K1285" t="s">
        <v>256</v>
      </c>
      <c r="L1285" t="s">
        <v>257</v>
      </c>
      <c r="M1285" t="s">
        <v>52</v>
      </c>
      <c r="N1285" t="s">
        <v>4053</v>
      </c>
      <c r="O1285" t="s">
        <v>3498</v>
      </c>
      <c r="P1285" t="s">
        <v>4054</v>
      </c>
      <c r="Q1285" s="3">
        <v>300002036697089</v>
      </c>
      <c r="R1285" t="s">
        <v>2243</v>
      </c>
      <c r="S1285">
        <v>6413901</v>
      </c>
      <c r="T1285">
        <v>-6413901</v>
      </c>
      <c r="U1285" s="3">
        <v>15</v>
      </c>
      <c r="V1285" t="s">
        <v>4053</v>
      </c>
      <c r="W1285" t="s">
        <v>2405</v>
      </c>
      <c r="X1285" t="s">
        <v>2406</v>
      </c>
      <c r="Y1285" s="3">
        <v>20</v>
      </c>
      <c r="Z1285" t="s">
        <v>4621</v>
      </c>
      <c r="AA1285" t="s">
        <v>4622</v>
      </c>
      <c r="AB1285" t="s">
        <v>4623</v>
      </c>
      <c r="AC1285" t="s">
        <v>4058</v>
      </c>
      <c r="AD1285" t="s">
        <v>4059</v>
      </c>
      <c r="AE1285" t="s">
        <v>60</v>
      </c>
      <c r="AF1285" t="s">
        <v>2247</v>
      </c>
      <c r="AH1285" s="3">
        <v>0</v>
      </c>
      <c r="AI1285" s="3">
        <v>2024</v>
      </c>
      <c r="AJ1285" s="4">
        <v>45554</v>
      </c>
      <c r="AK1285" s="5">
        <v>45558</v>
      </c>
      <c r="AL1285" t="s">
        <v>43</v>
      </c>
      <c r="AM1285" t="s">
        <v>116</v>
      </c>
      <c r="AN1285">
        <v>0</v>
      </c>
      <c r="AP1285">
        <v>4760.08</v>
      </c>
      <c r="AQ1285" s="6">
        <v>-4760.08</v>
      </c>
    </row>
    <row r="1286" spans="1:43" x14ac:dyDescent="0.3">
      <c r="A1286" t="s">
        <v>2239</v>
      </c>
      <c r="B1286" t="s">
        <v>45</v>
      </c>
      <c r="C1286" t="s">
        <v>46</v>
      </c>
      <c r="D1286" s="3">
        <v>76105</v>
      </c>
      <c r="E1286" t="s">
        <v>3384</v>
      </c>
      <c r="F1286" t="s">
        <v>48</v>
      </c>
      <c r="G1286" t="s">
        <v>49</v>
      </c>
      <c r="H1286" t="s">
        <v>50</v>
      </c>
      <c r="I1286" t="s">
        <v>51</v>
      </c>
      <c r="J1286" t="s">
        <v>2383</v>
      </c>
      <c r="K1286" t="s">
        <v>2383</v>
      </c>
      <c r="L1286" t="s">
        <v>2384</v>
      </c>
      <c r="M1286" t="s">
        <v>52</v>
      </c>
      <c r="N1286" t="s">
        <v>2385</v>
      </c>
      <c r="O1286" t="s">
        <v>2241</v>
      </c>
      <c r="P1286" t="s">
        <v>2386</v>
      </c>
      <c r="Q1286" s="3">
        <v>300001015715290</v>
      </c>
      <c r="R1286" t="s">
        <v>2387</v>
      </c>
      <c r="S1286">
        <v>4644944.3</v>
      </c>
      <c r="T1286">
        <v>4644944.3</v>
      </c>
      <c r="U1286" s="3">
        <v>1</v>
      </c>
      <c r="V1286" t="s">
        <v>2388</v>
      </c>
      <c r="W1286" t="s">
        <v>2389</v>
      </c>
      <c r="X1286" t="s">
        <v>2390</v>
      </c>
      <c r="Y1286" s="3">
        <v>1960</v>
      </c>
      <c r="Z1286" t="s">
        <v>2391</v>
      </c>
      <c r="AA1286" t="s">
        <v>2392</v>
      </c>
      <c r="AB1286" t="s">
        <v>2393</v>
      </c>
      <c r="AC1286" t="s">
        <v>2380</v>
      </c>
      <c r="AD1286" t="s">
        <v>110</v>
      </c>
      <c r="AE1286" t="s">
        <v>60</v>
      </c>
      <c r="AF1286" t="s">
        <v>2247</v>
      </c>
      <c r="AH1286" s="3">
        <v>0</v>
      </c>
      <c r="AI1286" s="3">
        <v>2023</v>
      </c>
      <c r="AJ1286" s="4">
        <v>45085</v>
      </c>
      <c r="AK1286" s="5">
        <v>45085</v>
      </c>
      <c r="AL1286" t="s">
        <v>43</v>
      </c>
      <c r="AM1286" t="s">
        <v>116</v>
      </c>
      <c r="AN1286">
        <v>0</v>
      </c>
      <c r="AO1286">
        <v>2480.91</v>
      </c>
      <c r="AQ1286" s="6">
        <v>2480.91</v>
      </c>
    </row>
    <row r="1287" spans="1:43" x14ac:dyDescent="0.3">
      <c r="A1287" t="s">
        <v>2239</v>
      </c>
      <c r="B1287" t="s">
        <v>45</v>
      </c>
      <c r="C1287" t="s">
        <v>46</v>
      </c>
      <c r="D1287" s="3">
        <v>76105</v>
      </c>
      <c r="E1287" t="s">
        <v>3384</v>
      </c>
      <c r="F1287" t="s">
        <v>48</v>
      </c>
      <c r="G1287" t="s">
        <v>49</v>
      </c>
      <c r="H1287" t="s">
        <v>50</v>
      </c>
      <c r="I1287" t="s">
        <v>51</v>
      </c>
      <c r="J1287" t="s">
        <v>2394</v>
      </c>
      <c r="K1287" t="s">
        <v>2394</v>
      </c>
      <c r="L1287" t="s">
        <v>2395</v>
      </c>
      <c r="M1287" t="s">
        <v>52</v>
      </c>
      <c r="N1287" t="s">
        <v>2396</v>
      </c>
      <c r="O1287" t="s">
        <v>2241</v>
      </c>
      <c r="P1287" t="s">
        <v>2397</v>
      </c>
      <c r="Q1287" s="3">
        <v>300001015715387</v>
      </c>
      <c r="R1287" t="s">
        <v>2387</v>
      </c>
      <c r="S1287">
        <v>5350890.34</v>
      </c>
      <c r="T1287">
        <v>5350890.34</v>
      </c>
      <c r="U1287" s="3">
        <v>1</v>
      </c>
      <c r="V1287" t="s">
        <v>2398</v>
      </c>
      <c r="W1287" t="s">
        <v>2399</v>
      </c>
      <c r="X1287" t="s">
        <v>2400</v>
      </c>
      <c r="Y1287" s="3">
        <v>1961</v>
      </c>
      <c r="Z1287" t="s">
        <v>2391</v>
      </c>
      <c r="AA1287" t="s">
        <v>2401</v>
      </c>
      <c r="AB1287" t="s">
        <v>2393</v>
      </c>
      <c r="AC1287" t="s">
        <v>2380</v>
      </c>
      <c r="AD1287" t="s">
        <v>110</v>
      </c>
      <c r="AE1287" t="s">
        <v>60</v>
      </c>
      <c r="AF1287" t="s">
        <v>2247</v>
      </c>
      <c r="AH1287" s="3">
        <v>0</v>
      </c>
      <c r="AI1287" s="3">
        <v>2023</v>
      </c>
      <c r="AJ1287" s="4">
        <v>45085</v>
      </c>
      <c r="AK1287" s="5">
        <v>45085</v>
      </c>
      <c r="AL1287" t="s">
        <v>43</v>
      </c>
      <c r="AM1287" t="s">
        <v>116</v>
      </c>
      <c r="AN1287">
        <v>0</v>
      </c>
      <c r="AO1287">
        <v>2857.96</v>
      </c>
      <c r="AQ1287" s="6">
        <v>2857.96</v>
      </c>
    </row>
    <row r="1288" spans="1:43" x14ac:dyDescent="0.3">
      <c r="A1288" t="s">
        <v>4617</v>
      </c>
      <c r="B1288" t="s">
        <v>179</v>
      </c>
      <c r="C1288" t="s">
        <v>46</v>
      </c>
      <c r="D1288" s="3">
        <v>76135</v>
      </c>
      <c r="E1288" t="s">
        <v>80</v>
      </c>
      <c r="F1288" t="s">
        <v>48</v>
      </c>
      <c r="G1288" t="s">
        <v>49</v>
      </c>
      <c r="H1288" t="s">
        <v>50</v>
      </c>
      <c r="I1288" t="s">
        <v>51</v>
      </c>
      <c r="J1288" t="s">
        <v>2394</v>
      </c>
      <c r="K1288" t="s">
        <v>2394</v>
      </c>
      <c r="L1288" t="s">
        <v>2395</v>
      </c>
      <c r="M1288" t="s">
        <v>52</v>
      </c>
      <c r="N1288" t="s">
        <v>4029</v>
      </c>
      <c r="O1288" t="s">
        <v>3498</v>
      </c>
      <c r="P1288" t="s">
        <v>4030</v>
      </c>
      <c r="Q1288" s="3">
        <v>300002033977089</v>
      </c>
      <c r="R1288" t="s">
        <v>2243</v>
      </c>
      <c r="S1288">
        <v>4841554.8499999996</v>
      </c>
      <c r="T1288">
        <v>-4841554.8499999996</v>
      </c>
      <c r="U1288" s="3">
        <v>15</v>
      </c>
      <c r="V1288" t="s">
        <v>4029</v>
      </c>
      <c r="W1288" t="s">
        <v>2399</v>
      </c>
      <c r="X1288" t="s">
        <v>2400</v>
      </c>
      <c r="Y1288" s="3">
        <v>98</v>
      </c>
      <c r="Z1288" t="s">
        <v>4618</v>
      </c>
      <c r="AA1288" t="s">
        <v>4619</v>
      </c>
      <c r="AB1288" t="s">
        <v>4620</v>
      </c>
      <c r="AC1288" t="s">
        <v>4034</v>
      </c>
      <c r="AD1288" t="s">
        <v>110</v>
      </c>
      <c r="AE1288" t="s">
        <v>60</v>
      </c>
      <c r="AF1288" t="s">
        <v>2247</v>
      </c>
      <c r="AH1288" s="3">
        <v>0</v>
      </c>
      <c r="AI1288" s="3">
        <v>2024</v>
      </c>
      <c r="AJ1288" s="4">
        <v>45536</v>
      </c>
      <c r="AK1288" s="5">
        <v>45554</v>
      </c>
      <c r="AL1288" t="s">
        <v>43</v>
      </c>
      <c r="AM1288" t="s">
        <v>116</v>
      </c>
      <c r="AN1288">
        <v>0</v>
      </c>
      <c r="AP1288">
        <v>3593.16</v>
      </c>
      <c r="AQ1288" s="6">
        <v>-3593.16</v>
      </c>
    </row>
    <row r="1289" spans="1:43" x14ac:dyDescent="0.3">
      <c r="A1289" t="s">
        <v>2239</v>
      </c>
      <c r="B1289" t="s">
        <v>124</v>
      </c>
      <c r="C1289" t="s">
        <v>46</v>
      </c>
      <c r="D1289" s="3">
        <v>76135</v>
      </c>
      <c r="E1289" t="s">
        <v>80</v>
      </c>
      <c r="F1289" t="s">
        <v>48</v>
      </c>
      <c r="G1289" t="s">
        <v>49</v>
      </c>
      <c r="H1289" t="s">
        <v>50</v>
      </c>
      <c r="I1289" t="s">
        <v>51</v>
      </c>
      <c r="J1289" t="s">
        <v>256</v>
      </c>
      <c r="K1289" t="s">
        <v>256</v>
      </c>
      <c r="L1289" t="s">
        <v>2929</v>
      </c>
      <c r="M1289" t="s">
        <v>52</v>
      </c>
      <c r="N1289" t="s">
        <v>2930</v>
      </c>
      <c r="O1289" t="s">
        <v>2241</v>
      </c>
      <c r="P1289" t="s">
        <v>2931</v>
      </c>
      <c r="Q1289" s="3">
        <v>300002090033891</v>
      </c>
      <c r="R1289" t="s">
        <v>2387</v>
      </c>
      <c r="S1289">
        <v>15894991.609999999</v>
      </c>
      <c r="T1289">
        <v>4180199.26</v>
      </c>
      <c r="U1289" s="3">
        <v>2</v>
      </c>
      <c r="V1289" t="s">
        <v>2932</v>
      </c>
      <c r="W1289" t="s">
        <v>2405</v>
      </c>
      <c r="X1289" t="s">
        <v>2406</v>
      </c>
      <c r="Y1289" s="3">
        <v>600</v>
      </c>
      <c r="Z1289" t="s">
        <v>2918</v>
      </c>
      <c r="AA1289" t="s">
        <v>2933</v>
      </c>
      <c r="AB1289" t="s">
        <v>2920</v>
      </c>
      <c r="AC1289" t="s">
        <v>2921</v>
      </c>
      <c r="AD1289" t="s">
        <v>110</v>
      </c>
      <c r="AE1289" t="s">
        <v>60</v>
      </c>
      <c r="AF1289" t="s">
        <v>2247</v>
      </c>
      <c r="AH1289" s="3">
        <v>0</v>
      </c>
      <c r="AI1289" s="3">
        <v>2024</v>
      </c>
      <c r="AJ1289" s="4">
        <v>45581</v>
      </c>
      <c r="AK1289" s="5">
        <v>45581</v>
      </c>
      <c r="AL1289" t="s">
        <v>43</v>
      </c>
      <c r="AM1289" t="s">
        <v>116</v>
      </c>
      <c r="AN1289">
        <v>0</v>
      </c>
      <c r="AP1289">
        <v>9.2200000000000006</v>
      </c>
      <c r="AQ1289" s="6">
        <v>-9.2200000000000006</v>
      </c>
    </row>
    <row r="1290" spans="1:43" x14ac:dyDescent="0.3">
      <c r="A1290" t="s">
        <v>2239</v>
      </c>
      <c r="B1290" t="s">
        <v>130</v>
      </c>
      <c r="C1290" t="s">
        <v>46</v>
      </c>
      <c r="D1290" s="3">
        <v>76125</v>
      </c>
      <c r="E1290" t="s">
        <v>3385</v>
      </c>
      <c r="F1290" t="s">
        <v>48</v>
      </c>
      <c r="G1290" t="s">
        <v>49</v>
      </c>
      <c r="H1290" t="s">
        <v>50</v>
      </c>
      <c r="I1290" t="s">
        <v>51</v>
      </c>
      <c r="J1290" t="s">
        <v>2394</v>
      </c>
      <c r="K1290" t="s">
        <v>2394</v>
      </c>
      <c r="L1290" t="s">
        <v>2934</v>
      </c>
      <c r="M1290" t="s">
        <v>52</v>
      </c>
      <c r="N1290" t="s">
        <v>2942</v>
      </c>
      <c r="O1290" t="s">
        <v>2241</v>
      </c>
      <c r="P1290" t="s">
        <v>2936</v>
      </c>
      <c r="Q1290" s="3">
        <v>300002097601846</v>
      </c>
      <c r="R1290" t="s">
        <v>2387</v>
      </c>
      <c r="S1290">
        <v>13882062.939999999</v>
      </c>
      <c r="T1290">
        <v>13882062.939999999</v>
      </c>
      <c r="U1290" s="3">
        <v>1</v>
      </c>
      <c r="V1290" t="s">
        <v>2937</v>
      </c>
      <c r="W1290" t="s">
        <v>2399</v>
      </c>
      <c r="X1290" t="s">
        <v>2400</v>
      </c>
      <c r="Y1290" s="3">
        <v>778</v>
      </c>
      <c r="Z1290" t="s">
        <v>2943</v>
      </c>
      <c r="AA1290" t="s">
        <v>2944</v>
      </c>
      <c r="AB1290" t="s">
        <v>2945</v>
      </c>
      <c r="AC1290" t="s">
        <v>2946</v>
      </c>
      <c r="AD1290" t="s">
        <v>110</v>
      </c>
      <c r="AE1290" t="s">
        <v>60</v>
      </c>
      <c r="AF1290" t="s">
        <v>2247</v>
      </c>
      <c r="AH1290" s="3">
        <v>0</v>
      </c>
      <c r="AI1290" s="3">
        <v>2024</v>
      </c>
      <c r="AJ1290" s="4">
        <v>45602</v>
      </c>
      <c r="AK1290" s="5">
        <v>45602</v>
      </c>
      <c r="AL1290" t="s">
        <v>43</v>
      </c>
      <c r="AM1290" t="s">
        <v>116</v>
      </c>
      <c r="AN1290">
        <v>0</v>
      </c>
      <c r="AO1290">
        <v>265.7</v>
      </c>
      <c r="AQ1290" s="6">
        <v>265.7</v>
      </c>
    </row>
    <row r="1291" spans="1:43" x14ac:dyDescent="0.3">
      <c r="A1291" t="s">
        <v>2239</v>
      </c>
      <c r="B1291" t="s">
        <v>124</v>
      </c>
      <c r="C1291" t="s">
        <v>46</v>
      </c>
      <c r="D1291" s="3">
        <v>76135</v>
      </c>
      <c r="E1291" t="s">
        <v>80</v>
      </c>
      <c r="F1291" t="s">
        <v>48</v>
      </c>
      <c r="G1291" t="s">
        <v>49</v>
      </c>
      <c r="H1291" t="s">
        <v>50</v>
      </c>
      <c r="I1291" t="s">
        <v>51</v>
      </c>
      <c r="J1291" t="s">
        <v>2394</v>
      </c>
      <c r="K1291" t="s">
        <v>2394</v>
      </c>
      <c r="L1291" t="s">
        <v>2934</v>
      </c>
      <c r="M1291" t="s">
        <v>52</v>
      </c>
      <c r="N1291" t="s">
        <v>2935</v>
      </c>
      <c r="O1291" t="s">
        <v>2241</v>
      </c>
      <c r="P1291" t="s">
        <v>2936</v>
      </c>
      <c r="Q1291" s="3">
        <v>300002097601846</v>
      </c>
      <c r="R1291" t="s">
        <v>2387</v>
      </c>
      <c r="S1291">
        <v>13882062.939999999</v>
      </c>
      <c r="T1291">
        <v>13882062.939999999</v>
      </c>
      <c r="U1291" s="3">
        <v>1</v>
      </c>
      <c r="V1291" t="s">
        <v>2937</v>
      </c>
      <c r="W1291" t="s">
        <v>2399</v>
      </c>
      <c r="X1291" t="s">
        <v>2400</v>
      </c>
      <c r="Y1291" s="3">
        <v>11</v>
      </c>
      <c r="Z1291" t="s">
        <v>2938</v>
      </c>
      <c r="AA1291" t="s">
        <v>2939</v>
      </c>
      <c r="AB1291" t="s">
        <v>2940</v>
      </c>
      <c r="AC1291" t="s">
        <v>2941</v>
      </c>
      <c r="AD1291" t="s">
        <v>110</v>
      </c>
      <c r="AE1291" t="s">
        <v>60</v>
      </c>
      <c r="AF1291" t="s">
        <v>2247</v>
      </c>
      <c r="AH1291" s="3">
        <v>0</v>
      </c>
      <c r="AI1291" s="3">
        <v>2024</v>
      </c>
      <c r="AJ1291" s="4">
        <v>45586</v>
      </c>
      <c r="AK1291" s="5">
        <v>45601</v>
      </c>
      <c r="AL1291" t="s">
        <v>43</v>
      </c>
      <c r="AM1291" t="s">
        <v>116</v>
      </c>
      <c r="AN1291">
        <v>0</v>
      </c>
      <c r="AO1291">
        <v>8.0500000000000007</v>
      </c>
      <c r="AQ1291" s="6">
        <v>8.0500000000000007</v>
      </c>
    </row>
    <row r="1292" spans="1:43" x14ac:dyDescent="0.3">
      <c r="A1292" t="s">
        <v>2239</v>
      </c>
      <c r="B1292" t="s">
        <v>124</v>
      </c>
      <c r="C1292" t="s">
        <v>46</v>
      </c>
      <c r="D1292" s="3">
        <v>76135</v>
      </c>
      <c r="E1292" t="s">
        <v>80</v>
      </c>
      <c r="F1292" t="s">
        <v>48</v>
      </c>
      <c r="G1292" t="s">
        <v>49</v>
      </c>
      <c r="H1292" t="s">
        <v>50</v>
      </c>
      <c r="I1292" t="s">
        <v>51</v>
      </c>
      <c r="J1292" t="s">
        <v>2394</v>
      </c>
      <c r="K1292" t="s">
        <v>2394</v>
      </c>
      <c r="L1292" t="s">
        <v>2934</v>
      </c>
      <c r="M1292" t="s">
        <v>52</v>
      </c>
      <c r="N1292" t="s">
        <v>2935</v>
      </c>
      <c r="O1292" t="s">
        <v>2241</v>
      </c>
      <c r="P1292" t="s">
        <v>2936</v>
      </c>
      <c r="Q1292" s="3">
        <v>300002097601846</v>
      </c>
      <c r="R1292" t="s">
        <v>2387</v>
      </c>
      <c r="S1292">
        <v>13882062.939999999</v>
      </c>
      <c r="T1292">
        <v>13882062.939999999</v>
      </c>
      <c r="U1292" s="3">
        <v>1</v>
      </c>
      <c r="V1292" t="s">
        <v>2937</v>
      </c>
      <c r="W1292" t="s">
        <v>2399</v>
      </c>
      <c r="X1292" t="s">
        <v>2400</v>
      </c>
      <c r="Y1292" s="3">
        <v>1945</v>
      </c>
      <c r="Z1292" t="s">
        <v>2947</v>
      </c>
      <c r="AA1292" t="s">
        <v>2939</v>
      </c>
      <c r="AB1292" t="s">
        <v>2948</v>
      </c>
      <c r="AC1292" t="s">
        <v>2921</v>
      </c>
      <c r="AD1292" t="s">
        <v>110</v>
      </c>
      <c r="AE1292" t="s">
        <v>60</v>
      </c>
      <c r="AF1292" t="s">
        <v>2247</v>
      </c>
      <c r="AH1292" s="3">
        <v>0</v>
      </c>
      <c r="AI1292" s="3">
        <v>2024</v>
      </c>
      <c r="AJ1292" s="4">
        <v>45581</v>
      </c>
      <c r="AK1292" s="5">
        <v>45581</v>
      </c>
      <c r="AL1292" t="s">
        <v>43</v>
      </c>
      <c r="AM1292" t="s">
        <v>116</v>
      </c>
      <c r="AN1292">
        <v>0</v>
      </c>
      <c r="AP1292">
        <v>8.0500000000000007</v>
      </c>
      <c r="AQ1292" s="6">
        <v>-8.0500000000000007</v>
      </c>
    </row>
    <row r="1293" spans="1:43" x14ac:dyDescent="0.3">
      <c r="A1293" t="s">
        <v>3497</v>
      </c>
      <c r="B1293" t="s">
        <v>289</v>
      </c>
      <c r="C1293" t="s">
        <v>46</v>
      </c>
      <c r="D1293" s="3">
        <v>72155</v>
      </c>
      <c r="E1293" t="s">
        <v>4666</v>
      </c>
      <c r="F1293" t="s">
        <v>48</v>
      </c>
      <c r="G1293" t="s">
        <v>49</v>
      </c>
      <c r="H1293" t="s">
        <v>50</v>
      </c>
      <c r="I1293" t="s">
        <v>51</v>
      </c>
      <c r="J1293" t="s">
        <v>102</v>
      </c>
      <c r="K1293" t="s">
        <v>102</v>
      </c>
      <c r="L1293" t="s">
        <v>263</v>
      </c>
      <c r="M1293" t="s">
        <v>52</v>
      </c>
      <c r="N1293" t="s">
        <v>2581</v>
      </c>
      <c r="O1293" t="s">
        <v>3498</v>
      </c>
      <c r="Q1293" s="3">
        <v>300001298101012</v>
      </c>
      <c r="R1293" t="s">
        <v>2243</v>
      </c>
      <c r="S1293">
        <v>5338200</v>
      </c>
      <c r="T1293">
        <v>1033200</v>
      </c>
      <c r="U1293" s="3">
        <v>1</v>
      </c>
      <c r="V1293" t="s">
        <v>2581</v>
      </c>
      <c r="W1293" t="s">
        <v>2582</v>
      </c>
      <c r="X1293" t="s">
        <v>2583</v>
      </c>
      <c r="Y1293" s="3">
        <v>18</v>
      </c>
      <c r="Z1293" t="s">
        <v>2558</v>
      </c>
      <c r="AA1293" t="s">
        <v>3731</v>
      </c>
      <c r="AB1293" t="s">
        <v>3734</v>
      </c>
      <c r="AC1293" t="s">
        <v>3733</v>
      </c>
      <c r="AD1293" t="s">
        <v>110</v>
      </c>
      <c r="AE1293" t="s">
        <v>60</v>
      </c>
      <c r="AF1293" t="s">
        <v>2588</v>
      </c>
      <c r="AG1293" t="s">
        <v>2589</v>
      </c>
      <c r="AH1293" s="3">
        <v>1</v>
      </c>
      <c r="AI1293" s="3">
        <v>2023</v>
      </c>
      <c r="AJ1293" s="4">
        <v>45192</v>
      </c>
      <c r="AK1293" s="5">
        <v>45208</v>
      </c>
      <c r="AL1293" t="s">
        <v>3508</v>
      </c>
      <c r="AM1293" t="s">
        <v>116</v>
      </c>
      <c r="AN1293">
        <v>0</v>
      </c>
      <c r="AO1293">
        <v>4.54</v>
      </c>
      <c r="AQ1293" s="6">
        <v>4.54</v>
      </c>
    </row>
    <row r="1294" spans="1:43" x14ac:dyDescent="0.3">
      <c r="A1294" t="s">
        <v>3497</v>
      </c>
      <c r="B1294" t="s">
        <v>289</v>
      </c>
      <c r="C1294" t="s">
        <v>46</v>
      </c>
      <c r="D1294" s="3">
        <v>72155</v>
      </c>
      <c r="E1294" t="s">
        <v>4666</v>
      </c>
      <c r="F1294" t="s">
        <v>48</v>
      </c>
      <c r="G1294" t="s">
        <v>49</v>
      </c>
      <c r="H1294" t="s">
        <v>50</v>
      </c>
      <c r="I1294" t="s">
        <v>51</v>
      </c>
      <c r="J1294" t="s">
        <v>102</v>
      </c>
      <c r="K1294" t="s">
        <v>102</v>
      </c>
      <c r="L1294" t="s">
        <v>263</v>
      </c>
      <c r="M1294" t="s">
        <v>52</v>
      </c>
      <c r="N1294" t="s">
        <v>2581</v>
      </c>
      <c r="O1294" t="s">
        <v>3498</v>
      </c>
      <c r="Q1294" s="3">
        <v>300001298101012</v>
      </c>
      <c r="R1294" t="s">
        <v>2243</v>
      </c>
      <c r="S1294">
        <v>5338200</v>
      </c>
      <c r="T1294">
        <v>1033200</v>
      </c>
      <c r="U1294" s="3">
        <v>1</v>
      </c>
      <c r="V1294" t="s">
        <v>2581</v>
      </c>
      <c r="W1294" t="s">
        <v>2582</v>
      </c>
      <c r="X1294" t="s">
        <v>2583</v>
      </c>
      <c r="Y1294" s="3">
        <v>18</v>
      </c>
      <c r="Z1294" t="s">
        <v>2558</v>
      </c>
      <c r="AA1294" t="s">
        <v>3731</v>
      </c>
      <c r="AB1294" t="s">
        <v>3732</v>
      </c>
      <c r="AC1294" t="s">
        <v>3733</v>
      </c>
      <c r="AD1294" t="s">
        <v>110</v>
      </c>
      <c r="AE1294" t="s">
        <v>60</v>
      </c>
      <c r="AF1294" t="s">
        <v>2588</v>
      </c>
      <c r="AG1294" t="s">
        <v>2589</v>
      </c>
      <c r="AH1294" s="3">
        <v>1</v>
      </c>
      <c r="AI1294" s="3">
        <v>2023</v>
      </c>
      <c r="AJ1294" s="4">
        <v>45192</v>
      </c>
      <c r="AK1294" s="5">
        <v>45208</v>
      </c>
      <c r="AL1294" t="s">
        <v>3508</v>
      </c>
      <c r="AM1294" t="s">
        <v>116</v>
      </c>
      <c r="AN1294">
        <v>109519.2</v>
      </c>
      <c r="AO1294">
        <v>806.35</v>
      </c>
      <c r="AQ1294" s="6">
        <v>806.35</v>
      </c>
    </row>
    <row r="1295" spans="1:43" x14ac:dyDescent="0.3">
      <c r="A1295" t="s">
        <v>3497</v>
      </c>
      <c r="B1295" t="s">
        <v>289</v>
      </c>
      <c r="C1295" t="s">
        <v>46</v>
      </c>
      <c r="D1295" s="3">
        <v>72402</v>
      </c>
      <c r="E1295" t="s">
        <v>4659</v>
      </c>
      <c r="F1295" t="s">
        <v>48</v>
      </c>
      <c r="G1295" t="s">
        <v>49</v>
      </c>
      <c r="H1295" t="s">
        <v>50</v>
      </c>
      <c r="I1295" t="s">
        <v>51</v>
      </c>
      <c r="J1295" t="s">
        <v>102</v>
      </c>
      <c r="K1295" t="s">
        <v>102</v>
      </c>
      <c r="L1295" t="s">
        <v>263</v>
      </c>
      <c r="M1295" t="s">
        <v>52</v>
      </c>
      <c r="N1295" t="s">
        <v>3719</v>
      </c>
      <c r="O1295" t="s">
        <v>3498</v>
      </c>
      <c r="Q1295" s="3">
        <v>300001290666534</v>
      </c>
      <c r="R1295" t="s">
        <v>2243</v>
      </c>
      <c r="S1295">
        <v>0</v>
      </c>
      <c r="T1295">
        <v>0</v>
      </c>
      <c r="U1295" s="3">
        <v>2</v>
      </c>
      <c r="V1295" t="s">
        <v>3719</v>
      </c>
      <c r="W1295" t="s">
        <v>2575</v>
      </c>
      <c r="X1295" t="s">
        <v>2576</v>
      </c>
      <c r="Y1295" s="3">
        <v>53</v>
      </c>
      <c r="Z1295" t="s">
        <v>3720</v>
      </c>
      <c r="AA1295" t="s">
        <v>3721</v>
      </c>
      <c r="AB1295" t="s">
        <v>3722</v>
      </c>
      <c r="AC1295" t="s">
        <v>3723</v>
      </c>
      <c r="AD1295" t="s">
        <v>110</v>
      </c>
      <c r="AE1295" t="s">
        <v>60</v>
      </c>
      <c r="AF1295" t="s">
        <v>2578</v>
      </c>
      <c r="AG1295" t="s">
        <v>2579</v>
      </c>
      <c r="AH1295" s="3">
        <v>2</v>
      </c>
      <c r="AI1295" s="3">
        <v>2023</v>
      </c>
      <c r="AJ1295" s="4">
        <v>45175</v>
      </c>
      <c r="AK1295" s="5">
        <v>45202</v>
      </c>
      <c r="AL1295" t="s">
        <v>3580</v>
      </c>
      <c r="AM1295" t="s">
        <v>116</v>
      </c>
      <c r="AN1295">
        <v>70072.41</v>
      </c>
      <c r="AO1295">
        <v>515.91999999999996</v>
      </c>
      <c r="AQ1295" s="6">
        <v>515.91999999999996</v>
      </c>
    </row>
    <row r="1296" spans="1:43" x14ac:dyDescent="0.3">
      <c r="A1296" t="s">
        <v>3497</v>
      </c>
      <c r="B1296" t="s">
        <v>289</v>
      </c>
      <c r="C1296" t="s">
        <v>46</v>
      </c>
      <c r="D1296" s="3">
        <v>72402</v>
      </c>
      <c r="E1296" t="s">
        <v>4659</v>
      </c>
      <c r="F1296" t="s">
        <v>48</v>
      </c>
      <c r="G1296" t="s">
        <v>49</v>
      </c>
      <c r="H1296" t="s">
        <v>50</v>
      </c>
      <c r="I1296" t="s">
        <v>51</v>
      </c>
      <c r="J1296" t="s">
        <v>102</v>
      </c>
      <c r="K1296" t="s">
        <v>102</v>
      </c>
      <c r="L1296" t="s">
        <v>263</v>
      </c>
      <c r="M1296" t="s">
        <v>52</v>
      </c>
      <c r="N1296" t="s">
        <v>3719</v>
      </c>
      <c r="O1296" t="s">
        <v>3498</v>
      </c>
      <c r="Q1296" s="3">
        <v>300001290666534</v>
      </c>
      <c r="R1296" t="s">
        <v>2243</v>
      </c>
      <c r="S1296">
        <v>0</v>
      </c>
      <c r="T1296">
        <v>0</v>
      </c>
      <c r="U1296" s="3">
        <v>2</v>
      </c>
      <c r="V1296" t="s">
        <v>3719</v>
      </c>
      <c r="W1296" t="s">
        <v>2575</v>
      </c>
      <c r="X1296" t="s">
        <v>2576</v>
      </c>
      <c r="Y1296" s="3">
        <v>54</v>
      </c>
      <c r="Z1296" t="s">
        <v>3720</v>
      </c>
      <c r="AA1296" t="s">
        <v>3721</v>
      </c>
      <c r="AB1296" t="s">
        <v>3722</v>
      </c>
      <c r="AC1296" t="s">
        <v>3723</v>
      </c>
      <c r="AD1296" t="s">
        <v>110</v>
      </c>
      <c r="AE1296" t="s">
        <v>60</v>
      </c>
      <c r="AF1296" t="s">
        <v>2578</v>
      </c>
      <c r="AG1296" t="s">
        <v>2579</v>
      </c>
      <c r="AH1296" s="3">
        <v>2</v>
      </c>
      <c r="AI1296" s="3">
        <v>2023</v>
      </c>
      <c r="AJ1296" s="4">
        <v>45175</v>
      </c>
      <c r="AK1296" s="5">
        <v>45202</v>
      </c>
      <c r="AL1296" t="s">
        <v>3580</v>
      </c>
      <c r="AM1296" t="s">
        <v>116</v>
      </c>
      <c r="AN1296">
        <v>-70072.41</v>
      </c>
      <c r="AP1296">
        <v>515.91999999999996</v>
      </c>
      <c r="AQ1296" s="6">
        <v>-515.91999999999996</v>
      </c>
    </row>
    <row r="1297" spans="1:43" x14ac:dyDescent="0.3">
      <c r="A1297" t="s">
        <v>3497</v>
      </c>
      <c r="B1297" t="s">
        <v>289</v>
      </c>
      <c r="C1297" t="s">
        <v>46</v>
      </c>
      <c r="D1297" s="3">
        <v>72402</v>
      </c>
      <c r="E1297" t="s">
        <v>4659</v>
      </c>
      <c r="F1297" t="s">
        <v>48</v>
      </c>
      <c r="G1297" t="s">
        <v>49</v>
      </c>
      <c r="H1297" t="s">
        <v>50</v>
      </c>
      <c r="I1297" t="s">
        <v>51</v>
      </c>
      <c r="J1297" t="s">
        <v>102</v>
      </c>
      <c r="K1297" t="s">
        <v>102</v>
      </c>
      <c r="L1297" t="s">
        <v>263</v>
      </c>
      <c r="M1297" t="s">
        <v>52</v>
      </c>
      <c r="N1297" t="s">
        <v>3724</v>
      </c>
      <c r="O1297" t="s">
        <v>3498</v>
      </c>
      <c r="Q1297" s="3">
        <v>300001295659821</v>
      </c>
      <c r="R1297" t="s">
        <v>2243</v>
      </c>
      <c r="S1297">
        <v>0</v>
      </c>
      <c r="T1297">
        <v>0</v>
      </c>
      <c r="U1297" s="3">
        <v>2</v>
      </c>
      <c r="V1297" t="s">
        <v>3724</v>
      </c>
      <c r="W1297" t="s">
        <v>2575</v>
      </c>
      <c r="X1297" t="s">
        <v>2576</v>
      </c>
      <c r="Y1297" s="3">
        <v>33</v>
      </c>
      <c r="Z1297" t="s">
        <v>3725</v>
      </c>
      <c r="AA1297" t="s">
        <v>3726</v>
      </c>
      <c r="AB1297" t="s">
        <v>3727</v>
      </c>
      <c r="AC1297" t="s">
        <v>3723</v>
      </c>
      <c r="AD1297" t="s">
        <v>110</v>
      </c>
      <c r="AE1297" t="s">
        <v>60</v>
      </c>
      <c r="AF1297" t="s">
        <v>2578</v>
      </c>
      <c r="AG1297" t="s">
        <v>2579</v>
      </c>
      <c r="AH1297" s="3">
        <v>2</v>
      </c>
      <c r="AI1297" s="3">
        <v>2023</v>
      </c>
      <c r="AJ1297" s="4">
        <v>45175</v>
      </c>
      <c r="AK1297" s="5">
        <v>45205</v>
      </c>
      <c r="AL1297" t="s">
        <v>3580</v>
      </c>
      <c r="AM1297" t="s">
        <v>116</v>
      </c>
      <c r="AN1297">
        <v>70002.75</v>
      </c>
      <c r="AO1297">
        <v>515.41</v>
      </c>
      <c r="AQ1297" s="6">
        <v>515.41</v>
      </c>
    </row>
    <row r="1298" spans="1:43" x14ac:dyDescent="0.3">
      <c r="A1298" t="s">
        <v>3497</v>
      </c>
      <c r="B1298" t="s">
        <v>289</v>
      </c>
      <c r="C1298" t="s">
        <v>46</v>
      </c>
      <c r="D1298" s="3">
        <v>72402</v>
      </c>
      <c r="E1298" t="s">
        <v>4659</v>
      </c>
      <c r="F1298" t="s">
        <v>48</v>
      </c>
      <c r="G1298" t="s">
        <v>49</v>
      </c>
      <c r="H1298" t="s">
        <v>50</v>
      </c>
      <c r="I1298" t="s">
        <v>51</v>
      </c>
      <c r="J1298" t="s">
        <v>102</v>
      </c>
      <c r="K1298" t="s">
        <v>102</v>
      </c>
      <c r="L1298" t="s">
        <v>263</v>
      </c>
      <c r="M1298" t="s">
        <v>52</v>
      </c>
      <c r="N1298" t="s">
        <v>3724</v>
      </c>
      <c r="O1298" t="s">
        <v>3498</v>
      </c>
      <c r="Q1298" s="3">
        <v>300001295659821</v>
      </c>
      <c r="R1298" t="s">
        <v>2243</v>
      </c>
      <c r="S1298">
        <v>0</v>
      </c>
      <c r="T1298">
        <v>0</v>
      </c>
      <c r="U1298" s="3">
        <v>2</v>
      </c>
      <c r="V1298" t="s">
        <v>3724</v>
      </c>
      <c r="W1298" t="s">
        <v>2575</v>
      </c>
      <c r="X1298" t="s">
        <v>2576</v>
      </c>
      <c r="Y1298" s="3">
        <v>34</v>
      </c>
      <c r="Z1298" t="s">
        <v>3725</v>
      </c>
      <c r="AA1298" t="s">
        <v>3726</v>
      </c>
      <c r="AB1298" t="s">
        <v>3727</v>
      </c>
      <c r="AC1298" t="s">
        <v>3723</v>
      </c>
      <c r="AD1298" t="s">
        <v>110</v>
      </c>
      <c r="AE1298" t="s">
        <v>60</v>
      </c>
      <c r="AF1298" t="s">
        <v>2578</v>
      </c>
      <c r="AG1298" t="s">
        <v>2579</v>
      </c>
      <c r="AH1298" s="3">
        <v>2</v>
      </c>
      <c r="AI1298" s="3">
        <v>2023</v>
      </c>
      <c r="AJ1298" s="4">
        <v>45175</v>
      </c>
      <c r="AK1298" s="5">
        <v>45205</v>
      </c>
      <c r="AL1298" t="s">
        <v>3580</v>
      </c>
      <c r="AM1298" t="s">
        <v>116</v>
      </c>
      <c r="AN1298">
        <v>-70002.75</v>
      </c>
      <c r="AP1298">
        <v>515.41</v>
      </c>
      <c r="AQ1298" s="6">
        <v>-515.41</v>
      </c>
    </row>
    <row r="1299" spans="1:43" x14ac:dyDescent="0.3">
      <c r="A1299" t="s">
        <v>3497</v>
      </c>
      <c r="B1299" t="s">
        <v>289</v>
      </c>
      <c r="C1299" t="s">
        <v>46</v>
      </c>
      <c r="D1299" s="3">
        <v>72402</v>
      </c>
      <c r="E1299" t="s">
        <v>4659</v>
      </c>
      <c r="F1299" t="s">
        <v>48</v>
      </c>
      <c r="G1299" t="s">
        <v>49</v>
      </c>
      <c r="H1299" t="s">
        <v>50</v>
      </c>
      <c r="I1299" t="s">
        <v>51</v>
      </c>
      <c r="J1299" t="s">
        <v>102</v>
      </c>
      <c r="K1299" t="s">
        <v>102</v>
      </c>
      <c r="L1299" t="s">
        <v>263</v>
      </c>
      <c r="M1299" t="s">
        <v>52</v>
      </c>
      <c r="N1299" t="s">
        <v>2574</v>
      </c>
      <c r="O1299" t="s">
        <v>3498</v>
      </c>
      <c r="Q1299" s="3">
        <v>300001298100970</v>
      </c>
      <c r="R1299" t="s">
        <v>2243</v>
      </c>
      <c r="S1299">
        <v>1699972.4</v>
      </c>
      <c r="T1299">
        <v>696544.8</v>
      </c>
      <c r="U1299" s="3">
        <v>2</v>
      </c>
      <c r="V1299" t="s">
        <v>2574</v>
      </c>
      <c r="W1299" t="s">
        <v>2575</v>
      </c>
      <c r="X1299" t="s">
        <v>2576</v>
      </c>
      <c r="Y1299" s="3">
        <v>17</v>
      </c>
      <c r="Z1299" t="s">
        <v>3728</v>
      </c>
      <c r="AA1299" t="s">
        <v>3729</v>
      </c>
      <c r="AB1299" t="s">
        <v>3730</v>
      </c>
      <c r="AC1299" t="s">
        <v>3723</v>
      </c>
      <c r="AD1299" t="s">
        <v>1368</v>
      </c>
      <c r="AE1299" t="s">
        <v>60</v>
      </c>
      <c r="AF1299" t="s">
        <v>2578</v>
      </c>
      <c r="AG1299" t="s">
        <v>2579</v>
      </c>
      <c r="AH1299" s="3">
        <v>2</v>
      </c>
      <c r="AI1299" s="3">
        <v>2023</v>
      </c>
      <c r="AJ1299" s="4">
        <v>45175</v>
      </c>
      <c r="AK1299" s="5">
        <v>45205</v>
      </c>
      <c r="AL1299" t="s">
        <v>3580</v>
      </c>
      <c r="AM1299" t="s">
        <v>116</v>
      </c>
      <c r="AN1299">
        <v>70002.75</v>
      </c>
      <c r="AO1299">
        <v>515.41</v>
      </c>
      <c r="AQ1299" s="6">
        <v>515.41</v>
      </c>
    </row>
    <row r="1300" spans="1:43" x14ac:dyDescent="0.3">
      <c r="A1300" t="s">
        <v>3497</v>
      </c>
      <c r="B1300" t="s">
        <v>196</v>
      </c>
      <c r="C1300" t="s">
        <v>46</v>
      </c>
      <c r="D1300" s="3">
        <v>72440</v>
      </c>
      <c r="E1300" t="s">
        <v>4637</v>
      </c>
      <c r="F1300" t="s">
        <v>2240</v>
      </c>
      <c r="G1300" t="s">
        <v>49</v>
      </c>
      <c r="H1300" t="s">
        <v>50</v>
      </c>
      <c r="I1300" t="s">
        <v>51</v>
      </c>
      <c r="J1300" t="s">
        <v>102</v>
      </c>
      <c r="K1300" t="s">
        <v>102</v>
      </c>
      <c r="L1300" t="s">
        <v>263</v>
      </c>
      <c r="M1300" t="s">
        <v>52</v>
      </c>
      <c r="N1300" t="s">
        <v>2244</v>
      </c>
      <c r="O1300" t="s">
        <v>3498</v>
      </c>
      <c r="P1300" t="s">
        <v>2242</v>
      </c>
      <c r="Q1300" s="3">
        <v>300000882295738</v>
      </c>
      <c r="R1300" t="s">
        <v>2243</v>
      </c>
      <c r="S1300">
        <v>556000</v>
      </c>
      <c r="T1300">
        <v>58936</v>
      </c>
      <c r="U1300" s="3">
        <v>6</v>
      </c>
      <c r="V1300" t="s">
        <v>2244</v>
      </c>
      <c r="W1300" t="s">
        <v>2245</v>
      </c>
      <c r="X1300" t="s">
        <v>2246</v>
      </c>
      <c r="Y1300" s="3">
        <v>239</v>
      </c>
      <c r="Z1300" t="s">
        <v>2277</v>
      </c>
      <c r="AA1300" t="s">
        <v>3499</v>
      </c>
      <c r="AB1300" t="s">
        <v>3500</v>
      </c>
      <c r="AC1300" t="s">
        <v>3501</v>
      </c>
      <c r="AD1300" t="s">
        <v>110</v>
      </c>
      <c r="AE1300" t="s">
        <v>60</v>
      </c>
      <c r="AF1300" t="s">
        <v>2247</v>
      </c>
      <c r="AH1300" s="3">
        <v>0</v>
      </c>
      <c r="AI1300" s="3">
        <v>2023</v>
      </c>
      <c r="AJ1300" s="4">
        <v>45019</v>
      </c>
      <c r="AK1300" s="5">
        <v>45020</v>
      </c>
      <c r="AL1300" t="s">
        <v>3502</v>
      </c>
      <c r="AM1300" t="s">
        <v>116</v>
      </c>
      <c r="AN1300">
        <v>58936</v>
      </c>
      <c r="AO1300">
        <v>383.55</v>
      </c>
      <c r="AQ1300" s="6">
        <v>383.55</v>
      </c>
    </row>
    <row r="1301" spans="1:43" x14ac:dyDescent="0.3">
      <c r="A1301" t="s">
        <v>3497</v>
      </c>
      <c r="B1301" t="s">
        <v>440</v>
      </c>
      <c r="C1301" t="s">
        <v>46</v>
      </c>
      <c r="D1301" s="3">
        <v>72440</v>
      </c>
      <c r="E1301" t="s">
        <v>4637</v>
      </c>
      <c r="F1301" t="s">
        <v>48</v>
      </c>
      <c r="G1301" t="s">
        <v>49</v>
      </c>
      <c r="H1301" t="s">
        <v>50</v>
      </c>
      <c r="I1301" t="s">
        <v>51</v>
      </c>
      <c r="J1301" t="s">
        <v>102</v>
      </c>
      <c r="K1301" t="s">
        <v>102</v>
      </c>
      <c r="L1301" t="s">
        <v>263</v>
      </c>
      <c r="M1301" t="s">
        <v>52</v>
      </c>
      <c r="N1301" t="s">
        <v>3539</v>
      </c>
      <c r="O1301" t="s">
        <v>3498</v>
      </c>
      <c r="P1301" t="s">
        <v>3540</v>
      </c>
      <c r="Q1301" s="3">
        <v>300000871564518</v>
      </c>
      <c r="R1301" t="s">
        <v>2243</v>
      </c>
      <c r="S1301">
        <v>0</v>
      </c>
      <c r="T1301">
        <v>0</v>
      </c>
      <c r="U1301" s="3">
        <v>7</v>
      </c>
      <c r="V1301" t="s">
        <v>3539</v>
      </c>
      <c r="W1301" t="s">
        <v>2245</v>
      </c>
      <c r="X1301" t="s">
        <v>2246</v>
      </c>
      <c r="Y1301" s="3">
        <v>409</v>
      </c>
      <c r="Z1301" t="s">
        <v>3541</v>
      </c>
      <c r="AA1301" t="s">
        <v>3542</v>
      </c>
      <c r="AB1301" t="s">
        <v>3543</v>
      </c>
      <c r="AC1301" t="s">
        <v>3544</v>
      </c>
      <c r="AD1301" t="s">
        <v>110</v>
      </c>
      <c r="AE1301" t="s">
        <v>60</v>
      </c>
      <c r="AF1301" t="s">
        <v>2247</v>
      </c>
      <c r="AH1301" s="3">
        <v>0</v>
      </c>
      <c r="AI1301" s="3">
        <v>2024</v>
      </c>
      <c r="AJ1301" s="4">
        <v>45383</v>
      </c>
      <c r="AK1301" s="5">
        <v>45435</v>
      </c>
      <c r="AL1301" t="s">
        <v>3545</v>
      </c>
      <c r="AM1301" t="s">
        <v>116</v>
      </c>
      <c r="AN1301">
        <v>27310.5</v>
      </c>
      <c r="AO1301">
        <v>180.89000000000001</v>
      </c>
      <c r="AQ1301" s="6">
        <v>180.89000000000001</v>
      </c>
    </row>
    <row r="1302" spans="1:43" x14ac:dyDescent="0.3">
      <c r="A1302" t="s">
        <v>3497</v>
      </c>
      <c r="B1302" t="s">
        <v>440</v>
      </c>
      <c r="C1302" t="s">
        <v>46</v>
      </c>
      <c r="D1302" s="3">
        <v>72440</v>
      </c>
      <c r="E1302" t="s">
        <v>4637</v>
      </c>
      <c r="F1302" t="s">
        <v>48</v>
      </c>
      <c r="G1302" t="s">
        <v>49</v>
      </c>
      <c r="H1302" t="s">
        <v>50</v>
      </c>
      <c r="I1302" t="s">
        <v>51</v>
      </c>
      <c r="J1302" t="s">
        <v>102</v>
      </c>
      <c r="K1302" t="s">
        <v>102</v>
      </c>
      <c r="L1302" t="s">
        <v>263</v>
      </c>
      <c r="M1302" t="s">
        <v>52</v>
      </c>
      <c r="N1302" t="s">
        <v>3539</v>
      </c>
      <c r="O1302" t="s">
        <v>3498</v>
      </c>
      <c r="P1302" t="s">
        <v>3540</v>
      </c>
      <c r="Q1302" s="3">
        <v>300000871564518</v>
      </c>
      <c r="R1302" t="s">
        <v>2243</v>
      </c>
      <c r="S1302">
        <v>0</v>
      </c>
      <c r="T1302">
        <v>0</v>
      </c>
      <c r="U1302" s="3">
        <v>7</v>
      </c>
      <c r="V1302" t="s">
        <v>3539</v>
      </c>
      <c r="W1302" t="s">
        <v>2245</v>
      </c>
      <c r="X1302" t="s">
        <v>2246</v>
      </c>
      <c r="Y1302" s="3">
        <v>410</v>
      </c>
      <c r="Z1302" t="s">
        <v>3541</v>
      </c>
      <c r="AA1302" t="s">
        <v>3542</v>
      </c>
      <c r="AB1302" t="s">
        <v>3543</v>
      </c>
      <c r="AC1302" t="s">
        <v>3544</v>
      </c>
      <c r="AD1302" t="s">
        <v>110</v>
      </c>
      <c r="AE1302" t="s">
        <v>60</v>
      </c>
      <c r="AF1302" t="s">
        <v>2247</v>
      </c>
      <c r="AH1302" s="3">
        <v>0</v>
      </c>
      <c r="AI1302" s="3">
        <v>2024</v>
      </c>
      <c r="AJ1302" s="4">
        <v>45383</v>
      </c>
      <c r="AK1302" s="5">
        <v>45435</v>
      </c>
      <c r="AL1302" t="s">
        <v>3545</v>
      </c>
      <c r="AM1302" t="s">
        <v>116</v>
      </c>
      <c r="AN1302">
        <v>-27310.5</v>
      </c>
      <c r="AP1302">
        <v>180.89000000000001</v>
      </c>
      <c r="AQ1302" s="6">
        <v>-180.89000000000001</v>
      </c>
    </row>
    <row r="1303" spans="1:43" x14ac:dyDescent="0.3">
      <c r="A1303" t="s">
        <v>3497</v>
      </c>
      <c r="B1303" t="s">
        <v>196</v>
      </c>
      <c r="C1303" t="s">
        <v>46</v>
      </c>
      <c r="D1303" s="3">
        <v>72440</v>
      </c>
      <c r="E1303" t="s">
        <v>4637</v>
      </c>
      <c r="F1303" t="s">
        <v>48</v>
      </c>
      <c r="G1303" t="s">
        <v>49</v>
      </c>
      <c r="H1303" t="s">
        <v>50</v>
      </c>
      <c r="I1303" t="s">
        <v>51</v>
      </c>
      <c r="J1303" t="s">
        <v>102</v>
      </c>
      <c r="K1303" t="s">
        <v>102</v>
      </c>
      <c r="L1303" t="s">
        <v>263</v>
      </c>
      <c r="M1303" t="s">
        <v>52</v>
      </c>
      <c r="N1303" t="s">
        <v>2276</v>
      </c>
      <c r="O1303" t="s">
        <v>3498</v>
      </c>
      <c r="P1303" t="s">
        <v>2275</v>
      </c>
      <c r="Q1303" s="3">
        <v>300000881997230</v>
      </c>
      <c r="R1303" t="s">
        <v>2243</v>
      </c>
      <c r="S1303">
        <v>455175</v>
      </c>
      <c r="T1303">
        <v>48248.55</v>
      </c>
      <c r="U1303" s="3">
        <v>6</v>
      </c>
      <c r="V1303" t="s">
        <v>2276</v>
      </c>
      <c r="W1303" t="s">
        <v>2245</v>
      </c>
      <c r="X1303" t="s">
        <v>2246</v>
      </c>
      <c r="Y1303" s="3">
        <v>611</v>
      </c>
      <c r="Z1303" t="s">
        <v>3546</v>
      </c>
      <c r="AA1303" t="s">
        <v>3547</v>
      </c>
      <c r="AB1303" t="s">
        <v>3548</v>
      </c>
      <c r="AC1303" t="s">
        <v>3501</v>
      </c>
      <c r="AD1303" t="s">
        <v>110</v>
      </c>
      <c r="AE1303" t="s">
        <v>60</v>
      </c>
      <c r="AF1303" t="s">
        <v>2247</v>
      </c>
      <c r="AH1303" s="3">
        <v>0</v>
      </c>
      <c r="AI1303" s="3">
        <v>2023</v>
      </c>
      <c r="AJ1303" s="4">
        <v>45019</v>
      </c>
      <c r="AK1303" s="5">
        <v>45019</v>
      </c>
      <c r="AL1303" t="s">
        <v>3502</v>
      </c>
      <c r="AM1303" t="s">
        <v>116</v>
      </c>
      <c r="AN1303">
        <v>48248.55</v>
      </c>
      <c r="AO1303">
        <v>314</v>
      </c>
      <c r="AQ1303" s="6">
        <v>314</v>
      </c>
    </row>
    <row r="1304" spans="1:43" x14ac:dyDescent="0.3">
      <c r="A1304" t="s">
        <v>3497</v>
      </c>
      <c r="B1304" t="s">
        <v>144</v>
      </c>
      <c r="C1304" t="s">
        <v>46</v>
      </c>
      <c r="D1304" s="3">
        <v>72440</v>
      </c>
      <c r="E1304" t="s">
        <v>4637</v>
      </c>
      <c r="F1304" t="s">
        <v>48</v>
      </c>
      <c r="G1304" t="s">
        <v>49</v>
      </c>
      <c r="H1304" t="s">
        <v>50</v>
      </c>
      <c r="I1304" t="s">
        <v>51</v>
      </c>
      <c r="J1304" t="s">
        <v>102</v>
      </c>
      <c r="K1304" t="s">
        <v>102</v>
      </c>
      <c r="L1304" t="s">
        <v>263</v>
      </c>
      <c r="M1304" t="s">
        <v>52</v>
      </c>
      <c r="N1304" t="s">
        <v>2283</v>
      </c>
      <c r="O1304" t="s">
        <v>3498</v>
      </c>
      <c r="P1304" t="s">
        <v>2282</v>
      </c>
      <c r="Q1304" s="3">
        <v>300000893747611</v>
      </c>
      <c r="R1304" t="s">
        <v>2243</v>
      </c>
      <c r="S1304">
        <v>546000</v>
      </c>
      <c r="T1304">
        <v>57876</v>
      </c>
      <c r="U1304" s="3">
        <v>6</v>
      </c>
      <c r="V1304" t="s">
        <v>2283</v>
      </c>
      <c r="W1304" t="s">
        <v>2280</v>
      </c>
      <c r="X1304" t="s">
        <v>2281</v>
      </c>
      <c r="Y1304" s="3">
        <v>17</v>
      </c>
      <c r="Z1304" t="s">
        <v>3552</v>
      </c>
      <c r="AA1304" t="s">
        <v>3553</v>
      </c>
      <c r="AB1304" t="s">
        <v>3554</v>
      </c>
      <c r="AC1304" t="s">
        <v>3555</v>
      </c>
      <c r="AD1304" t="s">
        <v>110</v>
      </c>
      <c r="AE1304" t="s">
        <v>60</v>
      </c>
      <c r="AF1304" t="s">
        <v>2247</v>
      </c>
      <c r="AH1304" s="3">
        <v>0</v>
      </c>
      <c r="AI1304" s="3">
        <v>2023</v>
      </c>
      <c r="AJ1304" s="4">
        <v>44959</v>
      </c>
      <c r="AK1304" s="5">
        <v>45023</v>
      </c>
      <c r="AL1304" t="s">
        <v>3502</v>
      </c>
      <c r="AM1304" t="s">
        <v>116</v>
      </c>
      <c r="AN1304">
        <v>57876</v>
      </c>
      <c r="AO1304">
        <v>392.62</v>
      </c>
      <c r="AQ1304" s="6">
        <v>392.62</v>
      </c>
    </row>
    <row r="1305" spans="1:43" x14ac:dyDescent="0.3">
      <c r="A1305" t="s">
        <v>3497</v>
      </c>
      <c r="B1305" t="s">
        <v>156</v>
      </c>
      <c r="C1305" t="s">
        <v>46</v>
      </c>
      <c r="D1305" s="3">
        <v>72440</v>
      </c>
      <c r="E1305" t="s">
        <v>4637</v>
      </c>
      <c r="F1305" t="s">
        <v>48</v>
      </c>
      <c r="G1305" t="s">
        <v>49</v>
      </c>
      <c r="H1305" t="s">
        <v>50</v>
      </c>
      <c r="I1305" t="s">
        <v>51</v>
      </c>
      <c r="J1305" t="s">
        <v>102</v>
      </c>
      <c r="K1305" t="s">
        <v>102</v>
      </c>
      <c r="L1305" t="s">
        <v>263</v>
      </c>
      <c r="M1305" t="s">
        <v>52</v>
      </c>
      <c r="N1305" t="s">
        <v>2284</v>
      </c>
      <c r="O1305" t="s">
        <v>3498</v>
      </c>
      <c r="P1305" t="s">
        <v>2242</v>
      </c>
      <c r="Q1305" s="3">
        <v>300000902825938</v>
      </c>
      <c r="R1305" t="s">
        <v>2243</v>
      </c>
      <c r="S1305">
        <v>560000</v>
      </c>
      <c r="T1305">
        <v>59360</v>
      </c>
      <c r="U1305" s="3">
        <v>6</v>
      </c>
      <c r="V1305" t="s">
        <v>2284</v>
      </c>
      <c r="W1305" t="s">
        <v>2280</v>
      </c>
      <c r="X1305" t="s">
        <v>2281</v>
      </c>
      <c r="Y1305" s="3">
        <v>19</v>
      </c>
      <c r="Z1305" t="s">
        <v>3556</v>
      </c>
      <c r="AA1305" t="s">
        <v>3557</v>
      </c>
      <c r="AB1305" t="s">
        <v>3558</v>
      </c>
      <c r="AC1305" t="s">
        <v>3527</v>
      </c>
      <c r="AD1305" t="s">
        <v>110</v>
      </c>
      <c r="AE1305" t="s">
        <v>60</v>
      </c>
      <c r="AF1305" t="s">
        <v>2247</v>
      </c>
      <c r="AH1305" s="3">
        <v>0</v>
      </c>
      <c r="AI1305" s="3">
        <v>2023</v>
      </c>
      <c r="AJ1305" s="4">
        <v>44987</v>
      </c>
      <c r="AK1305" s="5">
        <v>45027</v>
      </c>
      <c r="AL1305" t="s">
        <v>3502</v>
      </c>
      <c r="AM1305" t="s">
        <v>116</v>
      </c>
      <c r="AN1305">
        <v>59360</v>
      </c>
      <c r="AO1305">
        <v>398.53000000000003</v>
      </c>
      <c r="AQ1305" s="6">
        <v>398.53000000000003</v>
      </c>
    </row>
    <row r="1306" spans="1:43" x14ac:dyDescent="0.3">
      <c r="A1306" t="s">
        <v>3497</v>
      </c>
      <c r="B1306" t="s">
        <v>156</v>
      </c>
      <c r="C1306" t="s">
        <v>46</v>
      </c>
      <c r="D1306" s="3">
        <v>72440</v>
      </c>
      <c r="E1306" t="s">
        <v>4637</v>
      </c>
      <c r="F1306" t="s">
        <v>48</v>
      </c>
      <c r="G1306" t="s">
        <v>49</v>
      </c>
      <c r="H1306" t="s">
        <v>50</v>
      </c>
      <c r="I1306" t="s">
        <v>51</v>
      </c>
      <c r="J1306" t="s">
        <v>102</v>
      </c>
      <c r="K1306" t="s">
        <v>102</v>
      </c>
      <c r="L1306" t="s">
        <v>263</v>
      </c>
      <c r="M1306" t="s">
        <v>52</v>
      </c>
      <c r="N1306" t="s">
        <v>2286</v>
      </c>
      <c r="O1306" t="s">
        <v>3498</v>
      </c>
      <c r="P1306" t="s">
        <v>2285</v>
      </c>
      <c r="Q1306" s="3">
        <v>300000903236051</v>
      </c>
      <c r="R1306" t="s">
        <v>2243</v>
      </c>
      <c r="S1306">
        <v>695000</v>
      </c>
      <c r="T1306">
        <v>73670</v>
      </c>
      <c r="U1306" s="3">
        <v>6</v>
      </c>
      <c r="V1306" t="s">
        <v>2286</v>
      </c>
      <c r="W1306" t="s">
        <v>2245</v>
      </c>
      <c r="X1306" t="s">
        <v>2246</v>
      </c>
      <c r="Y1306" s="3">
        <v>30</v>
      </c>
      <c r="Z1306" t="s">
        <v>3559</v>
      </c>
      <c r="AA1306" t="s">
        <v>3560</v>
      </c>
      <c r="AB1306" t="s">
        <v>3561</v>
      </c>
      <c r="AC1306" t="s">
        <v>3562</v>
      </c>
      <c r="AD1306" t="s">
        <v>110</v>
      </c>
      <c r="AE1306" t="s">
        <v>60</v>
      </c>
      <c r="AF1306" t="s">
        <v>2247</v>
      </c>
      <c r="AH1306" s="3">
        <v>0</v>
      </c>
      <c r="AI1306" s="3">
        <v>2023</v>
      </c>
      <c r="AJ1306" s="4">
        <v>44986</v>
      </c>
      <c r="AK1306" s="5">
        <v>45028</v>
      </c>
      <c r="AL1306" t="s">
        <v>3502</v>
      </c>
      <c r="AM1306" t="s">
        <v>116</v>
      </c>
      <c r="AN1306">
        <v>73670</v>
      </c>
      <c r="AO1306">
        <v>494.61</v>
      </c>
      <c r="AQ1306" s="6">
        <v>494.61</v>
      </c>
    </row>
    <row r="1307" spans="1:43" x14ac:dyDescent="0.3">
      <c r="A1307" t="s">
        <v>3497</v>
      </c>
      <c r="B1307" t="s">
        <v>196</v>
      </c>
      <c r="C1307" t="s">
        <v>46</v>
      </c>
      <c r="D1307" s="3">
        <v>72440</v>
      </c>
      <c r="E1307" t="s">
        <v>4637</v>
      </c>
      <c r="F1307" t="s">
        <v>48</v>
      </c>
      <c r="G1307" t="s">
        <v>49</v>
      </c>
      <c r="H1307" t="s">
        <v>50</v>
      </c>
      <c r="I1307" t="s">
        <v>51</v>
      </c>
      <c r="J1307" t="s">
        <v>102</v>
      </c>
      <c r="K1307" t="s">
        <v>102</v>
      </c>
      <c r="L1307" t="s">
        <v>263</v>
      </c>
      <c r="M1307" t="s">
        <v>52</v>
      </c>
      <c r="N1307" t="s">
        <v>2298</v>
      </c>
      <c r="O1307" t="s">
        <v>3498</v>
      </c>
      <c r="P1307" t="s">
        <v>2297</v>
      </c>
      <c r="Q1307" s="3">
        <v>300000912073940</v>
      </c>
      <c r="R1307" t="s">
        <v>2243</v>
      </c>
      <c r="S1307">
        <v>590750</v>
      </c>
      <c r="T1307">
        <v>62619.5</v>
      </c>
      <c r="U1307" s="3">
        <v>6</v>
      </c>
      <c r="V1307" t="s">
        <v>2298</v>
      </c>
      <c r="W1307" t="s">
        <v>2245</v>
      </c>
      <c r="X1307" t="s">
        <v>2246</v>
      </c>
      <c r="Y1307" s="3">
        <v>17</v>
      </c>
      <c r="Z1307" t="s">
        <v>3568</v>
      </c>
      <c r="AA1307" t="s">
        <v>3569</v>
      </c>
      <c r="AB1307" t="s">
        <v>3570</v>
      </c>
      <c r="AC1307" t="s">
        <v>3571</v>
      </c>
      <c r="AD1307" t="s">
        <v>110</v>
      </c>
      <c r="AE1307" t="s">
        <v>60</v>
      </c>
      <c r="AF1307" t="s">
        <v>2247</v>
      </c>
      <c r="AH1307" s="3">
        <v>0</v>
      </c>
      <c r="AI1307" s="3">
        <v>2023</v>
      </c>
      <c r="AJ1307" s="4">
        <v>45017</v>
      </c>
      <c r="AK1307" s="5">
        <v>45031</v>
      </c>
      <c r="AL1307" t="s">
        <v>3502</v>
      </c>
      <c r="AM1307" t="s">
        <v>116</v>
      </c>
      <c r="AN1307">
        <v>62619.5</v>
      </c>
      <c r="AO1307">
        <v>407.52</v>
      </c>
      <c r="AQ1307" s="6">
        <v>407.52</v>
      </c>
    </row>
    <row r="1308" spans="1:43" x14ac:dyDescent="0.3">
      <c r="A1308" t="s">
        <v>3497</v>
      </c>
      <c r="B1308" t="s">
        <v>162</v>
      </c>
      <c r="C1308" t="s">
        <v>46</v>
      </c>
      <c r="D1308" s="3">
        <v>72440</v>
      </c>
      <c r="E1308" t="s">
        <v>4637</v>
      </c>
      <c r="F1308" t="s">
        <v>48</v>
      </c>
      <c r="G1308" t="s">
        <v>49</v>
      </c>
      <c r="H1308" t="s">
        <v>50</v>
      </c>
      <c r="I1308" t="s">
        <v>51</v>
      </c>
      <c r="J1308" t="s">
        <v>102</v>
      </c>
      <c r="K1308" t="s">
        <v>102</v>
      </c>
      <c r="L1308" t="s">
        <v>263</v>
      </c>
      <c r="M1308" t="s">
        <v>52</v>
      </c>
      <c r="N1308" t="s">
        <v>2337</v>
      </c>
      <c r="O1308" t="s">
        <v>3498</v>
      </c>
      <c r="P1308" t="s">
        <v>2336</v>
      </c>
      <c r="Q1308" s="3">
        <v>300000974374199</v>
      </c>
      <c r="R1308" t="s">
        <v>2243</v>
      </c>
      <c r="S1308">
        <v>532000</v>
      </c>
      <c r="T1308">
        <v>56392</v>
      </c>
      <c r="U1308" s="3">
        <v>6</v>
      </c>
      <c r="V1308" t="s">
        <v>2337</v>
      </c>
      <c r="W1308" t="s">
        <v>2280</v>
      </c>
      <c r="X1308" t="s">
        <v>2281</v>
      </c>
      <c r="Y1308" s="3">
        <v>35</v>
      </c>
      <c r="Z1308" t="s">
        <v>3600</v>
      </c>
      <c r="AA1308" t="s">
        <v>3601</v>
      </c>
      <c r="AB1308" t="s">
        <v>3602</v>
      </c>
      <c r="AC1308" t="s">
        <v>3603</v>
      </c>
      <c r="AD1308" t="s">
        <v>110</v>
      </c>
      <c r="AE1308" t="s">
        <v>60</v>
      </c>
      <c r="AF1308" t="s">
        <v>2247</v>
      </c>
      <c r="AH1308" s="3">
        <v>0</v>
      </c>
      <c r="AI1308" s="3">
        <v>2023</v>
      </c>
      <c r="AJ1308" s="4">
        <v>45048</v>
      </c>
      <c r="AK1308" s="5">
        <v>45061</v>
      </c>
      <c r="AL1308" t="s">
        <v>3502</v>
      </c>
      <c r="AM1308" t="s">
        <v>116</v>
      </c>
      <c r="AN1308">
        <v>56392</v>
      </c>
      <c r="AO1308">
        <v>367.16</v>
      </c>
      <c r="AQ1308" s="6">
        <v>367.16</v>
      </c>
    </row>
    <row r="1309" spans="1:43" x14ac:dyDescent="0.3">
      <c r="A1309" t="s">
        <v>3497</v>
      </c>
      <c r="B1309" t="s">
        <v>162</v>
      </c>
      <c r="C1309" t="s">
        <v>46</v>
      </c>
      <c r="D1309" s="3">
        <v>72440</v>
      </c>
      <c r="E1309" t="s">
        <v>4637</v>
      </c>
      <c r="F1309" t="s">
        <v>48</v>
      </c>
      <c r="G1309" t="s">
        <v>49</v>
      </c>
      <c r="H1309" t="s">
        <v>50</v>
      </c>
      <c r="I1309" t="s">
        <v>51</v>
      </c>
      <c r="J1309" t="s">
        <v>102</v>
      </c>
      <c r="K1309" t="s">
        <v>102</v>
      </c>
      <c r="L1309" t="s">
        <v>263</v>
      </c>
      <c r="M1309" t="s">
        <v>52</v>
      </c>
      <c r="N1309" t="s">
        <v>2344</v>
      </c>
      <c r="O1309" t="s">
        <v>3498</v>
      </c>
      <c r="P1309" t="s">
        <v>2343</v>
      </c>
      <c r="Q1309" s="3">
        <v>300000974374266</v>
      </c>
      <c r="R1309" t="s">
        <v>2243</v>
      </c>
      <c r="S1309">
        <v>535525</v>
      </c>
      <c r="T1309">
        <v>56765.65</v>
      </c>
      <c r="U1309" s="3">
        <v>6</v>
      </c>
      <c r="V1309" t="s">
        <v>2344</v>
      </c>
      <c r="W1309" t="s">
        <v>2245</v>
      </c>
      <c r="X1309" t="s">
        <v>2246</v>
      </c>
      <c r="Y1309" s="3">
        <v>22</v>
      </c>
      <c r="Z1309" t="s">
        <v>3600</v>
      </c>
      <c r="AA1309" t="s">
        <v>3604</v>
      </c>
      <c r="AB1309" t="s">
        <v>3602</v>
      </c>
      <c r="AC1309" t="s">
        <v>3605</v>
      </c>
      <c r="AD1309" t="s">
        <v>110</v>
      </c>
      <c r="AE1309" t="s">
        <v>60</v>
      </c>
      <c r="AF1309" t="s">
        <v>2247</v>
      </c>
      <c r="AH1309" s="3">
        <v>0</v>
      </c>
      <c r="AI1309" s="3">
        <v>2023</v>
      </c>
      <c r="AJ1309" s="4">
        <v>45047</v>
      </c>
      <c r="AK1309" s="5">
        <v>45061</v>
      </c>
      <c r="AL1309" t="s">
        <v>3502</v>
      </c>
      <c r="AM1309" t="s">
        <v>116</v>
      </c>
      <c r="AN1309">
        <v>56765.65</v>
      </c>
      <c r="AO1309">
        <v>369.59000000000003</v>
      </c>
      <c r="AQ1309" s="6">
        <v>369.59000000000003</v>
      </c>
    </row>
    <row r="1310" spans="1:43" x14ac:dyDescent="0.3">
      <c r="A1310" t="s">
        <v>3497</v>
      </c>
      <c r="B1310" t="s">
        <v>196</v>
      </c>
      <c r="C1310" t="s">
        <v>46</v>
      </c>
      <c r="D1310" s="3">
        <v>72440</v>
      </c>
      <c r="E1310" t="s">
        <v>4637</v>
      </c>
      <c r="F1310" t="s">
        <v>48</v>
      </c>
      <c r="G1310" t="s">
        <v>49</v>
      </c>
      <c r="H1310" t="s">
        <v>50</v>
      </c>
      <c r="I1310" t="s">
        <v>51</v>
      </c>
      <c r="J1310" t="s">
        <v>102</v>
      </c>
      <c r="K1310" t="s">
        <v>102</v>
      </c>
      <c r="L1310" t="s">
        <v>263</v>
      </c>
      <c r="M1310" t="s">
        <v>52</v>
      </c>
      <c r="N1310" t="s">
        <v>2350</v>
      </c>
      <c r="O1310" t="s">
        <v>3498</v>
      </c>
      <c r="P1310" t="s">
        <v>2349</v>
      </c>
      <c r="Q1310" s="3">
        <v>300000980904994</v>
      </c>
      <c r="R1310" t="s">
        <v>2243</v>
      </c>
      <c r="S1310">
        <v>605500.99</v>
      </c>
      <c r="T1310">
        <v>64183.1</v>
      </c>
      <c r="U1310" s="3">
        <v>6</v>
      </c>
      <c r="V1310" t="s">
        <v>2350</v>
      </c>
      <c r="W1310" t="s">
        <v>2280</v>
      </c>
      <c r="X1310" t="s">
        <v>2281</v>
      </c>
      <c r="Y1310" s="3">
        <v>15</v>
      </c>
      <c r="Z1310" t="s">
        <v>3606</v>
      </c>
      <c r="AA1310" t="s">
        <v>3607</v>
      </c>
      <c r="AB1310" t="s">
        <v>3608</v>
      </c>
      <c r="AC1310" t="s">
        <v>3609</v>
      </c>
      <c r="AD1310" t="s">
        <v>110</v>
      </c>
      <c r="AE1310" t="s">
        <v>60</v>
      </c>
      <c r="AF1310" t="s">
        <v>2247</v>
      </c>
      <c r="AH1310" s="3">
        <v>0</v>
      </c>
      <c r="AI1310" s="3">
        <v>2023</v>
      </c>
      <c r="AJ1310" s="4">
        <v>45018</v>
      </c>
      <c r="AK1310" s="5">
        <v>45064</v>
      </c>
      <c r="AL1310" t="s">
        <v>3502</v>
      </c>
      <c r="AM1310" t="s">
        <v>116</v>
      </c>
      <c r="AN1310">
        <v>64183.1</v>
      </c>
      <c r="AO1310">
        <v>417.7</v>
      </c>
      <c r="AQ1310" s="6">
        <v>417.7</v>
      </c>
    </row>
    <row r="1311" spans="1:43" x14ac:dyDescent="0.3">
      <c r="A1311" t="s">
        <v>3497</v>
      </c>
      <c r="B1311" t="s">
        <v>45</v>
      </c>
      <c r="C1311" t="s">
        <v>46</v>
      </c>
      <c r="D1311" s="3">
        <v>72440</v>
      </c>
      <c r="E1311" t="s">
        <v>4637</v>
      </c>
      <c r="F1311" t="s">
        <v>48</v>
      </c>
      <c r="G1311" t="s">
        <v>49</v>
      </c>
      <c r="H1311" t="s">
        <v>50</v>
      </c>
      <c r="I1311" t="s">
        <v>51</v>
      </c>
      <c r="J1311" t="s">
        <v>102</v>
      </c>
      <c r="K1311" t="s">
        <v>102</v>
      </c>
      <c r="L1311" t="s">
        <v>263</v>
      </c>
      <c r="M1311" t="s">
        <v>52</v>
      </c>
      <c r="N1311" t="s">
        <v>2425</v>
      </c>
      <c r="O1311" t="s">
        <v>3498</v>
      </c>
      <c r="P1311" t="s">
        <v>2424</v>
      </c>
      <c r="Q1311" s="3">
        <v>300001029574369</v>
      </c>
      <c r="R1311" t="s">
        <v>2243</v>
      </c>
      <c r="S1311">
        <v>513305</v>
      </c>
      <c r="T1311">
        <v>54410.33</v>
      </c>
      <c r="U1311" s="3">
        <v>6</v>
      </c>
      <c r="V1311" t="s">
        <v>2425</v>
      </c>
      <c r="W1311" t="s">
        <v>2245</v>
      </c>
      <c r="X1311" t="s">
        <v>2246</v>
      </c>
      <c r="Y1311" s="3">
        <v>59</v>
      </c>
      <c r="Z1311" t="s">
        <v>3594</v>
      </c>
      <c r="AA1311" t="s">
        <v>3627</v>
      </c>
      <c r="AB1311" t="s">
        <v>3628</v>
      </c>
      <c r="AC1311" t="s">
        <v>3629</v>
      </c>
      <c r="AD1311" t="s">
        <v>110</v>
      </c>
      <c r="AE1311" t="s">
        <v>60</v>
      </c>
      <c r="AF1311" t="s">
        <v>2247</v>
      </c>
      <c r="AH1311" s="3">
        <v>0</v>
      </c>
      <c r="AI1311" s="3">
        <v>2023</v>
      </c>
      <c r="AJ1311" s="4">
        <v>45078</v>
      </c>
      <c r="AK1311" s="5">
        <v>45084</v>
      </c>
      <c r="AL1311" t="s">
        <v>3502</v>
      </c>
      <c r="AM1311" t="s">
        <v>116</v>
      </c>
      <c r="AN1311">
        <v>54410.33</v>
      </c>
      <c r="AO1311">
        <v>383.39</v>
      </c>
      <c r="AQ1311" s="6">
        <v>383.39</v>
      </c>
    </row>
    <row r="1312" spans="1:43" x14ac:dyDescent="0.3">
      <c r="A1312" t="s">
        <v>3497</v>
      </c>
      <c r="B1312" t="s">
        <v>230</v>
      </c>
      <c r="C1312" t="s">
        <v>46</v>
      </c>
      <c r="D1312" s="3">
        <v>72440</v>
      </c>
      <c r="E1312" t="s">
        <v>4637</v>
      </c>
      <c r="F1312" t="s">
        <v>48</v>
      </c>
      <c r="G1312" t="s">
        <v>49</v>
      </c>
      <c r="H1312" t="s">
        <v>50</v>
      </c>
      <c r="I1312" t="s">
        <v>51</v>
      </c>
      <c r="J1312" t="s">
        <v>102</v>
      </c>
      <c r="K1312" t="s">
        <v>102</v>
      </c>
      <c r="L1312" t="s">
        <v>263</v>
      </c>
      <c r="M1312" t="s">
        <v>52</v>
      </c>
      <c r="N1312" t="s">
        <v>2440</v>
      </c>
      <c r="O1312" t="s">
        <v>3498</v>
      </c>
      <c r="P1312" t="s">
        <v>2439</v>
      </c>
      <c r="Q1312" s="3">
        <v>300001098255148</v>
      </c>
      <c r="R1312" t="s">
        <v>2243</v>
      </c>
      <c r="S1312">
        <v>486500</v>
      </c>
      <c r="T1312">
        <v>51569</v>
      </c>
      <c r="U1312" s="3">
        <v>6</v>
      </c>
      <c r="V1312" t="s">
        <v>2440</v>
      </c>
      <c r="W1312" t="s">
        <v>2280</v>
      </c>
      <c r="X1312" t="s">
        <v>2281</v>
      </c>
      <c r="Y1312" s="3">
        <v>33</v>
      </c>
      <c r="Z1312" t="s">
        <v>3639</v>
      </c>
      <c r="AA1312" t="s">
        <v>3640</v>
      </c>
      <c r="AB1312" t="s">
        <v>3641</v>
      </c>
      <c r="AC1312" t="s">
        <v>3642</v>
      </c>
      <c r="AD1312" t="s">
        <v>110</v>
      </c>
      <c r="AE1312" t="s">
        <v>60</v>
      </c>
      <c r="AF1312" t="s">
        <v>2247</v>
      </c>
      <c r="AH1312" s="3">
        <v>0</v>
      </c>
      <c r="AI1312" s="3">
        <v>2023</v>
      </c>
      <c r="AJ1312" s="4">
        <v>45109</v>
      </c>
      <c r="AK1312" s="5">
        <v>45114</v>
      </c>
      <c r="AL1312" t="s">
        <v>3502</v>
      </c>
      <c r="AM1312" t="s">
        <v>116</v>
      </c>
      <c r="AN1312">
        <v>51569</v>
      </c>
      <c r="AO1312">
        <v>374.09000000000003</v>
      </c>
      <c r="AQ1312" s="6">
        <v>374.09000000000003</v>
      </c>
    </row>
    <row r="1313" spans="1:43" x14ac:dyDescent="0.3">
      <c r="A1313" t="s">
        <v>3497</v>
      </c>
      <c r="B1313" t="s">
        <v>230</v>
      </c>
      <c r="C1313" t="s">
        <v>46</v>
      </c>
      <c r="D1313" s="3">
        <v>72440</v>
      </c>
      <c r="E1313" t="s">
        <v>4637</v>
      </c>
      <c r="F1313" t="s">
        <v>48</v>
      </c>
      <c r="G1313" t="s">
        <v>49</v>
      </c>
      <c r="H1313" t="s">
        <v>50</v>
      </c>
      <c r="I1313" t="s">
        <v>51</v>
      </c>
      <c r="J1313" t="s">
        <v>102</v>
      </c>
      <c r="K1313" t="s">
        <v>102</v>
      </c>
      <c r="L1313" t="s">
        <v>263</v>
      </c>
      <c r="M1313" t="s">
        <v>52</v>
      </c>
      <c r="N1313" t="s">
        <v>2442</v>
      </c>
      <c r="O1313" t="s">
        <v>3498</v>
      </c>
      <c r="P1313" t="s">
        <v>2441</v>
      </c>
      <c r="Q1313" s="3">
        <v>300001098255474</v>
      </c>
      <c r="R1313" t="s">
        <v>2243</v>
      </c>
      <c r="S1313">
        <v>513305</v>
      </c>
      <c r="T1313">
        <v>54410.33</v>
      </c>
      <c r="U1313" s="3">
        <v>6</v>
      </c>
      <c r="V1313" t="s">
        <v>2442</v>
      </c>
      <c r="W1313" t="s">
        <v>2245</v>
      </c>
      <c r="X1313" t="s">
        <v>2246</v>
      </c>
      <c r="Y1313" s="3">
        <v>16</v>
      </c>
      <c r="Z1313" t="s">
        <v>3643</v>
      </c>
      <c r="AA1313" t="s">
        <v>3644</v>
      </c>
      <c r="AB1313" t="s">
        <v>3645</v>
      </c>
      <c r="AC1313" t="s">
        <v>3646</v>
      </c>
      <c r="AD1313" t="s">
        <v>110</v>
      </c>
      <c r="AE1313" t="s">
        <v>60</v>
      </c>
      <c r="AF1313" t="s">
        <v>2247</v>
      </c>
      <c r="AH1313" s="3">
        <v>0</v>
      </c>
      <c r="AI1313" s="3">
        <v>2023</v>
      </c>
      <c r="AJ1313" s="4">
        <v>45108</v>
      </c>
      <c r="AK1313" s="5">
        <v>45116</v>
      </c>
      <c r="AL1313" t="s">
        <v>3502</v>
      </c>
      <c r="AM1313" t="s">
        <v>116</v>
      </c>
      <c r="AN1313">
        <v>54410.33</v>
      </c>
      <c r="AO1313">
        <v>394.71000000000004</v>
      </c>
      <c r="AQ1313" s="6">
        <v>394.71000000000004</v>
      </c>
    </row>
    <row r="1314" spans="1:43" x14ac:dyDescent="0.3">
      <c r="A1314" t="s">
        <v>3497</v>
      </c>
      <c r="B1314" t="s">
        <v>45</v>
      </c>
      <c r="C1314" t="s">
        <v>46</v>
      </c>
      <c r="D1314" s="3">
        <v>72440</v>
      </c>
      <c r="E1314" t="s">
        <v>4637</v>
      </c>
      <c r="F1314" t="s">
        <v>48</v>
      </c>
      <c r="G1314" t="s">
        <v>49</v>
      </c>
      <c r="H1314" t="s">
        <v>50</v>
      </c>
      <c r="I1314" t="s">
        <v>51</v>
      </c>
      <c r="J1314" t="s">
        <v>102</v>
      </c>
      <c r="K1314" t="s">
        <v>102</v>
      </c>
      <c r="L1314" t="s">
        <v>263</v>
      </c>
      <c r="M1314" t="s">
        <v>52</v>
      </c>
      <c r="N1314" t="s">
        <v>2469</v>
      </c>
      <c r="O1314" t="s">
        <v>3498</v>
      </c>
      <c r="P1314" t="s">
        <v>2343</v>
      </c>
      <c r="Q1314" s="3">
        <v>300001126660260</v>
      </c>
      <c r="R1314" t="s">
        <v>2243</v>
      </c>
      <c r="S1314">
        <v>520062.2</v>
      </c>
      <c r="T1314">
        <v>55126.590000000004</v>
      </c>
      <c r="U1314" s="3">
        <v>6</v>
      </c>
      <c r="V1314" t="s">
        <v>2469</v>
      </c>
      <c r="W1314" t="s">
        <v>2280</v>
      </c>
      <c r="X1314" t="s">
        <v>2281</v>
      </c>
      <c r="Y1314" s="3">
        <v>28</v>
      </c>
      <c r="Z1314" t="s">
        <v>3658</v>
      </c>
      <c r="AA1314" t="s">
        <v>3659</v>
      </c>
      <c r="AB1314" t="s">
        <v>3660</v>
      </c>
      <c r="AC1314" t="s">
        <v>3661</v>
      </c>
      <c r="AD1314" t="s">
        <v>110</v>
      </c>
      <c r="AE1314" t="s">
        <v>60</v>
      </c>
      <c r="AF1314" t="s">
        <v>2247</v>
      </c>
      <c r="AH1314" s="3">
        <v>0</v>
      </c>
      <c r="AI1314" s="3">
        <v>2023</v>
      </c>
      <c r="AJ1314" s="4">
        <v>45079</v>
      </c>
      <c r="AK1314" s="5">
        <v>45128</v>
      </c>
      <c r="AL1314" t="s">
        <v>3502</v>
      </c>
      <c r="AM1314" t="s">
        <v>116</v>
      </c>
      <c r="AN1314">
        <v>55126.590000000004</v>
      </c>
      <c r="AO1314">
        <v>388.43</v>
      </c>
      <c r="AQ1314" s="6">
        <v>388.43</v>
      </c>
    </row>
    <row r="1315" spans="1:43" x14ac:dyDescent="0.3">
      <c r="A1315" t="s">
        <v>3497</v>
      </c>
      <c r="B1315" t="s">
        <v>446</v>
      </c>
      <c r="C1315" t="s">
        <v>46</v>
      </c>
      <c r="D1315" s="3">
        <v>72440</v>
      </c>
      <c r="E1315" t="s">
        <v>4637</v>
      </c>
      <c r="F1315" t="s">
        <v>48</v>
      </c>
      <c r="G1315" t="s">
        <v>49</v>
      </c>
      <c r="H1315" t="s">
        <v>50</v>
      </c>
      <c r="I1315" t="s">
        <v>51</v>
      </c>
      <c r="J1315" t="s">
        <v>102</v>
      </c>
      <c r="K1315" t="s">
        <v>102</v>
      </c>
      <c r="L1315" t="s">
        <v>263</v>
      </c>
      <c r="M1315" t="s">
        <v>52</v>
      </c>
      <c r="N1315" t="s">
        <v>2511</v>
      </c>
      <c r="O1315" t="s">
        <v>3498</v>
      </c>
      <c r="P1315" t="s">
        <v>2510</v>
      </c>
      <c r="Q1315" s="3">
        <v>300001165785542</v>
      </c>
      <c r="R1315" t="s">
        <v>2243</v>
      </c>
      <c r="S1315">
        <v>489190</v>
      </c>
      <c r="T1315">
        <v>51854.14</v>
      </c>
      <c r="U1315" s="3">
        <v>6</v>
      </c>
      <c r="V1315" t="s">
        <v>2511</v>
      </c>
      <c r="W1315" t="s">
        <v>2245</v>
      </c>
      <c r="X1315" t="s">
        <v>2246</v>
      </c>
      <c r="Y1315" s="3">
        <v>35</v>
      </c>
      <c r="Z1315" t="s">
        <v>3677</v>
      </c>
      <c r="AA1315" t="s">
        <v>3678</v>
      </c>
      <c r="AB1315" t="s">
        <v>3679</v>
      </c>
      <c r="AC1315" t="s">
        <v>3680</v>
      </c>
      <c r="AD1315" t="s">
        <v>110</v>
      </c>
      <c r="AE1315" t="s">
        <v>60</v>
      </c>
      <c r="AF1315" t="s">
        <v>2247</v>
      </c>
      <c r="AH1315" s="3">
        <v>0</v>
      </c>
      <c r="AI1315" s="3">
        <v>2023</v>
      </c>
      <c r="AJ1315" s="4">
        <v>45139</v>
      </c>
      <c r="AK1315" s="5">
        <v>45147</v>
      </c>
      <c r="AL1315" t="s">
        <v>3502</v>
      </c>
      <c r="AM1315" t="s">
        <v>116</v>
      </c>
      <c r="AN1315">
        <v>51854.14</v>
      </c>
      <c r="AO1315">
        <v>379.13</v>
      </c>
      <c r="AQ1315" s="6">
        <v>379.13</v>
      </c>
    </row>
    <row r="1316" spans="1:43" x14ac:dyDescent="0.3">
      <c r="A1316" t="s">
        <v>3497</v>
      </c>
      <c r="B1316" t="s">
        <v>230</v>
      </c>
      <c r="C1316" t="s">
        <v>46</v>
      </c>
      <c r="D1316" s="3">
        <v>72440</v>
      </c>
      <c r="E1316" t="s">
        <v>4637</v>
      </c>
      <c r="F1316" t="s">
        <v>48</v>
      </c>
      <c r="G1316" t="s">
        <v>49</v>
      </c>
      <c r="H1316" t="s">
        <v>50</v>
      </c>
      <c r="I1316" t="s">
        <v>51</v>
      </c>
      <c r="J1316" t="s">
        <v>102</v>
      </c>
      <c r="K1316" t="s">
        <v>102</v>
      </c>
      <c r="L1316" t="s">
        <v>263</v>
      </c>
      <c r="M1316" t="s">
        <v>52</v>
      </c>
      <c r="N1316" t="s">
        <v>2516</v>
      </c>
      <c r="O1316" t="s">
        <v>3498</v>
      </c>
      <c r="P1316" t="s">
        <v>2441</v>
      </c>
      <c r="Q1316" s="3">
        <v>300001166066083</v>
      </c>
      <c r="R1316" t="s">
        <v>2243</v>
      </c>
      <c r="S1316">
        <v>486500</v>
      </c>
      <c r="T1316">
        <v>51569</v>
      </c>
      <c r="U1316" s="3">
        <v>6</v>
      </c>
      <c r="V1316" t="s">
        <v>2516</v>
      </c>
      <c r="W1316" t="s">
        <v>2280</v>
      </c>
      <c r="X1316" t="s">
        <v>2281</v>
      </c>
      <c r="Y1316" s="3">
        <v>15</v>
      </c>
      <c r="Z1316" t="s">
        <v>3677</v>
      </c>
      <c r="AA1316" t="s">
        <v>3681</v>
      </c>
      <c r="AB1316" t="s">
        <v>3682</v>
      </c>
      <c r="AC1316" t="s">
        <v>3642</v>
      </c>
      <c r="AD1316" t="s">
        <v>110</v>
      </c>
      <c r="AE1316" t="s">
        <v>60</v>
      </c>
      <c r="AF1316" t="s">
        <v>2247</v>
      </c>
      <c r="AH1316" s="3">
        <v>0</v>
      </c>
      <c r="AI1316" s="3">
        <v>2023</v>
      </c>
      <c r="AJ1316" s="4">
        <v>45109</v>
      </c>
      <c r="AK1316" s="5">
        <v>45147</v>
      </c>
      <c r="AL1316" t="s">
        <v>3502</v>
      </c>
      <c r="AM1316" t="s">
        <v>116</v>
      </c>
      <c r="AN1316">
        <v>51569</v>
      </c>
      <c r="AO1316">
        <v>374.09000000000003</v>
      </c>
      <c r="AQ1316" s="6">
        <v>374.09000000000003</v>
      </c>
    </row>
    <row r="1317" spans="1:43" x14ac:dyDescent="0.3">
      <c r="A1317" t="s">
        <v>3497</v>
      </c>
      <c r="B1317" t="s">
        <v>446</v>
      </c>
      <c r="C1317" t="s">
        <v>46</v>
      </c>
      <c r="D1317" s="3">
        <v>72440</v>
      </c>
      <c r="E1317" t="s">
        <v>4637</v>
      </c>
      <c r="F1317" t="s">
        <v>48</v>
      </c>
      <c r="G1317" t="s">
        <v>49</v>
      </c>
      <c r="H1317" t="s">
        <v>50</v>
      </c>
      <c r="I1317" t="s">
        <v>51</v>
      </c>
      <c r="J1317" t="s">
        <v>102</v>
      </c>
      <c r="K1317" t="s">
        <v>102</v>
      </c>
      <c r="L1317" t="s">
        <v>263</v>
      </c>
      <c r="M1317" t="s">
        <v>52</v>
      </c>
      <c r="N1317" t="s">
        <v>2518</v>
      </c>
      <c r="O1317" t="s">
        <v>3498</v>
      </c>
      <c r="Q1317" s="3">
        <v>300001182264358</v>
      </c>
      <c r="R1317" t="s">
        <v>2243</v>
      </c>
      <c r="S1317">
        <v>2067000</v>
      </c>
      <c r="T1317">
        <v>2067000</v>
      </c>
      <c r="U1317" s="3">
        <v>1</v>
      </c>
      <c r="V1317" t="s">
        <v>2518</v>
      </c>
      <c r="W1317" t="s">
        <v>2245</v>
      </c>
      <c r="X1317" t="s">
        <v>2246</v>
      </c>
      <c r="Y1317" s="3">
        <v>139</v>
      </c>
      <c r="Z1317" t="s">
        <v>3683</v>
      </c>
      <c r="AA1317" t="s">
        <v>3684</v>
      </c>
      <c r="AB1317" t="s">
        <v>3685</v>
      </c>
      <c r="AC1317" t="s">
        <v>3686</v>
      </c>
      <c r="AD1317" t="s">
        <v>110</v>
      </c>
      <c r="AE1317" t="s">
        <v>60</v>
      </c>
      <c r="AF1317" t="s">
        <v>2519</v>
      </c>
      <c r="AG1317" t="s">
        <v>2520</v>
      </c>
      <c r="AH1317" s="3">
        <v>1</v>
      </c>
      <c r="AI1317" s="3">
        <v>2023</v>
      </c>
      <c r="AJ1317" s="4">
        <v>45153</v>
      </c>
      <c r="AK1317" s="5">
        <v>45153</v>
      </c>
      <c r="AL1317" t="s">
        <v>3508</v>
      </c>
      <c r="AM1317" t="s">
        <v>116</v>
      </c>
      <c r="AN1317">
        <v>0</v>
      </c>
      <c r="AO1317">
        <v>6.7</v>
      </c>
      <c r="AQ1317" s="6">
        <v>6.7</v>
      </c>
    </row>
    <row r="1318" spans="1:43" x14ac:dyDescent="0.3">
      <c r="A1318" t="s">
        <v>3497</v>
      </c>
      <c r="B1318" t="s">
        <v>446</v>
      </c>
      <c r="C1318" t="s">
        <v>46</v>
      </c>
      <c r="D1318" s="3">
        <v>72440</v>
      </c>
      <c r="E1318" t="s">
        <v>4637</v>
      </c>
      <c r="F1318" t="s">
        <v>48</v>
      </c>
      <c r="G1318" t="s">
        <v>49</v>
      </c>
      <c r="H1318" t="s">
        <v>50</v>
      </c>
      <c r="I1318" t="s">
        <v>51</v>
      </c>
      <c r="J1318" t="s">
        <v>102</v>
      </c>
      <c r="K1318" t="s">
        <v>102</v>
      </c>
      <c r="L1318" t="s">
        <v>263</v>
      </c>
      <c r="M1318" t="s">
        <v>52</v>
      </c>
      <c r="N1318" t="s">
        <v>2518</v>
      </c>
      <c r="O1318" t="s">
        <v>3498</v>
      </c>
      <c r="Q1318" s="3">
        <v>300001182264358</v>
      </c>
      <c r="R1318" t="s">
        <v>2243</v>
      </c>
      <c r="S1318">
        <v>2067000</v>
      </c>
      <c r="T1318">
        <v>2067000</v>
      </c>
      <c r="U1318" s="3">
        <v>1</v>
      </c>
      <c r="V1318" t="s">
        <v>2518</v>
      </c>
      <c r="W1318" t="s">
        <v>2245</v>
      </c>
      <c r="X1318" t="s">
        <v>2246</v>
      </c>
      <c r="Y1318" s="3">
        <v>623</v>
      </c>
      <c r="Z1318" t="s">
        <v>3683</v>
      </c>
      <c r="AA1318" t="s">
        <v>3684</v>
      </c>
      <c r="AB1318" t="s">
        <v>3687</v>
      </c>
      <c r="AC1318" t="s">
        <v>3686</v>
      </c>
      <c r="AD1318" t="s">
        <v>110</v>
      </c>
      <c r="AE1318" t="s">
        <v>60</v>
      </c>
      <c r="AF1318" t="s">
        <v>2519</v>
      </c>
      <c r="AG1318" t="s">
        <v>2520</v>
      </c>
      <c r="AH1318" s="3">
        <v>1</v>
      </c>
      <c r="AI1318" s="3">
        <v>2023</v>
      </c>
      <c r="AJ1318" s="4">
        <v>45153</v>
      </c>
      <c r="AK1318" s="5">
        <v>45153</v>
      </c>
      <c r="AL1318" t="s">
        <v>3508</v>
      </c>
      <c r="AM1318" t="s">
        <v>116</v>
      </c>
      <c r="AN1318">
        <v>219102</v>
      </c>
      <c r="AO1318">
        <v>1601.98</v>
      </c>
      <c r="AQ1318" s="6">
        <v>1601.98</v>
      </c>
    </row>
    <row r="1319" spans="1:43" x14ac:dyDescent="0.3">
      <c r="A1319" t="s">
        <v>3497</v>
      </c>
      <c r="B1319" t="s">
        <v>446</v>
      </c>
      <c r="C1319" t="s">
        <v>46</v>
      </c>
      <c r="D1319" s="3">
        <v>72440</v>
      </c>
      <c r="E1319" t="s">
        <v>4637</v>
      </c>
      <c r="F1319" t="s">
        <v>48</v>
      </c>
      <c r="G1319" t="s">
        <v>49</v>
      </c>
      <c r="H1319" t="s">
        <v>50</v>
      </c>
      <c r="I1319" t="s">
        <v>51</v>
      </c>
      <c r="J1319" t="s">
        <v>102</v>
      </c>
      <c r="K1319" t="s">
        <v>102</v>
      </c>
      <c r="L1319" t="s">
        <v>263</v>
      </c>
      <c r="M1319" t="s">
        <v>52</v>
      </c>
      <c r="N1319" t="s">
        <v>2528</v>
      </c>
      <c r="O1319" t="s">
        <v>3498</v>
      </c>
      <c r="Q1319" s="3">
        <v>300001200170477</v>
      </c>
      <c r="R1319" t="s">
        <v>2243</v>
      </c>
      <c r="S1319">
        <v>2432500</v>
      </c>
      <c r="T1319">
        <v>2432500</v>
      </c>
      <c r="U1319" s="3">
        <v>1</v>
      </c>
      <c r="V1319" t="s">
        <v>2528</v>
      </c>
      <c r="W1319" t="s">
        <v>2280</v>
      </c>
      <c r="X1319" t="s">
        <v>2281</v>
      </c>
      <c r="Y1319" s="3">
        <v>299</v>
      </c>
      <c r="Z1319" t="s">
        <v>3691</v>
      </c>
      <c r="AA1319" t="s">
        <v>3692</v>
      </c>
      <c r="AB1319" t="s">
        <v>3693</v>
      </c>
      <c r="AC1319" t="s">
        <v>3694</v>
      </c>
      <c r="AD1319" t="s">
        <v>110</v>
      </c>
      <c r="AE1319" t="s">
        <v>60</v>
      </c>
      <c r="AF1319" t="s">
        <v>2529</v>
      </c>
      <c r="AG1319" t="s">
        <v>2530</v>
      </c>
      <c r="AH1319" s="3">
        <v>1</v>
      </c>
      <c r="AI1319" s="3">
        <v>2023</v>
      </c>
      <c r="AJ1319" s="4">
        <v>45160</v>
      </c>
      <c r="AK1319" s="5">
        <v>45161</v>
      </c>
      <c r="AL1319" t="s">
        <v>3508</v>
      </c>
      <c r="AM1319" t="s">
        <v>116</v>
      </c>
      <c r="AN1319">
        <v>257844.38</v>
      </c>
      <c r="AO1319">
        <v>1893.13</v>
      </c>
      <c r="AQ1319" s="6">
        <v>1893.13</v>
      </c>
    </row>
    <row r="1320" spans="1:43" x14ac:dyDescent="0.3">
      <c r="A1320" t="s">
        <v>98</v>
      </c>
      <c r="B1320" t="s">
        <v>230</v>
      </c>
      <c r="C1320" t="s">
        <v>46</v>
      </c>
      <c r="D1320" s="3">
        <v>75105</v>
      </c>
      <c r="E1320" t="s">
        <v>100</v>
      </c>
      <c r="F1320" t="s">
        <v>48</v>
      </c>
      <c r="G1320" t="s">
        <v>49</v>
      </c>
      <c r="H1320" t="s">
        <v>50</v>
      </c>
      <c r="I1320" t="s">
        <v>51</v>
      </c>
      <c r="J1320" t="s">
        <v>102</v>
      </c>
      <c r="K1320" t="s">
        <v>102</v>
      </c>
      <c r="L1320" t="s">
        <v>263</v>
      </c>
      <c r="M1320" t="s">
        <v>52</v>
      </c>
      <c r="N1320" t="s">
        <v>264</v>
      </c>
      <c r="O1320" t="s">
        <v>105</v>
      </c>
      <c r="Q1320" s="3"/>
      <c r="U1320" s="3"/>
      <c r="W1320" t="s">
        <v>43</v>
      </c>
      <c r="X1320" t="s">
        <v>43</v>
      </c>
      <c r="Y1320" s="3">
        <v>13</v>
      </c>
      <c r="Z1320" t="s">
        <v>265</v>
      </c>
      <c r="AA1320" t="s">
        <v>266</v>
      </c>
      <c r="AB1320" t="s">
        <v>267</v>
      </c>
      <c r="AC1320" t="s">
        <v>268</v>
      </c>
      <c r="AD1320" t="s">
        <v>110</v>
      </c>
      <c r="AE1320" t="s">
        <v>60</v>
      </c>
      <c r="AH1320" s="3"/>
      <c r="AI1320" s="3">
        <v>2023</v>
      </c>
      <c r="AJ1320" s="4">
        <v>45108</v>
      </c>
      <c r="AK1320" s="5">
        <v>45117</v>
      </c>
      <c r="AL1320" t="s">
        <v>43</v>
      </c>
      <c r="AM1320" t="s">
        <v>116</v>
      </c>
      <c r="AN1320">
        <v>3808.7200000000003</v>
      </c>
      <c r="AO1320">
        <v>27.63</v>
      </c>
      <c r="AQ1320" s="6">
        <v>27.63</v>
      </c>
    </row>
    <row r="1321" spans="1:43" x14ac:dyDescent="0.3">
      <c r="A1321" t="s">
        <v>98</v>
      </c>
      <c r="B1321" t="s">
        <v>45</v>
      </c>
      <c r="C1321" t="s">
        <v>46</v>
      </c>
      <c r="D1321" s="3">
        <v>75105</v>
      </c>
      <c r="E1321" t="s">
        <v>100</v>
      </c>
      <c r="F1321" t="s">
        <v>48</v>
      </c>
      <c r="G1321" t="s">
        <v>49</v>
      </c>
      <c r="H1321" t="s">
        <v>50</v>
      </c>
      <c r="I1321" t="s">
        <v>51</v>
      </c>
      <c r="J1321" t="s">
        <v>102</v>
      </c>
      <c r="K1321" t="s">
        <v>102</v>
      </c>
      <c r="L1321" t="s">
        <v>263</v>
      </c>
      <c r="M1321" t="s">
        <v>52</v>
      </c>
      <c r="N1321" t="s">
        <v>269</v>
      </c>
      <c r="O1321" t="s">
        <v>105</v>
      </c>
      <c r="Q1321" s="3"/>
      <c r="U1321" s="3"/>
      <c r="W1321" t="s">
        <v>43</v>
      </c>
      <c r="X1321" t="s">
        <v>43</v>
      </c>
      <c r="Y1321" s="3">
        <v>13</v>
      </c>
      <c r="Z1321" t="s">
        <v>270</v>
      </c>
      <c r="AA1321" t="s">
        <v>271</v>
      </c>
      <c r="AB1321" t="s">
        <v>272</v>
      </c>
      <c r="AC1321" t="s">
        <v>273</v>
      </c>
      <c r="AD1321" t="s">
        <v>110</v>
      </c>
      <c r="AE1321" t="s">
        <v>60</v>
      </c>
      <c r="AH1321" s="3"/>
      <c r="AI1321" s="3">
        <v>2023</v>
      </c>
      <c r="AJ1321" s="4">
        <v>45079</v>
      </c>
      <c r="AK1321" s="5">
        <v>45130</v>
      </c>
      <c r="AL1321" t="s">
        <v>43</v>
      </c>
      <c r="AM1321" t="s">
        <v>116</v>
      </c>
      <c r="AN1321">
        <v>3858.86</v>
      </c>
      <c r="AO1321">
        <v>27.19</v>
      </c>
      <c r="AQ1321" s="6">
        <v>27.19</v>
      </c>
    </row>
    <row r="1322" spans="1:43" x14ac:dyDescent="0.3">
      <c r="A1322" t="s">
        <v>98</v>
      </c>
      <c r="B1322" t="s">
        <v>196</v>
      </c>
      <c r="C1322" t="s">
        <v>46</v>
      </c>
      <c r="D1322" s="3">
        <v>75105</v>
      </c>
      <c r="E1322" t="s">
        <v>100</v>
      </c>
      <c r="F1322" t="s">
        <v>48</v>
      </c>
      <c r="G1322" t="s">
        <v>49</v>
      </c>
      <c r="H1322" t="s">
        <v>50</v>
      </c>
      <c r="I1322" t="s">
        <v>51</v>
      </c>
      <c r="J1322" t="s">
        <v>102</v>
      </c>
      <c r="K1322" t="s">
        <v>102</v>
      </c>
      <c r="L1322" t="s">
        <v>263</v>
      </c>
      <c r="M1322" t="s">
        <v>52</v>
      </c>
      <c r="N1322" t="s">
        <v>279</v>
      </c>
      <c r="O1322" t="s">
        <v>105</v>
      </c>
      <c r="Q1322" s="3"/>
      <c r="U1322" s="3"/>
      <c r="W1322" t="s">
        <v>43</v>
      </c>
      <c r="X1322" t="s">
        <v>43</v>
      </c>
      <c r="Y1322" s="3">
        <v>14</v>
      </c>
      <c r="Z1322" t="s">
        <v>280</v>
      </c>
      <c r="AA1322" t="s">
        <v>281</v>
      </c>
      <c r="AB1322" t="s">
        <v>282</v>
      </c>
      <c r="AC1322" t="s">
        <v>283</v>
      </c>
      <c r="AD1322" t="s">
        <v>110</v>
      </c>
      <c r="AE1322" t="s">
        <v>60</v>
      </c>
      <c r="AH1322" s="3"/>
      <c r="AI1322" s="3">
        <v>2023</v>
      </c>
      <c r="AJ1322" s="4">
        <v>45018</v>
      </c>
      <c r="AK1322" s="5">
        <v>45065</v>
      </c>
      <c r="AL1322" t="s">
        <v>43</v>
      </c>
      <c r="AM1322" t="s">
        <v>116</v>
      </c>
      <c r="AN1322">
        <v>4492.82</v>
      </c>
      <c r="AO1322">
        <v>29.240000000000002</v>
      </c>
      <c r="AQ1322" s="6">
        <v>29.240000000000002</v>
      </c>
    </row>
    <row r="1323" spans="1:43" x14ac:dyDescent="0.3">
      <c r="A1323" t="s">
        <v>98</v>
      </c>
      <c r="B1323" t="s">
        <v>230</v>
      </c>
      <c r="C1323" t="s">
        <v>46</v>
      </c>
      <c r="D1323" s="3">
        <v>75105</v>
      </c>
      <c r="E1323" t="s">
        <v>100</v>
      </c>
      <c r="F1323" t="s">
        <v>48</v>
      </c>
      <c r="G1323" t="s">
        <v>49</v>
      </c>
      <c r="H1323" t="s">
        <v>50</v>
      </c>
      <c r="I1323" t="s">
        <v>51</v>
      </c>
      <c r="J1323" t="s">
        <v>102</v>
      </c>
      <c r="K1323" t="s">
        <v>102</v>
      </c>
      <c r="L1323" t="s">
        <v>263</v>
      </c>
      <c r="M1323" t="s">
        <v>52</v>
      </c>
      <c r="N1323" t="s">
        <v>284</v>
      </c>
      <c r="O1323" t="s">
        <v>105</v>
      </c>
      <c r="Q1323" s="3"/>
      <c r="U1323" s="3"/>
      <c r="W1323" t="s">
        <v>43</v>
      </c>
      <c r="X1323" t="s">
        <v>43</v>
      </c>
      <c r="Y1323" s="3">
        <v>14</v>
      </c>
      <c r="Z1323" t="s">
        <v>285</v>
      </c>
      <c r="AA1323" t="s">
        <v>286</v>
      </c>
      <c r="AB1323" t="s">
        <v>287</v>
      </c>
      <c r="AC1323" t="s">
        <v>288</v>
      </c>
      <c r="AD1323" t="s">
        <v>110</v>
      </c>
      <c r="AE1323" t="s">
        <v>60</v>
      </c>
      <c r="AH1323" s="3"/>
      <c r="AI1323" s="3">
        <v>2023</v>
      </c>
      <c r="AJ1323" s="4">
        <v>45109</v>
      </c>
      <c r="AK1323" s="5">
        <v>45147</v>
      </c>
      <c r="AL1323" t="s">
        <v>43</v>
      </c>
      <c r="AM1323" t="s">
        <v>116</v>
      </c>
      <c r="AN1323">
        <v>3609.83</v>
      </c>
      <c r="AO1323">
        <v>26.19</v>
      </c>
      <c r="AQ1323" s="6">
        <v>26.19</v>
      </c>
    </row>
    <row r="1324" spans="1:43" x14ac:dyDescent="0.3">
      <c r="A1324" t="s">
        <v>98</v>
      </c>
      <c r="B1324" t="s">
        <v>289</v>
      </c>
      <c r="C1324" t="s">
        <v>46</v>
      </c>
      <c r="D1324" s="3">
        <v>75105</v>
      </c>
      <c r="E1324" t="s">
        <v>100</v>
      </c>
      <c r="F1324" t="s">
        <v>48</v>
      </c>
      <c r="G1324" t="s">
        <v>49</v>
      </c>
      <c r="H1324" t="s">
        <v>50</v>
      </c>
      <c r="I1324" t="s">
        <v>51</v>
      </c>
      <c r="J1324" t="s">
        <v>102</v>
      </c>
      <c r="K1324" t="s">
        <v>102</v>
      </c>
      <c r="L1324" t="s">
        <v>263</v>
      </c>
      <c r="M1324" t="s">
        <v>52</v>
      </c>
      <c r="N1324" t="s">
        <v>290</v>
      </c>
      <c r="O1324" t="s">
        <v>105</v>
      </c>
      <c r="Q1324" s="3"/>
      <c r="U1324" s="3"/>
      <c r="W1324" t="s">
        <v>43</v>
      </c>
      <c r="X1324" t="s">
        <v>43</v>
      </c>
      <c r="Y1324" s="3">
        <v>14</v>
      </c>
      <c r="Z1324" t="s">
        <v>291</v>
      </c>
      <c r="AA1324" t="s">
        <v>292</v>
      </c>
      <c r="AB1324" t="s">
        <v>293</v>
      </c>
      <c r="AC1324" t="s">
        <v>294</v>
      </c>
      <c r="AD1324" t="s">
        <v>110</v>
      </c>
      <c r="AE1324" t="s">
        <v>60</v>
      </c>
      <c r="AH1324" s="3"/>
      <c r="AI1324" s="3">
        <v>2023</v>
      </c>
      <c r="AJ1324" s="4">
        <v>45192</v>
      </c>
      <c r="AK1324" s="5">
        <v>45210</v>
      </c>
      <c r="AL1324" t="s">
        <v>43</v>
      </c>
      <c r="AM1324" t="s">
        <v>116</v>
      </c>
      <c r="AN1324">
        <v>7666.34</v>
      </c>
      <c r="AO1324">
        <v>56.76</v>
      </c>
      <c r="AQ1324" s="6">
        <v>56.76</v>
      </c>
    </row>
    <row r="1325" spans="1:43" x14ac:dyDescent="0.3">
      <c r="A1325" t="s">
        <v>98</v>
      </c>
      <c r="B1325" t="s">
        <v>289</v>
      </c>
      <c r="C1325" t="s">
        <v>46</v>
      </c>
      <c r="D1325" s="3">
        <v>75105</v>
      </c>
      <c r="E1325" t="s">
        <v>100</v>
      </c>
      <c r="F1325" t="s">
        <v>48</v>
      </c>
      <c r="G1325" t="s">
        <v>49</v>
      </c>
      <c r="H1325" t="s">
        <v>50</v>
      </c>
      <c r="I1325" t="s">
        <v>51</v>
      </c>
      <c r="J1325" t="s">
        <v>102</v>
      </c>
      <c r="K1325" t="s">
        <v>102</v>
      </c>
      <c r="L1325" t="s">
        <v>263</v>
      </c>
      <c r="M1325" t="s">
        <v>52</v>
      </c>
      <c r="N1325" t="s">
        <v>319</v>
      </c>
      <c r="O1325" t="s">
        <v>105</v>
      </c>
      <c r="Q1325" s="3"/>
      <c r="U1325" s="3"/>
      <c r="W1325" t="s">
        <v>43</v>
      </c>
      <c r="X1325" t="s">
        <v>43</v>
      </c>
      <c r="Y1325" s="3">
        <v>16</v>
      </c>
      <c r="Z1325" t="s">
        <v>320</v>
      </c>
      <c r="AA1325" t="s">
        <v>321</v>
      </c>
      <c r="AB1325" t="s">
        <v>322</v>
      </c>
      <c r="AC1325" t="s">
        <v>323</v>
      </c>
      <c r="AD1325" t="s">
        <v>110</v>
      </c>
      <c r="AE1325" t="s">
        <v>60</v>
      </c>
      <c r="AH1325" s="3"/>
      <c r="AI1325" s="3">
        <v>2023</v>
      </c>
      <c r="AJ1325" s="4">
        <v>45175</v>
      </c>
      <c r="AK1325" s="5">
        <v>45207</v>
      </c>
      <c r="AL1325" t="s">
        <v>43</v>
      </c>
      <c r="AM1325" t="s">
        <v>116</v>
      </c>
      <c r="AN1325">
        <v>4900.1900000000005</v>
      </c>
      <c r="AO1325">
        <v>36.08</v>
      </c>
      <c r="AQ1325" s="6">
        <v>36.08</v>
      </c>
    </row>
    <row r="1326" spans="1:43" x14ac:dyDescent="0.3">
      <c r="A1326" t="s">
        <v>98</v>
      </c>
      <c r="B1326" t="s">
        <v>144</v>
      </c>
      <c r="C1326" t="s">
        <v>46</v>
      </c>
      <c r="D1326" s="3">
        <v>75105</v>
      </c>
      <c r="E1326" t="s">
        <v>100</v>
      </c>
      <c r="F1326" t="s">
        <v>48</v>
      </c>
      <c r="G1326" t="s">
        <v>49</v>
      </c>
      <c r="H1326" t="s">
        <v>50</v>
      </c>
      <c r="I1326" t="s">
        <v>51</v>
      </c>
      <c r="J1326" t="s">
        <v>102</v>
      </c>
      <c r="K1326" t="s">
        <v>102</v>
      </c>
      <c r="L1326" t="s">
        <v>263</v>
      </c>
      <c r="M1326" t="s">
        <v>52</v>
      </c>
      <c r="N1326" t="s">
        <v>337</v>
      </c>
      <c r="O1326" t="s">
        <v>105</v>
      </c>
      <c r="Q1326" s="3"/>
      <c r="U1326" s="3"/>
      <c r="W1326" t="s">
        <v>43</v>
      </c>
      <c r="X1326" t="s">
        <v>43</v>
      </c>
      <c r="Y1326" s="3">
        <v>18</v>
      </c>
      <c r="Z1326" t="s">
        <v>338</v>
      </c>
      <c r="AA1326" t="s">
        <v>339</v>
      </c>
      <c r="AB1326" t="s">
        <v>340</v>
      </c>
      <c r="AC1326" t="s">
        <v>341</v>
      </c>
      <c r="AD1326" t="s">
        <v>110</v>
      </c>
      <c r="AE1326" t="s">
        <v>60</v>
      </c>
      <c r="AH1326" s="3"/>
      <c r="AI1326" s="3">
        <v>2023</v>
      </c>
      <c r="AJ1326" s="4">
        <v>44959</v>
      </c>
      <c r="AK1326" s="5">
        <v>45025</v>
      </c>
      <c r="AL1326" t="s">
        <v>43</v>
      </c>
      <c r="AM1326" t="s">
        <v>116</v>
      </c>
      <c r="AN1326">
        <v>4051.32</v>
      </c>
      <c r="AO1326">
        <v>27.48</v>
      </c>
      <c r="AQ1326" s="6">
        <v>27.48</v>
      </c>
    </row>
    <row r="1327" spans="1:43" x14ac:dyDescent="0.3">
      <c r="A1327" t="s">
        <v>98</v>
      </c>
      <c r="B1327" t="s">
        <v>156</v>
      </c>
      <c r="C1327" t="s">
        <v>46</v>
      </c>
      <c r="D1327" s="3">
        <v>75105</v>
      </c>
      <c r="E1327" t="s">
        <v>100</v>
      </c>
      <c r="F1327" t="s">
        <v>48</v>
      </c>
      <c r="G1327" t="s">
        <v>49</v>
      </c>
      <c r="H1327" t="s">
        <v>50</v>
      </c>
      <c r="I1327" t="s">
        <v>51</v>
      </c>
      <c r="J1327" t="s">
        <v>102</v>
      </c>
      <c r="K1327" t="s">
        <v>102</v>
      </c>
      <c r="L1327" t="s">
        <v>263</v>
      </c>
      <c r="M1327" t="s">
        <v>52</v>
      </c>
      <c r="N1327" t="s">
        <v>342</v>
      </c>
      <c r="O1327" t="s">
        <v>105</v>
      </c>
      <c r="Q1327" s="3"/>
      <c r="U1327" s="3"/>
      <c r="W1327" t="s">
        <v>43</v>
      </c>
      <c r="X1327" t="s">
        <v>43</v>
      </c>
      <c r="Y1327" s="3">
        <v>18</v>
      </c>
      <c r="Z1327" t="s">
        <v>343</v>
      </c>
      <c r="AA1327" t="s">
        <v>344</v>
      </c>
      <c r="AB1327" t="s">
        <v>345</v>
      </c>
      <c r="AC1327" t="s">
        <v>346</v>
      </c>
      <c r="AD1327" t="s">
        <v>110</v>
      </c>
      <c r="AE1327" t="s">
        <v>60</v>
      </c>
      <c r="AH1327" s="3"/>
      <c r="AI1327" s="3">
        <v>2023</v>
      </c>
      <c r="AJ1327" s="4">
        <v>44987</v>
      </c>
      <c r="AK1327" s="5">
        <v>45028</v>
      </c>
      <c r="AL1327" t="s">
        <v>43</v>
      </c>
      <c r="AM1327" t="s">
        <v>116</v>
      </c>
      <c r="AN1327">
        <v>4155.2</v>
      </c>
      <c r="AO1327">
        <v>27.900000000000002</v>
      </c>
      <c r="AQ1327" s="6">
        <v>27.900000000000002</v>
      </c>
    </row>
    <row r="1328" spans="1:43" x14ac:dyDescent="0.3">
      <c r="A1328" t="s">
        <v>98</v>
      </c>
      <c r="B1328" t="s">
        <v>230</v>
      </c>
      <c r="C1328" t="s">
        <v>46</v>
      </c>
      <c r="D1328" s="3">
        <v>75105</v>
      </c>
      <c r="E1328" t="s">
        <v>100</v>
      </c>
      <c r="F1328" t="s">
        <v>48</v>
      </c>
      <c r="G1328" t="s">
        <v>49</v>
      </c>
      <c r="H1328" t="s">
        <v>50</v>
      </c>
      <c r="I1328" t="s">
        <v>51</v>
      </c>
      <c r="J1328" t="s">
        <v>102</v>
      </c>
      <c r="K1328" t="s">
        <v>102</v>
      </c>
      <c r="L1328" t="s">
        <v>263</v>
      </c>
      <c r="M1328" t="s">
        <v>52</v>
      </c>
      <c r="N1328" t="s">
        <v>352</v>
      </c>
      <c r="O1328" t="s">
        <v>105</v>
      </c>
      <c r="Q1328" s="3"/>
      <c r="U1328" s="3"/>
      <c r="W1328" t="s">
        <v>43</v>
      </c>
      <c r="X1328" t="s">
        <v>43</v>
      </c>
      <c r="Y1328" s="3">
        <v>19</v>
      </c>
      <c r="Z1328" t="s">
        <v>353</v>
      </c>
      <c r="AA1328" t="s">
        <v>354</v>
      </c>
      <c r="AB1328" t="s">
        <v>355</v>
      </c>
      <c r="AC1328" t="s">
        <v>288</v>
      </c>
      <c r="AD1328" t="s">
        <v>110</v>
      </c>
      <c r="AE1328" t="s">
        <v>60</v>
      </c>
      <c r="AH1328" s="3"/>
      <c r="AI1328" s="3">
        <v>2023</v>
      </c>
      <c r="AJ1328" s="4">
        <v>45109</v>
      </c>
      <c r="AK1328" s="5">
        <v>45116</v>
      </c>
      <c r="AL1328" t="s">
        <v>43</v>
      </c>
      <c r="AM1328" t="s">
        <v>116</v>
      </c>
      <c r="AN1328">
        <v>3609.83</v>
      </c>
      <c r="AO1328">
        <v>26.19</v>
      </c>
      <c r="AQ1328" s="6">
        <v>26.19</v>
      </c>
    </row>
    <row r="1329" spans="1:43" x14ac:dyDescent="0.3">
      <c r="A1329" t="s">
        <v>98</v>
      </c>
      <c r="B1329" t="s">
        <v>156</v>
      </c>
      <c r="C1329" t="s">
        <v>46</v>
      </c>
      <c r="D1329" s="3">
        <v>75105</v>
      </c>
      <c r="E1329" t="s">
        <v>100</v>
      </c>
      <c r="F1329" t="s">
        <v>48</v>
      </c>
      <c r="G1329" t="s">
        <v>49</v>
      </c>
      <c r="H1329" t="s">
        <v>50</v>
      </c>
      <c r="I1329" t="s">
        <v>51</v>
      </c>
      <c r="J1329" t="s">
        <v>102</v>
      </c>
      <c r="K1329" t="s">
        <v>102</v>
      </c>
      <c r="L1329" t="s">
        <v>263</v>
      </c>
      <c r="M1329" t="s">
        <v>52</v>
      </c>
      <c r="N1329" t="s">
        <v>356</v>
      </c>
      <c r="O1329" t="s">
        <v>105</v>
      </c>
      <c r="Q1329" s="3"/>
      <c r="U1329" s="3"/>
      <c r="W1329" t="s">
        <v>43</v>
      </c>
      <c r="X1329" t="s">
        <v>43</v>
      </c>
      <c r="Y1329" s="3">
        <v>19</v>
      </c>
      <c r="Z1329" t="s">
        <v>357</v>
      </c>
      <c r="AA1329" t="s">
        <v>358</v>
      </c>
      <c r="AB1329" t="s">
        <v>359</v>
      </c>
      <c r="AC1329" t="s">
        <v>360</v>
      </c>
      <c r="AD1329" t="s">
        <v>110</v>
      </c>
      <c r="AE1329" t="s">
        <v>60</v>
      </c>
      <c r="AH1329" s="3"/>
      <c r="AI1329" s="3">
        <v>2023</v>
      </c>
      <c r="AJ1329" s="4">
        <v>44986</v>
      </c>
      <c r="AK1329" s="5">
        <v>45029</v>
      </c>
      <c r="AL1329" t="s">
        <v>43</v>
      </c>
      <c r="AM1329" t="s">
        <v>116</v>
      </c>
      <c r="AN1329">
        <v>5156.9000000000005</v>
      </c>
      <c r="AO1329">
        <v>34.619999999999997</v>
      </c>
      <c r="AQ1329" s="6">
        <v>34.619999999999997</v>
      </c>
    </row>
    <row r="1330" spans="1:43" x14ac:dyDescent="0.3">
      <c r="A1330" t="s">
        <v>98</v>
      </c>
      <c r="B1330" t="s">
        <v>196</v>
      </c>
      <c r="C1330" t="s">
        <v>46</v>
      </c>
      <c r="D1330" s="3">
        <v>75105</v>
      </c>
      <c r="E1330" t="s">
        <v>100</v>
      </c>
      <c r="F1330" t="s">
        <v>48</v>
      </c>
      <c r="G1330" t="s">
        <v>49</v>
      </c>
      <c r="H1330" t="s">
        <v>50</v>
      </c>
      <c r="I1330" t="s">
        <v>51</v>
      </c>
      <c r="J1330" t="s">
        <v>102</v>
      </c>
      <c r="K1330" t="s">
        <v>102</v>
      </c>
      <c r="L1330" t="s">
        <v>263</v>
      </c>
      <c r="M1330" t="s">
        <v>52</v>
      </c>
      <c r="N1330" t="s">
        <v>371</v>
      </c>
      <c r="O1330" t="s">
        <v>105</v>
      </c>
      <c r="Q1330" s="3"/>
      <c r="U1330" s="3"/>
      <c r="W1330" t="s">
        <v>43</v>
      </c>
      <c r="X1330" t="s">
        <v>43</v>
      </c>
      <c r="Y1330" s="3">
        <v>20</v>
      </c>
      <c r="Z1330" t="s">
        <v>372</v>
      </c>
      <c r="AA1330" t="s">
        <v>373</v>
      </c>
      <c r="AB1330" t="s">
        <v>374</v>
      </c>
      <c r="AC1330" t="s">
        <v>375</v>
      </c>
      <c r="AD1330" t="s">
        <v>110</v>
      </c>
      <c r="AE1330" t="s">
        <v>60</v>
      </c>
      <c r="AH1330" s="3"/>
      <c r="AI1330" s="3">
        <v>2023</v>
      </c>
      <c r="AJ1330" s="4">
        <v>45017</v>
      </c>
      <c r="AK1330" s="5">
        <v>45032</v>
      </c>
      <c r="AL1330" t="s">
        <v>43</v>
      </c>
      <c r="AM1330" t="s">
        <v>116</v>
      </c>
      <c r="AN1330">
        <v>4383.37</v>
      </c>
      <c r="AO1330">
        <v>28.53</v>
      </c>
      <c r="AQ1330" s="6">
        <v>28.53</v>
      </c>
    </row>
    <row r="1331" spans="1:43" x14ac:dyDescent="0.3">
      <c r="A1331" t="s">
        <v>98</v>
      </c>
      <c r="B1331" t="s">
        <v>446</v>
      </c>
      <c r="C1331" t="s">
        <v>46</v>
      </c>
      <c r="D1331" s="3">
        <v>75105</v>
      </c>
      <c r="E1331" t="s">
        <v>100</v>
      </c>
      <c r="F1331" t="s">
        <v>48</v>
      </c>
      <c r="G1331" t="s">
        <v>49</v>
      </c>
      <c r="H1331" t="s">
        <v>50</v>
      </c>
      <c r="I1331" t="s">
        <v>51</v>
      </c>
      <c r="J1331" t="s">
        <v>102</v>
      </c>
      <c r="K1331" t="s">
        <v>102</v>
      </c>
      <c r="L1331" t="s">
        <v>263</v>
      </c>
      <c r="M1331" t="s">
        <v>52</v>
      </c>
      <c r="N1331" t="s">
        <v>447</v>
      </c>
      <c r="O1331" t="s">
        <v>105</v>
      </c>
      <c r="Q1331" s="3"/>
      <c r="U1331" s="3"/>
      <c r="W1331" t="s">
        <v>43</v>
      </c>
      <c r="X1331" t="s">
        <v>43</v>
      </c>
      <c r="Y1331" s="3">
        <v>31</v>
      </c>
      <c r="Z1331" t="s">
        <v>448</v>
      </c>
      <c r="AA1331" t="s">
        <v>449</v>
      </c>
      <c r="AB1331" t="s">
        <v>450</v>
      </c>
      <c r="AC1331" t="s">
        <v>451</v>
      </c>
      <c r="AD1331" t="s">
        <v>110</v>
      </c>
      <c r="AE1331" t="s">
        <v>60</v>
      </c>
      <c r="AH1331" s="3"/>
      <c r="AI1331" s="3">
        <v>2023</v>
      </c>
      <c r="AJ1331" s="4">
        <v>45153</v>
      </c>
      <c r="AK1331" s="5">
        <v>45159</v>
      </c>
      <c r="AL1331" t="s">
        <v>43</v>
      </c>
      <c r="AM1331" t="s">
        <v>116</v>
      </c>
      <c r="AN1331">
        <v>15337.14</v>
      </c>
      <c r="AO1331">
        <v>112.61</v>
      </c>
      <c r="AQ1331" s="6">
        <v>112.61</v>
      </c>
    </row>
    <row r="1332" spans="1:43" x14ac:dyDescent="0.3">
      <c r="A1332" t="s">
        <v>98</v>
      </c>
      <c r="B1332" t="s">
        <v>162</v>
      </c>
      <c r="C1332" t="s">
        <v>46</v>
      </c>
      <c r="D1332" s="3">
        <v>75105</v>
      </c>
      <c r="E1332" t="s">
        <v>100</v>
      </c>
      <c r="F1332" t="s">
        <v>48</v>
      </c>
      <c r="G1332" t="s">
        <v>49</v>
      </c>
      <c r="H1332" t="s">
        <v>50</v>
      </c>
      <c r="I1332" t="s">
        <v>51</v>
      </c>
      <c r="J1332" t="s">
        <v>102</v>
      </c>
      <c r="K1332" t="s">
        <v>102</v>
      </c>
      <c r="L1332" t="s">
        <v>263</v>
      </c>
      <c r="M1332" t="s">
        <v>52</v>
      </c>
      <c r="N1332" t="s">
        <v>452</v>
      </c>
      <c r="O1332" t="s">
        <v>105</v>
      </c>
      <c r="Q1332" s="3"/>
      <c r="U1332" s="3"/>
      <c r="W1332" t="s">
        <v>43</v>
      </c>
      <c r="X1332" t="s">
        <v>43</v>
      </c>
      <c r="Y1332" s="3">
        <v>32</v>
      </c>
      <c r="Z1332" t="s">
        <v>198</v>
      </c>
      <c r="AA1332" t="s">
        <v>453</v>
      </c>
      <c r="AB1332" t="s">
        <v>454</v>
      </c>
      <c r="AC1332" t="s">
        <v>455</v>
      </c>
      <c r="AD1332" t="s">
        <v>110</v>
      </c>
      <c r="AE1332" t="s">
        <v>60</v>
      </c>
      <c r="AH1332" s="3"/>
      <c r="AI1332" s="3">
        <v>2023</v>
      </c>
      <c r="AJ1332" s="4">
        <v>45048</v>
      </c>
      <c r="AK1332" s="5">
        <v>45062</v>
      </c>
      <c r="AL1332" t="s">
        <v>43</v>
      </c>
      <c r="AM1332" t="s">
        <v>116</v>
      </c>
      <c r="AN1332">
        <v>7921.04</v>
      </c>
      <c r="AO1332">
        <v>51.57</v>
      </c>
      <c r="AQ1332" s="6">
        <v>51.57</v>
      </c>
    </row>
    <row r="1333" spans="1:43" x14ac:dyDescent="0.3">
      <c r="A1333" t="s">
        <v>98</v>
      </c>
      <c r="B1333" t="s">
        <v>446</v>
      </c>
      <c r="C1333" t="s">
        <v>46</v>
      </c>
      <c r="D1333" s="3">
        <v>75105</v>
      </c>
      <c r="E1333" t="s">
        <v>100</v>
      </c>
      <c r="F1333" t="s">
        <v>48</v>
      </c>
      <c r="G1333" t="s">
        <v>49</v>
      </c>
      <c r="H1333" t="s">
        <v>50</v>
      </c>
      <c r="I1333" t="s">
        <v>51</v>
      </c>
      <c r="J1333" t="s">
        <v>102</v>
      </c>
      <c r="K1333" t="s">
        <v>102</v>
      </c>
      <c r="L1333" t="s">
        <v>263</v>
      </c>
      <c r="M1333" t="s">
        <v>52</v>
      </c>
      <c r="N1333" t="s">
        <v>484</v>
      </c>
      <c r="O1333" t="s">
        <v>105</v>
      </c>
      <c r="Q1333" s="3"/>
      <c r="U1333" s="3"/>
      <c r="W1333" t="s">
        <v>43</v>
      </c>
      <c r="X1333" t="s">
        <v>43</v>
      </c>
      <c r="Y1333" s="3">
        <v>47</v>
      </c>
      <c r="Z1333" t="s">
        <v>285</v>
      </c>
      <c r="AA1333" t="s">
        <v>485</v>
      </c>
      <c r="AB1333" t="s">
        <v>486</v>
      </c>
      <c r="AC1333" t="s">
        <v>487</v>
      </c>
      <c r="AD1333" t="s">
        <v>110</v>
      </c>
      <c r="AE1333" t="s">
        <v>60</v>
      </c>
      <c r="AH1333" s="3"/>
      <c r="AI1333" s="3">
        <v>2023</v>
      </c>
      <c r="AJ1333" s="4">
        <v>45139</v>
      </c>
      <c r="AK1333" s="5">
        <v>45147</v>
      </c>
      <c r="AL1333" t="s">
        <v>43</v>
      </c>
      <c r="AM1333" t="s">
        <v>116</v>
      </c>
      <c r="AN1333">
        <v>3629.79</v>
      </c>
      <c r="AO1333">
        <v>26.54</v>
      </c>
      <c r="AQ1333" s="6">
        <v>26.54</v>
      </c>
    </row>
    <row r="1334" spans="1:43" x14ac:dyDescent="0.3">
      <c r="A1334" t="s">
        <v>98</v>
      </c>
      <c r="B1334" t="s">
        <v>446</v>
      </c>
      <c r="C1334" t="s">
        <v>46</v>
      </c>
      <c r="D1334" s="3">
        <v>75105</v>
      </c>
      <c r="E1334" t="s">
        <v>100</v>
      </c>
      <c r="F1334" t="s">
        <v>48</v>
      </c>
      <c r="G1334" t="s">
        <v>49</v>
      </c>
      <c r="H1334" t="s">
        <v>50</v>
      </c>
      <c r="I1334" t="s">
        <v>51</v>
      </c>
      <c r="J1334" t="s">
        <v>102</v>
      </c>
      <c r="K1334" t="s">
        <v>102</v>
      </c>
      <c r="L1334" t="s">
        <v>263</v>
      </c>
      <c r="M1334" t="s">
        <v>52</v>
      </c>
      <c r="N1334" t="s">
        <v>488</v>
      </c>
      <c r="O1334" t="s">
        <v>105</v>
      </c>
      <c r="Q1334" s="3"/>
      <c r="U1334" s="3"/>
      <c r="W1334" t="s">
        <v>43</v>
      </c>
      <c r="X1334" t="s">
        <v>43</v>
      </c>
      <c r="Y1334" s="3">
        <v>48</v>
      </c>
      <c r="Z1334" t="s">
        <v>489</v>
      </c>
      <c r="AA1334" t="s">
        <v>490</v>
      </c>
      <c r="AB1334" t="s">
        <v>491</v>
      </c>
      <c r="AC1334" t="s">
        <v>492</v>
      </c>
      <c r="AD1334" t="s">
        <v>110</v>
      </c>
      <c r="AE1334" t="s">
        <v>60</v>
      </c>
      <c r="AH1334" s="3"/>
      <c r="AI1334" s="3">
        <v>2023</v>
      </c>
      <c r="AJ1334" s="4">
        <v>45160</v>
      </c>
      <c r="AK1334" s="5">
        <v>45166</v>
      </c>
      <c r="AL1334" t="s">
        <v>43</v>
      </c>
      <c r="AM1334" t="s">
        <v>116</v>
      </c>
      <c r="AN1334">
        <v>18049.11</v>
      </c>
      <c r="AO1334">
        <v>132.52000000000001</v>
      </c>
      <c r="AQ1334" s="6">
        <v>132.52000000000001</v>
      </c>
    </row>
    <row r="1335" spans="1:43" x14ac:dyDescent="0.3">
      <c r="A1335" t="s">
        <v>98</v>
      </c>
      <c r="B1335" t="s">
        <v>45</v>
      </c>
      <c r="C1335" t="s">
        <v>46</v>
      </c>
      <c r="D1335" s="3">
        <v>75105</v>
      </c>
      <c r="E1335" t="s">
        <v>100</v>
      </c>
      <c r="F1335" t="s">
        <v>48</v>
      </c>
      <c r="G1335" t="s">
        <v>49</v>
      </c>
      <c r="H1335" t="s">
        <v>50</v>
      </c>
      <c r="I1335" t="s">
        <v>51</v>
      </c>
      <c r="J1335" t="s">
        <v>102</v>
      </c>
      <c r="K1335" t="s">
        <v>102</v>
      </c>
      <c r="L1335" t="s">
        <v>263</v>
      </c>
      <c r="M1335" t="s">
        <v>52</v>
      </c>
      <c r="N1335" t="s">
        <v>513</v>
      </c>
      <c r="O1335" t="s">
        <v>105</v>
      </c>
      <c r="Q1335" s="3"/>
      <c r="U1335" s="3"/>
      <c r="W1335" t="s">
        <v>43</v>
      </c>
      <c r="X1335" t="s">
        <v>43</v>
      </c>
      <c r="Y1335" s="3">
        <v>70</v>
      </c>
      <c r="Z1335" t="s">
        <v>165</v>
      </c>
      <c r="AA1335" t="s">
        <v>514</v>
      </c>
      <c r="AB1335" t="s">
        <v>515</v>
      </c>
      <c r="AC1335" t="s">
        <v>516</v>
      </c>
      <c r="AD1335" t="s">
        <v>110</v>
      </c>
      <c r="AE1335" t="s">
        <v>60</v>
      </c>
      <c r="AH1335" s="3"/>
      <c r="AI1335" s="3">
        <v>2023</v>
      </c>
      <c r="AJ1335" s="4">
        <v>45078</v>
      </c>
      <c r="AK1335" s="5">
        <v>45086</v>
      </c>
      <c r="AL1335" t="s">
        <v>43</v>
      </c>
      <c r="AM1335" t="s">
        <v>116</v>
      </c>
      <c r="AN1335">
        <v>3808.7200000000003</v>
      </c>
      <c r="AO1335">
        <v>26.84</v>
      </c>
      <c r="AQ1335" s="6">
        <v>26.84</v>
      </c>
    </row>
    <row r="1336" spans="1:43" x14ac:dyDescent="0.3">
      <c r="A1336" t="s">
        <v>98</v>
      </c>
      <c r="B1336" t="s">
        <v>196</v>
      </c>
      <c r="C1336" t="s">
        <v>46</v>
      </c>
      <c r="D1336" s="3">
        <v>75105</v>
      </c>
      <c r="E1336" t="s">
        <v>100</v>
      </c>
      <c r="F1336" t="s">
        <v>48</v>
      </c>
      <c r="G1336" t="s">
        <v>49</v>
      </c>
      <c r="H1336" t="s">
        <v>50</v>
      </c>
      <c r="I1336" t="s">
        <v>51</v>
      </c>
      <c r="J1336" t="s">
        <v>102</v>
      </c>
      <c r="K1336" t="s">
        <v>102</v>
      </c>
      <c r="L1336" t="s">
        <v>263</v>
      </c>
      <c r="M1336" t="s">
        <v>52</v>
      </c>
      <c r="N1336" t="s">
        <v>611</v>
      </c>
      <c r="O1336" t="s">
        <v>105</v>
      </c>
      <c r="Q1336" s="3"/>
      <c r="U1336" s="3"/>
      <c r="W1336" t="s">
        <v>43</v>
      </c>
      <c r="X1336" t="s">
        <v>43</v>
      </c>
      <c r="Y1336" s="3">
        <v>140</v>
      </c>
      <c r="Z1336" t="s">
        <v>612</v>
      </c>
      <c r="AA1336" t="s">
        <v>613</v>
      </c>
      <c r="AB1336" t="s">
        <v>614</v>
      </c>
      <c r="AC1336" t="s">
        <v>615</v>
      </c>
      <c r="AD1336" t="s">
        <v>110</v>
      </c>
      <c r="AE1336" t="s">
        <v>60</v>
      </c>
      <c r="AH1336" s="3"/>
      <c r="AI1336" s="3">
        <v>2023</v>
      </c>
      <c r="AJ1336" s="4">
        <v>45019</v>
      </c>
      <c r="AK1336" s="5">
        <v>45021</v>
      </c>
      <c r="AL1336" t="s">
        <v>43</v>
      </c>
      <c r="AM1336" t="s">
        <v>116</v>
      </c>
      <c r="AN1336">
        <v>4125.5200000000004</v>
      </c>
      <c r="AO1336">
        <v>26.85</v>
      </c>
      <c r="AQ1336" s="6">
        <v>26.85</v>
      </c>
    </row>
    <row r="1337" spans="1:43" x14ac:dyDescent="0.3">
      <c r="A1337" t="s">
        <v>98</v>
      </c>
      <c r="B1337" t="s">
        <v>196</v>
      </c>
      <c r="C1337" t="s">
        <v>46</v>
      </c>
      <c r="D1337" s="3">
        <v>75105</v>
      </c>
      <c r="E1337" t="s">
        <v>100</v>
      </c>
      <c r="F1337" t="s">
        <v>48</v>
      </c>
      <c r="G1337" t="s">
        <v>49</v>
      </c>
      <c r="H1337" t="s">
        <v>50</v>
      </c>
      <c r="I1337" t="s">
        <v>51</v>
      </c>
      <c r="J1337" t="s">
        <v>102</v>
      </c>
      <c r="K1337" t="s">
        <v>102</v>
      </c>
      <c r="L1337" t="s">
        <v>263</v>
      </c>
      <c r="M1337" t="s">
        <v>52</v>
      </c>
      <c r="N1337" t="s">
        <v>744</v>
      </c>
      <c r="O1337" t="s">
        <v>105</v>
      </c>
      <c r="Q1337" s="3"/>
      <c r="U1337" s="3"/>
      <c r="W1337" t="s">
        <v>43</v>
      </c>
      <c r="X1337" t="s">
        <v>43</v>
      </c>
      <c r="Y1337" s="3">
        <v>424</v>
      </c>
      <c r="Z1337" t="s">
        <v>315</v>
      </c>
      <c r="AA1337" t="s">
        <v>745</v>
      </c>
      <c r="AB1337" t="s">
        <v>746</v>
      </c>
      <c r="AC1337" t="s">
        <v>615</v>
      </c>
      <c r="AD1337" t="s">
        <v>110</v>
      </c>
      <c r="AE1337" t="s">
        <v>60</v>
      </c>
      <c r="AH1337" s="3"/>
      <c r="AI1337" s="3">
        <v>2023</v>
      </c>
      <c r="AJ1337" s="4">
        <v>45019</v>
      </c>
      <c r="AK1337" s="5">
        <v>45020</v>
      </c>
      <c r="AL1337" t="s">
        <v>43</v>
      </c>
      <c r="AM1337" t="s">
        <v>116</v>
      </c>
      <c r="AN1337">
        <v>3377.4</v>
      </c>
      <c r="AO1337">
        <v>21.98</v>
      </c>
      <c r="AQ1337" s="6">
        <v>21.98</v>
      </c>
    </row>
    <row r="1338" spans="1:43" x14ac:dyDescent="0.3">
      <c r="A1338" t="s">
        <v>2239</v>
      </c>
      <c r="B1338" t="s">
        <v>196</v>
      </c>
      <c r="C1338" t="s">
        <v>46</v>
      </c>
      <c r="D1338" s="3">
        <v>76105</v>
      </c>
      <c r="E1338" t="s">
        <v>3384</v>
      </c>
      <c r="F1338" t="s">
        <v>48</v>
      </c>
      <c r="G1338" t="s">
        <v>49</v>
      </c>
      <c r="H1338" t="s">
        <v>50</v>
      </c>
      <c r="I1338" t="s">
        <v>51</v>
      </c>
      <c r="J1338" t="s">
        <v>102</v>
      </c>
      <c r="K1338" t="s">
        <v>102</v>
      </c>
      <c r="L1338" t="s">
        <v>263</v>
      </c>
      <c r="M1338" t="s">
        <v>52</v>
      </c>
      <c r="N1338" t="s">
        <v>2296</v>
      </c>
      <c r="O1338" t="s">
        <v>2241</v>
      </c>
      <c r="P1338" t="s">
        <v>2297</v>
      </c>
      <c r="Q1338" s="3">
        <v>300000912073940</v>
      </c>
      <c r="R1338" t="s">
        <v>2243</v>
      </c>
      <c r="S1338">
        <v>590750</v>
      </c>
      <c r="T1338">
        <v>62619.5</v>
      </c>
      <c r="U1338" s="3">
        <v>6</v>
      </c>
      <c r="V1338" t="s">
        <v>2298</v>
      </c>
      <c r="W1338" t="s">
        <v>2245</v>
      </c>
      <c r="X1338" t="s">
        <v>2246</v>
      </c>
      <c r="Y1338" s="3">
        <v>2237</v>
      </c>
      <c r="Z1338" t="s">
        <v>2291</v>
      </c>
      <c r="AA1338" t="s">
        <v>2299</v>
      </c>
      <c r="AB1338" t="s">
        <v>2292</v>
      </c>
      <c r="AC1338" t="s">
        <v>2293</v>
      </c>
      <c r="AD1338" t="s">
        <v>110</v>
      </c>
      <c r="AE1338" t="s">
        <v>60</v>
      </c>
      <c r="AF1338" t="s">
        <v>2247</v>
      </c>
      <c r="AH1338" s="3">
        <v>0</v>
      </c>
      <c r="AI1338" s="3">
        <v>2023</v>
      </c>
      <c r="AJ1338" s="4">
        <v>45035</v>
      </c>
      <c r="AK1338" s="5">
        <v>45035</v>
      </c>
      <c r="AL1338" t="s">
        <v>43</v>
      </c>
      <c r="AM1338" t="s">
        <v>116</v>
      </c>
      <c r="AN1338">
        <v>0</v>
      </c>
      <c r="AO1338">
        <v>0.27</v>
      </c>
      <c r="AQ1338" s="6">
        <v>0.27</v>
      </c>
    </row>
    <row r="1339" spans="1:43" x14ac:dyDescent="0.3">
      <c r="A1339" t="s">
        <v>2239</v>
      </c>
      <c r="B1339" t="s">
        <v>162</v>
      </c>
      <c r="C1339" t="s">
        <v>46</v>
      </c>
      <c r="D1339" s="3">
        <v>76105</v>
      </c>
      <c r="E1339" t="s">
        <v>3384</v>
      </c>
      <c r="F1339" t="s">
        <v>48</v>
      </c>
      <c r="G1339" t="s">
        <v>49</v>
      </c>
      <c r="H1339" t="s">
        <v>50</v>
      </c>
      <c r="I1339" t="s">
        <v>51</v>
      </c>
      <c r="J1339" t="s">
        <v>102</v>
      </c>
      <c r="K1339" t="s">
        <v>102</v>
      </c>
      <c r="L1339" t="s">
        <v>263</v>
      </c>
      <c r="M1339" t="s">
        <v>52</v>
      </c>
      <c r="N1339" t="s">
        <v>2335</v>
      </c>
      <c r="O1339" t="s">
        <v>2241</v>
      </c>
      <c r="P1339" t="s">
        <v>2336</v>
      </c>
      <c r="Q1339" s="3">
        <v>300000974374199</v>
      </c>
      <c r="R1339" t="s">
        <v>2243</v>
      </c>
      <c r="S1339">
        <v>532000</v>
      </c>
      <c r="T1339">
        <v>56392</v>
      </c>
      <c r="U1339" s="3">
        <v>6</v>
      </c>
      <c r="V1339" t="s">
        <v>2337</v>
      </c>
      <c r="W1339" t="s">
        <v>2280</v>
      </c>
      <c r="X1339" t="s">
        <v>2281</v>
      </c>
      <c r="Y1339" s="3">
        <v>2366</v>
      </c>
      <c r="Z1339" t="s">
        <v>2338</v>
      </c>
      <c r="AA1339" t="s">
        <v>2339</v>
      </c>
      <c r="AB1339" t="s">
        <v>2340</v>
      </c>
      <c r="AC1339" t="s">
        <v>2341</v>
      </c>
      <c r="AD1339" t="s">
        <v>110</v>
      </c>
      <c r="AE1339" t="s">
        <v>60</v>
      </c>
      <c r="AF1339" t="s">
        <v>2247</v>
      </c>
      <c r="AH1339" s="3">
        <v>0</v>
      </c>
      <c r="AI1339" s="3">
        <v>2023</v>
      </c>
      <c r="AJ1339" s="4">
        <v>45062</v>
      </c>
      <c r="AK1339" s="5">
        <v>45062</v>
      </c>
      <c r="AL1339" t="s">
        <v>43</v>
      </c>
      <c r="AM1339" t="s">
        <v>116</v>
      </c>
      <c r="AN1339">
        <v>0</v>
      </c>
      <c r="AO1339">
        <v>18.61</v>
      </c>
      <c r="AQ1339" s="6">
        <v>18.61</v>
      </c>
    </row>
    <row r="1340" spans="1:43" x14ac:dyDescent="0.3">
      <c r="A1340" t="s">
        <v>2239</v>
      </c>
      <c r="B1340" t="s">
        <v>162</v>
      </c>
      <c r="C1340" t="s">
        <v>46</v>
      </c>
      <c r="D1340" s="3">
        <v>76105</v>
      </c>
      <c r="E1340" t="s">
        <v>3384</v>
      </c>
      <c r="F1340" t="s">
        <v>48</v>
      </c>
      <c r="G1340" t="s">
        <v>49</v>
      </c>
      <c r="H1340" t="s">
        <v>50</v>
      </c>
      <c r="I1340" t="s">
        <v>51</v>
      </c>
      <c r="J1340" t="s">
        <v>102</v>
      </c>
      <c r="K1340" t="s">
        <v>102</v>
      </c>
      <c r="L1340" t="s">
        <v>263</v>
      </c>
      <c r="M1340" t="s">
        <v>52</v>
      </c>
      <c r="N1340" t="s">
        <v>2342</v>
      </c>
      <c r="O1340" t="s">
        <v>2241</v>
      </c>
      <c r="P1340" t="s">
        <v>2343</v>
      </c>
      <c r="Q1340" s="3">
        <v>300000974374266</v>
      </c>
      <c r="R1340" t="s">
        <v>2243</v>
      </c>
      <c r="S1340">
        <v>535525</v>
      </c>
      <c r="T1340">
        <v>56765.65</v>
      </c>
      <c r="U1340" s="3">
        <v>6</v>
      </c>
      <c r="V1340" t="s">
        <v>2344</v>
      </c>
      <c r="W1340" t="s">
        <v>2245</v>
      </c>
      <c r="X1340" t="s">
        <v>2246</v>
      </c>
      <c r="Y1340" s="3">
        <v>1712</v>
      </c>
      <c r="Z1340" t="s">
        <v>2345</v>
      </c>
      <c r="AA1340" t="s">
        <v>2346</v>
      </c>
      <c r="AB1340" t="s">
        <v>2347</v>
      </c>
      <c r="AC1340" t="s">
        <v>2341</v>
      </c>
      <c r="AD1340" t="s">
        <v>110</v>
      </c>
      <c r="AE1340" t="s">
        <v>60</v>
      </c>
      <c r="AF1340" t="s">
        <v>2247</v>
      </c>
      <c r="AH1340" s="3">
        <v>0</v>
      </c>
      <c r="AI1340" s="3">
        <v>2023</v>
      </c>
      <c r="AJ1340" s="4">
        <v>45062</v>
      </c>
      <c r="AK1340" s="5">
        <v>45062</v>
      </c>
      <c r="AL1340" t="s">
        <v>43</v>
      </c>
      <c r="AM1340" t="s">
        <v>116</v>
      </c>
      <c r="AN1340">
        <v>0</v>
      </c>
      <c r="AO1340">
        <v>18.740000000000002</v>
      </c>
      <c r="AQ1340" s="6">
        <v>18.740000000000002</v>
      </c>
    </row>
    <row r="1341" spans="1:43" x14ac:dyDescent="0.3">
      <c r="A1341" t="s">
        <v>2239</v>
      </c>
      <c r="B1341" t="s">
        <v>162</v>
      </c>
      <c r="C1341" t="s">
        <v>46</v>
      </c>
      <c r="D1341" s="3">
        <v>76105</v>
      </c>
      <c r="E1341" t="s">
        <v>3384</v>
      </c>
      <c r="F1341" t="s">
        <v>48</v>
      </c>
      <c r="G1341" t="s">
        <v>49</v>
      </c>
      <c r="H1341" t="s">
        <v>50</v>
      </c>
      <c r="I1341" t="s">
        <v>51</v>
      </c>
      <c r="J1341" t="s">
        <v>102</v>
      </c>
      <c r="K1341" t="s">
        <v>102</v>
      </c>
      <c r="L1341" t="s">
        <v>263</v>
      </c>
      <c r="M1341" t="s">
        <v>52</v>
      </c>
      <c r="N1341" t="s">
        <v>2348</v>
      </c>
      <c r="O1341" t="s">
        <v>2241</v>
      </c>
      <c r="P1341" t="s">
        <v>2349</v>
      </c>
      <c r="Q1341" s="3">
        <v>300000980904994</v>
      </c>
      <c r="R1341" t="s">
        <v>2243</v>
      </c>
      <c r="S1341">
        <v>605500.99</v>
      </c>
      <c r="T1341">
        <v>64183.1</v>
      </c>
      <c r="U1341" s="3">
        <v>6</v>
      </c>
      <c r="V1341" t="s">
        <v>2350</v>
      </c>
      <c r="W1341" t="s">
        <v>2280</v>
      </c>
      <c r="X1341" t="s">
        <v>2281</v>
      </c>
      <c r="Y1341" s="3">
        <v>424</v>
      </c>
      <c r="Z1341" t="s">
        <v>2331</v>
      </c>
      <c r="AA1341" t="s">
        <v>2351</v>
      </c>
      <c r="AB1341" t="s">
        <v>2333</v>
      </c>
      <c r="AC1341" t="s">
        <v>2334</v>
      </c>
      <c r="AD1341" t="s">
        <v>110</v>
      </c>
      <c r="AE1341" t="s">
        <v>60</v>
      </c>
      <c r="AF1341" t="s">
        <v>2247</v>
      </c>
      <c r="AH1341" s="3">
        <v>0</v>
      </c>
      <c r="AI1341" s="3">
        <v>2023</v>
      </c>
      <c r="AJ1341" s="4">
        <v>45068</v>
      </c>
      <c r="AK1341" s="5">
        <v>45068</v>
      </c>
      <c r="AL1341" t="s">
        <v>43</v>
      </c>
      <c r="AM1341" t="s">
        <v>116</v>
      </c>
      <c r="AN1341">
        <v>0</v>
      </c>
      <c r="AO1341">
        <v>21.37</v>
      </c>
      <c r="AQ1341" s="6">
        <v>21.37</v>
      </c>
    </row>
    <row r="1342" spans="1:43" x14ac:dyDescent="0.3">
      <c r="A1342" t="s">
        <v>2239</v>
      </c>
      <c r="B1342" t="s">
        <v>230</v>
      </c>
      <c r="C1342" t="s">
        <v>46</v>
      </c>
      <c r="D1342" s="3">
        <v>76125</v>
      </c>
      <c r="E1342" t="s">
        <v>3385</v>
      </c>
      <c r="F1342" t="s">
        <v>48</v>
      </c>
      <c r="G1342" t="s">
        <v>49</v>
      </c>
      <c r="H1342" t="s">
        <v>50</v>
      </c>
      <c r="I1342" t="s">
        <v>51</v>
      </c>
      <c r="J1342" t="s">
        <v>102</v>
      </c>
      <c r="K1342" t="s">
        <v>102</v>
      </c>
      <c r="L1342" t="s">
        <v>263</v>
      </c>
      <c r="M1342" t="s">
        <v>52</v>
      </c>
      <c r="N1342" t="s">
        <v>2468</v>
      </c>
      <c r="O1342" t="s">
        <v>2241</v>
      </c>
      <c r="P1342" t="s">
        <v>2343</v>
      </c>
      <c r="Q1342" s="3">
        <v>300001126660260</v>
      </c>
      <c r="R1342" t="s">
        <v>2243</v>
      </c>
      <c r="S1342">
        <v>520062.2</v>
      </c>
      <c r="T1342">
        <v>55126.590000000004</v>
      </c>
      <c r="U1342" s="3">
        <v>6</v>
      </c>
      <c r="V1342" t="s">
        <v>2469</v>
      </c>
      <c r="W1342" t="s">
        <v>2280</v>
      </c>
      <c r="X1342" t="s">
        <v>2281</v>
      </c>
      <c r="Y1342" s="3">
        <v>4744</v>
      </c>
      <c r="Z1342" t="s">
        <v>2470</v>
      </c>
      <c r="AA1342" t="s">
        <v>2471</v>
      </c>
      <c r="AB1342" t="s">
        <v>2472</v>
      </c>
      <c r="AC1342" t="s">
        <v>2473</v>
      </c>
      <c r="AD1342" t="s">
        <v>110</v>
      </c>
      <c r="AE1342" t="s">
        <v>60</v>
      </c>
      <c r="AF1342" t="s">
        <v>2247</v>
      </c>
      <c r="AH1342" s="3">
        <v>0</v>
      </c>
      <c r="AI1342" s="3">
        <v>2023</v>
      </c>
      <c r="AJ1342" s="4">
        <v>45132</v>
      </c>
      <c r="AK1342" s="5">
        <v>45132</v>
      </c>
      <c r="AL1342" t="s">
        <v>43</v>
      </c>
      <c r="AM1342" t="s">
        <v>116</v>
      </c>
      <c r="AN1342">
        <v>0</v>
      </c>
      <c r="AO1342">
        <v>12.02</v>
      </c>
      <c r="AQ1342" s="6">
        <v>12.02</v>
      </c>
    </row>
    <row r="1343" spans="1:43" x14ac:dyDescent="0.3">
      <c r="A1343" t="s">
        <v>2239</v>
      </c>
      <c r="B1343" t="s">
        <v>446</v>
      </c>
      <c r="C1343" t="s">
        <v>46</v>
      </c>
      <c r="D1343" s="3">
        <v>76125</v>
      </c>
      <c r="E1343" t="s">
        <v>3385</v>
      </c>
      <c r="F1343" t="s">
        <v>48</v>
      </c>
      <c r="G1343" t="s">
        <v>49</v>
      </c>
      <c r="H1343" t="s">
        <v>50</v>
      </c>
      <c r="I1343" t="s">
        <v>51</v>
      </c>
      <c r="J1343" t="s">
        <v>102</v>
      </c>
      <c r="K1343" t="s">
        <v>102</v>
      </c>
      <c r="L1343" t="s">
        <v>263</v>
      </c>
      <c r="M1343" t="s">
        <v>52</v>
      </c>
      <c r="N1343" t="s">
        <v>2515</v>
      </c>
      <c r="O1343" t="s">
        <v>2241</v>
      </c>
      <c r="P1343" t="s">
        <v>2441</v>
      </c>
      <c r="Q1343" s="3">
        <v>300001166066083</v>
      </c>
      <c r="R1343" t="s">
        <v>2243</v>
      </c>
      <c r="S1343">
        <v>486500</v>
      </c>
      <c r="T1343">
        <v>51569</v>
      </c>
      <c r="U1343" s="3">
        <v>6</v>
      </c>
      <c r="V1343" t="s">
        <v>2516</v>
      </c>
      <c r="W1343" t="s">
        <v>2280</v>
      </c>
      <c r="X1343" t="s">
        <v>2281</v>
      </c>
      <c r="Y1343" s="3">
        <v>3012</v>
      </c>
      <c r="Z1343" t="s">
        <v>2512</v>
      </c>
      <c r="AA1343" t="s">
        <v>2517</v>
      </c>
      <c r="AB1343" t="s">
        <v>2513</v>
      </c>
      <c r="AC1343" t="s">
        <v>2514</v>
      </c>
      <c r="AD1343" t="s">
        <v>110</v>
      </c>
      <c r="AE1343" t="s">
        <v>60</v>
      </c>
      <c r="AF1343" t="s">
        <v>2247</v>
      </c>
      <c r="AH1343" s="3">
        <v>0</v>
      </c>
      <c r="AI1343" s="3">
        <v>2023</v>
      </c>
      <c r="AJ1343" s="4">
        <v>45147</v>
      </c>
      <c r="AK1343" s="5">
        <v>45147</v>
      </c>
      <c r="AL1343" t="s">
        <v>43</v>
      </c>
      <c r="AM1343" t="s">
        <v>116</v>
      </c>
      <c r="AN1343">
        <v>0</v>
      </c>
      <c r="AO1343">
        <v>2.96</v>
      </c>
      <c r="AQ1343" s="6">
        <v>2.96</v>
      </c>
    </row>
    <row r="1344" spans="1:43" x14ac:dyDescent="0.3">
      <c r="A1344" t="s">
        <v>2239</v>
      </c>
      <c r="B1344" t="s">
        <v>247</v>
      </c>
      <c r="C1344" t="s">
        <v>46</v>
      </c>
      <c r="D1344" s="3">
        <v>76125</v>
      </c>
      <c r="E1344" t="s">
        <v>3385</v>
      </c>
      <c r="F1344" t="s">
        <v>48</v>
      </c>
      <c r="G1344" t="s">
        <v>49</v>
      </c>
      <c r="H1344" t="s">
        <v>50</v>
      </c>
      <c r="I1344" t="s">
        <v>51</v>
      </c>
      <c r="J1344" t="s">
        <v>102</v>
      </c>
      <c r="K1344" t="s">
        <v>102</v>
      </c>
      <c r="L1344" t="s">
        <v>263</v>
      </c>
      <c r="M1344" t="s">
        <v>52</v>
      </c>
      <c r="N1344" t="s">
        <v>2573</v>
      </c>
      <c r="O1344" t="s">
        <v>2241</v>
      </c>
      <c r="Q1344" s="3">
        <v>300001298100970</v>
      </c>
      <c r="R1344" t="s">
        <v>2243</v>
      </c>
      <c r="S1344">
        <v>1699972.4</v>
      </c>
      <c r="T1344">
        <v>696544.8</v>
      </c>
      <c r="U1344" s="3">
        <v>2</v>
      </c>
      <c r="V1344" t="s">
        <v>2574</v>
      </c>
      <c r="W1344" t="s">
        <v>2575</v>
      </c>
      <c r="X1344" t="s">
        <v>2576</v>
      </c>
      <c r="Y1344" s="3">
        <v>3510</v>
      </c>
      <c r="Z1344" t="s">
        <v>2558</v>
      </c>
      <c r="AA1344" t="s">
        <v>2577</v>
      </c>
      <c r="AB1344" t="s">
        <v>2560</v>
      </c>
      <c r="AC1344" t="s">
        <v>2561</v>
      </c>
      <c r="AD1344" t="s">
        <v>110</v>
      </c>
      <c r="AE1344" t="s">
        <v>60</v>
      </c>
      <c r="AF1344" t="s">
        <v>2578</v>
      </c>
      <c r="AG1344" t="s">
        <v>2579</v>
      </c>
      <c r="AH1344" s="3">
        <v>2</v>
      </c>
      <c r="AI1344" s="3">
        <v>2023</v>
      </c>
      <c r="AJ1344" s="4">
        <v>45208</v>
      </c>
      <c r="AK1344" s="5">
        <v>45208</v>
      </c>
      <c r="AL1344" t="s">
        <v>43</v>
      </c>
      <c r="AM1344" t="s">
        <v>116</v>
      </c>
      <c r="AN1344">
        <v>0</v>
      </c>
      <c r="AO1344">
        <v>4.82</v>
      </c>
      <c r="AQ1344" s="6">
        <v>4.82</v>
      </c>
    </row>
    <row r="1345" spans="1:43" x14ac:dyDescent="0.3">
      <c r="A1345" t="s">
        <v>2239</v>
      </c>
      <c r="B1345" t="s">
        <v>247</v>
      </c>
      <c r="C1345" t="s">
        <v>46</v>
      </c>
      <c r="D1345" s="3">
        <v>76125</v>
      </c>
      <c r="E1345" t="s">
        <v>3385</v>
      </c>
      <c r="F1345" t="s">
        <v>48</v>
      </c>
      <c r="G1345" t="s">
        <v>49</v>
      </c>
      <c r="H1345" t="s">
        <v>50</v>
      </c>
      <c r="I1345" t="s">
        <v>51</v>
      </c>
      <c r="J1345" t="s">
        <v>102</v>
      </c>
      <c r="K1345" t="s">
        <v>102</v>
      </c>
      <c r="L1345" t="s">
        <v>263</v>
      </c>
      <c r="M1345" t="s">
        <v>52</v>
      </c>
      <c r="N1345" t="s">
        <v>2580</v>
      </c>
      <c r="O1345" t="s">
        <v>2241</v>
      </c>
      <c r="Q1345" s="3">
        <v>300001298101012</v>
      </c>
      <c r="R1345" t="s">
        <v>2243</v>
      </c>
      <c r="S1345">
        <v>5338200</v>
      </c>
      <c r="T1345">
        <v>1033200</v>
      </c>
      <c r="U1345" s="3">
        <v>1</v>
      </c>
      <c r="V1345" t="s">
        <v>2581</v>
      </c>
      <c r="W1345" t="s">
        <v>2582</v>
      </c>
      <c r="X1345" t="s">
        <v>2583</v>
      </c>
      <c r="Y1345" s="3">
        <v>1215</v>
      </c>
      <c r="Z1345" t="s">
        <v>2584</v>
      </c>
      <c r="AA1345" t="s">
        <v>2585</v>
      </c>
      <c r="AB1345" t="s">
        <v>2586</v>
      </c>
      <c r="AC1345" t="s">
        <v>2587</v>
      </c>
      <c r="AD1345" t="s">
        <v>110</v>
      </c>
      <c r="AE1345" t="s">
        <v>60</v>
      </c>
      <c r="AF1345" t="s">
        <v>2588</v>
      </c>
      <c r="AG1345" t="s">
        <v>2589</v>
      </c>
      <c r="AH1345" s="3">
        <v>1</v>
      </c>
      <c r="AI1345" s="3">
        <v>2023</v>
      </c>
      <c r="AJ1345" s="4">
        <v>45209</v>
      </c>
      <c r="AK1345" s="5">
        <v>45209</v>
      </c>
      <c r="AL1345" t="s">
        <v>43</v>
      </c>
      <c r="AM1345" t="s">
        <v>116</v>
      </c>
      <c r="AN1345">
        <v>0</v>
      </c>
      <c r="AO1345">
        <v>3.02</v>
      </c>
      <c r="AQ1345" s="6">
        <v>3.02</v>
      </c>
    </row>
    <row r="1346" spans="1:43" x14ac:dyDescent="0.3">
      <c r="A1346" t="s">
        <v>3497</v>
      </c>
      <c r="B1346" t="s">
        <v>446</v>
      </c>
      <c r="C1346" t="s">
        <v>46</v>
      </c>
      <c r="D1346" s="3">
        <v>72505</v>
      </c>
      <c r="E1346" t="s">
        <v>3465</v>
      </c>
      <c r="F1346" t="s">
        <v>48</v>
      </c>
      <c r="G1346" t="s">
        <v>49</v>
      </c>
      <c r="H1346" t="s">
        <v>50</v>
      </c>
      <c r="I1346" t="s">
        <v>51</v>
      </c>
      <c r="J1346" t="s">
        <v>1227</v>
      </c>
      <c r="K1346" t="s">
        <v>256</v>
      </c>
      <c r="L1346" t="s">
        <v>636</v>
      </c>
      <c r="M1346" t="s">
        <v>52</v>
      </c>
      <c r="N1346" t="s">
        <v>2533</v>
      </c>
      <c r="O1346" t="s">
        <v>3498</v>
      </c>
      <c r="P1346" t="s">
        <v>2532</v>
      </c>
      <c r="Q1346" s="3">
        <v>300001206213496</v>
      </c>
      <c r="R1346" t="s">
        <v>2243</v>
      </c>
      <c r="S1346">
        <v>152155.04</v>
      </c>
      <c r="T1346">
        <v>152155.04</v>
      </c>
      <c r="U1346" s="3">
        <v>1</v>
      </c>
      <c r="V1346" t="s">
        <v>2533</v>
      </c>
      <c r="W1346" t="s">
        <v>2495</v>
      </c>
      <c r="X1346" t="s">
        <v>2496</v>
      </c>
      <c r="Y1346" s="3">
        <v>527</v>
      </c>
      <c r="Z1346" t="s">
        <v>3695</v>
      </c>
      <c r="AA1346" t="s">
        <v>3696</v>
      </c>
      <c r="AB1346" t="s">
        <v>3697</v>
      </c>
      <c r="AC1346" t="s">
        <v>3698</v>
      </c>
      <c r="AD1346" t="s">
        <v>110</v>
      </c>
      <c r="AE1346" t="s">
        <v>60</v>
      </c>
      <c r="AF1346" t="s">
        <v>2247</v>
      </c>
      <c r="AH1346" s="3">
        <v>0</v>
      </c>
      <c r="AI1346" s="3">
        <v>2023</v>
      </c>
      <c r="AJ1346" s="4">
        <v>45163</v>
      </c>
      <c r="AK1346" s="5">
        <v>45164</v>
      </c>
      <c r="AL1346" t="s">
        <v>3508</v>
      </c>
      <c r="AM1346" t="s">
        <v>116</v>
      </c>
      <c r="AN1346">
        <v>152155.04</v>
      </c>
      <c r="AO1346">
        <v>1112.49</v>
      </c>
      <c r="AQ1346" s="6">
        <v>1112.49</v>
      </c>
    </row>
    <row r="1347" spans="1:43" x14ac:dyDescent="0.3">
      <c r="A1347" t="s">
        <v>98</v>
      </c>
      <c r="B1347" t="s">
        <v>446</v>
      </c>
      <c r="C1347" t="s">
        <v>46</v>
      </c>
      <c r="D1347" s="3">
        <v>75105</v>
      </c>
      <c r="E1347" t="s">
        <v>100</v>
      </c>
      <c r="F1347" t="s">
        <v>48</v>
      </c>
      <c r="G1347" t="s">
        <v>49</v>
      </c>
      <c r="H1347" t="s">
        <v>50</v>
      </c>
      <c r="I1347" t="s">
        <v>51</v>
      </c>
      <c r="J1347" t="s">
        <v>256</v>
      </c>
      <c r="K1347" t="s">
        <v>256</v>
      </c>
      <c r="L1347" t="s">
        <v>636</v>
      </c>
      <c r="M1347" t="s">
        <v>52</v>
      </c>
      <c r="N1347" t="s">
        <v>637</v>
      </c>
      <c r="O1347" t="s">
        <v>105</v>
      </c>
      <c r="Q1347" s="3"/>
      <c r="U1347" s="3"/>
      <c r="W1347" t="s">
        <v>43</v>
      </c>
      <c r="X1347" t="s">
        <v>43</v>
      </c>
      <c r="Y1347" s="3">
        <v>170</v>
      </c>
      <c r="Z1347" t="s">
        <v>638</v>
      </c>
      <c r="AA1347" t="s">
        <v>639</v>
      </c>
      <c r="AB1347" t="s">
        <v>640</v>
      </c>
      <c r="AC1347" t="s">
        <v>641</v>
      </c>
      <c r="AD1347" t="s">
        <v>110</v>
      </c>
      <c r="AE1347" t="s">
        <v>60</v>
      </c>
      <c r="AH1347" s="3"/>
      <c r="AI1347" s="3">
        <v>2023</v>
      </c>
      <c r="AJ1347" s="4">
        <v>45163</v>
      </c>
      <c r="AK1347" s="5">
        <v>45165</v>
      </c>
      <c r="AL1347" t="s">
        <v>43</v>
      </c>
      <c r="AM1347" t="s">
        <v>116</v>
      </c>
      <c r="AN1347">
        <v>10650.85</v>
      </c>
      <c r="AO1347">
        <v>78.2</v>
      </c>
      <c r="AQ1347" s="6">
        <v>78.2</v>
      </c>
    </row>
    <row r="1348" spans="1:43" x14ac:dyDescent="0.3">
      <c r="A1348" t="s">
        <v>2239</v>
      </c>
      <c r="B1348" t="s">
        <v>247</v>
      </c>
      <c r="C1348" t="s">
        <v>46</v>
      </c>
      <c r="D1348" s="3">
        <v>76125</v>
      </c>
      <c r="E1348" t="s">
        <v>3385</v>
      </c>
      <c r="F1348" t="s">
        <v>48</v>
      </c>
      <c r="G1348" t="s">
        <v>49</v>
      </c>
      <c r="H1348" t="s">
        <v>50</v>
      </c>
      <c r="I1348" t="s">
        <v>51</v>
      </c>
      <c r="J1348" t="s">
        <v>1227</v>
      </c>
      <c r="K1348" t="s">
        <v>256</v>
      </c>
      <c r="L1348" t="s">
        <v>636</v>
      </c>
      <c r="M1348" t="s">
        <v>52</v>
      </c>
      <c r="N1348" t="s">
        <v>2531</v>
      </c>
      <c r="O1348" t="s">
        <v>2241</v>
      </c>
      <c r="P1348" t="s">
        <v>2532</v>
      </c>
      <c r="Q1348" s="3">
        <v>300001206213496</v>
      </c>
      <c r="R1348" t="s">
        <v>2243</v>
      </c>
      <c r="S1348">
        <v>152155.04</v>
      </c>
      <c r="T1348">
        <v>152155.04</v>
      </c>
      <c r="U1348" s="3">
        <v>1</v>
      </c>
      <c r="V1348" t="s">
        <v>2533</v>
      </c>
      <c r="W1348" t="s">
        <v>2495</v>
      </c>
      <c r="X1348" t="s">
        <v>2496</v>
      </c>
      <c r="Y1348" s="3">
        <v>2536</v>
      </c>
      <c r="Z1348" t="s">
        <v>2534</v>
      </c>
      <c r="AA1348" t="s">
        <v>2535</v>
      </c>
      <c r="AB1348" t="s">
        <v>2536</v>
      </c>
      <c r="AC1348" t="s">
        <v>2537</v>
      </c>
      <c r="AD1348" t="s">
        <v>110</v>
      </c>
      <c r="AE1348" t="s">
        <v>60</v>
      </c>
      <c r="AF1348" t="s">
        <v>2247</v>
      </c>
      <c r="AH1348" s="3">
        <v>0</v>
      </c>
      <c r="AI1348" s="3">
        <v>2023</v>
      </c>
      <c r="AJ1348" s="4">
        <v>45202</v>
      </c>
      <c r="AK1348" s="5">
        <v>45202</v>
      </c>
      <c r="AL1348" t="s">
        <v>43</v>
      </c>
      <c r="AM1348" t="s">
        <v>116</v>
      </c>
      <c r="AN1348">
        <v>0</v>
      </c>
      <c r="AO1348">
        <v>18.27</v>
      </c>
      <c r="AQ1348" s="6">
        <v>18.27</v>
      </c>
    </row>
    <row r="1349" spans="1:43" x14ac:dyDescent="0.3">
      <c r="A1349" t="s">
        <v>3497</v>
      </c>
      <c r="B1349" t="s">
        <v>137</v>
      </c>
      <c r="C1349" t="s">
        <v>46</v>
      </c>
      <c r="D1349" s="3">
        <v>72615</v>
      </c>
      <c r="E1349" t="s">
        <v>4655</v>
      </c>
      <c r="F1349" t="s">
        <v>48</v>
      </c>
      <c r="G1349" t="s">
        <v>49</v>
      </c>
      <c r="H1349" t="s">
        <v>50</v>
      </c>
      <c r="I1349" t="s">
        <v>51</v>
      </c>
      <c r="J1349" t="s">
        <v>102</v>
      </c>
      <c r="K1349" t="s">
        <v>102</v>
      </c>
      <c r="L1349" t="s">
        <v>4263</v>
      </c>
      <c r="M1349" t="s">
        <v>52</v>
      </c>
      <c r="N1349" t="s">
        <v>4258</v>
      </c>
      <c r="O1349" t="s">
        <v>3498</v>
      </c>
      <c r="P1349" t="s">
        <v>3344</v>
      </c>
      <c r="Q1349" s="3">
        <v>300002450556309</v>
      </c>
      <c r="R1349" t="s">
        <v>2243</v>
      </c>
      <c r="S1349">
        <v>0</v>
      </c>
      <c r="T1349">
        <v>0</v>
      </c>
      <c r="U1349" s="3">
        <v>3</v>
      </c>
      <c r="V1349" t="s">
        <v>4258</v>
      </c>
      <c r="W1349" t="s">
        <v>4254</v>
      </c>
      <c r="X1349" t="s">
        <v>4255</v>
      </c>
      <c r="Y1349" s="3">
        <v>14</v>
      </c>
      <c r="Z1349" t="s">
        <v>4259</v>
      </c>
      <c r="AA1349" t="s">
        <v>4264</v>
      </c>
      <c r="AB1349" t="s">
        <v>4261</v>
      </c>
      <c r="AC1349" t="s">
        <v>4257</v>
      </c>
      <c r="AD1349" t="s">
        <v>110</v>
      </c>
      <c r="AE1349" t="s">
        <v>60</v>
      </c>
      <c r="AF1349" t="s">
        <v>2247</v>
      </c>
      <c r="AH1349" s="3">
        <v>0</v>
      </c>
      <c r="AI1349" s="3">
        <v>2025</v>
      </c>
      <c r="AJ1349" s="4">
        <v>45705</v>
      </c>
      <c r="AK1349" s="5">
        <v>45719</v>
      </c>
      <c r="AL1349" t="s">
        <v>4048</v>
      </c>
      <c r="AM1349" t="s">
        <v>116</v>
      </c>
      <c r="AN1349">
        <v>2000000</v>
      </c>
      <c r="AO1349">
        <v>15352.84</v>
      </c>
      <c r="AQ1349" s="6">
        <v>15352.84</v>
      </c>
    </row>
    <row r="1350" spans="1:43" x14ac:dyDescent="0.3">
      <c r="A1350" t="s">
        <v>3497</v>
      </c>
      <c r="B1350" t="s">
        <v>137</v>
      </c>
      <c r="C1350" t="s">
        <v>46</v>
      </c>
      <c r="D1350" s="3">
        <v>72615</v>
      </c>
      <c r="E1350" t="s">
        <v>4655</v>
      </c>
      <c r="F1350" t="s">
        <v>48</v>
      </c>
      <c r="G1350" t="s">
        <v>49</v>
      </c>
      <c r="H1350" t="s">
        <v>50</v>
      </c>
      <c r="I1350" t="s">
        <v>51</v>
      </c>
      <c r="J1350" t="s">
        <v>102</v>
      </c>
      <c r="K1350" t="s">
        <v>102</v>
      </c>
      <c r="L1350" t="s">
        <v>4263</v>
      </c>
      <c r="M1350" t="s">
        <v>52</v>
      </c>
      <c r="N1350" t="s">
        <v>4258</v>
      </c>
      <c r="O1350" t="s">
        <v>3498</v>
      </c>
      <c r="P1350" t="s">
        <v>3344</v>
      </c>
      <c r="Q1350" s="3">
        <v>300002450556309</v>
      </c>
      <c r="R1350" t="s">
        <v>2243</v>
      </c>
      <c r="S1350">
        <v>0</v>
      </c>
      <c r="T1350">
        <v>0</v>
      </c>
      <c r="U1350" s="3">
        <v>3</v>
      </c>
      <c r="V1350" t="s">
        <v>4258</v>
      </c>
      <c r="W1350" t="s">
        <v>4254</v>
      </c>
      <c r="X1350" t="s">
        <v>4255</v>
      </c>
      <c r="Y1350" s="3">
        <v>17</v>
      </c>
      <c r="Z1350" t="s">
        <v>4259</v>
      </c>
      <c r="AA1350" t="s">
        <v>4264</v>
      </c>
      <c r="AB1350" t="s">
        <v>4261</v>
      </c>
      <c r="AC1350" t="s">
        <v>4257</v>
      </c>
      <c r="AD1350" t="s">
        <v>110</v>
      </c>
      <c r="AE1350" t="s">
        <v>60</v>
      </c>
      <c r="AF1350" t="s">
        <v>2247</v>
      </c>
      <c r="AH1350" s="3">
        <v>0</v>
      </c>
      <c r="AI1350" s="3">
        <v>2025</v>
      </c>
      <c r="AJ1350" s="4">
        <v>45705</v>
      </c>
      <c r="AK1350" s="5">
        <v>45719</v>
      </c>
      <c r="AL1350" t="s">
        <v>4048</v>
      </c>
      <c r="AM1350" t="s">
        <v>116</v>
      </c>
      <c r="AN1350">
        <v>-2000000</v>
      </c>
      <c r="AP1350">
        <v>15352.84</v>
      </c>
      <c r="AQ1350" s="6">
        <v>-15352.84</v>
      </c>
    </row>
    <row r="1351" spans="1:43" x14ac:dyDescent="0.3">
      <c r="A1351" t="s">
        <v>3497</v>
      </c>
      <c r="B1351" t="s">
        <v>137</v>
      </c>
      <c r="C1351" t="s">
        <v>46</v>
      </c>
      <c r="D1351" s="3">
        <v>72615</v>
      </c>
      <c r="E1351" t="s">
        <v>4655</v>
      </c>
      <c r="F1351" t="s">
        <v>48</v>
      </c>
      <c r="G1351" t="s">
        <v>49</v>
      </c>
      <c r="H1351" t="s">
        <v>50</v>
      </c>
      <c r="I1351" t="s">
        <v>51</v>
      </c>
      <c r="J1351" t="s">
        <v>102</v>
      </c>
      <c r="K1351" t="s">
        <v>102</v>
      </c>
      <c r="L1351" t="s">
        <v>4263</v>
      </c>
      <c r="M1351" t="s">
        <v>52</v>
      </c>
      <c r="N1351" t="s">
        <v>4265</v>
      </c>
      <c r="O1351" t="s">
        <v>3498</v>
      </c>
      <c r="P1351" t="s">
        <v>4266</v>
      </c>
      <c r="Q1351" s="3">
        <v>300002468259506</v>
      </c>
      <c r="R1351" t="s">
        <v>2243</v>
      </c>
      <c r="S1351">
        <v>0</v>
      </c>
      <c r="T1351">
        <v>0</v>
      </c>
      <c r="U1351" s="3">
        <v>2</v>
      </c>
      <c r="V1351" t="s">
        <v>4265</v>
      </c>
      <c r="W1351" t="s">
        <v>4254</v>
      </c>
      <c r="X1351" t="s">
        <v>4255</v>
      </c>
      <c r="Y1351" s="3">
        <v>54</v>
      </c>
      <c r="Z1351" t="s">
        <v>4267</v>
      </c>
      <c r="AA1351" t="s">
        <v>4270</v>
      </c>
      <c r="AB1351" t="s">
        <v>4269</v>
      </c>
      <c r="AC1351" t="s">
        <v>4257</v>
      </c>
      <c r="AD1351" t="s">
        <v>110</v>
      </c>
      <c r="AE1351" t="s">
        <v>60</v>
      </c>
      <c r="AF1351" t="s">
        <v>2247</v>
      </c>
      <c r="AH1351" s="3">
        <v>0</v>
      </c>
      <c r="AI1351" s="3">
        <v>2025</v>
      </c>
      <c r="AJ1351" s="4">
        <v>45705</v>
      </c>
      <c r="AK1351" s="5">
        <v>45723</v>
      </c>
      <c r="AL1351" t="s">
        <v>3580</v>
      </c>
      <c r="AM1351" t="s">
        <v>116</v>
      </c>
      <c r="AN1351">
        <v>3000000</v>
      </c>
      <c r="AO1351">
        <v>23029.260000000002</v>
      </c>
      <c r="AQ1351" s="6">
        <v>23029.260000000002</v>
      </c>
    </row>
    <row r="1352" spans="1:43" x14ac:dyDescent="0.3">
      <c r="A1352" t="s">
        <v>3497</v>
      </c>
      <c r="B1352" t="s">
        <v>137</v>
      </c>
      <c r="C1352" t="s">
        <v>46</v>
      </c>
      <c r="D1352" s="3">
        <v>72615</v>
      </c>
      <c r="E1352" t="s">
        <v>4655</v>
      </c>
      <c r="F1352" t="s">
        <v>48</v>
      </c>
      <c r="G1352" t="s">
        <v>49</v>
      </c>
      <c r="H1352" t="s">
        <v>50</v>
      </c>
      <c r="I1352" t="s">
        <v>51</v>
      </c>
      <c r="J1352" t="s">
        <v>102</v>
      </c>
      <c r="K1352" t="s">
        <v>102</v>
      </c>
      <c r="L1352" t="s">
        <v>4263</v>
      </c>
      <c r="M1352" t="s">
        <v>52</v>
      </c>
      <c r="N1352" t="s">
        <v>4265</v>
      </c>
      <c r="O1352" t="s">
        <v>3498</v>
      </c>
      <c r="P1352" t="s">
        <v>4266</v>
      </c>
      <c r="Q1352" s="3">
        <v>300002468259506</v>
      </c>
      <c r="R1352" t="s">
        <v>2243</v>
      </c>
      <c r="S1352">
        <v>0</v>
      </c>
      <c r="T1352">
        <v>0</v>
      </c>
      <c r="U1352" s="3">
        <v>2</v>
      </c>
      <c r="V1352" t="s">
        <v>4265</v>
      </c>
      <c r="W1352" t="s">
        <v>4254</v>
      </c>
      <c r="X1352" t="s">
        <v>4255</v>
      </c>
      <c r="Y1352" s="3">
        <v>57</v>
      </c>
      <c r="Z1352" t="s">
        <v>4267</v>
      </c>
      <c r="AA1352" t="s">
        <v>4270</v>
      </c>
      <c r="AB1352" t="s">
        <v>4269</v>
      </c>
      <c r="AC1352" t="s">
        <v>4257</v>
      </c>
      <c r="AD1352" t="s">
        <v>110</v>
      </c>
      <c r="AE1352" t="s">
        <v>60</v>
      </c>
      <c r="AF1352" t="s">
        <v>2247</v>
      </c>
      <c r="AH1352" s="3">
        <v>0</v>
      </c>
      <c r="AI1352" s="3">
        <v>2025</v>
      </c>
      <c r="AJ1352" s="4">
        <v>45705</v>
      </c>
      <c r="AK1352" s="5">
        <v>45723</v>
      </c>
      <c r="AL1352" t="s">
        <v>3580</v>
      </c>
      <c r="AM1352" t="s">
        <v>116</v>
      </c>
      <c r="AN1352">
        <v>-3000000</v>
      </c>
      <c r="AP1352">
        <v>23029.260000000002</v>
      </c>
      <c r="AQ1352" s="6">
        <v>-23029.260000000002</v>
      </c>
    </row>
    <row r="1353" spans="1:43" x14ac:dyDescent="0.3">
      <c r="A1353" t="s">
        <v>3497</v>
      </c>
      <c r="B1353" t="s">
        <v>137</v>
      </c>
      <c r="C1353" t="s">
        <v>46</v>
      </c>
      <c r="D1353" s="3">
        <v>71305</v>
      </c>
      <c r="E1353" t="s">
        <v>1378</v>
      </c>
      <c r="F1353" t="s">
        <v>48</v>
      </c>
      <c r="G1353" t="s">
        <v>49</v>
      </c>
      <c r="H1353" t="s">
        <v>50</v>
      </c>
      <c r="I1353" t="s">
        <v>51</v>
      </c>
      <c r="J1353" t="s">
        <v>102</v>
      </c>
      <c r="K1353" t="s">
        <v>102</v>
      </c>
      <c r="L1353" t="s">
        <v>213</v>
      </c>
      <c r="M1353" t="s">
        <v>52</v>
      </c>
      <c r="N1353" t="s">
        <v>3369</v>
      </c>
      <c r="O1353" t="s">
        <v>3498</v>
      </c>
      <c r="P1353" t="s">
        <v>3368</v>
      </c>
      <c r="Q1353" s="3">
        <v>300002491253226</v>
      </c>
      <c r="R1353" t="s">
        <v>2243</v>
      </c>
      <c r="S1353">
        <v>1500</v>
      </c>
      <c r="T1353">
        <v>1500</v>
      </c>
      <c r="U1353" s="3">
        <v>1</v>
      </c>
      <c r="V1353" t="s">
        <v>3369</v>
      </c>
      <c r="W1353" t="s">
        <v>3333</v>
      </c>
      <c r="X1353" t="s">
        <v>3334</v>
      </c>
      <c r="Y1353" s="3">
        <v>2</v>
      </c>
      <c r="Z1353" t="s">
        <v>4590</v>
      </c>
      <c r="AA1353" t="s">
        <v>4591</v>
      </c>
      <c r="AB1353" t="s">
        <v>4592</v>
      </c>
      <c r="AC1353" t="s">
        <v>4221</v>
      </c>
      <c r="AD1353" t="s">
        <v>110</v>
      </c>
      <c r="AE1353" t="s">
        <v>60</v>
      </c>
      <c r="AF1353" t="s">
        <v>3093</v>
      </c>
      <c r="AG1353" t="s">
        <v>3370</v>
      </c>
      <c r="AH1353" s="3">
        <v>1</v>
      </c>
      <c r="AI1353" s="3">
        <v>2025</v>
      </c>
      <c r="AJ1353" s="4">
        <v>45698</v>
      </c>
      <c r="AK1353" s="5">
        <v>45727</v>
      </c>
      <c r="AL1353" t="s">
        <v>3508</v>
      </c>
      <c r="AM1353" t="s">
        <v>61</v>
      </c>
      <c r="AN1353">
        <v>1500</v>
      </c>
      <c r="AO1353">
        <v>1500</v>
      </c>
      <c r="AQ1353" s="6">
        <v>1500</v>
      </c>
    </row>
    <row r="1354" spans="1:43" x14ac:dyDescent="0.3">
      <c r="A1354" t="s">
        <v>3497</v>
      </c>
      <c r="B1354" t="s">
        <v>137</v>
      </c>
      <c r="C1354" t="s">
        <v>46</v>
      </c>
      <c r="D1354" s="3">
        <v>71620</v>
      </c>
      <c r="E1354" t="s">
        <v>4643</v>
      </c>
      <c r="F1354" t="s">
        <v>48</v>
      </c>
      <c r="G1354" t="s">
        <v>49</v>
      </c>
      <c r="H1354" t="s">
        <v>50</v>
      </c>
      <c r="I1354" t="s">
        <v>51</v>
      </c>
      <c r="J1354" t="s">
        <v>102</v>
      </c>
      <c r="K1354" t="s">
        <v>102</v>
      </c>
      <c r="L1354" t="s">
        <v>213</v>
      </c>
      <c r="M1354" t="s">
        <v>52</v>
      </c>
      <c r="N1354" t="s">
        <v>3361</v>
      </c>
      <c r="O1354" t="s">
        <v>3498</v>
      </c>
      <c r="P1354" t="s">
        <v>3360</v>
      </c>
      <c r="Q1354" s="3">
        <v>300002408261167</v>
      </c>
      <c r="R1354" t="s">
        <v>2243</v>
      </c>
      <c r="S1354">
        <v>892</v>
      </c>
      <c r="T1354">
        <v>892</v>
      </c>
      <c r="U1354" s="3">
        <v>1</v>
      </c>
      <c r="V1354" t="s">
        <v>3361</v>
      </c>
      <c r="W1354" t="s">
        <v>3323</v>
      </c>
      <c r="X1354" t="s">
        <v>3324</v>
      </c>
      <c r="Y1354" s="3">
        <v>9</v>
      </c>
      <c r="Z1354" t="s">
        <v>4573</v>
      </c>
      <c r="AA1354" t="s">
        <v>4574</v>
      </c>
      <c r="AB1354" t="s">
        <v>4575</v>
      </c>
      <c r="AC1354" t="s">
        <v>4576</v>
      </c>
      <c r="AD1354" t="s">
        <v>110</v>
      </c>
      <c r="AE1354" t="s">
        <v>60</v>
      </c>
      <c r="AF1354" t="s">
        <v>2247</v>
      </c>
      <c r="AH1354" s="3">
        <v>0</v>
      </c>
      <c r="AI1354" s="3">
        <v>2025</v>
      </c>
      <c r="AJ1354" s="4">
        <v>45694</v>
      </c>
      <c r="AK1354" s="5">
        <v>45700</v>
      </c>
      <c r="AL1354" t="s">
        <v>3508</v>
      </c>
      <c r="AM1354" t="s">
        <v>61</v>
      </c>
      <c r="AN1354">
        <v>892</v>
      </c>
      <c r="AO1354">
        <v>892</v>
      </c>
      <c r="AQ1354" s="6">
        <v>892</v>
      </c>
    </row>
    <row r="1355" spans="1:43" x14ac:dyDescent="0.3">
      <c r="A1355" t="s">
        <v>3497</v>
      </c>
      <c r="B1355" t="s">
        <v>137</v>
      </c>
      <c r="C1355" t="s">
        <v>46</v>
      </c>
      <c r="D1355" s="3">
        <v>71620</v>
      </c>
      <c r="E1355" t="s">
        <v>4643</v>
      </c>
      <c r="F1355" t="s">
        <v>48</v>
      </c>
      <c r="G1355" t="s">
        <v>49</v>
      </c>
      <c r="H1355" t="s">
        <v>50</v>
      </c>
      <c r="I1355" t="s">
        <v>51</v>
      </c>
      <c r="J1355" t="s">
        <v>102</v>
      </c>
      <c r="K1355" t="s">
        <v>102</v>
      </c>
      <c r="L1355" t="s">
        <v>213</v>
      </c>
      <c r="M1355" t="s">
        <v>52</v>
      </c>
      <c r="N1355" t="s">
        <v>4577</v>
      </c>
      <c r="O1355" t="s">
        <v>3498</v>
      </c>
      <c r="P1355" t="s">
        <v>4560</v>
      </c>
      <c r="Q1355" s="3">
        <v>300002411427199</v>
      </c>
      <c r="R1355" t="s">
        <v>2243</v>
      </c>
      <c r="S1355">
        <v>0</v>
      </c>
      <c r="T1355">
        <v>0</v>
      </c>
      <c r="U1355" s="3">
        <v>1</v>
      </c>
      <c r="V1355" t="s">
        <v>4577</v>
      </c>
      <c r="W1355" t="s">
        <v>3323</v>
      </c>
      <c r="X1355" t="s">
        <v>3324</v>
      </c>
      <c r="Y1355" s="3">
        <v>19</v>
      </c>
      <c r="Z1355" t="s">
        <v>4578</v>
      </c>
      <c r="AA1355" t="s">
        <v>4579</v>
      </c>
      <c r="AB1355" t="s">
        <v>4580</v>
      </c>
      <c r="AC1355" t="s">
        <v>4581</v>
      </c>
      <c r="AD1355" t="s">
        <v>110</v>
      </c>
      <c r="AE1355" t="s">
        <v>60</v>
      </c>
      <c r="AF1355" t="s">
        <v>2247</v>
      </c>
      <c r="AH1355" s="3">
        <v>0</v>
      </c>
      <c r="AI1355" s="3">
        <v>2025</v>
      </c>
      <c r="AJ1355" s="4">
        <v>45700</v>
      </c>
      <c r="AK1355" s="5">
        <v>45709</v>
      </c>
      <c r="AL1355" t="s">
        <v>3508</v>
      </c>
      <c r="AM1355" t="s">
        <v>61</v>
      </c>
      <c r="AN1355">
        <v>-178.4</v>
      </c>
      <c r="AP1355">
        <v>178.4</v>
      </c>
      <c r="AQ1355" s="6">
        <v>-178.4</v>
      </c>
    </row>
    <row r="1356" spans="1:43" x14ac:dyDescent="0.3">
      <c r="A1356" t="s">
        <v>3497</v>
      </c>
      <c r="B1356" t="s">
        <v>137</v>
      </c>
      <c r="C1356" t="s">
        <v>46</v>
      </c>
      <c r="D1356" s="3">
        <v>71620</v>
      </c>
      <c r="E1356" t="s">
        <v>4643</v>
      </c>
      <c r="F1356" t="s">
        <v>48</v>
      </c>
      <c r="G1356" t="s">
        <v>49</v>
      </c>
      <c r="H1356" t="s">
        <v>50</v>
      </c>
      <c r="I1356" t="s">
        <v>51</v>
      </c>
      <c r="J1356" t="s">
        <v>102</v>
      </c>
      <c r="K1356" t="s">
        <v>102</v>
      </c>
      <c r="L1356" t="s">
        <v>213</v>
      </c>
      <c r="M1356" t="s">
        <v>52</v>
      </c>
      <c r="N1356" t="s">
        <v>4577</v>
      </c>
      <c r="O1356" t="s">
        <v>3498</v>
      </c>
      <c r="P1356" t="s">
        <v>4560</v>
      </c>
      <c r="Q1356" s="3">
        <v>300002411427199</v>
      </c>
      <c r="R1356" t="s">
        <v>2243</v>
      </c>
      <c r="S1356">
        <v>0</v>
      </c>
      <c r="T1356">
        <v>0</v>
      </c>
      <c r="U1356" s="3">
        <v>1</v>
      </c>
      <c r="V1356" t="s">
        <v>4577</v>
      </c>
      <c r="W1356" t="s">
        <v>3323</v>
      </c>
      <c r="X1356" t="s">
        <v>3324</v>
      </c>
      <c r="Y1356" s="3">
        <v>389</v>
      </c>
      <c r="Z1356" t="s">
        <v>4232</v>
      </c>
      <c r="AA1356" t="s">
        <v>4579</v>
      </c>
      <c r="AB1356" t="s">
        <v>4582</v>
      </c>
      <c r="AC1356" t="s">
        <v>4581</v>
      </c>
      <c r="AD1356" t="s">
        <v>110</v>
      </c>
      <c r="AE1356" t="s">
        <v>60</v>
      </c>
      <c r="AF1356" t="s">
        <v>2247</v>
      </c>
      <c r="AH1356" s="3">
        <v>0</v>
      </c>
      <c r="AI1356" s="3">
        <v>2025</v>
      </c>
      <c r="AJ1356" s="4">
        <v>45700</v>
      </c>
      <c r="AK1356" s="5">
        <v>45701</v>
      </c>
      <c r="AL1356" t="s">
        <v>3508</v>
      </c>
      <c r="AM1356" t="s">
        <v>61</v>
      </c>
      <c r="AN1356">
        <v>178.4</v>
      </c>
      <c r="AO1356">
        <v>178.4</v>
      </c>
      <c r="AQ1356" s="6">
        <v>178.4</v>
      </c>
    </row>
    <row r="1357" spans="1:43" x14ac:dyDescent="0.3">
      <c r="A1357" t="s">
        <v>3497</v>
      </c>
      <c r="B1357" t="s">
        <v>137</v>
      </c>
      <c r="C1357" t="s">
        <v>46</v>
      </c>
      <c r="D1357" s="3">
        <v>71620</v>
      </c>
      <c r="E1357" t="s">
        <v>4643</v>
      </c>
      <c r="F1357" t="s">
        <v>48</v>
      </c>
      <c r="G1357" t="s">
        <v>49</v>
      </c>
      <c r="H1357" t="s">
        <v>50</v>
      </c>
      <c r="I1357" t="s">
        <v>51</v>
      </c>
      <c r="J1357" t="s">
        <v>102</v>
      </c>
      <c r="K1357" t="s">
        <v>102</v>
      </c>
      <c r="L1357" t="s">
        <v>213</v>
      </c>
      <c r="M1357" t="s">
        <v>52</v>
      </c>
      <c r="N1357" t="s">
        <v>3363</v>
      </c>
      <c r="O1357" t="s">
        <v>3498</v>
      </c>
      <c r="P1357" t="s">
        <v>3362</v>
      </c>
      <c r="Q1357" s="3">
        <v>300002424837291</v>
      </c>
      <c r="R1357" t="s">
        <v>2243</v>
      </c>
      <c r="S1357">
        <v>223</v>
      </c>
      <c r="T1357">
        <v>223</v>
      </c>
      <c r="U1357" s="3">
        <v>1</v>
      </c>
      <c r="V1357" t="s">
        <v>3363</v>
      </c>
      <c r="W1357" t="s">
        <v>3323</v>
      </c>
      <c r="X1357" t="s">
        <v>3324</v>
      </c>
      <c r="Y1357" s="3">
        <v>18</v>
      </c>
      <c r="Z1357" t="s">
        <v>4583</v>
      </c>
      <c r="AA1357" t="s">
        <v>4584</v>
      </c>
      <c r="AB1357" t="s">
        <v>4585</v>
      </c>
      <c r="AC1357" t="s">
        <v>4576</v>
      </c>
      <c r="AD1357" t="s">
        <v>110</v>
      </c>
      <c r="AE1357" t="s">
        <v>60</v>
      </c>
      <c r="AF1357" t="s">
        <v>2247</v>
      </c>
      <c r="AH1357" s="3">
        <v>0</v>
      </c>
      <c r="AI1357" s="3">
        <v>2025</v>
      </c>
      <c r="AJ1357" s="4">
        <v>45694</v>
      </c>
      <c r="AK1357" s="5">
        <v>45706</v>
      </c>
      <c r="AL1357" t="s">
        <v>3508</v>
      </c>
      <c r="AM1357" t="s">
        <v>61</v>
      </c>
      <c r="AN1357">
        <v>223</v>
      </c>
      <c r="AO1357">
        <v>223</v>
      </c>
      <c r="AQ1357" s="6">
        <v>223</v>
      </c>
    </row>
    <row r="1358" spans="1:43" x14ac:dyDescent="0.3">
      <c r="A1358" t="s">
        <v>3497</v>
      </c>
      <c r="B1358" t="s">
        <v>230</v>
      </c>
      <c r="C1358" t="s">
        <v>46</v>
      </c>
      <c r="D1358" s="3">
        <v>72120</v>
      </c>
      <c r="E1358" t="s">
        <v>3495</v>
      </c>
      <c r="F1358" t="s">
        <v>48</v>
      </c>
      <c r="G1358" t="s">
        <v>49</v>
      </c>
      <c r="H1358" t="s">
        <v>50</v>
      </c>
      <c r="I1358" t="s">
        <v>51</v>
      </c>
      <c r="J1358" t="s">
        <v>102</v>
      </c>
      <c r="K1358" t="s">
        <v>102</v>
      </c>
      <c r="L1358" t="s">
        <v>213</v>
      </c>
      <c r="M1358" t="s">
        <v>52</v>
      </c>
      <c r="N1358" t="s">
        <v>2476</v>
      </c>
      <c r="O1358" t="s">
        <v>3498</v>
      </c>
      <c r="P1358" t="s">
        <v>2475</v>
      </c>
      <c r="Q1358" s="3">
        <v>300001133893717</v>
      </c>
      <c r="R1358" t="s">
        <v>2243</v>
      </c>
      <c r="S1358">
        <v>105800</v>
      </c>
      <c r="T1358">
        <v>105800</v>
      </c>
      <c r="U1358" s="3">
        <v>1</v>
      </c>
      <c r="V1358" t="s">
        <v>2476</v>
      </c>
      <c r="W1358" t="s">
        <v>2477</v>
      </c>
      <c r="X1358" t="s">
        <v>2478</v>
      </c>
      <c r="Y1358" s="3">
        <v>521</v>
      </c>
      <c r="Z1358" t="s">
        <v>3662</v>
      </c>
      <c r="AA1358" t="s">
        <v>3663</v>
      </c>
      <c r="AB1358" t="s">
        <v>3664</v>
      </c>
      <c r="AC1358" t="s">
        <v>3665</v>
      </c>
      <c r="AD1358" t="s">
        <v>110</v>
      </c>
      <c r="AE1358" t="s">
        <v>60</v>
      </c>
      <c r="AF1358" t="s">
        <v>2484</v>
      </c>
      <c r="AG1358" t="s">
        <v>2485</v>
      </c>
      <c r="AH1358" s="3">
        <v>1</v>
      </c>
      <c r="AI1358" s="3">
        <v>2023</v>
      </c>
      <c r="AJ1358" s="4">
        <v>45131</v>
      </c>
      <c r="AK1358" s="5">
        <v>45131</v>
      </c>
      <c r="AL1358" t="s">
        <v>3508</v>
      </c>
      <c r="AM1358" t="s">
        <v>116</v>
      </c>
      <c r="AN1358">
        <v>105800</v>
      </c>
      <c r="AO1358">
        <v>768.56000000000006</v>
      </c>
      <c r="AQ1358" s="6">
        <v>768.56000000000006</v>
      </c>
    </row>
    <row r="1359" spans="1:43" x14ac:dyDescent="0.3">
      <c r="A1359" t="s">
        <v>3497</v>
      </c>
      <c r="B1359" t="s">
        <v>190</v>
      </c>
      <c r="C1359" t="s">
        <v>46</v>
      </c>
      <c r="D1359" s="3">
        <v>72515</v>
      </c>
      <c r="E1359" t="s">
        <v>4662</v>
      </c>
      <c r="F1359" t="s">
        <v>48</v>
      </c>
      <c r="G1359" t="s">
        <v>49</v>
      </c>
      <c r="H1359" t="s">
        <v>50</v>
      </c>
      <c r="I1359" t="s">
        <v>51</v>
      </c>
      <c r="J1359" t="s">
        <v>102</v>
      </c>
      <c r="K1359" t="s">
        <v>102</v>
      </c>
      <c r="L1359" t="s">
        <v>213</v>
      </c>
      <c r="M1359" t="s">
        <v>52</v>
      </c>
      <c r="N1359" t="s">
        <v>3096</v>
      </c>
      <c r="O1359" t="s">
        <v>3498</v>
      </c>
      <c r="P1359" t="s">
        <v>3095</v>
      </c>
      <c r="Q1359" s="3">
        <v>300002411085552</v>
      </c>
      <c r="R1359" t="s">
        <v>2243</v>
      </c>
      <c r="S1359">
        <v>25000</v>
      </c>
      <c r="T1359">
        <v>25000</v>
      </c>
      <c r="U1359" s="3">
        <v>1</v>
      </c>
      <c r="V1359" t="s">
        <v>3096</v>
      </c>
      <c r="W1359" t="s">
        <v>3097</v>
      </c>
      <c r="X1359" t="s">
        <v>3098</v>
      </c>
      <c r="Y1359" s="3">
        <v>7</v>
      </c>
      <c r="Z1359" t="s">
        <v>4232</v>
      </c>
      <c r="AA1359" t="s">
        <v>4233</v>
      </c>
      <c r="AB1359" t="s">
        <v>4234</v>
      </c>
      <c r="AC1359" t="s">
        <v>4235</v>
      </c>
      <c r="AD1359" t="s">
        <v>110</v>
      </c>
      <c r="AE1359" t="s">
        <v>60</v>
      </c>
      <c r="AF1359" t="s">
        <v>2247</v>
      </c>
      <c r="AH1359" s="3">
        <v>0</v>
      </c>
      <c r="AI1359" s="3">
        <v>2025</v>
      </c>
      <c r="AJ1359" s="4">
        <v>45681</v>
      </c>
      <c r="AK1359" s="5">
        <v>45701</v>
      </c>
      <c r="AL1359" t="s">
        <v>3508</v>
      </c>
      <c r="AM1359" t="s">
        <v>116</v>
      </c>
      <c r="AN1359">
        <v>25000</v>
      </c>
      <c r="AO1359">
        <v>191.91</v>
      </c>
      <c r="AQ1359" s="6">
        <v>191.91</v>
      </c>
    </row>
    <row r="1360" spans="1:43" x14ac:dyDescent="0.3">
      <c r="A1360" t="s">
        <v>3497</v>
      </c>
      <c r="B1360" t="s">
        <v>190</v>
      </c>
      <c r="C1360" t="s">
        <v>46</v>
      </c>
      <c r="D1360" s="3">
        <v>72515</v>
      </c>
      <c r="E1360" t="s">
        <v>4662</v>
      </c>
      <c r="F1360" t="s">
        <v>48</v>
      </c>
      <c r="G1360" t="s">
        <v>49</v>
      </c>
      <c r="H1360" t="s">
        <v>50</v>
      </c>
      <c r="I1360" t="s">
        <v>51</v>
      </c>
      <c r="J1360" t="s">
        <v>102</v>
      </c>
      <c r="K1360" t="s">
        <v>102</v>
      </c>
      <c r="L1360" t="s">
        <v>213</v>
      </c>
      <c r="M1360" t="s">
        <v>52</v>
      </c>
      <c r="N1360" t="s">
        <v>4236</v>
      </c>
      <c r="O1360" t="s">
        <v>3498</v>
      </c>
      <c r="P1360" t="s">
        <v>4237</v>
      </c>
      <c r="Q1360" s="3">
        <v>300002411085562</v>
      </c>
      <c r="R1360" t="s">
        <v>2243</v>
      </c>
      <c r="S1360">
        <v>377020</v>
      </c>
      <c r="T1360">
        <v>377020</v>
      </c>
      <c r="U1360" s="3">
        <v>1</v>
      </c>
      <c r="V1360" t="s">
        <v>4236</v>
      </c>
      <c r="W1360" t="s">
        <v>3097</v>
      </c>
      <c r="X1360" t="s">
        <v>3098</v>
      </c>
      <c r="Y1360" s="3">
        <v>8</v>
      </c>
      <c r="Z1360" t="s">
        <v>4232</v>
      </c>
      <c r="AA1360" t="s">
        <v>4238</v>
      </c>
      <c r="AB1360" t="s">
        <v>4234</v>
      </c>
      <c r="AC1360" t="s">
        <v>4235</v>
      </c>
      <c r="AD1360" t="s">
        <v>110</v>
      </c>
      <c r="AE1360" t="s">
        <v>60</v>
      </c>
      <c r="AF1360" t="s">
        <v>2247</v>
      </c>
      <c r="AH1360" s="3">
        <v>0</v>
      </c>
      <c r="AI1360" s="3">
        <v>2025</v>
      </c>
      <c r="AJ1360" s="4">
        <v>45681</v>
      </c>
      <c r="AK1360" s="5">
        <v>45701</v>
      </c>
      <c r="AL1360" t="s">
        <v>3508</v>
      </c>
      <c r="AM1360" t="s">
        <v>116</v>
      </c>
      <c r="AN1360">
        <v>377020</v>
      </c>
      <c r="AO1360">
        <v>2894.14</v>
      </c>
      <c r="AQ1360" s="6">
        <v>2894.14</v>
      </c>
    </row>
    <row r="1361" spans="1:43" x14ac:dyDescent="0.3">
      <c r="A1361" t="s">
        <v>3497</v>
      </c>
      <c r="B1361" t="s">
        <v>137</v>
      </c>
      <c r="C1361" t="s">
        <v>46</v>
      </c>
      <c r="D1361" s="3">
        <v>72615</v>
      </c>
      <c r="E1361" t="s">
        <v>4655</v>
      </c>
      <c r="F1361" t="s">
        <v>48</v>
      </c>
      <c r="G1361" t="s">
        <v>49</v>
      </c>
      <c r="H1361" t="s">
        <v>50</v>
      </c>
      <c r="I1361" t="s">
        <v>51</v>
      </c>
      <c r="J1361" t="s">
        <v>102</v>
      </c>
      <c r="K1361" t="s">
        <v>102</v>
      </c>
      <c r="L1361" t="s">
        <v>213</v>
      </c>
      <c r="M1361" t="s">
        <v>52</v>
      </c>
      <c r="N1361" t="s">
        <v>4252</v>
      </c>
      <c r="O1361" t="s">
        <v>3498</v>
      </c>
      <c r="P1361" t="s">
        <v>4253</v>
      </c>
      <c r="Q1361" s="3">
        <v>300002450556292</v>
      </c>
      <c r="R1361" t="s">
        <v>2243</v>
      </c>
      <c r="S1361">
        <v>0</v>
      </c>
      <c r="T1361">
        <v>0</v>
      </c>
      <c r="U1361" s="3">
        <v>1</v>
      </c>
      <c r="V1361" t="s">
        <v>4252</v>
      </c>
      <c r="W1361" t="s">
        <v>4254</v>
      </c>
      <c r="X1361" t="s">
        <v>4255</v>
      </c>
      <c r="Y1361" s="3">
        <v>17</v>
      </c>
      <c r="Z1361" t="s">
        <v>4239</v>
      </c>
      <c r="AA1361" t="s">
        <v>4256</v>
      </c>
      <c r="AB1361" t="s">
        <v>4241</v>
      </c>
      <c r="AC1361" t="s">
        <v>4257</v>
      </c>
      <c r="AD1361" t="s">
        <v>110</v>
      </c>
      <c r="AE1361" t="s">
        <v>60</v>
      </c>
      <c r="AF1361" t="s">
        <v>2247</v>
      </c>
      <c r="AH1361" s="3">
        <v>0</v>
      </c>
      <c r="AI1361" s="3">
        <v>2025</v>
      </c>
      <c r="AJ1361" s="4">
        <v>45705</v>
      </c>
      <c r="AK1361" s="5">
        <v>45713</v>
      </c>
      <c r="AL1361" t="s">
        <v>3508</v>
      </c>
      <c r="AM1361" t="s">
        <v>116</v>
      </c>
      <c r="AN1361">
        <v>7337858</v>
      </c>
      <c r="AO1361">
        <v>56328.480000000003</v>
      </c>
      <c r="AQ1361" s="6">
        <v>56328.480000000003</v>
      </c>
    </row>
    <row r="1362" spans="1:43" x14ac:dyDescent="0.3">
      <c r="A1362" t="s">
        <v>3497</v>
      </c>
      <c r="B1362" t="s">
        <v>137</v>
      </c>
      <c r="C1362" t="s">
        <v>46</v>
      </c>
      <c r="D1362" s="3">
        <v>72615</v>
      </c>
      <c r="E1362" t="s">
        <v>4655</v>
      </c>
      <c r="F1362" t="s">
        <v>48</v>
      </c>
      <c r="G1362" t="s">
        <v>49</v>
      </c>
      <c r="H1362" t="s">
        <v>50</v>
      </c>
      <c r="I1362" t="s">
        <v>51</v>
      </c>
      <c r="J1362" t="s">
        <v>102</v>
      </c>
      <c r="K1362" t="s">
        <v>102</v>
      </c>
      <c r="L1362" t="s">
        <v>213</v>
      </c>
      <c r="M1362" t="s">
        <v>52</v>
      </c>
      <c r="N1362" t="s">
        <v>4252</v>
      </c>
      <c r="O1362" t="s">
        <v>3498</v>
      </c>
      <c r="P1362" t="s">
        <v>4253</v>
      </c>
      <c r="Q1362" s="3">
        <v>300002450556292</v>
      </c>
      <c r="R1362" t="s">
        <v>2243</v>
      </c>
      <c r="S1362">
        <v>0</v>
      </c>
      <c r="T1362">
        <v>0</v>
      </c>
      <c r="U1362" s="3">
        <v>1</v>
      </c>
      <c r="V1362" t="s">
        <v>4252</v>
      </c>
      <c r="W1362" t="s">
        <v>4254</v>
      </c>
      <c r="X1362" t="s">
        <v>4255</v>
      </c>
      <c r="Y1362" s="3">
        <v>18</v>
      </c>
      <c r="Z1362" t="s">
        <v>4239</v>
      </c>
      <c r="AA1362" t="s">
        <v>4256</v>
      </c>
      <c r="AB1362" t="s">
        <v>4241</v>
      </c>
      <c r="AC1362" t="s">
        <v>4257</v>
      </c>
      <c r="AD1362" t="s">
        <v>110</v>
      </c>
      <c r="AE1362" t="s">
        <v>60</v>
      </c>
      <c r="AF1362" t="s">
        <v>2247</v>
      </c>
      <c r="AH1362" s="3">
        <v>0</v>
      </c>
      <c r="AI1362" s="3">
        <v>2025</v>
      </c>
      <c r="AJ1362" s="4">
        <v>45705</v>
      </c>
      <c r="AK1362" s="5">
        <v>45713</v>
      </c>
      <c r="AL1362" t="s">
        <v>3508</v>
      </c>
      <c r="AM1362" t="s">
        <v>116</v>
      </c>
      <c r="AN1362">
        <v>-7337858</v>
      </c>
      <c r="AP1362">
        <v>56328.480000000003</v>
      </c>
      <c r="AQ1362" s="6">
        <v>-56328.480000000003</v>
      </c>
    </row>
    <row r="1363" spans="1:43" x14ac:dyDescent="0.3">
      <c r="A1363" t="s">
        <v>3497</v>
      </c>
      <c r="B1363" t="s">
        <v>137</v>
      </c>
      <c r="C1363" t="s">
        <v>46</v>
      </c>
      <c r="D1363" s="3">
        <v>72615</v>
      </c>
      <c r="E1363" t="s">
        <v>4655</v>
      </c>
      <c r="F1363" t="s">
        <v>48</v>
      </c>
      <c r="G1363" t="s">
        <v>49</v>
      </c>
      <c r="H1363" t="s">
        <v>50</v>
      </c>
      <c r="I1363" t="s">
        <v>51</v>
      </c>
      <c r="J1363" t="s">
        <v>102</v>
      </c>
      <c r="K1363" t="s">
        <v>102</v>
      </c>
      <c r="L1363" t="s">
        <v>213</v>
      </c>
      <c r="M1363" t="s">
        <v>52</v>
      </c>
      <c r="N1363" t="s">
        <v>4258</v>
      </c>
      <c r="O1363" t="s">
        <v>3498</v>
      </c>
      <c r="P1363" t="s">
        <v>3344</v>
      </c>
      <c r="Q1363" s="3">
        <v>300002450556309</v>
      </c>
      <c r="R1363" t="s">
        <v>2243</v>
      </c>
      <c r="S1363">
        <v>0</v>
      </c>
      <c r="T1363">
        <v>0</v>
      </c>
      <c r="U1363" s="3">
        <v>2</v>
      </c>
      <c r="V1363" t="s">
        <v>4258</v>
      </c>
      <c r="W1363" t="s">
        <v>4254</v>
      </c>
      <c r="X1363" t="s">
        <v>4255</v>
      </c>
      <c r="Y1363" s="3">
        <v>13</v>
      </c>
      <c r="Z1363" t="s">
        <v>4259</v>
      </c>
      <c r="AA1363" t="s">
        <v>4262</v>
      </c>
      <c r="AB1363" t="s">
        <v>4261</v>
      </c>
      <c r="AC1363" t="s">
        <v>4257</v>
      </c>
      <c r="AD1363" t="s">
        <v>110</v>
      </c>
      <c r="AE1363" t="s">
        <v>60</v>
      </c>
      <c r="AF1363" t="s">
        <v>2247</v>
      </c>
      <c r="AH1363" s="3">
        <v>0</v>
      </c>
      <c r="AI1363" s="3">
        <v>2025</v>
      </c>
      <c r="AJ1363" s="4">
        <v>45705</v>
      </c>
      <c r="AK1363" s="5">
        <v>45719</v>
      </c>
      <c r="AL1363" t="s">
        <v>3580</v>
      </c>
      <c r="AM1363" t="s">
        <v>116</v>
      </c>
      <c r="AN1363">
        <v>2000000</v>
      </c>
      <c r="AO1363">
        <v>15352.84</v>
      </c>
      <c r="AQ1363" s="6">
        <v>15352.84</v>
      </c>
    </row>
    <row r="1364" spans="1:43" x14ac:dyDescent="0.3">
      <c r="A1364" t="s">
        <v>3497</v>
      </c>
      <c r="B1364" t="s">
        <v>137</v>
      </c>
      <c r="C1364" t="s">
        <v>46</v>
      </c>
      <c r="D1364" s="3">
        <v>72615</v>
      </c>
      <c r="E1364" t="s">
        <v>4655</v>
      </c>
      <c r="F1364" t="s">
        <v>48</v>
      </c>
      <c r="G1364" t="s">
        <v>49</v>
      </c>
      <c r="H1364" t="s">
        <v>50</v>
      </c>
      <c r="I1364" t="s">
        <v>51</v>
      </c>
      <c r="J1364" t="s">
        <v>102</v>
      </c>
      <c r="K1364" t="s">
        <v>102</v>
      </c>
      <c r="L1364" t="s">
        <v>213</v>
      </c>
      <c r="M1364" t="s">
        <v>52</v>
      </c>
      <c r="N1364" t="s">
        <v>4258</v>
      </c>
      <c r="O1364" t="s">
        <v>3498</v>
      </c>
      <c r="P1364" t="s">
        <v>3344</v>
      </c>
      <c r="Q1364" s="3">
        <v>300002450556309</v>
      </c>
      <c r="R1364" t="s">
        <v>2243</v>
      </c>
      <c r="S1364">
        <v>0</v>
      </c>
      <c r="T1364">
        <v>0</v>
      </c>
      <c r="U1364" s="3">
        <v>2</v>
      </c>
      <c r="V1364" t="s">
        <v>4258</v>
      </c>
      <c r="W1364" t="s">
        <v>4254</v>
      </c>
      <c r="X1364" t="s">
        <v>4255</v>
      </c>
      <c r="Y1364" s="3">
        <v>16</v>
      </c>
      <c r="Z1364" t="s">
        <v>4259</v>
      </c>
      <c r="AA1364" t="s">
        <v>4262</v>
      </c>
      <c r="AB1364" t="s">
        <v>4261</v>
      </c>
      <c r="AC1364" t="s">
        <v>4257</v>
      </c>
      <c r="AD1364" t="s">
        <v>110</v>
      </c>
      <c r="AE1364" t="s">
        <v>60</v>
      </c>
      <c r="AF1364" t="s">
        <v>2247</v>
      </c>
      <c r="AH1364" s="3">
        <v>0</v>
      </c>
      <c r="AI1364" s="3">
        <v>2025</v>
      </c>
      <c r="AJ1364" s="4">
        <v>45705</v>
      </c>
      <c r="AK1364" s="5">
        <v>45719</v>
      </c>
      <c r="AL1364" t="s">
        <v>3580</v>
      </c>
      <c r="AM1364" t="s">
        <v>116</v>
      </c>
      <c r="AN1364">
        <v>-2000000</v>
      </c>
      <c r="AP1364">
        <v>15352.84</v>
      </c>
      <c r="AQ1364" s="6">
        <v>-15352.84</v>
      </c>
    </row>
    <row r="1365" spans="1:43" x14ac:dyDescent="0.3">
      <c r="A1365" t="s">
        <v>3497</v>
      </c>
      <c r="B1365" t="s">
        <v>137</v>
      </c>
      <c r="C1365" t="s">
        <v>46</v>
      </c>
      <c r="D1365" s="3">
        <v>72615</v>
      </c>
      <c r="E1365" t="s">
        <v>4655</v>
      </c>
      <c r="F1365" t="s">
        <v>48</v>
      </c>
      <c r="G1365" t="s">
        <v>49</v>
      </c>
      <c r="H1365" t="s">
        <v>50</v>
      </c>
      <c r="I1365" t="s">
        <v>51</v>
      </c>
      <c r="J1365" t="s">
        <v>102</v>
      </c>
      <c r="K1365" t="s">
        <v>102</v>
      </c>
      <c r="L1365" t="s">
        <v>213</v>
      </c>
      <c r="M1365" t="s">
        <v>52</v>
      </c>
      <c r="N1365" t="s">
        <v>4265</v>
      </c>
      <c r="O1365" t="s">
        <v>3498</v>
      </c>
      <c r="P1365" t="s">
        <v>4266</v>
      </c>
      <c r="Q1365" s="3">
        <v>300002468259506</v>
      </c>
      <c r="R1365" t="s">
        <v>2243</v>
      </c>
      <c r="S1365">
        <v>0</v>
      </c>
      <c r="T1365">
        <v>0</v>
      </c>
      <c r="U1365" s="3">
        <v>3</v>
      </c>
      <c r="V1365" t="s">
        <v>4265</v>
      </c>
      <c r="W1365" t="s">
        <v>4254</v>
      </c>
      <c r="X1365" t="s">
        <v>4255</v>
      </c>
      <c r="Y1365" s="3">
        <v>52</v>
      </c>
      <c r="Z1365" t="s">
        <v>4267</v>
      </c>
      <c r="AA1365" t="s">
        <v>4271</v>
      </c>
      <c r="AB1365" t="s">
        <v>4269</v>
      </c>
      <c r="AC1365" t="s">
        <v>4257</v>
      </c>
      <c r="AD1365" t="s">
        <v>110</v>
      </c>
      <c r="AE1365" t="s">
        <v>60</v>
      </c>
      <c r="AF1365" t="s">
        <v>2247</v>
      </c>
      <c r="AH1365" s="3">
        <v>0</v>
      </c>
      <c r="AI1365" s="3">
        <v>2025</v>
      </c>
      <c r="AJ1365" s="4">
        <v>45705</v>
      </c>
      <c r="AK1365" s="5">
        <v>45723</v>
      </c>
      <c r="AL1365" t="s">
        <v>4048</v>
      </c>
      <c r="AM1365" t="s">
        <v>116</v>
      </c>
      <c r="AN1365">
        <v>2000000</v>
      </c>
      <c r="AO1365">
        <v>15352.84</v>
      </c>
      <c r="AQ1365" s="6">
        <v>15352.84</v>
      </c>
    </row>
    <row r="1366" spans="1:43" x14ac:dyDescent="0.3">
      <c r="A1366" t="s">
        <v>3497</v>
      </c>
      <c r="B1366" t="s">
        <v>137</v>
      </c>
      <c r="C1366" t="s">
        <v>46</v>
      </c>
      <c r="D1366" s="3">
        <v>72615</v>
      </c>
      <c r="E1366" t="s">
        <v>4655</v>
      </c>
      <c r="F1366" t="s">
        <v>48</v>
      </c>
      <c r="G1366" t="s">
        <v>49</v>
      </c>
      <c r="H1366" t="s">
        <v>50</v>
      </c>
      <c r="I1366" t="s">
        <v>51</v>
      </c>
      <c r="J1366" t="s">
        <v>102</v>
      </c>
      <c r="K1366" t="s">
        <v>102</v>
      </c>
      <c r="L1366" t="s">
        <v>213</v>
      </c>
      <c r="M1366" t="s">
        <v>52</v>
      </c>
      <c r="N1366" t="s">
        <v>4265</v>
      </c>
      <c r="O1366" t="s">
        <v>3498</v>
      </c>
      <c r="P1366" t="s">
        <v>4266</v>
      </c>
      <c r="Q1366" s="3">
        <v>300002468259506</v>
      </c>
      <c r="R1366" t="s">
        <v>2243</v>
      </c>
      <c r="S1366">
        <v>0</v>
      </c>
      <c r="T1366">
        <v>0</v>
      </c>
      <c r="U1366" s="3">
        <v>3</v>
      </c>
      <c r="V1366" t="s">
        <v>4265</v>
      </c>
      <c r="W1366" t="s">
        <v>4254</v>
      </c>
      <c r="X1366" t="s">
        <v>4255</v>
      </c>
      <c r="Y1366" s="3">
        <v>55</v>
      </c>
      <c r="Z1366" t="s">
        <v>4267</v>
      </c>
      <c r="AA1366" t="s">
        <v>4271</v>
      </c>
      <c r="AB1366" t="s">
        <v>4269</v>
      </c>
      <c r="AC1366" t="s">
        <v>4257</v>
      </c>
      <c r="AD1366" t="s">
        <v>110</v>
      </c>
      <c r="AE1366" t="s">
        <v>60</v>
      </c>
      <c r="AF1366" t="s">
        <v>2247</v>
      </c>
      <c r="AH1366" s="3">
        <v>0</v>
      </c>
      <c r="AI1366" s="3">
        <v>2025</v>
      </c>
      <c r="AJ1366" s="4">
        <v>45705</v>
      </c>
      <c r="AK1366" s="5">
        <v>45723</v>
      </c>
      <c r="AL1366" t="s">
        <v>4048</v>
      </c>
      <c r="AM1366" t="s">
        <v>116</v>
      </c>
      <c r="AN1366">
        <v>-2000000</v>
      </c>
      <c r="AP1366">
        <v>15352.84</v>
      </c>
      <c r="AQ1366" s="6">
        <v>-15352.84</v>
      </c>
    </row>
    <row r="1367" spans="1:43" x14ac:dyDescent="0.3">
      <c r="A1367" t="s">
        <v>3497</v>
      </c>
      <c r="B1367" t="s">
        <v>137</v>
      </c>
      <c r="C1367" t="s">
        <v>46</v>
      </c>
      <c r="D1367" s="3">
        <v>74210</v>
      </c>
      <c r="E1367" t="s">
        <v>1384</v>
      </c>
      <c r="F1367" t="s">
        <v>48</v>
      </c>
      <c r="G1367" t="s">
        <v>49</v>
      </c>
      <c r="H1367" t="s">
        <v>50</v>
      </c>
      <c r="I1367" t="s">
        <v>51</v>
      </c>
      <c r="J1367" t="s">
        <v>102</v>
      </c>
      <c r="K1367" t="s">
        <v>102</v>
      </c>
      <c r="L1367" t="s">
        <v>213</v>
      </c>
      <c r="M1367" t="s">
        <v>52</v>
      </c>
      <c r="N1367" t="s">
        <v>3088</v>
      </c>
      <c r="O1367" t="s">
        <v>3498</v>
      </c>
      <c r="P1367" t="s">
        <v>3087</v>
      </c>
      <c r="Q1367" s="3">
        <v>300002411085542</v>
      </c>
      <c r="R1367" t="s">
        <v>2243</v>
      </c>
      <c r="S1367">
        <v>322990</v>
      </c>
      <c r="T1367">
        <v>322990</v>
      </c>
      <c r="U1367" s="3">
        <v>1</v>
      </c>
      <c r="V1367" t="s">
        <v>3088</v>
      </c>
      <c r="W1367" t="s">
        <v>2448</v>
      </c>
      <c r="X1367" t="s">
        <v>2449</v>
      </c>
      <c r="Y1367" s="3">
        <v>138</v>
      </c>
      <c r="Z1367" t="s">
        <v>4228</v>
      </c>
      <c r="AA1367" t="s">
        <v>4229</v>
      </c>
      <c r="AB1367" t="s">
        <v>4230</v>
      </c>
      <c r="AC1367" t="s">
        <v>4231</v>
      </c>
      <c r="AD1367" t="s">
        <v>110</v>
      </c>
      <c r="AE1367" t="s">
        <v>60</v>
      </c>
      <c r="AF1367" t="s">
        <v>3093</v>
      </c>
      <c r="AG1367" t="s">
        <v>3094</v>
      </c>
      <c r="AH1367" s="3">
        <v>1</v>
      </c>
      <c r="AI1367" s="3">
        <v>2025</v>
      </c>
      <c r="AJ1367" s="4">
        <v>45699</v>
      </c>
      <c r="AK1367" s="5">
        <v>45700</v>
      </c>
      <c r="AL1367" t="s">
        <v>3508</v>
      </c>
      <c r="AM1367" t="s">
        <v>116</v>
      </c>
      <c r="AN1367">
        <v>322990</v>
      </c>
      <c r="AO1367">
        <v>2481.1</v>
      </c>
      <c r="AQ1367" s="6">
        <v>2481.1</v>
      </c>
    </row>
    <row r="1368" spans="1:43" x14ac:dyDescent="0.3">
      <c r="A1368" t="s">
        <v>98</v>
      </c>
      <c r="B1368" t="s">
        <v>190</v>
      </c>
      <c r="C1368" t="s">
        <v>46</v>
      </c>
      <c r="D1368" s="3">
        <v>75105</v>
      </c>
      <c r="E1368" t="s">
        <v>100</v>
      </c>
      <c r="F1368" t="s">
        <v>48</v>
      </c>
      <c r="G1368" t="s">
        <v>49</v>
      </c>
      <c r="H1368" t="s">
        <v>50</v>
      </c>
      <c r="I1368" t="s">
        <v>51</v>
      </c>
      <c r="J1368" t="s">
        <v>102</v>
      </c>
      <c r="K1368" t="s">
        <v>102</v>
      </c>
      <c r="L1368" t="s">
        <v>213</v>
      </c>
      <c r="M1368" t="s">
        <v>52</v>
      </c>
      <c r="N1368" t="s">
        <v>214</v>
      </c>
      <c r="O1368" t="s">
        <v>105</v>
      </c>
      <c r="Q1368" s="3"/>
      <c r="U1368" s="3"/>
      <c r="W1368" t="s">
        <v>43</v>
      </c>
      <c r="X1368" t="s">
        <v>43</v>
      </c>
      <c r="Y1368" s="3">
        <v>7</v>
      </c>
      <c r="Z1368" t="s">
        <v>215</v>
      </c>
      <c r="AA1368" t="s">
        <v>216</v>
      </c>
      <c r="AB1368" t="s">
        <v>217</v>
      </c>
      <c r="AC1368" t="s">
        <v>218</v>
      </c>
      <c r="AD1368" t="s">
        <v>110</v>
      </c>
      <c r="AE1368" t="s">
        <v>60</v>
      </c>
      <c r="AH1368" s="3"/>
      <c r="AI1368" s="3">
        <v>2025</v>
      </c>
      <c r="AJ1368" s="4">
        <v>45681</v>
      </c>
      <c r="AK1368" s="5">
        <v>45702</v>
      </c>
      <c r="AL1368" t="s">
        <v>43</v>
      </c>
      <c r="AM1368" t="s">
        <v>116</v>
      </c>
      <c r="AN1368">
        <v>28141.4</v>
      </c>
      <c r="AO1368">
        <v>216.02</v>
      </c>
      <c r="AQ1368" s="6">
        <v>216.02</v>
      </c>
    </row>
    <row r="1369" spans="1:43" x14ac:dyDescent="0.3">
      <c r="A1369" t="s">
        <v>98</v>
      </c>
      <c r="B1369" t="s">
        <v>230</v>
      </c>
      <c r="C1369" t="s">
        <v>46</v>
      </c>
      <c r="D1369" s="3">
        <v>75105</v>
      </c>
      <c r="E1369" t="s">
        <v>100</v>
      </c>
      <c r="F1369" t="s">
        <v>48</v>
      </c>
      <c r="G1369" t="s">
        <v>49</v>
      </c>
      <c r="H1369" t="s">
        <v>50</v>
      </c>
      <c r="I1369" t="s">
        <v>51</v>
      </c>
      <c r="J1369" t="s">
        <v>102</v>
      </c>
      <c r="K1369" t="s">
        <v>102</v>
      </c>
      <c r="L1369" t="s">
        <v>213</v>
      </c>
      <c r="M1369" t="s">
        <v>52</v>
      </c>
      <c r="N1369" t="s">
        <v>506</v>
      </c>
      <c r="O1369" t="s">
        <v>105</v>
      </c>
      <c r="Q1369" s="3"/>
      <c r="U1369" s="3"/>
      <c r="W1369" t="s">
        <v>43</v>
      </c>
      <c r="X1369" t="s">
        <v>43</v>
      </c>
      <c r="Y1369" s="3">
        <v>64</v>
      </c>
      <c r="Z1369" t="s">
        <v>507</v>
      </c>
      <c r="AA1369" t="s">
        <v>508</v>
      </c>
      <c r="AB1369" t="s">
        <v>509</v>
      </c>
      <c r="AC1369" t="s">
        <v>235</v>
      </c>
      <c r="AD1369" t="s">
        <v>110</v>
      </c>
      <c r="AE1369" t="s">
        <v>60</v>
      </c>
      <c r="AH1369" s="3"/>
      <c r="AI1369" s="3">
        <v>2023</v>
      </c>
      <c r="AJ1369" s="4">
        <v>45131</v>
      </c>
      <c r="AK1369" s="5">
        <v>45134</v>
      </c>
      <c r="AL1369" t="s">
        <v>43</v>
      </c>
      <c r="AM1369" t="s">
        <v>116</v>
      </c>
      <c r="AN1369">
        <v>7406</v>
      </c>
      <c r="AO1369">
        <v>53.800000000000004</v>
      </c>
      <c r="AQ1369" s="6">
        <v>53.800000000000004</v>
      </c>
    </row>
    <row r="1370" spans="1:43" x14ac:dyDescent="0.3">
      <c r="A1370" t="s">
        <v>98</v>
      </c>
      <c r="B1370" t="s">
        <v>137</v>
      </c>
      <c r="C1370" t="s">
        <v>46</v>
      </c>
      <c r="D1370" s="3">
        <v>75105</v>
      </c>
      <c r="E1370" t="s">
        <v>100</v>
      </c>
      <c r="F1370" t="s">
        <v>48</v>
      </c>
      <c r="G1370" t="s">
        <v>49</v>
      </c>
      <c r="H1370" t="s">
        <v>50</v>
      </c>
      <c r="I1370" t="s">
        <v>51</v>
      </c>
      <c r="J1370" t="s">
        <v>102</v>
      </c>
      <c r="K1370" t="s">
        <v>102</v>
      </c>
      <c r="L1370" t="s">
        <v>213</v>
      </c>
      <c r="M1370" t="s">
        <v>52</v>
      </c>
      <c r="N1370" t="s">
        <v>680</v>
      </c>
      <c r="O1370" t="s">
        <v>105</v>
      </c>
      <c r="Q1370" s="3"/>
      <c r="U1370" s="3"/>
      <c r="W1370" t="s">
        <v>43</v>
      </c>
      <c r="X1370" t="s">
        <v>43</v>
      </c>
      <c r="Y1370" s="3">
        <v>219</v>
      </c>
      <c r="Z1370" t="s">
        <v>681</v>
      </c>
      <c r="AA1370" t="s">
        <v>682</v>
      </c>
      <c r="AB1370" t="s">
        <v>683</v>
      </c>
      <c r="AC1370" t="s">
        <v>684</v>
      </c>
      <c r="AD1370" t="s">
        <v>110</v>
      </c>
      <c r="AE1370" t="s">
        <v>60</v>
      </c>
      <c r="AH1370" s="3"/>
      <c r="AI1370" s="3">
        <v>2025</v>
      </c>
      <c r="AJ1370" s="4">
        <v>45699</v>
      </c>
      <c r="AK1370" s="5">
        <v>45701</v>
      </c>
      <c r="AL1370" t="s">
        <v>43</v>
      </c>
      <c r="AM1370" t="s">
        <v>116</v>
      </c>
      <c r="AN1370">
        <v>22609.3</v>
      </c>
      <c r="AO1370">
        <v>173.68</v>
      </c>
      <c r="AQ1370" s="6">
        <v>173.68</v>
      </c>
    </row>
    <row r="1371" spans="1:43" x14ac:dyDescent="0.3">
      <c r="A1371" t="s">
        <v>98</v>
      </c>
      <c r="B1371" t="s">
        <v>137</v>
      </c>
      <c r="C1371" t="s">
        <v>46</v>
      </c>
      <c r="D1371" s="3">
        <v>75105</v>
      </c>
      <c r="E1371" t="s">
        <v>100</v>
      </c>
      <c r="F1371" t="s">
        <v>48</v>
      </c>
      <c r="G1371" t="s">
        <v>49</v>
      </c>
      <c r="H1371" t="s">
        <v>50</v>
      </c>
      <c r="I1371" t="s">
        <v>51</v>
      </c>
      <c r="J1371" t="s">
        <v>102</v>
      </c>
      <c r="K1371" t="s">
        <v>102</v>
      </c>
      <c r="L1371" t="s">
        <v>213</v>
      </c>
      <c r="M1371" t="s">
        <v>52</v>
      </c>
      <c r="N1371" t="s">
        <v>771</v>
      </c>
      <c r="O1371" t="s">
        <v>105</v>
      </c>
      <c r="Q1371" s="3"/>
      <c r="U1371" s="3"/>
      <c r="W1371" t="s">
        <v>43</v>
      </c>
      <c r="X1371" t="s">
        <v>43</v>
      </c>
      <c r="Y1371" s="3">
        <v>2</v>
      </c>
      <c r="Z1371" t="s">
        <v>772</v>
      </c>
      <c r="AA1371" t="s">
        <v>773</v>
      </c>
      <c r="AB1371" t="s">
        <v>774</v>
      </c>
      <c r="AC1371" t="s">
        <v>694</v>
      </c>
      <c r="AD1371" t="s">
        <v>110</v>
      </c>
      <c r="AE1371" t="s">
        <v>60</v>
      </c>
      <c r="AH1371" s="3"/>
      <c r="AI1371" s="3">
        <v>2025</v>
      </c>
      <c r="AJ1371" s="4">
        <v>45698</v>
      </c>
      <c r="AK1371" s="5">
        <v>45728</v>
      </c>
      <c r="AL1371" t="s">
        <v>43</v>
      </c>
      <c r="AM1371" t="s">
        <v>61</v>
      </c>
      <c r="AN1371">
        <v>105</v>
      </c>
      <c r="AO1371">
        <v>105</v>
      </c>
      <c r="AQ1371" s="6">
        <v>105</v>
      </c>
    </row>
    <row r="1372" spans="1:43" x14ac:dyDescent="0.3">
      <c r="A1372" t="s">
        <v>98</v>
      </c>
      <c r="B1372" t="s">
        <v>137</v>
      </c>
      <c r="C1372" t="s">
        <v>46</v>
      </c>
      <c r="D1372" s="3">
        <v>75105</v>
      </c>
      <c r="E1372" t="s">
        <v>100</v>
      </c>
      <c r="F1372" t="s">
        <v>48</v>
      </c>
      <c r="G1372" t="s">
        <v>49</v>
      </c>
      <c r="H1372" t="s">
        <v>50</v>
      </c>
      <c r="I1372" t="s">
        <v>51</v>
      </c>
      <c r="J1372" t="s">
        <v>102</v>
      </c>
      <c r="K1372" t="s">
        <v>102</v>
      </c>
      <c r="L1372" t="s">
        <v>213</v>
      </c>
      <c r="M1372" t="s">
        <v>52</v>
      </c>
      <c r="N1372" t="s">
        <v>808</v>
      </c>
      <c r="O1372" t="s">
        <v>105</v>
      </c>
      <c r="Q1372" s="3"/>
      <c r="U1372" s="3"/>
      <c r="W1372" t="s">
        <v>43</v>
      </c>
      <c r="X1372" t="s">
        <v>43</v>
      </c>
      <c r="Y1372" s="3">
        <v>8</v>
      </c>
      <c r="Z1372" t="s">
        <v>809</v>
      </c>
      <c r="AA1372" t="s">
        <v>810</v>
      </c>
      <c r="AB1372" t="s">
        <v>811</v>
      </c>
      <c r="AC1372" t="s">
        <v>812</v>
      </c>
      <c r="AD1372" t="s">
        <v>110</v>
      </c>
      <c r="AE1372" t="s">
        <v>60</v>
      </c>
      <c r="AH1372" s="3"/>
      <c r="AI1372" s="3">
        <v>2025</v>
      </c>
      <c r="AJ1372" s="4">
        <v>45694</v>
      </c>
      <c r="AK1372" s="5">
        <v>45707</v>
      </c>
      <c r="AL1372" t="s">
        <v>43</v>
      </c>
      <c r="AM1372" t="s">
        <v>61</v>
      </c>
      <c r="AN1372">
        <v>15.610000000000001</v>
      </c>
      <c r="AO1372">
        <v>15.610000000000001</v>
      </c>
      <c r="AQ1372" s="6">
        <v>15.610000000000001</v>
      </c>
    </row>
    <row r="1373" spans="1:43" x14ac:dyDescent="0.3">
      <c r="A1373" t="s">
        <v>98</v>
      </c>
      <c r="B1373" t="s">
        <v>137</v>
      </c>
      <c r="C1373" t="s">
        <v>46</v>
      </c>
      <c r="D1373" s="3">
        <v>75105</v>
      </c>
      <c r="E1373" t="s">
        <v>100</v>
      </c>
      <c r="F1373" t="s">
        <v>48</v>
      </c>
      <c r="G1373" t="s">
        <v>49</v>
      </c>
      <c r="H1373" t="s">
        <v>50</v>
      </c>
      <c r="I1373" t="s">
        <v>51</v>
      </c>
      <c r="J1373" t="s">
        <v>102</v>
      </c>
      <c r="K1373" t="s">
        <v>102</v>
      </c>
      <c r="L1373" t="s">
        <v>213</v>
      </c>
      <c r="M1373" t="s">
        <v>52</v>
      </c>
      <c r="N1373" t="s">
        <v>866</v>
      </c>
      <c r="O1373" t="s">
        <v>105</v>
      </c>
      <c r="Q1373" s="3"/>
      <c r="U1373" s="3"/>
      <c r="W1373" t="s">
        <v>43</v>
      </c>
      <c r="X1373" t="s">
        <v>43</v>
      </c>
      <c r="Y1373" s="3">
        <v>26</v>
      </c>
      <c r="Z1373" t="s">
        <v>867</v>
      </c>
      <c r="AA1373" t="s">
        <v>868</v>
      </c>
      <c r="AB1373" t="s">
        <v>869</v>
      </c>
      <c r="AC1373" t="s">
        <v>870</v>
      </c>
      <c r="AD1373" t="s">
        <v>110</v>
      </c>
      <c r="AE1373" t="s">
        <v>60</v>
      </c>
      <c r="AH1373" s="3"/>
      <c r="AI1373" s="3">
        <v>2025</v>
      </c>
      <c r="AJ1373" s="4">
        <v>45700</v>
      </c>
      <c r="AK1373" s="5">
        <v>45711</v>
      </c>
      <c r="AL1373" t="s">
        <v>43</v>
      </c>
      <c r="AM1373" t="s">
        <v>61</v>
      </c>
      <c r="AN1373">
        <v>-12.49</v>
      </c>
      <c r="AP1373">
        <v>12.49</v>
      </c>
      <c r="AQ1373" s="6">
        <v>-12.49</v>
      </c>
    </row>
    <row r="1374" spans="1:43" x14ac:dyDescent="0.3">
      <c r="A1374" t="s">
        <v>98</v>
      </c>
      <c r="B1374" t="s">
        <v>137</v>
      </c>
      <c r="C1374" t="s">
        <v>46</v>
      </c>
      <c r="D1374" s="3">
        <v>75105</v>
      </c>
      <c r="E1374" t="s">
        <v>100</v>
      </c>
      <c r="F1374" t="s">
        <v>48</v>
      </c>
      <c r="G1374" t="s">
        <v>49</v>
      </c>
      <c r="H1374" t="s">
        <v>50</v>
      </c>
      <c r="I1374" t="s">
        <v>51</v>
      </c>
      <c r="J1374" t="s">
        <v>102</v>
      </c>
      <c r="K1374" t="s">
        <v>102</v>
      </c>
      <c r="L1374" t="s">
        <v>213</v>
      </c>
      <c r="M1374" t="s">
        <v>52</v>
      </c>
      <c r="N1374" t="s">
        <v>895</v>
      </c>
      <c r="O1374" t="s">
        <v>105</v>
      </c>
      <c r="Q1374" s="3"/>
      <c r="U1374" s="3"/>
      <c r="W1374" t="s">
        <v>43</v>
      </c>
      <c r="X1374" t="s">
        <v>43</v>
      </c>
      <c r="Y1374" s="3">
        <v>42</v>
      </c>
      <c r="Z1374" t="s">
        <v>691</v>
      </c>
      <c r="AA1374" t="s">
        <v>896</v>
      </c>
      <c r="AB1374" t="s">
        <v>693</v>
      </c>
      <c r="AC1374" t="s">
        <v>812</v>
      </c>
      <c r="AD1374" t="s">
        <v>110</v>
      </c>
      <c r="AE1374" t="s">
        <v>60</v>
      </c>
      <c r="AH1374" s="3"/>
      <c r="AI1374" s="3">
        <v>2025</v>
      </c>
      <c r="AJ1374" s="4">
        <v>45694</v>
      </c>
      <c r="AK1374" s="5">
        <v>45700</v>
      </c>
      <c r="AL1374" t="s">
        <v>43</v>
      </c>
      <c r="AM1374" t="s">
        <v>61</v>
      </c>
      <c r="AN1374">
        <v>62.440000000000005</v>
      </c>
      <c r="AO1374">
        <v>62.440000000000005</v>
      </c>
      <c r="AQ1374" s="6">
        <v>62.440000000000005</v>
      </c>
    </row>
    <row r="1375" spans="1:43" x14ac:dyDescent="0.3">
      <c r="A1375" t="s">
        <v>98</v>
      </c>
      <c r="B1375" t="s">
        <v>137</v>
      </c>
      <c r="C1375" t="s">
        <v>46</v>
      </c>
      <c r="D1375" s="3">
        <v>75105</v>
      </c>
      <c r="E1375" t="s">
        <v>100</v>
      </c>
      <c r="F1375" t="s">
        <v>48</v>
      </c>
      <c r="G1375" t="s">
        <v>49</v>
      </c>
      <c r="H1375" t="s">
        <v>50</v>
      </c>
      <c r="I1375" t="s">
        <v>51</v>
      </c>
      <c r="J1375" t="s">
        <v>102</v>
      </c>
      <c r="K1375" t="s">
        <v>102</v>
      </c>
      <c r="L1375" t="s">
        <v>213</v>
      </c>
      <c r="M1375" t="s">
        <v>52</v>
      </c>
      <c r="N1375" t="s">
        <v>1051</v>
      </c>
      <c r="O1375" t="s">
        <v>105</v>
      </c>
      <c r="Q1375" s="3"/>
      <c r="U1375" s="3"/>
      <c r="W1375" t="s">
        <v>43</v>
      </c>
      <c r="X1375" t="s">
        <v>43</v>
      </c>
      <c r="Y1375" s="3">
        <v>204</v>
      </c>
      <c r="Z1375" t="s">
        <v>215</v>
      </c>
      <c r="AA1375" t="s">
        <v>1052</v>
      </c>
      <c r="AB1375" t="s">
        <v>1053</v>
      </c>
      <c r="AC1375" t="s">
        <v>870</v>
      </c>
      <c r="AD1375" t="s">
        <v>110</v>
      </c>
      <c r="AE1375" t="s">
        <v>60</v>
      </c>
      <c r="AH1375" s="3"/>
      <c r="AI1375" s="3">
        <v>2025</v>
      </c>
      <c r="AJ1375" s="4">
        <v>45700</v>
      </c>
      <c r="AK1375" s="5">
        <v>45702</v>
      </c>
      <c r="AL1375" t="s">
        <v>43</v>
      </c>
      <c r="AM1375" t="s">
        <v>61</v>
      </c>
      <c r="AN1375">
        <v>12.49</v>
      </c>
      <c r="AO1375">
        <v>12.49</v>
      </c>
      <c r="AQ1375" s="6">
        <v>12.49</v>
      </c>
    </row>
    <row r="1376" spans="1:43" x14ac:dyDescent="0.3">
      <c r="A1376" t="s">
        <v>2239</v>
      </c>
      <c r="B1376" t="s">
        <v>446</v>
      </c>
      <c r="C1376" t="s">
        <v>46</v>
      </c>
      <c r="D1376" s="3">
        <v>76125</v>
      </c>
      <c r="E1376" t="s">
        <v>3385</v>
      </c>
      <c r="F1376" t="s">
        <v>48</v>
      </c>
      <c r="G1376" t="s">
        <v>49</v>
      </c>
      <c r="H1376" t="s">
        <v>50</v>
      </c>
      <c r="I1376" t="s">
        <v>51</v>
      </c>
      <c r="J1376" t="s">
        <v>102</v>
      </c>
      <c r="K1376" t="s">
        <v>102</v>
      </c>
      <c r="L1376" t="s">
        <v>213</v>
      </c>
      <c r="M1376" t="s">
        <v>52</v>
      </c>
      <c r="N1376" t="s">
        <v>2474</v>
      </c>
      <c r="O1376" t="s">
        <v>2241</v>
      </c>
      <c r="P1376" t="s">
        <v>2475</v>
      </c>
      <c r="Q1376" s="3">
        <v>300001133893717</v>
      </c>
      <c r="R1376" t="s">
        <v>2243</v>
      </c>
      <c r="S1376">
        <v>105800</v>
      </c>
      <c r="T1376">
        <v>105800</v>
      </c>
      <c r="U1376" s="3">
        <v>1</v>
      </c>
      <c r="V1376" t="s">
        <v>2476</v>
      </c>
      <c r="W1376" t="s">
        <v>2477</v>
      </c>
      <c r="X1376" t="s">
        <v>2478</v>
      </c>
      <c r="Y1376" s="3">
        <v>4993</v>
      </c>
      <c r="Z1376" t="s">
        <v>2479</v>
      </c>
      <c r="AA1376" t="s">
        <v>2480</v>
      </c>
      <c r="AB1376" t="s">
        <v>2481</v>
      </c>
      <c r="AC1376" t="s">
        <v>2482</v>
      </c>
      <c r="AD1376" t="s">
        <v>2483</v>
      </c>
      <c r="AE1376" t="s">
        <v>60</v>
      </c>
      <c r="AF1376" t="s">
        <v>2484</v>
      </c>
      <c r="AG1376" t="s">
        <v>2485</v>
      </c>
      <c r="AH1376" s="3">
        <v>1</v>
      </c>
      <c r="AI1376" s="3">
        <v>2023</v>
      </c>
      <c r="AJ1376" s="4">
        <v>45146</v>
      </c>
      <c r="AK1376" s="5">
        <v>45146</v>
      </c>
      <c r="AL1376" t="s">
        <v>43</v>
      </c>
      <c r="AM1376" t="s">
        <v>116</v>
      </c>
      <c r="AN1376">
        <v>0</v>
      </c>
      <c r="AO1376">
        <v>5</v>
      </c>
      <c r="AQ1376" s="6">
        <v>5</v>
      </c>
    </row>
    <row r="1377" spans="1:43" x14ac:dyDescent="0.3">
      <c r="A1377" t="s">
        <v>2239</v>
      </c>
      <c r="B1377" t="s">
        <v>241</v>
      </c>
      <c r="C1377" t="s">
        <v>46</v>
      </c>
      <c r="D1377" s="3">
        <v>76135</v>
      </c>
      <c r="E1377" t="s">
        <v>80</v>
      </c>
      <c r="F1377" t="s">
        <v>48</v>
      </c>
      <c r="G1377" t="s">
        <v>49</v>
      </c>
      <c r="H1377" t="s">
        <v>50</v>
      </c>
      <c r="I1377" t="s">
        <v>51</v>
      </c>
      <c r="J1377" t="s">
        <v>102</v>
      </c>
      <c r="K1377" t="s">
        <v>102</v>
      </c>
      <c r="L1377" t="s">
        <v>213</v>
      </c>
      <c r="M1377" t="s">
        <v>52</v>
      </c>
      <c r="N1377" t="s">
        <v>3086</v>
      </c>
      <c r="O1377" t="s">
        <v>2241</v>
      </c>
      <c r="P1377" t="s">
        <v>3087</v>
      </c>
      <c r="Q1377" s="3">
        <v>300002411085542</v>
      </c>
      <c r="R1377" t="s">
        <v>2243</v>
      </c>
      <c r="S1377">
        <v>322990</v>
      </c>
      <c r="T1377">
        <v>322990</v>
      </c>
      <c r="U1377" s="3">
        <v>1</v>
      </c>
      <c r="V1377" t="s">
        <v>3088</v>
      </c>
      <c r="W1377" t="s">
        <v>2448</v>
      </c>
      <c r="X1377" t="s">
        <v>2449</v>
      </c>
      <c r="Y1377" s="3">
        <v>514</v>
      </c>
      <c r="Z1377" t="s">
        <v>3089</v>
      </c>
      <c r="AA1377" t="s">
        <v>3090</v>
      </c>
      <c r="AB1377" t="s">
        <v>3091</v>
      </c>
      <c r="AC1377" t="s">
        <v>3092</v>
      </c>
      <c r="AD1377" t="s">
        <v>110</v>
      </c>
      <c r="AE1377" t="s">
        <v>60</v>
      </c>
      <c r="AF1377" t="s">
        <v>3093</v>
      </c>
      <c r="AG1377" t="s">
        <v>3094</v>
      </c>
      <c r="AH1377" s="3">
        <v>1</v>
      </c>
      <c r="AI1377" s="3">
        <v>2025</v>
      </c>
      <c r="AJ1377" s="4">
        <v>45734</v>
      </c>
      <c r="AK1377" s="5">
        <v>45734</v>
      </c>
      <c r="AL1377" t="s">
        <v>43</v>
      </c>
      <c r="AM1377" t="s">
        <v>116</v>
      </c>
      <c r="AN1377">
        <v>0</v>
      </c>
      <c r="AP1377">
        <v>7.98</v>
      </c>
      <c r="AQ1377" s="6">
        <v>-7.98</v>
      </c>
    </row>
    <row r="1378" spans="1:43" x14ac:dyDescent="0.3">
      <c r="A1378" t="s">
        <v>3497</v>
      </c>
      <c r="B1378" t="s">
        <v>196</v>
      </c>
      <c r="C1378" t="s">
        <v>46</v>
      </c>
      <c r="D1378" s="3">
        <v>72815</v>
      </c>
      <c r="E1378" t="s">
        <v>4647</v>
      </c>
      <c r="F1378" t="s">
        <v>48</v>
      </c>
      <c r="G1378" t="s">
        <v>49</v>
      </c>
      <c r="H1378" t="s">
        <v>50</v>
      </c>
      <c r="I1378" t="s">
        <v>51</v>
      </c>
      <c r="J1378" t="s">
        <v>102</v>
      </c>
      <c r="K1378" t="s">
        <v>102</v>
      </c>
      <c r="L1378" t="s">
        <v>3377</v>
      </c>
      <c r="M1378" t="s">
        <v>52</v>
      </c>
      <c r="N1378" t="s">
        <v>3379</v>
      </c>
      <c r="O1378" t="s">
        <v>3498</v>
      </c>
      <c r="P1378" t="s">
        <v>3378</v>
      </c>
      <c r="Q1378" s="3">
        <v>300000906062267</v>
      </c>
      <c r="R1378" t="s">
        <v>2243</v>
      </c>
      <c r="S1378">
        <v>0</v>
      </c>
      <c r="T1378">
        <v>13529.5</v>
      </c>
      <c r="U1378" s="3">
        <v>1</v>
      </c>
      <c r="V1378" t="s">
        <v>3379</v>
      </c>
      <c r="W1378" t="s">
        <v>3380</v>
      </c>
      <c r="X1378" t="s">
        <v>3380</v>
      </c>
      <c r="Y1378" s="3">
        <v>75</v>
      </c>
      <c r="Z1378" t="s">
        <v>4625</v>
      </c>
      <c r="AA1378" t="s">
        <v>4626</v>
      </c>
      <c r="AB1378" t="s">
        <v>4627</v>
      </c>
      <c r="AC1378" t="s">
        <v>4624</v>
      </c>
      <c r="AD1378" t="s">
        <v>110</v>
      </c>
      <c r="AE1378" t="s">
        <v>60</v>
      </c>
      <c r="AF1378" t="s">
        <v>2247</v>
      </c>
      <c r="AH1378" s="3">
        <v>0</v>
      </c>
      <c r="AI1378" s="3">
        <v>2023</v>
      </c>
      <c r="AJ1378" s="4">
        <v>45028</v>
      </c>
      <c r="AK1378" s="5">
        <v>45030</v>
      </c>
      <c r="AL1378" t="s">
        <v>3508</v>
      </c>
      <c r="AM1378" t="s">
        <v>61</v>
      </c>
      <c r="AN1378">
        <v>13529.5</v>
      </c>
      <c r="AO1378">
        <v>13529.5</v>
      </c>
      <c r="AQ1378" s="6">
        <v>13529.5</v>
      </c>
    </row>
    <row r="1379" spans="1:43" x14ac:dyDescent="0.3">
      <c r="A1379" s="1"/>
      <c r="B1379" s="1"/>
      <c r="C1379" s="1"/>
      <c r="D1379" s="7"/>
      <c r="E1379" s="1"/>
      <c r="F1379" s="1"/>
      <c r="G1379" s="1"/>
      <c r="H1379" s="1"/>
      <c r="I1379" s="1"/>
      <c r="J1379" s="1"/>
      <c r="K1379" s="1"/>
      <c r="L1379" s="1"/>
      <c r="M1379" s="1"/>
      <c r="N1379" s="1"/>
      <c r="O1379" s="1"/>
      <c r="P1379" s="1"/>
      <c r="Q1379" s="7"/>
      <c r="R1379" s="1"/>
      <c r="S1379" s="1"/>
      <c r="T1379" s="1"/>
      <c r="U1379" s="7"/>
      <c r="V1379" s="1"/>
      <c r="W1379" s="1"/>
      <c r="X1379" s="1"/>
      <c r="Y1379" s="7"/>
      <c r="Z1379" s="1"/>
      <c r="AA1379" s="1"/>
      <c r="AB1379" s="1"/>
      <c r="AC1379" s="1"/>
      <c r="AD1379" s="1"/>
      <c r="AE1379" s="1"/>
      <c r="AF1379" s="1"/>
      <c r="AG1379" s="1"/>
      <c r="AH1379" s="7"/>
      <c r="AI1379" s="7"/>
      <c r="AJ1379" s="8"/>
      <c r="AK1379" s="9"/>
      <c r="AL1379" s="1"/>
      <c r="AM1379" s="1"/>
      <c r="AN1379" s="1"/>
      <c r="AO1379" s="1"/>
      <c r="AP1379" s="1"/>
      <c r="AQ1379" s="1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93613-4F0B-40F0-A45D-99EEAAEE3898}">
  <sheetPr>
    <tabColor rgb="FF00B0F0"/>
  </sheetPr>
  <dimension ref="A1:U190"/>
  <sheetViews>
    <sheetView tabSelected="1" zoomScale="70" zoomScaleNormal="70" workbookViewId="0">
      <selection activeCell="R119" sqref="R119"/>
    </sheetView>
  </sheetViews>
  <sheetFormatPr defaultColWidth="8.6640625" defaultRowHeight="15.6" x14ac:dyDescent="0.3"/>
  <cols>
    <col min="1" max="1" width="3.21875" style="12" customWidth="1"/>
    <col min="2" max="2" width="28.6640625" style="12" customWidth="1"/>
    <col min="3" max="3" width="52.77734375" style="12" customWidth="1"/>
    <col min="4" max="8" width="17.33203125" style="12" customWidth="1"/>
    <col min="9" max="15" width="15.21875" style="12" customWidth="1"/>
    <col min="16" max="16" width="15.21875" style="13" customWidth="1"/>
    <col min="17" max="17" width="37.109375" style="12" customWidth="1"/>
    <col min="18" max="18" width="23" style="14" customWidth="1"/>
    <col min="19" max="19" width="37.33203125" style="15" customWidth="1"/>
    <col min="20" max="20" width="44" style="12" customWidth="1"/>
    <col min="21" max="21" width="17.77734375" style="12" customWidth="1"/>
    <col min="22" max="22" width="8.6640625" style="12"/>
    <col min="23" max="23" width="16.33203125" style="12" customWidth="1"/>
    <col min="24" max="24" width="24.77734375" style="12" customWidth="1"/>
    <col min="25" max="25" width="21" style="12" customWidth="1"/>
    <col min="26" max="26" width="27.77734375" style="12" customWidth="1"/>
    <col min="27" max="27" width="22" style="12" customWidth="1"/>
    <col min="28" max="28" width="17.21875" style="12" customWidth="1"/>
    <col min="29" max="29" width="16.33203125" style="12" customWidth="1"/>
    <col min="30" max="30" width="23.6640625" style="12" customWidth="1"/>
    <col min="31" max="16384" width="8.6640625" style="12"/>
  </cols>
  <sheetData>
    <row r="1" spans="1:21" s="16" customFormat="1" ht="28.2" customHeight="1" x14ac:dyDescent="0.4">
      <c r="B1" s="210" t="s">
        <v>4691</v>
      </c>
      <c r="C1" s="210"/>
      <c r="D1" s="210"/>
      <c r="E1" s="210"/>
    </row>
    <row r="2" spans="1:21" s="155" customFormat="1" ht="18.75" customHeight="1" x14ac:dyDescent="0.45">
      <c r="B2" s="209" t="s">
        <v>4904</v>
      </c>
      <c r="C2" s="209"/>
      <c r="F2" s="156"/>
      <c r="G2" s="156"/>
      <c r="H2" s="156"/>
      <c r="I2" s="156"/>
      <c r="M2" s="157"/>
      <c r="O2" s="158"/>
      <c r="P2" s="159"/>
    </row>
    <row r="3" spans="1:21" ht="105" customHeight="1" x14ac:dyDescent="0.3">
      <c r="B3" s="17" t="s">
        <v>4692</v>
      </c>
      <c r="C3" s="17" t="s">
        <v>4693</v>
      </c>
      <c r="D3" s="18" t="s">
        <v>4694</v>
      </c>
      <c r="E3" s="18" t="s">
        <v>4695</v>
      </c>
      <c r="F3" s="18" t="s">
        <v>4696</v>
      </c>
      <c r="G3" s="18" t="s">
        <v>4697</v>
      </c>
      <c r="H3" s="19" t="s">
        <v>4698</v>
      </c>
      <c r="I3" s="19" t="s">
        <v>4699</v>
      </c>
      <c r="J3" s="19" t="s">
        <v>4700</v>
      </c>
      <c r="K3" s="19" t="s">
        <v>4701</v>
      </c>
      <c r="L3" s="19" t="s">
        <v>4702</v>
      </c>
      <c r="M3" s="20" t="s">
        <v>4703</v>
      </c>
      <c r="N3" s="20" t="s">
        <v>4704</v>
      </c>
      <c r="O3" s="20" t="s">
        <v>4705</v>
      </c>
      <c r="P3" s="21" t="s">
        <v>4706</v>
      </c>
      <c r="Q3" s="17" t="s">
        <v>4707</v>
      </c>
      <c r="R3" s="17" t="s">
        <v>4708</v>
      </c>
      <c r="S3" s="22" t="s">
        <v>4709</v>
      </c>
      <c r="T3" s="17" t="s">
        <v>4710</v>
      </c>
      <c r="U3" s="23"/>
    </row>
    <row r="4" spans="1:21" ht="30" customHeight="1" x14ac:dyDescent="0.3">
      <c r="B4" s="24" t="s">
        <v>4711</v>
      </c>
      <c r="C4" s="207" t="s">
        <v>4712</v>
      </c>
      <c r="D4" s="207"/>
      <c r="E4" s="207"/>
      <c r="F4" s="207"/>
      <c r="G4" s="207"/>
      <c r="H4" s="207"/>
      <c r="I4" s="207"/>
      <c r="J4" s="207"/>
      <c r="K4" s="207"/>
      <c r="L4" s="207"/>
      <c r="M4" s="207"/>
      <c r="N4" s="207"/>
      <c r="O4" s="207"/>
      <c r="P4" s="207"/>
      <c r="Q4" s="207"/>
      <c r="R4" s="208"/>
      <c r="S4" s="208"/>
      <c r="T4" s="207"/>
      <c r="U4" s="25"/>
    </row>
    <row r="5" spans="1:21" ht="30" customHeight="1" x14ac:dyDescent="0.3">
      <c r="B5" s="24" t="s">
        <v>4713</v>
      </c>
      <c r="C5" s="214" t="s">
        <v>4714</v>
      </c>
      <c r="D5" s="214"/>
      <c r="E5" s="214"/>
      <c r="F5" s="214"/>
      <c r="G5" s="214"/>
      <c r="H5" s="214"/>
      <c r="I5" s="214"/>
      <c r="J5" s="214"/>
      <c r="K5" s="214"/>
      <c r="L5" s="214"/>
      <c r="M5" s="214"/>
      <c r="N5" s="214"/>
      <c r="O5" s="214"/>
      <c r="P5" s="214"/>
      <c r="Q5" s="214"/>
      <c r="R5" s="215"/>
      <c r="S5" s="215"/>
      <c r="T5" s="214"/>
      <c r="U5" s="26"/>
    </row>
    <row r="6" spans="1:21" ht="93.6" x14ac:dyDescent="0.3">
      <c r="B6" s="27" t="s">
        <v>4715</v>
      </c>
      <c r="C6" s="28" t="s">
        <v>4716</v>
      </c>
      <c r="D6" s="29">
        <v>60000</v>
      </c>
      <c r="E6" s="30">
        <v>60000</v>
      </c>
      <c r="F6" s="30"/>
      <c r="G6" s="30"/>
      <c r="H6" s="29"/>
      <c r="I6" s="29"/>
      <c r="J6" s="29"/>
      <c r="K6" s="29"/>
      <c r="L6" s="29"/>
      <c r="M6" s="29"/>
      <c r="N6" s="29"/>
      <c r="O6" s="29"/>
      <c r="P6" s="31">
        <f t="shared" ref="P6:P13" si="0">+D6+H6+M6</f>
        <v>60000</v>
      </c>
      <c r="Q6" s="32">
        <v>0.25</v>
      </c>
      <c r="R6" s="29">
        <f>+E6+F6+I6+J6+N6+O6+K6</f>
        <v>60000</v>
      </c>
      <c r="S6" s="33" t="s">
        <v>4717</v>
      </c>
      <c r="T6" s="34" t="s">
        <v>4718</v>
      </c>
      <c r="U6" s="35"/>
    </row>
    <row r="7" spans="1:21" ht="123.75" customHeight="1" x14ac:dyDescent="0.3">
      <c r="B7" s="27" t="s">
        <v>4719</v>
      </c>
      <c r="C7" s="28" t="s">
        <v>4720</v>
      </c>
      <c r="D7" s="30">
        <v>2500</v>
      </c>
      <c r="E7" s="30">
        <v>2500</v>
      </c>
      <c r="F7" s="30"/>
      <c r="G7" s="29"/>
      <c r="H7" s="29">
        <f t="shared" ref="H7:O7" si="1">H6</f>
        <v>0</v>
      </c>
      <c r="I7" s="29">
        <f t="shared" si="1"/>
        <v>0</v>
      </c>
      <c r="J7" s="29">
        <f t="shared" si="1"/>
        <v>0</v>
      </c>
      <c r="K7" s="29">
        <f t="shared" si="1"/>
        <v>0</v>
      </c>
      <c r="L7" s="29"/>
      <c r="M7" s="29"/>
      <c r="N7" s="29">
        <f t="shared" si="1"/>
        <v>0</v>
      </c>
      <c r="O7" s="29">
        <f t="shared" si="1"/>
        <v>0</v>
      </c>
      <c r="P7" s="31">
        <f t="shared" si="0"/>
        <v>2500</v>
      </c>
      <c r="Q7" s="32"/>
      <c r="R7" s="29">
        <f>+E7+F7+I7+J7+N7+O7+K7</f>
        <v>2500</v>
      </c>
      <c r="S7" s="30"/>
      <c r="T7" s="34" t="s">
        <v>4721</v>
      </c>
      <c r="U7" s="35"/>
    </row>
    <row r="8" spans="1:21" ht="46.8" x14ac:dyDescent="0.3">
      <c r="B8" s="27" t="s">
        <v>4722</v>
      </c>
      <c r="C8" s="28" t="s">
        <v>4723</v>
      </c>
      <c r="D8" s="30">
        <v>25000</v>
      </c>
      <c r="E8" s="30">
        <v>25000</v>
      </c>
      <c r="F8" s="30"/>
      <c r="G8" s="30"/>
      <c r="H8" s="29"/>
      <c r="I8" s="29"/>
      <c r="J8" s="29"/>
      <c r="K8" s="29"/>
      <c r="L8" s="29"/>
      <c r="M8" s="29">
        <v>10000</v>
      </c>
      <c r="N8" s="29">
        <v>9800.41</v>
      </c>
      <c r="O8" s="29"/>
      <c r="P8" s="31">
        <f t="shared" si="0"/>
        <v>35000</v>
      </c>
      <c r="Q8" s="32"/>
      <c r="R8" s="29">
        <f>+E8+F8+I8+J8+N8+O8+K8</f>
        <v>34800.410000000003</v>
      </c>
      <c r="S8" s="30"/>
      <c r="T8" s="36" t="s">
        <v>4724</v>
      </c>
      <c r="U8" s="35"/>
    </row>
    <row r="9" spans="1:21" ht="109.2" x14ac:dyDescent="0.3">
      <c r="B9" s="27" t="s">
        <v>4725</v>
      </c>
      <c r="C9" s="28" t="s">
        <v>4726</v>
      </c>
      <c r="D9" s="30">
        <v>80000</v>
      </c>
      <c r="E9" s="30">
        <f>D9-G9</f>
        <v>75335</v>
      </c>
      <c r="F9" s="30"/>
      <c r="G9" s="37">
        <v>4665</v>
      </c>
      <c r="H9" s="29"/>
      <c r="I9" s="29"/>
      <c r="J9" s="29"/>
      <c r="K9" s="29">
        <v>31798.27</v>
      </c>
      <c r="L9" s="29"/>
      <c r="M9" s="29">
        <v>40000</v>
      </c>
      <c r="N9" s="29">
        <v>39640.400000000001</v>
      </c>
      <c r="O9" s="29"/>
      <c r="P9" s="31">
        <f t="shared" si="0"/>
        <v>120000</v>
      </c>
      <c r="Q9" s="32">
        <v>0.3</v>
      </c>
      <c r="R9" s="29">
        <f>+E9+F9+I9+J9+N9+O9+K9</f>
        <v>146773.66999999998</v>
      </c>
      <c r="S9" s="33" t="s">
        <v>4727</v>
      </c>
      <c r="T9" s="34" t="s">
        <v>4728</v>
      </c>
      <c r="U9" s="35"/>
    </row>
    <row r="10" spans="1:21" x14ac:dyDescent="0.3">
      <c r="B10" s="27" t="s">
        <v>4729</v>
      </c>
      <c r="C10" s="38">
        <v>27039</v>
      </c>
      <c r="D10" s="29"/>
      <c r="E10" s="29"/>
      <c r="F10" s="30"/>
      <c r="G10" s="29"/>
      <c r="H10" s="29"/>
      <c r="I10" s="29"/>
      <c r="J10" s="29"/>
      <c r="K10" s="29"/>
      <c r="L10" s="29"/>
      <c r="M10" s="29"/>
      <c r="N10" s="29"/>
      <c r="O10" s="29"/>
      <c r="P10" s="31">
        <f t="shared" si="0"/>
        <v>0</v>
      </c>
      <c r="Q10" s="32"/>
      <c r="R10" s="29">
        <f>+E10+F10+I10+J10+N10+O10</f>
        <v>0</v>
      </c>
      <c r="S10" s="30"/>
      <c r="T10" s="36"/>
      <c r="U10" s="35"/>
    </row>
    <row r="11" spans="1:21" x14ac:dyDescent="0.3">
      <c r="B11" s="27" t="s">
        <v>4730</v>
      </c>
      <c r="C11" s="38">
        <v>25453</v>
      </c>
      <c r="D11" s="29"/>
      <c r="E11" s="29"/>
      <c r="F11" s="30"/>
      <c r="G11" s="29"/>
      <c r="H11" s="29"/>
      <c r="I11" s="29"/>
      <c r="J11" s="29"/>
      <c r="K11" s="29"/>
      <c r="L11" s="29"/>
      <c r="M11" s="29"/>
      <c r="N11" s="29"/>
      <c r="O11" s="29"/>
      <c r="P11" s="31">
        <f t="shared" si="0"/>
        <v>0</v>
      </c>
      <c r="Q11" s="32"/>
      <c r="R11" s="29">
        <f>+E11+F11+I11+J11+N11+O11</f>
        <v>0</v>
      </c>
      <c r="S11" s="30"/>
      <c r="T11" s="36"/>
      <c r="U11" s="35"/>
    </row>
    <row r="12" spans="1:21" x14ac:dyDescent="0.3">
      <c r="B12" s="27" t="s">
        <v>4731</v>
      </c>
      <c r="C12" s="39"/>
      <c r="D12" s="40"/>
      <c r="E12" s="40"/>
      <c r="F12" s="30"/>
      <c r="G12" s="40"/>
      <c r="H12" s="40"/>
      <c r="I12" s="40"/>
      <c r="J12" s="40"/>
      <c r="K12" s="40"/>
      <c r="L12" s="40"/>
      <c r="M12" s="40"/>
      <c r="N12" s="40"/>
      <c r="O12" s="40"/>
      <c r="P12" s="31">
        <f t="shared" si="0"/>
        <v>0</v>
      </c>
      <c r="Q12" s="41"/>
      <c r="R12" s="29">
        <f>+E12+F12+I12+J12+N12+O12</f>
        <v>0</v>
      </c>
      <c r="S12" s="30"/>
      <c r="T12" s="42"/>
      <c r="U12" s="35"/>
    </row>
    <row r="13" spans="1:21" x14ac:dyDescent="0.3">
      <c r="A13" s="13"/>
      <c r="B13" s="27" t="s">
        <v>4732</v>
      </c>
      <c r="C13" s="39">
        <f>C10-C11</f>
        <v>1586</v>
      </c>
      <c r="D13" s="40"/>
      <c r="E13" s="40"/>
      <c r="F13" s="30"/>
      <c r="G13" s="40"/>
      <c r="H13" s="40"/>
      <c r="I13" s="40"/>
      <c r="J13" s="40"/>
      <c r="K13" s="40"/>
      <c r="L13" s="40"/>
      <c r="M13" s="40"/>
      <c r="N13" s="40"/>
      <c r="O13" s="40"/>
      <c r="P13" s="31">
        <f t="shared" si="0"/>
        <v>0</v>
      </c>
      <c r="Q13" s="41"/>
      <c r="R13" s="29">
        <f>+E13+F13+I13+J13+N13+O13</f>
        <v>0</v>
      </c>
      <c r="S13" s="30"/>
      <c r="T13" s="42"/>
    </row>
    <row r="14" spans="1:21" x14ac:dyDescent="0.3">
      <c r="A14" s="13"/>
      <c r="C14" s="43" t="s">
        <v>4733</v>
      </c>
      <c r="D14" s="44">
        <f t="shared" ref="D14:O14" si="2">SUM(D6:D13)</f>
        <v>167500</v>
      </c>
      <c r="E14" s="44">
        <f t="shared" si="2"/>
        <v>162835</v>
      </c>
      <c r="F14" s="45">
        <f t="shared" si="2"/>
        <v>0</v>
      </c>
      <c r="G14" s="45">
        <f t="shared" si="2"/>
        <v>4665</v>
      </c>
      <c r="H14" s="44">
        <f t="shared" si="2"/>
        <v>0</v>
      </c>
      <c r="I14" s="44">
        <f t="shared" si="2"/>
        <v>0</v>
      </c>
      <c r="J14" s="44">
        <f t="shared" si="2"/>
        <v>0</v>
      </c>
      <c r="K14" s="44"/>
      <c r="L14" s="44"/>
      <c r="M14" s="44">
        <f t="shared" si="2"/>
        <v>50000</v>
      </c>
      <c r="N14" s="44">
        <f t="shared" si="2"/>
        <v>49440.81</v>
      </c>
      <c r="O14" s="44">
        <f t="shared" si="2"/>
        <v>0</v>
      </c>
      <c r="P14" s="45">
        <f>SUM(P6:P13)</f>
        <v>217500</v>
      </c>
      <c r="Q14" s="44">
        <f>(Q6*P6)+(Q7*P7)+(Q8*P8)+(Q9*P9)+(Q10*P10)+(Q11*P11)+(Q12*P12)+(Q13*P13)</f>
        <v>51000</v>
      </c>
      <c r="R14" s="44">
        <f>SUM(R6:R13)</f>
        <v>244074.08</v>
      </c>
      <c r="S14" s="46"/>
      <c r="T14" s="42"/>
      <c r="U14" s="47"/>
    </row>
    <row r="15" spans="1:21" ht="51" customHeight="1" x14ac:dyDescent="0.3">
      <c r="A15" s="13"/>
      <c r="B15" s="24" t="s">
        <v>4734</v>
      </c>
      <c r="C15" s="216" t="s">
        <v>4735</v>
      </c>
      <c r="D15" s="216"/>
      <c r="E15" s="216"/>
      <c r="F15" s="216"/>
      <c r="G15" s="216"/>
      <c r="H15" s="216"/>
      <c r="I15" s="216"/>
      <c r="J15" s="216"/>
      <c r="K15" s="216"/>
      <c r="L15" s="216"/>
      <c r="M15" s="216"/>
      <c r="N15" s="216"/>
      <c r="O15" s="216"/>
      <c r="P15" s="216"/>
      <c r="Q15" s="216"/>
      <c r="R15" s="215"/>
      <c r="S15" s="215"/>
      <c r="T15" s="216"/>
      <c r="U15" s="26"/>
    </row>
    <row r="16" spans="1:21" ht="62.4" x14ac:dyDescent="0.3">
      <c r="A16" s="13"/>
      <c r="B16" s="27" t="s">
        <v>4736</v>
      </c>
      <c r="C16" s="28" t="s">
        <v>4737</v>
      </c>
      <c r="D16" s="29">
        <v>50000</v>
      </c>
      <c r="E16" s="30">
        <v>10000</v>
      </c>
      <c r="F16" s="30"/>
      <c r="G16" s="29"/>
      <c r="H16" s="29"/>
      <c r="I16" s="29"/>
      <c r="J16" s="29"/>
      <c r="K16" s="29"/>
      <c r="L16" s="29"/>
      <c r="M16" s="29"/>
      <c r="N16" s="29"/>
      <c r="O16" s="29"/>
      <c r="P16" s="31">
        <f t="shared" ref="P16:P23" si="3">+D16+H16+M16</f>
        <v>50000</v>
      </c>
      <c r="Q16" s="32">
        <v>0.4</v>
      </c>
      <c r="R16" s="29">
        <f t="shared" ref="R16:R23" si="4">+E16+F16+I16+J16+N16+O16+K16</f>
        <v>10000</v>
      </c>
      <c r="S16" s="33" t="s">
        <v>4738</v>
      </c>
      <c r="T16" s="34" t="s">
        <v>4739</v>
      </c>
      <c r="U16" s="35"/>
    </row>
    <row r="17" spans="1:21" ht="46.8" x14ac:dyDescent="0.3">
      <c r="A17" s="13"/>
      <c r="B17" s="27" t="s">
        <v>4740</v>
      </c>
      <c r="C17" s="28" t="s">
        <v>4741</v>
      </c>
      <c r="D17" s="29">
        <v>30000</v>
      </c>
      <c r="E17" s="30">
        <v>15453</v>
      </c>
      <c r="F17" s="30">
        <v>6500</v>
      </c>
      <c r="G17" s="29"/>
      <c r="H17" s="29"/>
      <c r="I17" s="29"/>
      <c r="J17" s="29"/>
      <c r="K17" s="29"/>
      <c r="L17" s="29"/>
      <c r="M17" s="29">
        <v>20000</v>
      </c>
      <c r="N17" s="152">
        <v>5135.05</v>
      </c>
      <c r="O17" s="29"/>
      <c r="P17" s="31">
        <f t="shared" si="3"/>
        <v>50000</v>
      </c>
      <c r="Q17" s="32">
        <v>0.25</v>
      </c>
      <c r="R17" s="29">
        <f t="shared" si="4"/>
        <v>27088.05</v>
      </c>
      <c r="S17" s="33" t="s">
        <v>4742</v>
      </c>
      <c r="T17" s="34" t="s">
        <v>4743</v>
      </c>
      <c r="U17" s="35"/>
    </row>
    <row r="18" spans="1:21" ht="62.4" x14ac:dyDescent="0.3">
      <c r="A18" s="13"/>
      <c r="B18" s="27" t="s">
        <v>4744</v>
      </c>
      <c r="C18" s="28" t="s">
        <v>4745</v>
      </c>
      <c r="D18" s="29">
        <v>10000</v>
      </c>
      <c r="E18" s="29">
        <v>1586</v>
      </c>
      <c r="F18" s="30"/>
      <c r="G18" s="30">
        <v>3414</v>
      </c>
      <c r="H18" s="29"/>
      <c r="I18" s="29"/>
      <c r="J18" s="29"/>
      <c r="K18" s="29"/>
      <c r="L18" s="29"/>
      <c r="M18" s="29">
        <v>10000</v>
      </c>
      <c r="N18" s="29"/>
      <c r="O18" s="29"/>
      <c r="P18" s="31">
        <f t="shared" si="3"/>
        <v>20000</v>
      </c>
      <c r="Q18" s="32">
        <v>0.25</v>
      </c>
      <c r="R18" s="29">
        <f t="shared" si="4"/>
        <v>1586</v>
      </c>
      <c r="S18" s="33" t="s">
        <v>4746</v>
      </c>
      <c r="T18" s="34" t="s">
        <v>4747</v>
      </c>
      <c r="U18" s="35"/>
    </row>
    <row r="19" spans="1:21" ht="109.2" x14ac:dyDescent="0.3">
      <c r="A19" s="13"/>
      <c r="B19" s="27" t="s">
        <v>4748</v>
      </c>
      <c r="C19" s="28" t="s">
        <v>4749</v>
      </c>
      <c r="D19" s="29">
        <v>30000</v>
      </c>
      <c r="E19" s="29">
        <f>3034.21+6250</f>
        <v>9284.2099999999991</v>
      </c>
      <c r="F19" s="30"/>
      <c r="G19" s="30">
        <v>20000</v>
      </c>
      <c r="H19" s="29"/>
      <c r="I19" s="29"/>
      <c r="J19" s="29"/>
      <c r="K19" s="29"/>
      <c r="L19" s="29"/>
      <c r="M19" s="29">
        <v>20000</v>
      </c>
      <c r="N19" s="29">
        <v>14175</v>
      </c>
      <c r="O19" s="29"/>
      <c r="P19" s="31">
        <f t="shared" si="3"/>
        <v>50000</v>
      </c>
      <c r="Q19" s="32">
        <v>0.25</v>
      </c>
      <c r="R19" s="29">
        <f t="shared" si="4"/>
        <v>23459.21</v>
      </c>
      <c r="S19" s="33" t="s">
        <v>4750</v>
      </c>
      <c r="T19" s="34" t="s">
        <v>4739</v>
      </c>
      <c r="U19" s="35"/>
    </row>
    <row r="20" spans="1:21" x14ac:dyDescent="0.3">
      <c r="A20" s="13"/>
      <c r="B20" s="27" t="s">
        <v>4751</v>
      </c>
      <c r="C20" s="38"/>
      <c r="D20" s="29"/>
      <c r="E20" s="29"/>
      <c r="F20" s="30"/>
      <c r="G20" s="29"/>
      <c r="H20" s="29"/>
      <c r="I20" s="29"/>
      <c r="J20" s="29"/>
      <c r="K20" s="29"/>
      <c r="L20" s="29"/>
      <c r="M20" s="29"/>
      <c r="N20" s="29"/>
      <c r="O20" s="29"/>
      <c r="P20" s="31">
        <f t="shared" si="3"/>
        <v>0</v>
      </c>
      <c r="Q20" s="32"/>
      <c r="R20" s="29">
        <f t="shared" si="4"/>
        <v>0</v>
      </c>
      <c r="S20" s="30"/>
      <c r="T20" s="36"/>
      <c r="U20" s="35"/>
    </row>
    <row r="21" spans="1:21" x14ac:dyDescent="0.3">
      <c r="A21" s="13"/>
      <c r="B21" s="27" t="s">
        <v>4752</v>
      </c>
      <c r="C21" s="38"/>
      <c r="D21" s="29"/>
      <c r="E21" s="29"/>
      <c r="F21" s="30"/>
      <c r="G21" s="29"/>
      <c r="H21" s="29"/>
      <c r="I21" s="29"/>
      <c r="J21" s="29"/>
      <c r="K21" s="29"/>
      <c r="L21" s="29"/>
      <c r="M21" s="29"/>
      <c r="N21" s="29"/>
      <c r="O21" s="29"/>
      <c r="P21" s="31">
        <f t="shared" si="3"/>
        <v>0</v>
      </c>
      <c r="Q21" s="32"/>
      <c r="R21" s="29">
        <f t="shared" si="4"/>
        <v>0</v>
      </c>
      <c r="S21" s="30"/>
      <c r="T21" s="36"/>
      <c r="U21" s="35"/>
    </row>
    <row r="22" spans="1:21" x14ac:dyDescent="0.3">
      <c r="A22" s="13"/>
      <c r="B22" s="27" t="s">
        <v>4753</v>
      </c>
      <c r="C22" s="39"/>
      <c r="D22" s="40"/>
      <c r="E22" s="40"/>
      <c r="F22" s="30"/>
      <c r="G22" s="40"/>
      <c r="H22" s="40"/>
      <c r="I22" s="40"/>
      <c r="J22" s="40"/>
      <c r="K22" s="40"/>
      <c r="L22" s="40"/>
      <c r="M22" s="40"/>
      <c r="N22" s="40"/>
      <c r="O22" s="40"/>
      <c r="P22" s="31">
        <f t="shared" si="3"/>
        <v>0</v>
      </c>
      <c r="Q22" s="41"/>
      <c r="R22" s="29">
        <f t="shared" si="4"/>
        <v>0</v>
      </c>
      <c r="S22" s="30"/>
      <c r="T22" s="42"/>
      <c r="U22" s="35"/>
    </row>
    <row r="23" spans="1:21" x14ac:dyDescent="0.3">
      <c r="A23" s="13"/>
      <c r="B23" s="27" t="s">
        <v>4754</v>
      </c>
      <c r="C23" s="39"/>
      <c r="D23" s="40"/>
      <c r="E23" s="40"/>
      <c r="F23" s="30"/>
      <c r="G23" s="40"/>
      <c r="H23" s="40"/>
      <c r="I23" s="40"/>
      <c r="J23" s="40"/>
      <c r="K23" s="40"/>
      <c r="L23" s="40"/>
      <c r="M23" s="40"/>
      <c r="N23" s="40"/>
      <c r="O23" s="40"/>
      <c r="P23" s="31">
        <f t="shared" si="3"/>
        <v>0</v>
      </c>
      <c r="Q23" s="41"/>
      <c r="R23" s="29">
        <f t="shared" si="4"/>
        <v>0</v>
      </c>
      <c r="S23" s="30"/>
      <c r="T23" s="42"/>
      <c r="U23" s="35"/>
    </row>
    <row r="24" spans="1:21" x14ac:dyDescent="0.3">
      <c r="A24" s="13"/>
      <c r="C24" s="43" t="s">
        <v>4733</v>
      </c>
      <c r="D24" s="48">
        <f t="shared" ref="D24:O24" si="5">SUM(D16:D23)</f>
        <v>120000</v>
      </c>
      <c r="E24" s="48">
        <f t="shared" si="5"/>
        <v>36323.21</v>
      </c>
      <c r="F24" s="49">
        <f t="shared" si="5"/>
        <v>6500</v>
      </c>
      <c r="G24" s="48">
        <f t="shared" si="5"/>
        <v>23414</v>
      </c>
      <c r="H24" s="48">
        <f t="shared" si="5"/>
        <v>0</v>
      </c>
      <c r="I24" s="48">
        <f t="shared" si="5"/>
        <v>0</v>
      </c>
      <c r="J24" s="48">
        <f t="shared" si="5"/>
        <v>0</v>
      </c>
      <c r="K24" s="48"/>
      <c r="L24" s="48"/>
      <c r="M24" s="48">
        <f t="shared" si="5"/>
        <v>50000</v>
      </c>
      <c r="N24" s="48">
        <f t="shared" si="5"/>
        <v>19310.05</v>
      </c>
      <c r="O24" s="48">
        <f t="shared" si="5"/>
        <v>0</v>
      </c>
      <c r="P24" s="49">
        <f>SUM(P16:P23)</f>
        <v>170000</v>
      </c>
      <c r="Q24" s="44">
        <f>(Q16*P16)+(Q17*P17)+(Q18*P18)+(Q19*P19)+(Q20*P20)+(Q21*P21)+(Q22*P22)+(Q23*P23)</f>
        <v>50000</v>
      </c>
      <c r="R24" s="44">
        <f>(R16*Q16)+(R17*Q17)+(R18*Q18)+(R19*Q19)+(R20*Q20)+(R21*Q21)+(R22*Q22)+(R23*Q23)</f>
        <v>17033.315000000002</v>
      </c>
      <c r="S24" s="46"/>
      <c r="T24" s="42"/>
      <c r="U24" s="47"/>
    </row>
    <row r="25" spans="1:21" ht="51" customHeight="1" x14ac:dyDescent="0.3">
      <c r="A25" s="13"/>
      <c r="B25" s="24" t="s">
        <v>4755</v>
      </c>
      <c r="C25" s="216" t="s">
        <v>4756</v>
      </c>
      <c r="D25" s="216"/>
      <c r="E25" s="216"/>
      <c r="F25" s="216"/>
      <c r="G25" s="216"/>
      <c r="H25" s="216"/>
      <c r="I25" s="216"/>
      <c r="J25" s="216"/>
      <c r="K25" s="216"/>
      <c r="L25" s="216"/>
      <c r="M25" s="216"/>
      <c r="N25" s="216"/>
      <c r="O25" s="216"/>
      <c r="P25" s="216"/>
      <c r="Q25" s="216"/>
      <c r="R25" s="215"/>
      <c r="S25" s="215"/>
      <c r="T25" s="216"/>
      <c r="U25" s="26"/>
    </row>
    <row r="26" spans="1:21" ht="46.8" x14ac:dyDescent="0.3">
      <c r="A26" s="13"/>
      <c r="B26" s="27" t="s">
        <v>4757</v>
      </c>
      <c r="C26" s="28" t="s">
        <v>4758</v>
      </c>
      <c r="D26" s="29">
        <v>10000</v>
      </c>
      <c r="E26" s="29">
        <v>10000</v>
      </c>
      <c r="F26" s="30"/>
      <c r="G26" s="29"/>
      <c r="H26" s="29"/>
      <c r="I26" s="29"/>
      <c r="J26" s="29"/>
      <c r="K26" s="29"/>
      <c r="L26" s="29"/>
      <c r="M26" s="29"/>
      <c r="N26" s="29"/>
      <c r="O26" s="29"/>
      <c r="P26" s="31">
        <f t="shared" ref="P26:P33" si="6">+D26+H26+M26</f>
        <v>10000</v>
      </c>
      <c r="Q26" s="32"/>
      <c r="R26" s="29">
        <f>+E26+F26+I26+J26+N26+O26+K26</f>
        <v>10000</v>
      </c>
      <c r="S26" s="30"/>
      <c r="T26" s="34" t="s">
        <v>4759</v>
      </c>
      <c r="U26" s="35"/>
    </row>
    <row r="27" spans="1:21" ht="126" customHeight="1" x14ac:dyDescent="0.3">
      <c r="A27" s="13"/>
      <c r="B27" s="27" t="s">
        <v>4760</v>
      </c>
      <c r="C27" s="28" t="s">
        <v>4761</v>
      </c>
      <c r="D27" s="29">
        <v>50000</v>
      </c>
      <c r="E27" s="29">
        <v>50000</v>
      </c>
      <c r="F27" s="30"/>
      <c r="G27" s="29"/>
      <c r="H27" s="29"/>
      <c r="I27" s="29"/>
      <c r="J27" s="29"/>
      <c r="K27" s="29"/>
      <c r="L27" s="29"/>
      <c r="M27" s="29">
        <v>30000</v>
      </c>
      <c r="N27" s="29">
        <v>22085</v>
      </c>
      <c r="O27" s="29">
        <v>3300</v>
      </c>
      <c r="P27" s="31">
        <f t="shared" si="6"/>
        <v>80000</v>
      </c>
      <c r="Q27" s="32">
        <v>0.3</v>
      </c>
      <c r="R27" s="29">
        <f>+E27+F27+I27+J27+N27+O27+K27</f>
        <v>75385</v>
      </c>
      <c r="S27" s="50" t="s">
        <v>4762</v>
      </c>
      <c r="T27" s="34" t="s">
        <v>4763</v>
      </c>
      <c r="U27" s="35"/>
    </row>
    <row r="28" spans="1:21" ht="78" x14ac:dyDescent="0.3">
      <c r="A28" s="13"/>
      <c r="B28" s="27" t="s">
        <v>4764</v>
      </c>
      <c r="C28" s="28" t="s">
        <v>4765</v>
      </c>
      <c r="D28" s="29">
        <v>103000</v>
      </c>
      <c r="E28" s="29">
        <v>103000</v>
      </c>
      <c r="F28" s="30"/>
      <c r="G28" s="29"/>
      <c r="H28" s="29"/>
      <c r="I28" s="29"/>
      <c r="J28" s="29"/>
      <c r="K28" s="29"/>
      <c r="L28" s="29"/>
      <c r="M28" s="29"/>
      <c r="N28" s="29"/>
      <c r="O28" s="29"/>
      <c r="P28" s="31">
        <f t="shared" si="6"/>
        <v>103000</v>
      </c>
      <c r="Q28" s="32">
        <v>0.3</v>
      </c>
      <c r="R28" s="29">
        <f>+E28+F28+I28+J28+N28+O28+K28</f>
        <v>103000</v>
      </c>
      <c r="S28" s="50" t="s">
        <v>4766</v>
      </c>
      <c r="T28" s="34" t="s">
        <v>4767</v>
      </c>
      <c r="U28" s="35"/>
    </row>
    <row r="29" spans="1:21" x14ac:dyDescent="0.3">
      <c r="A29" s="13"/>
      <c r="B29" s="27" t="s">
        <v>4768</v>
      </c>
      <c r="C29" s="38"/>
      <c r="D29" s="29"/>
      <c r="E29" s="29"/>
      <c r="F29" s="30"/>
      <c r="G29" s="29"/>
      <c r="H29" s="29"/>
      <c r="I29" s="29"/>
      <c r="J29" s="29"/>
      <c r="K29" s="29"/>
      <c r="L29" s="29"/>
      <c r="M29" s="29"/>
      <c r="N29" s="29"/>
      <c r="O29" s="29"/>
      <c r="P29" s="31">
        <f t="shared" si="6"/>
        <v>0</v>
      </c>
      <c r="Q29" s="32"/>
      <c r="R29" s="29">
        <f>+E29+F29+I29+J29+N29+O29</f>
        <v>0</v>
      </c>
      <c r="S29" s="30"/>
      <c r="T29" s="36"/>
      <c r="U29" s="35"/>
    </row>
    <row r="30" spans="1:21" s="13" customFormat="1" x14ac:dyDescent="0.3">
      <c r="B30" s="27" t="s">
        <v>4769</v>
      </c>
      <c r="C30" s="38"/>
      <c r="D30" s="29"/>
      <c r="E30" s="29"/>
      <c r="F30" s="30"/>
      <c r="G30" s="29"/>
      <c r="H30" s="29"/>
      <c r="I30" s="29"/>
      <c r="J30" s="29"/>
      <c r="K30" s="29"/>
      <c r="L30" s="29"/>
      <c r="M30" s="29"/>
      <c r="N30" s="29"/>
      <c r="O30" s="29"/>
      <c r="P30" s="31">
        <f t="shared" si="6"/>
        <v>0</v>
      </c>
      <c r="Q30" s="32"/>
      <c r="R30" s="29">
        <f>+E30+F30+I30+J30+N30+O30</f>
        <v>0</v>
      </c>
      <c r="S30" s="30"/>
      <c r="T30" s="36"/>
      <c r="U30" s="35"/>
    </row>
    <row r="31" spans="1:21" s="13" customFormat="1" x14ac:dyDescent="0.3">
      <c r="B31" s="27" t="s">
        <v>4770</v>
      </c>
      <c r="C31" s="38"/>
      <c r="D31" s="29"/>
      <c r="E31" s="29"/>
      <c r="F31" s="30"/>
      <c r="G31" s="29"/>
      <c r="H31" s="29"/>
      <c r="I31" s="29"/>
      <c r="J31" s="29"/>
      <c r="K31" s="29"/>
      <c r="L31" s="29"/>
      <c r="M31" s="29"/>
      <c r="N31" s="29"/>
      <c r="O31" s="29"/>
      <c r="P31" s="31">
        <f t="shared" si="6"/>
        <v>0</v>
      </c>
      <c r="Q31" s="32"/>
      <c r="R31" s="29">
        <f>+E31+F31+I31+J31+N31+O31</f>
        <v>0</v>
      </c>
      <c r="S31" s="30"/>
      <c r="T31" s="36"/>
      <c r="U31" s="35"/>
    </row>
    <row r="32" spans="1:21" s="13" customFormat="1" x14ac:dyDescent="0.3">
      <c r="A32" s="12"/>
      <c r="B32" s="27" t="s">
        <v>4771</v>
      </c>
      <c r="C32" s="39"/>
      <c r="D32" s="40"/>
      <c r="E32" s="40"/>
      <c r="F32" s="30"/>
      <c r="G32" s="40"/>
      <c r="H32" s="40"/>
      <c r="I32" s="40"/>
      <c r="J32" s="40"/>
      <c r="K32" s="40"/>
      <c r="L32" s="40"/>
      <c r="M32" s="40"/>
      <c r="N32" s="40"/>
      <c r="O32" s="40"/>
      <c r="P32" s="31">
        <f t="shared" si="6"/>
        <v>0</v>
      </c>
      <c r="Q32" s="41"/>
      <c r="R32" s="29">
        <f>+E32+F32+I32+J32+N32+O32</f>
        <v>0</v>
      </c>
      <c r="S32" s="30"/>
      <c r="T32" s="42"/>
      <c r="U32" s="35"/>
    </row>
    <row r="33" spans="1:21" x14ac:dyDescent="0.3">
      <c r="B33" s="27" t="s">
        <v>4772</v>
      </c>
      <c r="C33" s="39"/>
      <c r="D33" s="40"/>
      <c r="E33" s="40"/>
      <c r="F33" s="30"/>
      <c r="G33" s="40"/>
      <c r="H33" s="40"/>
      <c r="I33" s="40"/>
      <c r="J33" s="40"/>
      <c r="K33" s="40"/>
      <c r="L33" s="40"/>
      <c r="M33" s="40"/>
      <c r="N33" s="40"/>
      <c r="O33" s="40"/>
      <c r="P33" s="31">
        <f t="shared" si="6"/>
        <v>0</v>
      </c>
      <c r="Q33" s="41"/>
      <c r="R33" s="29">
        <f>+E33+F33+I33+J33+N33+O33</f>
        <v>0</v>
      </c>
      <c r="S33" s="30"/>
      <c r="T33" s="42"/>
      <c r="U33" s="35"/>
    </row>
    <row r="34" spans="1:21" x14ac:dyDescent="0.3">
      <c r="C34" s="43" t="s">
        <v>4733</v>
      </c>
      <c r="D34" s="48">
        <f t="shared" ref="D34:O34" si="7">SUM(D26:D33)</f>
        <v>163000</v>
      </c>
      <c r="E34" s="48">
        <f t="shared" si="7"/>
        <v>163000</v>
      </c>
      <c r="F34" s="49">
        <f t="shared" si="7"/>
        <v>0</v>
      </c>
      <c r="G34" s="48">
        <f t="shared" si="7"/>
        <v>0</v>
      </c>
      <c r="H34" s="48">
        <f t="shared" si="7"/>
        <v>0</v>
      </c>
      <c r="I34" s="48">
        <f t="shared" si="7"/>
        <v>0</v>
      </c>
      <c r="J34" s="48">
        <f t="shared" si="7"/>
        <v>0</v>
      </c>
      <c r="K34" s="48"/>
      <c r="L34" s="48"/>
      <c r="M34" s="48">
        <f t="shared" si="7"/>
        <v>30000</v>
      </c>
      <c r="N34" s="48">
        <f t="shared" si="7"/>
        <v>22085</v>
      </c>
      <c r="O34" s="48">
        <f t="shared" si="7"/>
        <v>3300</v>
      </c>
      <c r="P34" s="49">
        <f>SUM(P26:P33)</f>
        <v>193000</v>
      </c>
      <c r="Q34" s="44">
        <f>(Q26*P26)+(Q27*P27)+(Q28*P28)+(Q29*P29)+(Q30*P30)+(Q31*P31)+(Q32*P32)+(Q33*P33)</f>
        <v>54900</v>
      </c>
      <c r="R34" s="44">
        <f>SUM(R26:R33)</f>
        <v>188385</v>
      </c>
      <c r="S34" s="46"/>
      <c r="T34" s="42"/>
      <c r="U34" s="47"/>
    </row>
    <row r="35" spans="1:21" x14ac:dyDescent="0.3">
      <c r="B35" s="51"/>
      <c r="C35" s="52"/>
      <c r="D35" s="53"/>
      <c r="E35" s="53"/>
      <c r="F35" s="54"/>
      <c r="G35" s="53"/>
      <c r="H35" s="53"/>
      <c r="I35" s="53"/>
      <c r="J35" s="53"/>
      <c r="K35" s="53"/>
      <c r="L35" s="53"/>
      <c r="M35" s="53"/>
      <c r="N35" s="53"/>
      <c r="O35" s="53"/>
      <c r="P35" s="53"/>
      <c r="Q35" s="53"/>
      <c r="R35" s="53"/>
      <c r="S35" s="54"/>
      <c r="T35" s="53"/>
      <c r="U35" s="35"/>
    </row>
    <row r="36" spans="1:21" ht="51" customHeight="1" x14ac:dyDescent="0.3">
      <c r="B36" s="43" t="s">
        <v>4773</v>
      </c>
      <c r="C36" s="217" t="s">
        <v>4774</v>
      </c>
      <c r="D36" s="217"/>
      <c r="E36" s="217"/>
      <c r="F36" s="217"/>
      <c r="G36" s="217"/>
      <c r="H36" s="217"/>
      <c r="I36" s="217"/>
      <c r="J36" s="217"/>
      <c r="K36" s="217"/>
      <c r="L36" s="217"/>
      <c r="M36" s="217"/>
      <c r="N36" s="217"/>
      <c r="O36" s="217"/>
      <c r="P36" s="217"/>
      <c r="Q36" s="217"/>
      <c r="R36" s="208"/>
      <c r="S36" s="208"/>
      <c r="T36" s="217"/>
      <c r="U36" s="25"/>
    </row>
    <row r="37" spans="1:21" ht="51" customHeight="1" x14ac:dyDescent="0.3">
      <c r="B37" s="24" t="s">
        <v>4775</v>
      </c>
      <c r="C37" s="216" t="s">
        <v>4776</v>
      </c>
      <c r="D37" s="216"/>
      <c r="E37" s="216"/>
      <c r="F37" s="216"/>
      <c r="G37" s="216"/>
      <c r="H37" s="216"/>
      <c r="I37" s="216"/>
      <c r="J37" s="216"/>
      <c r="K37" s="216"/>
      <c r="L37" s="216"/>
      <c r="M37" s="216"/>
      <c r="N37" s="216"/>
      <c r="O37" s="216"/>
      <c r="P37" s="216"/>
      <c r="Q37" s="216"/>
      <c r="R37" s="215"/>
      <c r="S37" s="215"/>
      <c r="T37" s="216"/>
      <c r="U37" s="26"/>
    </row>
    <row r="38" spans="1:21" ht="93.6" x14ac:dyDescent="0.3">
      <c r="B38" s="27" t="s">
        <v>4777</v>
      </c>
      <c r="C38" s="28" t="s">
        <v>4778</v>
      </c>
      <c r="D38" s="29">
        <v>25000</v>
      </c>
      <c r="E38" s="30">
        <v>25000</v>
      </c>
      <c r="F38" s="30"/>
      <c r="G38" s="29"/>
      <c r="H38" s="29">
        <v>7850</v>
      </c>
      <c r="I38" s="29">
        <v>1259.8</v>
      </c>
      <c r="J38" s="29"/>
      <c r="K38" s="29">
        <v>5000</v>
      </c>
      <c r="L38" s="29"/>
      <c r="M38" s="29">
        <v>20000</v>
      </c>
      <c r="N38" s="29">
        <v>20000</v>
      </c>
      <c r="O38" s="29"/>
      <c r="P38" s="31">
        <f t="shared" ref="P38:P45" si="8">+D38+H38+M38</f>
        <v>52850</v>
      </c>
      <c r="Q38" s="32">
        <v>0.5</v>
      </c>
      <c r="R38" s="29">
        <f t="shared" ref="R38:R45" si="9">+E38+F38+I38+J38+N38+O38+K38</f>
        <v>51259.8</v>
      </c>
      <c r="S38" s="50" t="s">
        <v>4779</v>
      </c>
      <c r="T38" s="34" t="s">
        <v>4780</v>
      </c>
      <c r="U38" s="35"/>
    </row>
    <row r="39" spans="1:21" ht="93.6" x14ac:dyDescent="0.3">
      <c r="B39" s="27" t="s">
        <v>4781</v>
      </c>
      <c r="C39" s="28" t="s">
        <v>4782</v>
      </c>
      <c r="D39" s="29">
        <v>100000</v>
      </c>
      <c r="E39" s="30">
        <f>12000+23000+32000</f>
        <v>67000</v>
      </c>
      <c r="F39" s="30">
        <v>33000</v>
      </c>
      <c r="G39" s="29"/>
      <c r="H39" s="29">
        <v>96800</v>
      </c>
      <c r="I39" s="30"/>
      <c r="J39" s="29"/>
      <c r="K39" s="29">
        <v>96800</v>
      </c>
      <c r="L39" s="29"/>
      <c r="M39" s="29">
        <v>60000</v>
      </c>
      <c r="N39" s="29">
        <v>39678.49</v>
      </c>
      <c r="O39" s="30">
        <v>19565.25</v>
      </c>
      <c r="P39" s="31">
        <f t="shared" si="8"/>
        <v>256800</v>
      </c>
      <c r="Q39" s="32">
        <v>0.5</v>
      </c>
      <c r="R39" s="29">
        <f t="shared" si="9"/>
        <v>256043.74</v>
      </c>
      <c r="S39" s="50" t="s">
        <v>4783</v>
      </c>
      <c r="T39" s="34" t="s">
        <v>4784</v>
      </c>
      <c r="U39" s="35"/>
    </row>
    <row r="40" spans="1:21" ht="93.6" x14ac:dyDescent="0.3">
      <c r="B40" s="27" t="s">
        <v>4785</v>
      </c>
      <c r="C40" s="28" t="s">
        <v>4786</v>
      </c>
      <c r="D40" s="29">
        <v>10000</v>
      </c>
      <c r="E40" s="29">
        <v>3251.73</v>
      </c>
      <c r="F40" s="30">
        <f>D40-E40</f>
        <v>6748.27</v>
      </c>
      <c r="G40" s="29"/>
      <c r="H40" s="29">
        <v>38550</v>
      </c>
      <c r="I40" s="29"/>
      <c r="J40" s="29"/>
      <c r="K40" s="29">
        <v>13031.46</v>
      </c>
      <c r="L40" s="29">
        <v>25418.54</v>
      </c>
      <c r="M40" s="29"/>
      <c r="N40" s="29"/>
      <c r="O40" s="29"/>
      <c r="P40" s="31">
        <f t="shared" si="8"/>
        <v>48550</v>
      </c>
      <c r="Q40" s="32">
        <v>0.3</v>
      </c>
      <c r="R40" s="29">
        <f t="shared" si="9"/>
        <v>23031.46</v>
      </c>
      <c r="S40" s="50" t="s">
        <v>4787</v>
      </c>
      <c r="T40" s="34" t="s">
        <v>4788</v>
      </c>
      <c r="U40" s="35"/>
    </row>
    <row r="41" spans="1:21" ht="62.4" x14ac:dyDescent="0.3">
      <c r="B41" s="27" t="s">
        <v>4789</v>
      </c>
      <c r="C41" s="38" t="s">
        <v>4790</v>
      </c>
      <c r="D41" s="29">
        <v>10000</v>
      </c>
      <c r="E41" s="29">
        <v>10000</v>
      </c>
      <c r="F41" s="30"/>
      <c r="G41" s="29"/>
      <c r="H41" s="29"/>
      <c r="I41" s="29"/>
      <c r="J41" s="29"/>
      <c r="K41" s="29"/>
      <c r="L41" s="29"/>
      <c r="M41" s="29">
        <v>15000</v>
      </c>
      <c r="N41" s="29"/>
      <c r="O41" s="29">
        <v>14000</v>
      </c>
      <c r="P41" s="31">
        <f t="shared" si="8"/>
        <v>25000</v>
      </c>
      <c r="Q41" s="32">
        <v>0.4</v>
      </c>
      <c r="R41" s="29">
        <f t="shared" si="9"/>
        <v>24000</v>
      </c>
      <c r="S41" s="50" t="s">
        <v>4791</v>
      </c>
      <c r="T41" s="34" t="s">
        <v>4792</v>
      </c>
      <c r="U41" s="35"/>
    </row>
    <row r="42" spans="1:21" x14ac:dyDescent="0.3">
      <c r="B42" s="27" t="s">
        <v>4793</v>
      </c>
      <c r="C42" s="38"/>
      <c r="D42" s="29"/>
      <c r="E42" s="29"/>
      <c r="F42" s="30"/>
      <c r="G42" s="29"/>
      <c r="H42" s="29"/>
      <c r="I42" s="29"/>
      <c r="J42" s="29"/>
      <c r="K42" s="29"/>
      <c r="L42" s="29"/>
      <c r="M42" s="29"/>
      <c r="N42" s="29"/>
      <c r="O42" s="29"/>
      <c r="P42" s="31">
        <f t="shared" si="8"/>
        <v>0</v>
      </c>
      <c r="Q42" s="32"/>
      <c r="R42" s="29">
        <f t="shared" si="9"/>
        <v>0</v>
      </c>
      <c r="S42" s="30"/>
      <c r="T42" s="36"/>
      <c r="U42" s="35"/>
    </row>
    <row r="43" spans="1:21" x14ac:dyDescent="0.3">
      <c r="B43" s="27" t="s">
        <v>4794</v>
      </c>
      <c r="C43" s="38"/>
      <c r="D43" s="29"/>
      <c r="E43" s="29"/>
      <c r="F43" s="30"/>
      <c r="G43" s="29"/>
      <c r="H43" s="29"/>
      <c r="I43" s="29"/>
      <c r="J43" s="29"/>
      <c r="K43" s="29"/>
      <c r="L43" s="29"/>
      <c r="M43" s="29"/>
      <c r="N43" s="29"/>
      <c r="O43" s="29"/>
      <c r="P43" s="31">
        <f t="shared" si="8"/>
        <v>0</v>
      </c>
      <c r="Q43" s="32"/>
      <c r="R43" s="29">
        <f t="shared" si="9"/>
        <v>0</v>
      </c>
      <c r="S43" s="30"/>
      <c r="T43" s="36"/>
      <c r="U43" s="35"/>
    </row>
    <row r="44" spans="1:21" x14ac:dyDescent="0.3">
      <c r="A44" s="13"/>
      <c r="B44" s="27" t="s">
        <v>4795</v>
      </c>
      <c r="C44" s="39"/>
      <c r="D44" s="40"/>
      <c r="E44" s="40"/>
      <c r="F44" s="30"/>
      <c r="G44" s="40"/>
      <c r="H44" s="40"/>
      <c r="I44" s="40"/>
      <c r="J44" s="40"/>
      <c r="K44" s="40"/>
      <c r="L44" s="40"/>
      <c r="M44" s="40"/>
      <c r="N44" s="40"/>
      <c r="O44" s="40"/>
      <c r="P44" s="31">
        <f t="shared" si="8"/>
        <v>0</v>
      </c>
      <c r="Q44" s="41"/>
      <c r="R44" s="29">
        <f t="shared" si="9"/>
        <v>0</v>
      </c>
      <c r="S44" s="30"/>
      <c r="T44" s="42"/>
      <c r="U44" s="35"/>
    </row>
    <row r="45" spans="1:21" s="13" customFormat="1" x14ac:dyDescent="0.3">
      <c r="B45" s="27" t="s">
        <v>4796</v>
      </c>
      <c r="C45" s="39"/>
      <c r="D45" s="40"/>
      <c r="E45" s="40"/>
      <c r="F45" s="30"/>
      <c r="G45" s="40"/>
      <c r="H45" s="40"/>
      <c r="I45" s="40"/>
      <c r="J45" s="40"/>
      <c r="K45" s="40"/>
      <c r="L45" s="40"/>
      <c r="M45" s="40"/>
      <c r="N45" s="40"/>
      <c r="O45" s="40"/>
      <c r="P45" s="31">
        <f t="shared" si="8"/>
        <v>0</v>
      </c>
      <c r="Q45" s="41"/>
      <c r="R45" s="29">
        <f t="shared" si="9"/>
        <v>0</v>
      </c>
      <c r="S45" s="30"/>
      <c r="T45" s="42"/>
      <c r="U45" s="35"/>
    </row>
    <row r="46" spans="1:21" s="13" customFormat="1" x14ac:dyDescent="0.3">
      <c r="A46" s="12"/>
      <c r="B46" s="12"/>
      <c r="C46" s="43" t="s">
        <v>4733</v>
      </c>
      <c r="D46" s="44">
        <f t="shared" ref="D46:O46" si="10">SUM(D38:D45)</f>
        <v>145000</v>
      </c>
      <c r="E46" s="44">
        <f t="shared" si="10"/>
        <v>105251.73</v>
      </c>
      <c r="F46" s="45">
        <f t="shared" si="10"/>
        <v>39748.270000000004</v>
      </c>
      <c r="G46" s="44">
        <f t="shared" si="10"/>
        <v>0</v>
      </c>
      <c r="H46" s="44">
        <f t="shared" si="10"/>
        <v>143200</v>
      </c>
      <c r="I46" s="44">
        <f t="shared" si="10"/>
        <v>1259.8</v>
      </c>
      <c r="J46" s="44">
        <f t="shared" si="10"/>
        <v>0</v>
      </c>
      <c r="K46" s="44">
        <f t="shared" si="10"/>
        <v>114831.45999999999</v>
      </c>
      <c r="L46" s="44">
        <f t="shared" si="10"/>
        <v>25418.54</v>
      </c>
      <c r="M46" s="44">
        <f t="shared" si="10"/>
        <v>95000</v>
      </c>
      <c r="N46" s="44">
        <f t="shared" si="10"/>
        <v>59678.49</v>
      </c>
      <c r="O46" s="44">
        <f t="shared" si="10"/>
        <v>33565.25</v>
      </c>
      <c r="P46" s="49">
        <f>SUM(P38:P45)</f>
        <v>383200</v>
      </c>
      <c r="Q46" s="44">
        <f>(Q38*P38)+(Q39*P39)+(Q40*P40)+(Q41*P41)+(Q42*P42)+(Q43*P43)+(Q44*P44)+(Q45*P45)</f>
        <v>179390</v>
      </c>
      <c r="R46" s="44">
        <f>SUM(R38:R45)</f>
        <v>354335</v>
      </c>
      <c r="S46" s="46"/>
      <c r="T46" s="42"/>
      <c r="U46" s="47"/>
    </row>
    <row r="47" spans="1:21" ht="51" customHeight="1" x14ac:dyDescent="0.3">
      <c r="B47" s="24" t="s">
        <v>4797</v>
      </c>
      <c r="C47" s="216" t="s">
        <v>4798</v>
      </c>
      <c r="D47" s="216"/>
      <c r="E47" s="216"/>
      <c r="F47" s="216"/>
      <c r="G47" s="216"/>
      <c r="H47" s="216"/>
      <c r="I47" s="216"/>
      <c r="J47" s="216"/>
      <c r="K47" s="216"/>
      <c r="L47" s="216"/>
      <c r="M47" s="216"/>
      <c r="N47" s="216"/>
      <c r="O47" s="216"/>
      <c r="P47" s="216"/>
      <c r="Q47" s="216"/>
      <c r="R47" s="215"/>
      <c r="S47" s="215"/>
      <c r="T47" s="216"/>
      <c r="U47" s="26"/>
    </row>
    <row r="48" spans="1:21" ht="46.8" x14ac:dyDescent="0.3">
      <c r="B48" s="27" t="s">
        <v>4799</v>
      </c>
      <c r="C48" s="38" t="s">
        <v>4800</v>
      </c>
      <c r="D48" s="29">
        <v>10000</v>
      </c>
      <c r="E48" s="29">
        <v>3000</v>
      </c>
      <c r="F48" s="30">
        <v>7000</v>
      </c>
      <c r="G48" s="29"/>
      <c r="H48" s="29">
        <v>109350</v>
      </c>
      <c r="I48" s="29"/>
      <c r="J48" s="29"/>
      <c r="K48" s="29">
        <v>105599.19</v>
      </c>
      <c r="L48" s="29"/>
      <c r="M48" s="29"/>
      <c r="N48" s="29"/>
      <c r="O48" s="29"/>
      <c r="P48" s="31">
        <f t="shared" ref="P48:P55" si="11">+D48+H48+M48</f>
        <v>119350</v>
      </c>
      <c r="Q48" s="32">
        <v>0.5</v>
      </c>
      <c r="R48" s="29">
        <f t="shared" ref="R48:R55" si="12">+E48+F48+I48+J48+N48+O48+K48</f>
        <v>115599.19</v>
      </c>
      <c r="S48" s="50" t="s">
        <v>4801</v>
      </c>
      <c r="T48" s="34" t="s">
        <v>4802</v>
      </c>
      <c r="U48" s="35"/>
    </row>
    <row r="49" spans="1:21" ht="93.6" x14ac:dyDescent="0.3">
      <c r="B49" s="27" t="s">
        <v>4803</v>
      </c>
      <c r="C49" s="38" t="s">
        <v>4804</v>
      </c>
      <c r="D49" s="29">
        <v>10000</v>
      </c>
      <c r="E49" s="29">
        <v>4650</v>
      </c>
      <c r="F49" s="30">
        <v>2350</v>
      </c>
      <c r="G49" s="29"/>
      <c r="H49" s="30">
        <v>60150</v>
      </c>
      <c r="I49" s="30"/>
      <c r="J49" s="30"/>
      <c r="K49" s="30"/>
      <c r="L49" s="30">
        <v>60150</v>
      </c>
      <c r="M49" s="29"/>
      <c r="N49" s="29"/>
      <c r="O49" s="29"/>
      <c r="P49" s="31">
        <f t="shared" si="11"/>
        <v>70150</v>
      </c>
      <c r="Q49" s="32">
        <v>0.35</v>
      </c>
      <c r="R49" s="29">
        <f t="shared" si="12"/>
        <v>7000</v>
      </c>
      <c r="S49" s="50" t="s">
        <v>4783</v>
      </c>
      <c r="T49" s="34" t="s">
        <v>4802</v>
      </c>
      <c r="U49" s="35"/>
    </row>
    <row r="50" spans="1:21" ht="93.6" x14ac:dyDescent="0.3">
      <c r="B50" s="27" t="s">
        <v>4805</v>
      </c>
      <c r="C50" s="38" t="s">
        <v>4806</v>
      </c>
      <c r="D50" s="29">
        <v>10000</v>
      </c>
      <c r="E50" s="29">
        <v>2000</v>
      </c>
      <c r="F50" s="30"/>
      <c r="G50" s="29"/>
      <c r="H50" s="30">
        <f>7950+4155.61</f>
        <v>12105.61</v>
      </c>
      <c r="I50" s="30"/>
      <c r="J50" s="30"/>
      <c r="K50" s="30"/>
      <c r="L50" s="30">
        <v>11655</v>
      </c>
      <c r="M50" s="29"/>
      <c r="N50" s="30"/>
      <c r="O50" s="30">
        <f>M50-N50</f>
        <v>0</v>
      </c>
      <c r="P50" s="31">
        <f t="shared" si="11"/>
        <v>22105.61</v>
      </c>
      <c r="Q50" s="32">
        <v>0.35</v>
      </c>
      <c r="R50" s="29">
        <f t="shared" si="12"/>
        <v>2000</v>
      </c>
      <c r="S50" s="50" t="s">
        <v>4783</v>
      </c>
      <c r="T50" s="34" t="s">
        <v>4802</v>
      </c>
      <c r="U50" s="35"/>
    </row>
    <row r="51" spans="1:21" x14ac:dyDescent="0.3">
      <c r="B51" s="27" t="s">
        <v>4807</v>
      </c>
      <c r="C51" s="38"/>
      <c r="D51" s="29"/>
      <c r="E51" s="29"/>
      <c r="F51" s="30"/>
      <c r="G51" s="29"/>
      <c r="H51" s="29"/>
      <c r="I51" s="29"/>
      <c r="J51" s="29"/>
      <c r="K51" s="29"/>
      <c r="L51" s="29"/>
      <c r="M51" s="29"/>
      <c r="N51" s="29"/>
      <c r="O51" s="29"/>
      <c r="P51" s="31">
        <f t="shared" si="11"/>
        <v>0</v>
      </c>
      <c r="Q51" s="32"/>
      <c r="R51" s="29">
        <f t="shared" si="12"/>
        <v>0</v>
      </c>
      <c r="S51" s="30"/>
      <c r="T51" s="36"/>
      <c r="U51" s="35"/>
    </row>
    <row r="52" spans="1:21" x14ac:dyDescent="0.3">
      <c r="B52" s="27" t="s">
        <v>4808</v>
      </c>
      <c r="C52" s="38"/>
      <c r="D52" s="29"/>
      <c r="E52" s="29"/>
      <c r="F52" s="30"/>
      <c r="G52" s="29"/>
      <c r="H52" s="29"/>
      <c r="I52" s="29"/>
      <c r="J52" s="29"/>
      <c r="K52" s="29"/>
      <c r="L52" s="29"/>
      <c r="M52" s="29"/>
      <c r="N52" s="29"/>
      <c r="O52" s="29"/>
      <c r="P52" s="31">
        <f t="shared" si="11"/>
        <v>0</v>
      </c>
      <c r="Q52" s="32"/>
      <c r="R52" s="29">
        <f t="shared" si="12"/>
        <v>0</v>
      </c>
      <c r="S52" s="30"/>
      <c r="T52" s="36"/>
      <c r="U52" s="35"/>
    </row>
    <row r="53" spans="1:21" x14ac:dyDescent="0.3">
      <c r="B53" s="27" t="s">
        <v>4809</v>
      </c>
      <c r="C53" s="38"/>
      <c r="D53" s="29"/>
      <c r="E53" s="29"/>
      <c r="F53" s="30"/>
      <c r="G53" s="29"/>
      <c r="H53" s="29"/>
      <c r="I53" s="29"/>
      <c r="J53" s="29"/>
      <c r="K53" s="29"/>
      <c r="L53" s="29"/>
      <c r="M53" s="29"/>
      <c r="N53" s="29"/>
      <c r="O53" s="29"/>
      <c r="P53" s="31">
        <f t="shared" si="11"/>
        <v>0</v>
      </c>
      <c r="Q53" s="32"/>
      <c r="R53" s="29">
        <f t="shared" si="12"/>
        <v>0</v>
      </c>
      <c r="S53" s="30"/>
      <c r="T53" s="36"/>
      <c r="U53" s="35"/>
    </row>
    <row r="54" spans="1:21" x14ac:dyDescent="0.3">
      <c r="B54" s="27" t="s">
        <v>4810</v>
      </c>
      <c r="C54" s="39"/>
      <c r="D54" s="40"/>
      <c r="E54" s="40"/>
      <c r="F54" s="30"/>
      <c r="G54" s="40"/>
      <c r="H54" s="40"/>
      <c r="I54" s="40"/>
      <c r="J54" s="40"/>
      <c r="K54" s="40"/>
      <c r="L54" s="40"/>
      <c r="M54" s="40"/>
      <c r="N54" s="40"/>
      <c r="O54" s="40"/>
      <c r="P54" s="31">
        <f t="shared" si="11"/>
        <v>0</v>
      </c>
      <c r="Q54" s="41"/>
      <c r="R54" s="29">
        <f t="shared" si="12"/>
        <v>0</v>
      </c>
      <c r="S54" s="30"/>
      <c r="T54" s="42"/>
      <c r="U54" s="35"/>
    </row>
    <row r="55" spans="1:21" x14ac:dyDescent="0.3">
      <c r="B55" s="27" t="s">
        <v>4811</v>
      </c>
      <c r="C55" s="39"/>
      <c r="D55" s="40"/>
      <c r="E55" s="40"/>
      <c r="F55" s="30"/>
      <c r="G55" s="40"/>
      <c r="H55" s="40"/>
      <c r="I55" s="40"/>
      <c r="J55" s="40"/>
      <c r="K55" s="40"/>
      <c r="L55" s="40"/>
      <c r="M55" s="40"/>
      <c r="N55" s="40"/>
      <c r="O55" s="40"/>
      <c r="P55" s="31">
        <f t="shared" si="11"/>
        <v>0</v>
      </c>
      <c r="Q55" s="41"/>
      <c r="R55" s="29">
        <f t="shared" si="12"/>
        <v>0</v>
      </c>
      <c r="S55" s="30"/>
      <c r="T55" s="42"/>
      <c r="U55" s="35"/>
    </row>
    <row r="56" spans="1:21" x14ac:dyDescent="0.3">
      <c r="C56" s="43" t="s">
        <v>4733</v>
      </c>
      <c r="D56" s="48">
        <f t="shared" ref="D56:O56" si="13">SUM(D48:D55)</f>
        <v>30000</v>
      </c>
      <c r="E56" s="48">
        <f t="shared" si="13"/>
        <v>9650</v>
      </c>
      <c r="F56" s="49">
        <f t="shared" si="13"/>
        <v>9350</v>
      </c>
      <c r="G56" s="48">
        <f t="shared" si="13"/>
        <v>0</v>
      </c>
      <c r="H56" s="48">
        <f t="shared" si="13"/>
        <v>181605.61</v>
      </c>
      <c r="I56" s="48">
        <f t="shared" si="13"/>
        <v>0</v>
      </c>
      <c r="J56" s="48">
        <f t="shared" si="13"/>
        <v>0</v>
      </c>
      <c r="K56" s="48">
        <f t="shared" si="13"/>
        <v>105599.19</v>
      </c>
      <c r="L56" s="48">
        <f t="shared" si="13"/>
        <v>71805</v>
      </c>
      <c r="M56" s="48">
        <f t="shared" si="13"/>
        <v>0</v>
      </c>
      <c r="N56" s="48">
        <f t="shared" si="13"/>
        <v>0</v>
      </c>
      <c r="O56" s="48">
        <f t="shared" si="13"/>
        <v>0</v>
      </c>
      <c r="P56" s="49">
        <f>SUM(P48:P55)</f>
        <v>211605.61</v>
      </c>
      <c r="Q56" s="44">
        <f>(Q48*P48)+(Q49*P49)+(Q50*P50)+(Q51*P51)+(Q52*P52)+(Q53*P53)+(Q54*P54)+(Q55*P55)</f>
        <v>91964.463499999998</v>
      </c>
      <c r="R56" s="44">
        <f>SUM(R48:R55)</f>
        <v>124599.19</v>
      </c>
      <c r="S56" s="46"/>
      <c r="T56" s="42"/>
      <c r="U56" s="47"/>
    </row>
    <row r="57" spans="1:21" ht="51" customHeight="1" x14ac:dyDescent="0.3">
      <c r="B57" s="24" t="s">
        <v>4812</v>
      </c>
      <c r="C57" s="216" t="s">
        <v>4813</v>
      </c>
      <c r="D57" s="216"/>
      <c r="E57" s="216"/>
      <c r="F57" s="216"/>
      <c r="G57" s="216"/>
      <c r="H57" s="216"/>
      <c r="I57" s="216"/>
      <c r="J57" s="216"/>
      <c r="K57" s="216"/>
      <c r="L57" s="216"/>
      <c r="M57" s="216"/>
      <c r="N57" s="216"/>
      <c r="O57" s="216"/>
      <c r="P57" s="216"/>
      <c r="Q57" s="216"/>
      <c r="R57" s="215"/>
      <c r="S57" s="215"/>
      <c r="T57" s="216"/>
      <c r="U57" s="26"/>
    </row>
    <row r="58" spans="1:21" ht="78" x14ac:dyDescent="0.3">
      <c r="B58" s="27" t="s">
        <v>4814</v>
      </c>
      <c r="C58" s="38" t="s">
        <v>4815</v>
      </c>
      <c r="D58" s="29">
        <v>85000</v>
      </c>
      <c r="E58" s="30">
        <f>61554+7400</f>
        <v>68954</v>
      </c>
      <c r="F58" s="30"/>
      <c r="G58" s="29"/>
      <c r="H58" s="29">
        <v>41900</v>
      </c>
      <c r="I58" s="29">
        <v>18826.580000000002</v>
      </c>
      <c r="J58" s="29"/>
      <c r="K58" s="29">
        <f>12308.02-6228.19</f>
        <v>6079.8300000000008</v>
      </c>
      <c r="L58" s="29"/>
      <c r="M58" s="29"/>
      <c r="N58" s="29"/>
      <c r="O58" s="29"/>
      <c r="P58" s="31">
        <f t="shared" ref="P58:P65" si="14">+D58+H58+M58</f>
        <v>126900</v>
      </c>
      <c r="Q58" s="32">
        <v>0.5</v>
      </c>
      <c r="R58" s="29">
        <f>E58+F58+I58+J58+K58+N58+O58</f>
        <v>93860.41</v>
      </c>
      <c r="S58" s="50" t="s">
        <v>4816</v>
      </c>
      <c r="T58" s="34" t="s">
        <v>4817</v>
      </c>
      <c r="U58" s="35"/>
    </row>
    <row r="59" spans="1:21" ht="78" x14ac:dyDescent="0.3">
      <c r="B59" s="27" t="s">
        <v>4818</v>
      </c>
      <c r="C59" s="38" t="s">
        <v>4819</v>
      </c>
      <c r="D59" s="30">
        <v>50000</v>
      </c>
      <c r="E59" s="29">
        <f>30000+10200</f>
        <v>40200</v>
      </c>
      <c r="F59" s="30"/>
      <c r="G59" s="29"/>
      <c r="H59" s="29">
        <v>67800</v>
      </c>
      <c r="I59" s="29">
        <v>35000</v>
      </c>
      <c r="J59" s="29"/>
      <c r="K59" s="29"/>
      <c r="L59" s="29"/>
      <c r="M59" s="29">
        <v>35000</v>
      </c>
      <c r="N59" s="30">
        <v>31789</v>
      </c>
      <c r="O59" s="30">
        <f>M59-N59</f>
        <v>3211</v>
      </c>
      <c r="P59" s="31">
        <f t="shared" si="14"/>
        <v>152800</v>
      </c>
      <c r="Q59" s="32">
        <v>0.5</v>
      </c>
      <c r="R59" s="29">
        <f t="shared" ref="R59:R65" si="15">+E59+F59+I59+J59+N59+O59+K59</f>
        <v>110200</v>
      </c>
      <c r="S59" s="50" t="s">
        <v>4820</v>
      </c>
      <c r="T59" s="34" t="s">
        <v>4821</v>
      </c>
      <c r="U59" s="35"/>
    </row>
    <row r="60" spans="1:21" ht="62.4" x14ac:dyDescent="0.3">
      <c r="B60" s="27" t="s">
        <v>4822</v>
      </c>
      <c r="C60" s="38" t="s">
        <v>4823</v>
      </c>
      <c r="D60" s="29"/>
      <c r="E60" s="29"/>
      <c r="F60" s="30"/>
      <c r="G60" s="29"/>
      <c r="H60" s="29">
        <v>79700</v>
      </c>
      <c r="I60" s="29">
        <f>42299.54</f>
        <v>42299.54</v>
      </c>
      <c r="J60" s="29"/>
      <c r="K60" s="29"/>
      <c r="L60" s="29">
        <v>49700</v>
      </c>
      <c r="M60" s="29"/>
      <c r="N60" s="29"/>
      <c r="O60" s="29"/>
      <c r="P60" s="31">
        <f t="shared" si="14"/>
        <v>79700</v>
      </c>
      <c r="Q60" s="32"/>
      <c r="R60" s="29">
        <f t="shared" si="15"/>
        <v>42299.54</v>
      </c>
      <c r="S60" s="50"/>
      <c r="T60" s="34"/>
      <c r="U60" s="35"/>
    </row>
    <row r="61" spans="1:21" x14ac:dyDescent="0.3">
      <c r="A61" s="13"/>
      <c r="B61" s="27" t="s">
        <v>4824</v>
      </c>
      <c r="C61" s="38"/>
      <c r="D61" s="29"/>
      <c r="E61" s="29"/>
      <c r="F61" s="30"/>
      <c r="G61" s="29"/>
      <c r="H61" s="29"/>
      <c r="I61" s="29"/>
      <c r="J61" s="29"/>
      <c r="K61" s="29"/>
      <c r="L61" s="29"/>
      <c r="M61" s="29"/>
      <c r="N61" s="29"/>
      <c r="O61" s="29"/>
      <c r="P61" s="31">
        <f t="shared" si="14"/>
        <v>0</v>
      </c>
      <c r="Q61" s="32"/>
      <c r="R61" s="29">
        <f t="shared" si="15"/>
        <v>0</v>
      </c>
      <c r="S61" s="30"/>
      <c r="T61" s="36"/>
      <c r="U61" s="35"/>
    </row>
    <row r="62" spans="1:21" s="13" customFormat="1" x14ac:dyDescent="0.3">
      <c r="A62" s="12"/>
      <c r="B62" s="27" t="s">
        <v>4825</v>
      </c>
      <c r="C62" s="38"/>
      <c r="D62" s="29"/>
      <c r="E62" s="29"/>
      <c r="F62" s="30"/>
      <c r="G62" s="29"/>
      <c r="H62" s="29"/>
      <c r="I62" s="29"/>
      <c r="J62" s="29"/>
      <c r="K62" s="29"/>
      <c r="L62" s="29"/>
      <c r="M62" s="29"/>
      <c r="N62" s="29"/>
      <c r="O62" s="29"/>
      <c r="P62" s="31">
        <f t="shared" si="14"/>
        <v>0</v>
      </c>
      <c r="Q62" s="32"/>
      <c r="R62" s="29">
        <f t="shared" si="15"/>
        <v>0</v>
      </c>
      <c r="S62" s="30"/>
      <c r="T62" s="36"/>
      <c r="U62" s="35"/>
    </row>
    <row r="63" spans="1:21" x14ac:dyDescent="0.3">
      <c r="B63" s="27" t="s">
        <v>4826</v>
      </c>
      <c r="C63" s="38"/>
      <c r="D63" s="29"/>
      <c r="E63" s="29"/>
      <c r="F63" s="30"/>
      <c r="G63" s="29"/>
      <c r="H63" s="29"/>
      <c r="I63" s="29"/>
      <c r="J63" s="29"/>
      <c r="K63" s="29"/>
      <c r="L63" s="29"/>
      <c r="M63" s="29"/>
      <c r="N63" s="29"/>
      <c r="O63" s="29"/>
      <c r="P63" s="31">
        <f t="shared" si="14"/>
        <v>0</v>
      </c>
      <c r="Q63" s="32"/>
      <c r="R63" s="29">
        <f t="shared" si="15"/>
        <v>0</v>
      </c>
      <c r="S63" s="30"/>
      <c r="T63" s="36"/>
      <c r="U63" s="35"/>
    </row>
    <row r="64" spans="1:21" x14ac:dyDescent="0.3">
      <c r="B64" s="27" t="s">
        <v>4827</v>
      </c>
      <c r="C64" s="39"/>
      <c r="D64" s="40"/>
      <c r="E64" s="40"/>
      <c r="F64" s="30"/>
      <c r="G64" s="40"/>
      <c r="H64" s="40"/>
      <c r="I64" s="40"/>
      <c r="J64" s="40"/>
      <c r="K64" s="40"/>
      <c r="L64" s="40"/>
      <c r="M64" s="40"/>
      <c r="N64" s="40"/>
      <c r="O64" s="40"/>
      <c r="P64" s="31">
        <f t="shared" si="14"/>
        <v>0</v>
      </c>
      <c r="Q64" s="41"/>
      <c r="R64" s="29">
        <f t="shared" si="15"/>
        <v>0</v>
      </c>
      <c r="S64" s="30"/>
      <c r="T64" s="42"/>
      <c r="U64" s="35"/>
    </row>
    <row r="65" spans="2:21" x14ac:dyDescent="0.3">
      <c r="B65" s="27" t="s">
        <v>4828</v>
      </c>
      <c r="C65" s="39"/>
      <c r="D65" s="40"/>
      <c r="E65" s="40"/>
      <c r="F65" s="30"/>
      <c r="G65" s="40"/>
      <c r="H65" s="40"/>
      <c r="I65" s="40"/>
      <c r="J65" s="40"/>
      <c r="K65" s="40"/>
      <c r="L65" s="40"/>
      <c r="M65" s="40"/>
      <c r="N65" s="40"/>
      <c r="O65" s="40"/>
      <c r="P65" s="31">
        <f t="shared" si="14"/>
        <v>0</v>
      </c>
      <c r="Q65" s="41"/>
      <c r="R65" s="29">
        <f t="shared" si="15"/>
        <v>0</v>
      </c>
      <c r="S65" s="30"/>
      <c r="T65" s="42"/>
      <c r="U65" s="35"/>
    </row>
    <row r="66" spans="2:21" x14ac:dyDescent="0.3">
      <c r="C66" s="43" t="s">
        <v>4733</v>
      </c>
      <c r="D66" s="48">
        <f t="shared" ref="D66:O66" si="16">SUM(D58:D65)</f>
        <v>135000</v>
      </c>
      <c r="E66" s="48">
        <f t="shared" si="16"/>
        <v>109154</v>
      </c>
      <c r="F66" s="49">
        <f t="shared" si="16"/>
        <v>0</v>
      </c>
      <c r="G66" s="48">
        <f t="shared" si="16"/>
        <v>0</v>
      </c>
      <c r="H66" s="48">
        <f t="shared" si="16"/>
        <v>189400</v>
      </c>
      <c r="I66" s="48">
        <f t="shared" si="16"/>
        <v>96126.12</v>
      </c>
      <c r="J66" s="48">
        <f t="shared" si="16"/>
        <v>0</v>
      </c>
      <c r="K66" s="48">
        <f t="shared" si="16"/>
        <v>6079.8300000000008</v>
      </c>
      <c r="L66" s="48">
        <f t="shared" si="16"/>
        <v>49700</v>
      </c>
      <c r="M66" s="48">
        <f t="shared" si="16"/>
        <v>35000</v>
      </c>
      <c r="N66" s="48">
        <f t="shared" si="16"/>
        <v>31789</v>
      </c>
      <c r="O66" s="48">
        <f t="shared" si="16"/>
        <v>3211</v>
      </c>
      <c r="P66" s="49">
        <f>SUM(P58:P65)</f>
        <v>359400</v>
      </c>
      <c r="Q66" s="44">
        <f>(Q58*P58)+(Q59*P59)+(Q60*P60)+(Q61*P61)+(Q62*P62)+(Q63*P63)+(Q64*P64)+(Q65*P65)</f>
        <v>139850</v>
      </c>
      <c r="R66" s="44">
        <f>SUM(R58:R65)</f>
        <v>246359.95</v>
      </c>
      <c r="S66" s="46"/>
      <c r="T66" s="42"/>
      <c r="U66" s="47"/>
    </row>
    <row r="67" spans="2:21" ht="15.75" customHeight="1" x14ac:dyDescent="0.3">
      <c r="B67" s="55"/>
      <c r="C67" s="51"/>
      <c r="D67" s="56"/>
      <c r="E67" s="56"/>
      <c r="F67" s="57"/>
      <c r="G67" s="56"/>
      <c r="H67" s="56"/>
      <c r="I67" s="56"/>
      <c r="J67" s="56"/>
      <c r="K67" s="56"/>
      <c r="L67" s="56"/>
      <c r="M67" s="56"/>
      <c r="N67" s="56"/>
      <c r="O67" s="56"/>
      <c r="P67" s="56"/>
      <c r="Q67" s="56"/>
      <c r="R67" s="56"/>
      <c r="S67" s="57"/>
      <c r="T67" s="51"/>
      <c r="U67" s="58"/>
    </row>
    <row r="68" spans="2:21" ht="51" customHeight="1" x14ac:dyDescent="0.3">
      <c r="B68" s="43" t="s">
        <v>4829</v>
      </c>
      <c r="C68" s="217" t="s">
        <v>4830</v>
      </c>
      <c r="D68" s="217"/>
      <c r="E68" s="217"/>
      <c r="F68" s="217"/>
      <c r="G68" s="217"/>
      <c r="H68" s="217"/>
      <c r="I68" s="217"/>
      <c r="J68" s="217"/>
      <c r="K68" s="217"/>
      <c r="L68" s="217"/>
      <c r="M68" s="217"/>
      <c r="N68" s="217"/>
      <c r="O68" s="217"/>
      <c r="P68" s="217"/>
      <c r="Q68" s="217"/>
      <c r="R68" s="208"/>
      <c r="S68" s="208"/>
      <c r="T68" s="217"/>
      <c r="U68" s="25"/>
    </row>
    <row r="69" spans="2:21" ht="51" customHeight="1" x14ac:dyDescent="0.3">
      <c r="B69" s="24" t="s">
        <v>4831</v>
      </c>
      <c r="C69" s="216" t="s">
        <v>4832</v>
      </c>
      <c r="D69" s="216"/>
      <c r="E69" s="216"/>
      <c r="F69" s="216"/>
      <c r="G69" s="216"/>
      <c r="H69" s="216"/>
      <c r="I69" s="216"/>
      <c r="J69" s="216"/>
      <c r="K69" s="216"/>
      <c r="L69" s="216"/>
      <c r="M69" s="216"/>
      <c r="N69" s="216"/>
      <c r="O69" s="216"/>
      <c r="P69" s="216"/>
      <c r="Q69" s="216"/>
      <c r="R69" s="215"/>
      <c r="S69" s="215"/>
      <c r="T69" s="216"/>
      <c r="U69" s="26"/>
    </row>
    <row r="70" spans="2:21" ht="46.8" x14ac:dyDescent="0.3">
      <c r="B70" s="27" t="s">
        <v>4833</v>
      </c>
      <c r="C70" s="38" t="s">
        <v>4834</v>
      </c>
      <c r="D70" s="30">
        <v>30000</v>
      </c>
      <c r="E70" s="29">
        <v>5000</v>
      </c>
      <c r="F70" s="30"/>
      <c r="G70" s="30"/>
      <c r="H70" s="29"/>
      <c r="I70" s="29"/>
      <c r="J70" s="29"/>
      <c r="K70" s="29"/>
      <c r="L70" s="29"/>
      <c r="M70" s="30">
        <v>40000</v>
      </c>
      <c r="N70" s="30">
        <v>27737.22</v>
      </c>
      <c r="O70" s="30">
        <v>975</v>
      </c>
      <c r="P70" s="31">
        <f t="shared" ref="P70:P77" si="17">+D70+H70+M70</f>
        <v>70000</v>
      </c>
      <c r="Q70" s="32">
        <v>0.3</v>
      </c>
      <c r="R70" s="29">
        <f>+E70+F70+I70+J70+N70+O70+K70</f>
        <v>33712.22</v>
      </c>
      <c r="S70" s="50" t="s">
        <v>4835</v>
      </c>
      <c r="T70" s="34" t="s">
        <v>4836</v>
      </c>
      <c r="U70" s="35"/>
    </row>
    <row r="71" spans="2:21" ht="48" customHeight="1" x14ac:dyDescent="0.3">
      <c r="B71" s="27" t="s">
        <v>4837</v>
      </c>
      <c r="C71" s="38" t="s">
        <v>4838</v>
      </c>
      <c r="D71" s="30">
        <v>20000</v>
      </c>
      <c r="E71" s="29"/>
      <c r="F71" s="30"/>
      <c r="G71" s="30"/>
      <c r="H71" s="29"/>
      <c r="I71" s="29"/>
      <c r="J71" s="29"/>
      <c r="K71" s="29"/>
      <c r="L71" s="29"/>
      <c r="M71" s="30">
        <v>50000</v>
      </c>
      <c r="N71" s="30">
        <v>43395.9</v>
      </c>
      <c r="O71" s="30">
        <v>4545</v>
      </c>
      <c r="P71" s="31">
        <f t="shared" si="17"/>
        <v>70000</v>
      </c>
      <c r="Q71" s="32">
        <v>0.25</v>
      </c>
      <c r="R71" s="29">
        <f t="shared" ref="R71:R77" si="18">+E71+F71+I71+J71+N71+O71+K71</f>
        <v>47940.9</v>
      </c>
      <c r="S71" s="50" t="s">
        <v>4839</v>
      </c>
      <c r="T71" s="34" t="s">
        <v>4840</v>
      </c>
      <c r="U71" s="35"/>
    </row>
    <row r="72" spans="2:21" x14ac:dyDescent="0.3">
      <c r="B72" s="27" t="s">
        <v>4841</v>
      </c>
      <c r="C72" s="59"/>
      <c r="D72" s="59"/>
      <c r="E72" s="59"/>
      <c r="F72" s="59"/>
      <c r="G72" s="59"/>
      <c r="H72" s="29"/>
      <c r="I72" s="60"/>
      <c r="J72" s="60"/>
      <c r="K72" s="60"/>
      <c r="L72" s="60"/>
      <c r="M72" s="59"/>
      <c r="N72" s="59"/>
      <c r="O72" s="59"/>
      <c r="P72" s="31">
        <f t="shared" si="17"/>
        <v>0</v>
      </c>
      <c r="Q72" s="32"/>
      <c r="R72" s="29">
        <f t="shared" si="18"/>
        <v>0</v>
      </c>
      <c r="S72" s="50"/>
      <c r="T72" s="34"/>
      <c r="U72" s="35"/>
    </row>
    <row r="73" spans="2:21" x14ac:dyDescent="0.3">
      <c r="B73" s="27" t="s">
        <v>4842</v>
      </c>
      <c r="C73" s="38"/>
      <c r="D73" s="29"/>
      <c r="E73" s="29"/>
      <c r="F73" s="30"/>
      <c r="G73" s="29"/>
      <c r="H73" s="29"/>
      <c r="I73" s="29"/>
      <c r="J73" s="29"/>
      <c r="K73" s="29"/>
      <c r="L73" s="29"/>
      <c r="M73" s="29"/>
      <c r="N73" s="29"/>
      <c r="O73" s="29"/>
      <c r="P73" s="31">
        <f t="shared" si="17"/>
        <v>0</v>
      </c>
      <c r="Q73" s="32"/>
      <c r="R73" s="29">
        <f t="shared" si="18"/>
        <v>0</v>
      </c>
      <c r="S73" s="30"/>
      <c r="T73" s="36"/>
      <c r="U73" s="35"/>
    </row>
    <row r="74" spans="2:21" x14ac:dyDescent="0.3">
      <c r="B74" s="27" t="s">
        <v>4843</v>
      </c>
      <c r="C74" s="38"/>
      <c r="D74" s="29"/>
      <c r="E74" s="29"/>
      <c r="F74" s="30"/>
      <c r="G74" s="29"/>
      <c r="H74" s="29"/>
      <c r="I74" s="29"/>
      <c r="J74" s="29"/>
      <c r="K74" s="29"/>
      <c r="L74" s="29"/>
      <c r="M74" s="29"/>
      <c r="N74" s="29"/>
      <c r="O74" s="29"/>
      <c r="P74" s="31">
        <f t="shared" si="17"/>
        <v>0</v>
      </c>
      <c r="Q74" s="32"/>
      <c r="R74" s="29">
        <f t="shared" si="18"/>
        <v>0</v>
      </c>
      <c r="S74" s="30"/>
      <c r="T74" s="36"/>
      <c r="U74" s="35"/>
    </row>
    <row r="75" spans="2:21" x14ac:dyDescent="0.3">
      <c r="B75" s="27" t="s">
        <v>4844</v>
      </c>
      <c r="C75" s="38"/>
      <c r="D75" s="29"/>
      <c r="E75" s="29"/>
      <c r="F75" s="30"/>
      <c r="G75" s="29"/>
      <c r="H75" s="29"/>
      <c r="I75" s="29"/>
      <c r="J75" s="29"/>
      <c r="K75" s="29"/>
      <c r="L75" s="29"/>
      <c r="M75" s="29"/>
      <c r="N75" s="29"/>
      <c r="O75" s="29"/>
      <c r="P75" s="31">
        <f t="shared" si="17"/>
        <v>0</v>
      </c>
      <c r="Q75" s="32"/>
      <c r="R75" s="29">
        <f t="shared" si="18"/>
        <v>0</v>
      </c>
      <c r="S75" s="30"/>
      <c r="T75" s="36"/>
      <c r="U75" s="35"/>
    </row>
    <row r="76" spans="2:21" x14ac:dyDescent="0.3">
      <c r="B76" s="27" t="s">
        <v>4845</v>
      </c>
      <c r="C76" s="39"/>
      <c r="D76" s="40"/>
      <c r="E76" s="40"/>
      <c r="F76" s="30"/>
      <c r="G76" s="40"/>
      <c r="H76" s="40"/>
      <c r="I76" s="40"/>
      <c r="J76" s="40"/>
      <c r="K76" s="40"/>
      <c r="L76" s="40"/>
      <c r="M76" s="40"/>
      <c r="N76" s="40"/>
      <c r="O76" s="40"/>
      <c r="P76" s="31">
        <f t="shared" si="17"/>
        <v>0</v>
      </c>
      <c r="Q76" s="41"/>
      <c r="R76" s="29">
        <f t="shared" si="18"/>
        <v>0</v>
      </c>
      <c r="S76" s="30"/>
      <c r="T76" s="42"/>
      <c r="U76" s="35"/>
    </row>
    <row r="77" spans="2:21" x14ac:dyDescent="0.3">
      <c r="B77" s="27" t="s">
        <v>4846</v>
      </c>
      <c r="C77" s="39"/>
      <c r="D77" s="40"/>
      <c r="E77" s="40"/>
      <c r="F77" s="30"/>
      <c r="G77" s="40"/>
      <c r="H77" s="40"/>
      <c r="I77" s="40"/>
      <c r="J77" s="40"/>
      <c r="K77" s="40"/>
      <c r="L77" s="40"/>
      <c r="M77" s="40"/>
      <c r="N77" s="40"/>
      <c r="O77" s="40"/>
      <c r="P77" s="31">
        <f t="shared" si="17"/>
        <v>0</v>
      </c>
      <c r="Q77" s="41"/>
      <c r="R77" s="29">
        <f t="shared" si="18"/>
        <v>0</v>
      </c>
      <c r="S77" s="30"/>
      <c r="T77" s="42"/>
      <c r="U77" s="35"/>
    </row>
    <row r="78" spans="2:21" x14ac:dyDescent="0.3">
      <c r="C78" s="43" t="s">
        <v>4733</v>
      </c>
      <c r="D78" s="44">
        <f t="shared" ref="D78:O78" si="19">SUM(D70:D77)</f>
        <v>50000</v>
      </c>
      <c r="E78" s="44">
        <f t="shared" si="19"/>
        <v>5000</v>
      </c>
      <c r="F78" s="45">
        <f t="shared" si="19"/>
        <v>0</v>
      </c>
      <c r="G78" s="44">
        <f t="shared" si="19"/>
        <v>0</v>
      </c>
      <c r="H78" s="44">
        <f t="shared" si="19"/>
        <v>0</v>
      </c>
      <c r="I78" s="44">
        <f t="shared" si="19"/>
        <v>0</v>
      </c>
      <c r="J78" s="44">
        <f t="shared" si="19"/>
        <v>0</v>
      </c>
      <c r="K78" s="44">
        <f t="shared" si="19"/>
        <v>0</v>
      </c>
      <c r="L78" s="44">
        <f t="shared" si="19"/>
        <v>0</v>
      </c>
      <c r="M78" s="44">
        <f t="shared" si="19"/>
        <v>90000</v>
      </c>
      <c r="N78" s="44">
        <f t="shared" si="19"/>
        <v>71133.119999999995</v>
      </c>
      <c r="O78" s="44">
        <f t="shared" si="19"/>
        <v>5520</v>
      </c>
      <c r="P78" s="49">
        <f>SUM(P70:P77)</f>
        <v>140000</v>
      </c>
      <c r="Q78" s="44">
        <f>(Q70*P70)+(Q71*P71)+(Q72*P72)+(Q73*P73)+(Q74*P74)+(Q75*P75)+(Q76*P76)+(Q77*P77)</f>
        <v>38500</v>
      </c>
      <c r="R78" s="44">
        <f>SUM(R70:R77)</f>
        <v>81653.119999999995</v>
      </c>
      <c r="S78" s="46"/>
      <c r="T78" s="42"/>
      <c r="U78" s="47"/>
    </row>
    <row r="79" spans="2:21" ht="51" customHeight="1" x14ac:dyDescent="0.3">
      <c r="B79" s="24" t="s">
        <v>4847</v>
      </c>
      <c r="C79" s="216" t="s">
        <v>4848</v>
      </c>
      <c r="D79" s="216"/>
      <c r="E79" s="216"/>
      <c r="F79" s="216"/>
      <c r="G79" s="216"/>
      <c r="H79" s="216"/>
      <c r="I79" s="216"/>
      <c r="J79" s="216"/>
      <c r="K79" s="216"/>
      <c r="L79" s="216"/>
      <c r="M79" s="216"/>
      <c r="N79" s="216"/>
      <c r="O79" s="216"/>
      <c r="P79" s="216"/>
      <c r="Q79" s="216"/>
      <c r="R79" s="215"/>
      <c r="S79" s="215"/>
      <c r="T79" s="216"/>
      <c r="U79" s="26"/>
    </row>
    <row r="80" spans="2:21" ht="62.4" x14ac:dyDescent="0.3">
      <c r="B80" s="27" t="s">
        <v>4849</v>
      </c>
      <c r="C80" s="38" t="s">
        <v>4850</v>
      </c>
      <c r="D80" s="30">
        <v>15000</v>
      </c>
      <c r="E80" s="29">
        <f>6500+6800</f>
        <v>13300</v>
      </c>
      <c r="F80" s="30"/>
      <c r="G80" s="29"/>
      <c r="H80" s="29"/>
      <c r="I80" s="29"/>
      <c r="J80" s="29"/>
      <c r="K80" s="29"/>
      <c r="L80" s="29"/>
      <c r="M80" s="30">
        <v>20000</v>
      </c>
      <c r="N80" s="30">
        <v>4785</v>
      </c>
      <c r="O80" s="30">
        <f>15000</f>
        <v>15000</v>
      </c>
      <c r="P80" s="31">
        <f t="shared" ref="P80:P87" si="20">+D80+H80+M80</f>
        <v>35000</v>
      </c>
      <c r="Q80" s="32">
        <v>0.25</v>
      </c>
      <c r="R80" s="29">
        <f>+E80+F80+I80+J80+N80+O80+K80</f>
        <v>33085</v>
      </c>
      <c r="S80" s="50" t="s">
        <v>4839</v>
      </c>
      <c r="T80" s="34" t="s">
        <v>4851</v>
      </c>
      <c r="U80" s="35"/>
    </row>
    <row r="81" spans="2:21" ht="62.4" x14ac:dyDescent="0.3">
      <c r="B81" s="27" t="s">
        <v>4852</v>
      </c>
      <c r="C81" s="38" t="s">
        <v>4853</v>
      </c>
      <c r="D81" s="29">
        <v>15000</v>
      </c>
      <c r="E81" s="30">
        <v>15000</v>
      </c>
      <c r="F81" s="30"/>
      <c r="G81" s="29"/>
      <c r="H81" s="29"/>
      <c r="I81" s="29"/>
      <c r="J81" s="29"/>
      <c r="K81" s="29"/>
      <c r="L81" s="29"/>
      <c r="M81" s="29">
        <v>45000</v>
      </c>
      <c r="N81" s="29">
        <v>44558.97</v>
      </c>
      <c r="O81" s="29"/>
      <c r="P81" s="31">
        <f t="shared" si="20"/>
        <v>60000</v>
      </c>
      <c r="Q81" s="32">
        <v>0.3</v>
      </c>
      <c r="R81" s="29">
        <f>+E81+F81+I81+J81+N81+O81+K81</f>
        <v>59558.97</v>
      </c>
      <c r="S81" s="50" t="s">
        <v>4839</v>
      </c>
      <c r="T81" s="34" t="s">
        <v>4792</v>
      </c>
      <c r="U81" s="35"/>
    </row>
    <row r="82" spans="2:21" ht="62.4" x14ac:dyDescent="0.3">
      <c r="B82" s="27" t="s">
        <v>4854</v>
      </c>
      <c r="C82" s="38" t="s">
        <v>4855</v>
      </c>
      <c r="D82" s="30">
        <v>15000</v>
      </c>
      <c r="E82" s="30">
        <f>7000+5051</f>
        <v>12051</v>
      </c>
      <c r="F82" s="30"/>
      <c r="G82" s="29"/>
      <c r="H82" s="29"/>
      <c r="I82" s="29"/>
      <c r="J82" s="29"/>
      <c r="K82" s="29"/>
      <c r="L82" s="29"/>
      <c r="M82" s="29">
        <v>45000</v>
      </c>
      <c r="N82" s="29">
        <v>30796</v>
      </c>
      <c r="O82" s="29">
        <f>6000+8000</f>
        <v>14000</v>
      </c>
      <c r="P82" s="31">
        <f t="shared" si="20"/>
        <v>60000</v>
      </c>
      <c r="Q82" s="32">
        <v>0.3</v>
      </c>
      <c r="R82" s="29">
        <f t="shared" ref="R82:R87" si="21">+E82+F82+I82+J82+N82+O82+K82</f>
        <v>56847</v>
      </c>
      <c r="S82" s="50" t="s">
        <v>4839</v>
      </c>
      <c r="T82" s="34" t="s">
        <v>4792</v>
      </c>
      <c r="U82" s="35"/>
    </row>
    <row r="83" spans="2:21" x14ac:dyDescent="0.3">
      <c r="B83" s="27" t="s">
        <v>4856</v>
      </c>
      <c r="C83" s="38"/>
      <c r="D83" s="29"/>
      <c r="E83" s="29"/>
      <c r="F83" s="30"/>
      <c r="G83" s="29"/>
      <c r="H83" s="29"/>
      <c r="I83" s="29"/>
      <c r="J83" s="29"/>
      <c r="K83" s="29"/>
      <c r="L83" s="29"/>
      <c r="M83" s="29"/>
      <c r="N83" s="29"/>
      <c r="O83" s="29"/>
      <c r="P83" s="31">
        <f t="shared" si="20"/>
        <v>0</v>
      </c>
      <c r="Q83" s="32"/>
      <c r="R83" s="29">
        <f t="shared" si="21"/>
        <v>0</v>
      </c>
      <c r="S83" s="30"/>
      <c r="T83" s="36"/>
      <c r="U83" s="35"/>
    </row>
    <row r="84" spans="2:21" x14ac:dyDescent="0.3">
      <c r="B84" s="27" t="s">
        <v>4857</v>
      </c>
      <c r="C84" s="38"/>
      <c r="D84" s="29"/>
      <c r="E84" s="29"/>
      <c r="F84" s="30"/>
      <c r="G84" s="29"/>
      <c r="H84" s="29"/>
      <c r="I84" s="29"/>
      <c r="J84" s="29"/>
      <c r="K84" s="29"/>
      <c r="L84" s="29"/>
      <c r="M84" s="29"/>
      <c r="N84" s="29"/>
      <c r="O84" s="29"/>
      <c r="P84" s="31">
        <f t="shared" si="20"/>
        <v>0</v>
      </c>
      <c r="Q84" s="32"/>
      <c r="R84" s="29">
        <f t="shared" si="21"/>
        <v>0</v>
      </c>
      <c r="S84" s="30"/>
      <c r="T84" s="36"/>
      <c r="U84" s="35"/>
    </row>
    <row r="85" spans="2:21" x14ac:dyDescent="0.3">
      <c r="B85" s="27" t="s">
        <v>4858</v>
      </c>
      <c r="C85" s="38"/>
      <c r="D85" s="29"/>
      <c r="E85" s="29"/>
      <c r="F85" s="30"/>
      <c r="G85" s="29"/>
      <c r="H85" s="29"/>
      <c r="I85" s="29"/>
      <c r="J85" s="29"/>
      <c r="K85" s="29"/>
      <c r="L85" s="29"/>
      <c r="M85" s="29"/>
      <c r="N85" s="29"/>
      <c r="O85" s="29"/>
      <c r="P85" s="31">
        <f t="shared" si="20"/>
        <v>0</v>
      </c>
      <c r="Q85" s="32"/>
      <c r="R85" s="29">
        <f t="shared" si="21"/>
        <v>0</v>
      </c>
      <c r="S85" s="30"/>
      <c r="T85" s="36"/>
      <c r="U85" s="35"/>
    </row>
    <row r="86" spans="2:21" x14ac:dyDescent="0.3">
      <c r="B86" s="27" t="s">
        <v>4859</v>
      </c>
      <c r="C86" s="39"/>
      <c r="D86" s="40"/>
      <c r="E86" s="40"/>
      <c r="F86" s="30"/>
      <c r="G86" s="40"/>
      <c r="H86" s="40"/>
      <c r="I86" s="40"/>
      <c r="J86" s="40"/>
      <c r="K86" s="40"/>
      <c r="L86" s="40"/>
      <c r="M86" s="40"/>
      <c r="N86" s="40"/>
      <c r="O86" s="40"/>
      <c r="P86" s="31">
        <f t="shared" si="20"/>
        <v>0</v>
      </c>
      <c r="Q86" s="41"/>
      <c r="R86" s="29">
        <f t="shared" si="21"/>
        <v>0</v>
      </c>
      <c r="S86" s="30"/>
      <c r="T86" s="42"/>
      <c r="U86" s="35"/>
    </row>
    <row r="87" spans="2:21" x14ac:dyDescent="0.3">
      <c r="B87" s="27" t="s">
        <v>4860</v>
      </c>
      <c r="C87" s="39"/>
      <c r="D87" s="40"/>
      <c r="E87" s="40"/>
      <c r="F87" s="30"/>
      <c r="G87" s="40"/>
      <c r="H87" s="40"/>
      <c r="I87" s="40"/>
      <c r="J87" s="40"/>
      <c r="K87" s="40"/>
      <c r="L87" s="40"/>
      <c r="M87" s="40"/>
      <c r="N87" s="40"/>
      <c r="O87" s="40"/>
      <c r="P87" s="31">
        <f t="shared" si="20"/>
        <v>0</v>
      </c>
      <c r="Q87" s="41"/>
      <c r="R87" s="29">
        <f t="shared" si="21"/>
        <v>0</v>
      </c>
      <c r="S87" s="30"/>
      <c r="T87" s="42"/>
      <c r="U87" s="35"/>
    </row>
    <row r="88" spans="2:21" x14ac:dyDescent="0.3">
      <c r="C88" s="43" t="s">
        <v>4733</v>
      </c>
      <c r="D88" s="48">
        <f t="shared" ref="D88:O88" si="22">SUM(D80:D87)</f>
        <v>45000</v>
      </c>
      <c r="E88" s="48">
        <f>SUM(E80:E87)</f>
        <v>40351</v>
      </c>
      <c r="F88" s="49">
        <f t="shared" si="22"/>
        <v>0</v>
      </c>
      <c r="G88" s="48">
        <f t="shared" si="22"/>
        <v>0</v>
      </c>
      <c r="H88" s="48">
        <f t="shared" si="22"/>
        <v>0</v>
      </c>
      <c r="I88" s="48">
        <f t="shared" si="22"/>
        <v>0</v>
      </c>
      <c r="J88" s="48">
        <f t="shared" si="22"/>
        <v>0</v>
      </c>
      <c r="K88" s="48">
        <f t="shared" si="22"/>
        <v>0</v>
      </c>
      <c r="L88" s="48">
        <f t="shared" si="22"/>
        <v>0</v>
      </c>
      <c r="M88" s="48">
        <f t="shared" si="22"/>
        <v>110000</v>
      </c>
      <c r="N88" s="48">
        <f t="shared" si="22"/>
        <v>80139.97</v>
      </c>
      <c r="O88" s="48">
        <f t="shared" si="22"/>
        <v>29000</v>
      </c>
      <c r="P88" s="49">
        <f>SUM(P80:P87)</f>
        <v>155000</v>
      </c>
      <c r="Q88" s="44">
        <f>(Q80*P80)+(Q81*P81)+(Q82*P82)+(Q83*P83)+(Q84*P84)+(Q85*P85)+(Q86*P86)+(Q87*P87)</f>
        <v>44750</v>
      </c>
      <c r="R88" s="44">
        <f>SUM(R80:R87)</f>
        <v>149490.97</v>
      </c>
      <c r="S88" s="46"/>
      <c r="T88" s="42"/>
      <c r="U88" s="47"/>
    </row>
    <row r="89" spans="2:21" ht="51" customHeight="1" x14ac:dyDescent="0.3">
      <c r="B89" s="61" t="s">
        <v>4861</v>
      </c>
      <c r="C89" s="216" t="s">
        <v>4862</v>
      </c>
      <c r="D89" s="216"/>
      <c r="E89" s="216"/>
      <c r="F89" s="216"/>
      <c r="G89" s="216"/>
      <c r="H89" s="216"/>
      <c r="I89" s="216"/>
      <c r="J89" s="216"/>
      <c r="K89" s="216"/>
      <c r="L89" s="216"/>
      <c r="M89" s="216"/>
      <c r="N89" s="216"/>
      <c r="O89" s="216"/>
      <c r="P89" s="216"/>
      <c r="Q89" s="216"/>
      <c r="R89" s="215"/>
      <c r="S89" s="215"/>
      <c r="T89" s="216"/>
      <c r="U89" s="26"/>
    </row>
    <row r="90" spans="2:21" ht="93.6" x14ac:dyDescent="0.3">
      <c r="B90" s="27" t="s">
        <v>4863</v>
      </c>
      <c r="C90" s="38" t="s">
        <v>4864</v>
      </c>
      <c r="D90" s="29">
        <v>40000</v>
      </c>
      <c r="E90" s="30">
        <v>40000</v>
      </c>
      <c r="F90" s="62"/>
      <c r="G90" s="29"/>
      <c r="H90" s="29"/>
      <c r="I90" s="29"/>
      <c r="J90" s="29"/>
      <c r="K90" s="29"/>
      <c r="L90" s="29"/>
      <c r="M90" s="29">
        <v>9000</v>
      </c>
      <c r="N90" s="29">
        <v>9000</v>
      </c>
      <c r="O90" s="29"/>
      <c r="P90" s="31">
        <f>+D90+H90+M90</f>
        <v>49000</v>
      </c>
      <c r="Q90" s="32">
        <v>0.3</v>
      </c>
      <c r="R90" s="29">
        <f>+E90+F90+I90+J90+N90+O90+K90</f>
        <v>49000</v>
      </c>
      <c r="S90" s="50" t="s">
        <v>4787</v>
      </c>
      <c r="T90" s="34" t="s">
        <v>4865</v>
      </c>
      <c r="U90" s="35"/>
    </row>
    <row r="91" spans="2:21" ht="93.6" x14ac:dyDescent="0.3">
      <c r="B91" s="27" t="s">
        <v>4866</v>
      </c>
      <c r="C91" s="38" t="s">
        <v>4867</v>
      </c>
      <c r="D91" s="30">
        <v>50000</v>
      </c>
      <c r="E91" s="30">
        <v>30000</v>
      </c>
      <c r="F91" s="29"/>
      <c r="G91" s="29"/>
      <c r="H91" s="29"/>
      <c r="I91" s="29">
        <v>1130.76</v>
      </c>
      <c r="J91" s="29"/>
      <c r="K91" s="29"/>
      <c r="L91" s="29"/>
      <c r="M91" s="29">
        <v>36205.61</v>
      </c>
      <c r="N91" s="29">
        <v>16617.82</v>
      </c>
      <c r="O91" s="29">
        <f>2000</f>
        <v>2000</v>
      </c>
      <c r="P91" s="31">
        <f>+D91+H91+M91</f>
        <v>86205.61</v>
      </c>
      <c r="Q91" s="32">
        <v>0.3</v>
      </c>
      <c r="R91" s="29">
        <f>+E91+F91+I91+J91+N91+O91+K91</f>
        <v>49748.58</v>
      </c>
      <c r="S91" s="50" t="s">
        <v>4787</v>
      </c>
      <c r="T91" s="34" t="s">
        <v>4868</v>
      </c>
      <c r="U91" s="35"/>
    </row>
    <row r="92" spans="2:21" ht="93.6" x14ac:dyDescent="0.3">
      <c r="B92" s="27" t="s">
        <v>4869</v>
      </c>
      <c r="C92" s="38" t="s">
        <v>4870</v>
      </c>
      <c r="D92" s="29">
        <v>40000</v>
      </c>
      <c r="E92" s="29">
        <v>40000</v>
      </c>
      <c r="F92" s="169">
        <v>6275</v>
      </c>
      <c r="G92" s="29"/>
      <c r="H92" s="29"/>
      <c r="I92" s="29"/>
      <c r="J92" s="29"/>
      <c r="K92" s="29"/>
      <c r="L92" s="29"/>
      <c r="M92" s="29">
        <v>9000</v>
      </c>
      <c r="N92" s="29"/>
      <c r="O92" s="29"/>
      <c r="P92" s="31">
        <f>+D92+H92+M92</f>
        <v>49000</v>
      </c>
      <c r="Q92" s="32">
        <v>0.3</v>
      </c>
      <c r="R92" s="29">
        <f>+E92+F92+I92+J92+N92+O92+K92</f>
        <v>46275</v>
      </c>
      <c r="S92" s="50" t="s">
        <v>4787</v>
      </c>
      <c r="T92" s="34" t="s">
        <v>4817</v>
      </c>
      <c r="U92" s="35"/>
    </row>
    <row r="93" spans="2:21" x14ac:dyDescent="0.3">
      <c r="C93" s="43" t="s">
        <v>4733</v>
      </c>
      <c r="D93" s="48">
        <f t="shared" ref="D93:P93" si="23">SUM(D90:D92)</f>
        <v>130000</v>
      </c>
      <c r="E93" s="48">
        <f t="shared" si="23"/>
        <v>110000</v>
      </c>
      <c r="F93" s="49">
        <f t="shared" si="23"/>
        <v>6275</v>
      </c>
      <c r="G93" s="48">
        <f t="shared" si="23"/>
        <v>0</v>
      </c>
      <c r="H93" s="48">
        <f t="shared" si="23"/>
        <v>0</v>
      </c>
      <c r="I93" s="48">
        <f t="shared" si="23"/>
        <v>1130.76</v>
      </c>
      <c r="J93" s="48">
        <f t="shared" si="23"/>
        <v>0</v>
      </c>
      <c r="K93" s="48">
        <f t="shared" si="23"/>
        <v>0</v>
      </c>
      <c r="L93" s="48">
        <f t="shared" si="23"/>
        <v>0</v>
      </c>
      <c r="M93" s="48">
        <f t="shared" si="23"/>
        <v>54205.61</v>
      </c>
      <c r="N93" s="48">
        <f t="shared" si="23"/>
        <v>25617.82</v>
      </c>
      <c r="O93" s="48">
        <f t="shared" si="23"/>
        <v>2000</v>
      </c>
      <c r="P93" s="49">
        <f t="shared" si="23"/>
        <v>184205.61</v>
      </c>
      <c r="Q93" s="44" t="e">
        <f>(Q90*P90)+(Q91*P91)+(Q92*P92)+(#REF!*#REF!)+(#REF!*#REF!)+(#REF!*#REF!)+(#REF!*#REF!)+(#REF!*#REF!)</f>
        <v>#REF!</v>
      </c>
      <c r="R93" s="44">
        <f>SUM(R90:R92)</f>
        <v>145023.58000000002</v>
      </c>
      <c r="S93" s="46"/>
      <c r="T93" s="42"/>
      <c r="U93" s="47"/>
    </row>
    <row r="94" spans="2:21" ht="15.75" customHeight="1" x14ac:dyDescent="0.3">
      <c r="B94" s="55"/>
      <c r="C94" s="51"/>
      <c r="D94" s="56"/>
      <c r="E94" s="56"/>
      <c r="F94" s="57"/>
      <c r="G94" s="56"/>
      <c r="H94" s="56"/>
      <c r="I94" s="56"/>
      <c r="J94" s="56"/>
      <c r="K94" s="56"/>
      <c r="L94" s="56"/>
      <c r="M94" s="56"/>
      <c r="N94" s="56"/>
      <c r="O94" s="56"/>
      <c r="P94" s="56"/>
      <c r="Q94" s="56"/>
      <c r="R94" s="56"/>
      <c r="S94" s="57"/>
      <c r="T94" s="63"/>
      <c r="U94" s="58"/>
    </row>
    <row r="95" spans="2:21" ht="15.75" customHeight="1" x14ac:dyDescent="0.3">
      <c r="B95" s="55"/>
      <c r="C95" s="51"/>
      <c r="D95" s="56"/>
      <c r="E95" s="56"/>
      <c r="F95" s="57"/>
      <c r="G95" s="56"/>
      <c r="H95" s="56"/>
      <c r="I95" s="56"/>
      <c r="J95" s="56"/>
      <c r="K95" s="56"/>
      <c r="L95" s="56"/>
      <c r="M95" s="56"/>
      <c r="N95" s="56"/>
      <c r="O95" s="56"/>
      <c r="P95" s="56"/>
      <c r="Q95" s="56"/>
      <c r="R95" s="56"/>
      <c r="S95" s="57"/>
      <c r="T95" s="51"/>
      <c r="U95" s="58"/>
    </row>
    <row r="96" spans="2:21" ht="15.75" customHeight="1" x14ac:dyDescent="0.3">
      <c r="B96" s="55"/>
      <c r="C96" s="51"/>
      <c r="D96" s="56"/>
      <c r="E96" s="56"/>
      <c r="F96" s="57"/>
      <c r="G96" s="56"/>
      <c r="H96" s="56"/>
      <c r="I96" s="56"/>
      <c r="J96" s="56"/>
      <c r="K96" s="56"/>
      <c r="L96" s="56"/>
      <c r="M96" s="56"/>
      <c r="N96" s="56"/>
      <c r="O96" s="56"/>
      <c r="P96" s="56"/>
      <c r="Q96" s="56"/>
      <c r="R96" s="56"/>
      <c r="S96" s="57"/>
      <c r="T96" s="51"/>
      <c r="U96" s="58"/>
    </row>
    <row r="97" spans="2:21" ht="96" customHeight="1" x14ac:dyDescent="0.3">
      <c r="B97" s="43" t="s">
        <v>4871</v>
      </c>
      <c r="C97" s="64"/>
      <c r="D97" s="65">
        <v>320000</v>
      </c>
      <c r="E97" s="65">
        <v>285000</v>
      </c>
      <c r="F97" s="65"/>
      <c r="G97" s="66"/>
      <c r="H97" s="66">
        <v>140000</v>
      </c>
      <c r="I97" s="66">
        <f>24222.76+44189.15+19979.78+3995.01+3995.01+12000</f>
        <v>108381.70999999999</v>
      </c>
      <c r="J97" s="66"/>
      <c r="K97" s="66"/>
      <c r="L97" s="66">
        <v>43618.29</v>
      </c>
      <c r="M97" s="66">
        <v>140000</v>
      </c>
      <c r="N97" s="153">
        <v>144120.25</v>
      </c>
      <c r="O97" s="66">
        <v>11569.11</v>
      </c>
      <c r="P97" s="31">
        <f>+D97+H97+M97</f>
        <v>600000</v>
      </c>
      <c r="Q97" s="67"/>
      <c r="R97" s="29">
        <f>E97+F97+I97+J97+K97+N97+O97</f>
        <v>549071.06999999995</v>
      </c>
      <c r="S97" s="65"/>
      <c r="T97" s="68" t="s">
        <v>4872</v>
      </c>
      <c r="U97" s="47"/>
    </row>
    <row r="98" spans="2:21" ht="66.75" customHeight="1" x14ac:dyDescent="0.3">
      <c r="B98" s="43" t="s">
        <v>4873</v>
      </c>
      <c r="C98" s="69"/>
      <c r="D98" s="66">
        <v>39827.1</v>
      </c>
      <c r="E98" s="70">
        <v>31560</v>
      </c>
      <c r="F98" s="65"/>
      <c r="G98" s="66"/>
      <c r="H98" s="66"/>
      <c r="I98" s="66">
        <v>9184.67</v>
      </c>
      <c r="J98" s="66"/>
      <c r="K98" s="66"/>
      <c r="L98" s="66">
        <v>3049.77</v>
      </c>
      <c r="M98" s="66"/>
      <c r="N98" s="66"/>
      <c r="O98" s="66"/>
      <c r="P98" s="31">
        <f>+D98+H98+M98</f>
        <v>39827.1</v>
      </c>
      <c r="Q98" s="67"/>
      <c r="R98" s="29">
        <f>E98+F98+I98+J98+K98+N98+O98</f>
        <v>40744.67</v>
      </c>
      <c r="S98" s="65"/>
      <c r="T98" s="71" t="s">
        <v>4874</v>
      </c>
      <c r="U98" s="47"/>
    </row>
    <row r="99" spans="2:21" ht="81.75" customHeight="1" x14ac:dyDescent="0.3">
      <c r="B99" s="43" t="s">
        <v>4875</v>
      </c>
      <c r="C99" s="72"/>
      <c r="D99" s="66">
        <v>120000</v>
      </c>
      <c r="E99" s="66">
        <v>116000</v>
      </c>
      <c r="F99" s="65"/>
      <c r="G99" s="66"/>
      <c r="H99" s="73"/>
      <c r="I99" s="66">
        <v>21000</v>
      </c>
      <c r="J99" s="66"/>
      <c r="K99" s="66"/>
      <c r="L99" s="66"/>
      <c r="M99" s="66"/>
      <c r="N99" s="66"/>
      <c r="O99" s="66"/>
      <c r="P99" s="31">
        <f>+D99+H99+M99</f>
        <v>120000</v>
      </c>
      <c r="Q99" s="67"/>
      <c r="R99" s="29">
        <f>E99+F99+I99+J99+K99+N99+O99</f>
        <v>137000</v>
      </c>
      <c r="S99" s="65"/>
      <c r="T99" s="71" t="s">
        <v>4876</v>
      </c>
      <c r="U99" s="47"/>
    </row>
    <row r="100" spans="2:21" ht="65.25" customHeight="1" x14ac:dyDescent="0.3">
      <c r="B100" s="74" t="s">
        <v>4877</v>
      </c>
      <c r="C100" s="75"/>
      <c r="D100" s="66">
        <v>30000</v>
      </c>
      <c r="E100" s="66"/>
      <c r="F100" s="65"/>
      <c r="G100" s="66"/>
      <c r="H100" s="66"/>
      <c r="I100" s="66"/>
      <c r="J100" s="66"/>
      <c r="K100" s="66"/>
      <c r="L100" s="66"/>
      <c r="M100" s="66"/>
      <c r="N100" s="66"/>
      <c r="O100" s="66"/>
      <c r="P100" s="31">
        <f>+D100+H100+M100</f>
        <v>30000</v>
      </c>
      <c r="Q100" s="67"/>
      <c r="R100" s="29">
        <f>+E100+F100+I100+J100+N100+O100+K100</f>
        <v>0</v>
      </c>
      <c r="S100" s="65"/>
      <c r="T100" s="68"/>
      <c r="U100" s="47"/>
    </row>
    <row r="101" spans="2:21" ht="43.5" customHeight="1" x14ac:dyDescent="0.3">
      <c r="B101" s="55"/>
      <c r="C101" s="76" t="s">
        <v>4878</v>
      </c>
      <c r="D101" s="77">
        <f t="shared" ref="D101:M101" si="24">SUM(D97:D100)</f>
        <v>509827.1</v>
      </c>
      <c r="E101" s="77">
        <f>SUM(E97:E100)</f>
        <v>432560</v>
      </c>
      <c r="F101" s="77">
        <f>SUM(F97:F100)</f>
        <v>0</v>
      </c>
      <c r="G101" s="77">
        <f t="shared" si="24"/>
        <v>0</v>
      </c>
      <c r="H101" s="77">
        <f t="shared" si="24"/>
        <v>140000</v>
      </c>
      <c r="I101" s="77">
        <f>SUM(I97:I100)</f>
        <v>138566.38</v>
      </c>
      <c r="J101" s="77">
        <f t="shared" si="24"/>
        <v>0</v>
      </c>
      <c r="K101" s="77">
        <f>SUM(K97:K100)</f>
        <v>0</v>
      </c>
      <c r="L101" s="77">
        <f t="shared" si="24"/>
        <v>46668.06</v>
      </c>
      <c r="M101" s="77">
        <f t="shared" si="24"/>
        <v>140000</v>
      </c>
      <c r="N101" s="77">
        <f>SUM(N97:N100)</f>
        <v>144120.25</v>
      </c>
      <c r="O101" s="77">
        <f>SUM(O97:O100)</f>
        <v>11569.11</v>
      </c>
      <c r="P101" s="77">
        <f>SUM(P97:P100)</f>
        <v>789827.1</v>
      </c>
      <c r="Q101" s="77">
        <f>SUM(Q97:Q100)</f>
        <v>0</v>
      </c>
      <c r="R101" s="77">
        <f>SUM(R97:R100)</f>
        <v>726815.74</v>
      </c>
      <c r="S101" s="45"/>
      <c r="T101" s="78"/>
      <c r="U101" s="79"/>
    </row>
    <row r="102" spans="2:21" ht="15.75" hidden="1" customHeight="1" x14ac:dyDescent="0.3">
      <c r="B102" s="55"/>
      <c r="C102" s="51"/>
      <c r="D102" s="56"/>
      <c r="E102" s="56"/>
      <c r="F102" s="57"/>
      <c r="G102" s="56"/>
      <c r="H102" s="56"/>
      <c r="I102" s="56"/>
      <c r="J102" s="56"/>
      <c r="K102" s="56"/>
      <c r="L102" s="56"/>
      <c r="M102" s="56"/>
      <c r="N102" s="56"/>
      <c r="O102" s="56"/>
      <c r="P102" s="56"/>
      <c r="Q102" s="56"/>
      <c r="R102" s="56"/>
      <c r="S102" s="57"/>
      <c r="T102" s="51"/>
      <c r="U102" s="79"/>
    </row>
    <row r="103" spans="2:21" ht="15.75" hidden="1" customHeight="1" x14ac:dyDescent="0.3">
      <c r="B103" s="55"/>
      <c r="C103" s="51"/>
      <c r="D103" s="56"/>
      <c r="E103" s="56"/>
      <c r="F103" s="57"/>
      <c r="G103" s="56"/>
      <c r="H103" s="56"/>
      <c r="I103" s="56"/>
      <c r="J103" s="56"/>
      <c r="K103" s="56"/>
      <c r="L103" s="56"/>
      <c r="M103" s="56"/>
      <c r="N103" s="56"/>
      <c r="O103" s="56"/>
      <c r="P103" s="56"/>
      <c r="Q103" s="56"/>
      <c r="R103" s="56"/>
      <c r="S103" s="57"/>
      <c r="T103" s="51"/>
      <c r="U103" s="79"/>
    </row>
    <row r="104" spans="2:21" ht="43.5" hidden="1" customHeight="1" x14ac:dyDescent="0.3">
      <c r="B104" s="55"/>
      <c r="C104" s="51"/>
      <c r="D104" s="56"/>
      <c r="E104" s="56"/>
      <c r="F104" s="57"/>
      <c r="G104" s="56"/>
      <c r="H104" s="56"/>
      <c r="I104" s="56"/>
      <c r="J104" s="56"/>
      <c r="K104" s="56"/>
      <c r="L104" s="56"/>
      <c r="M104" s="56"/>
      <c r="N104" s="56"/>
      <c r="O104" s="56"/>
      <c r="P104" s="56"/>
      <c r="Q104" s="56"/>
      <c r="R104" s="80">
        <f>R101+R93+R88+R78+R66+R56+R46+R34+R24+R14</f>
        <v>2277769.9449999998</v>
      </c>
      <c r="S104" s="57"/>
      <c r="T104" s="51"/>
      <c r="U104" s="79"/>
    </row>
    <row r="105" spans="2:21" ht="54" hidden="1" customHeight="1" x14ac:dyDescent="0.3">
      <c r="B105" s="55"/>
      <c r="C105" s="81"/>
      <c r="D105" s="56"/>
      <c r="E105" s="56"/>
      <c r="F105" s="57"/>
      <c r="G105" s="56"/>
      <c r="H105" s="56"/>
      <c r="I105" s="56"/>
      <c r="J105" s="56"/>
      <c r="K105" s="56"/>
      <c r="L105" s="56"/>
      <c r="M105" s="56"/>
      <c r="N105" s="56"/>
      <c r="O105" s="56"/>
      <c r="P105" s="56"/>
      <c r="Q105" s="56"/>
      <c r="R105" s="82"/>
      <c r="S105" s="57"/>
      <c r="T105" s="51"/>
      <c r="U105" s="79"/>
    </row>
    <row r="106" spans="2:21" ht="15.75" hidden="1" customHeight="1" x14ac:dyDescent="0.3">
      <c r="B106" s="55"/>
      <c r="C106" s="51"/>
      <c r="D106" s="56"/>
      <c r="E106" s="56"/>
      <c r="F106" s="57"/>
      <c r="G106" s="56"/>
      <c r="H106" s="56"/>
      <c r="I106" s="56"/>
      <c r="J106" s="56"/>
      <c r="K106" s="56"/>
      <c r="L106" s="56"/>
      <c r="M106" s="56"/>
      <c r="N106" s="56"/>
      <c r="O106" s="56"/>
      <c r="P106" s="56"/>
      <c r="Q106" s="56"/>
      <c r="R106" s="56"/>
      <c r="S106" s="57"/>
      <c r="T106" s="51"/>
      <c r="U106" s="79"/>
    </row>
    <row r="107" spans="2:21" ht="15.75" customHeight="1" x14ac:dyDescent="0.3">
      <c r="B107" s="55"/>
      <c r="C107" s="51"/>
      <c r="D107" s="56"/>
      <c r="E107" s="56"/>
      <c r="F107" s="57"/>
      <c r="G107" s="56"/>
      <c r="H107" s="56"/>
      <c r="I107" s="56"/>
      <c r="J107" s="56"/>
      <c r="K107" s="56"/>
      <c r="L107" s="56"/>
      <c r="M107" s="56"/>
      <c r="N107" s="56"/>
      <c r="O107" s="56"/>
      <c r="P107" s="56"/>
      <c r="Q107" s="56"/>
      <c r="R107" s="56"/>
      <c r="S107" s="57"/>
      <c r="T107" s="51"/>
      <c r="U107" s="79"/>
    </row>
    <row r="108" spans="2:21" ht="15.75" customHeight="1" x14ac:dyDescent="0.3">
      <c r="B108" s="55"/>
      <c r="C108" s="51"/>
      <c r="D108" s="56"/>
      <c r="E108" s="56"/>
      <c r="F108" s="57"/>
      <c r="G108" s="56"/>
      <c r="H108" s="56"/>
      <c r="I108" s="56"/>
      <c r="J108" s="56"/>
      <c r="K108" s="56"/>
      <c r="L108" s="56"/>
      <c r="M108" s="56"/>
      <c r="N108" s="56"/>
      <c r="O108" s="56"/>
      <c r="P108" s="56"/>
      <c r="Q108" s="56"/>
      <c r="R108" s="56"/>
      <c r="S108" s="57"/>
      <c r="T108" s="51"/>
      <c r="U108" s="79"/>
    </row>
    <row r="109" spans="2:21" x14ac:dyDescent="0.3">
      <c r="B109" s="55"/>
      <c r="C109" s="211" t="s">
        <v>4879</v>
      </c>
      <c r="D109" s="212"/>
      <c r="E109" s="212"/>
      <c r="F109" s="212"/>
      <c r="G109" s="212"/>
      <c r="H109" s="212"/>
      <c r="I109" s="212"/>
      <c r="J109" s="212"/>
      <c r="K109" s="212"/>
      <c r="L109" s="212"/>
      <c r="M109" s="212"/>
      <c r="N109" s="212"/>
      <c r="O109" s="212"/>
      <c r="P109" s="212"/>
      <c r="Q109" s="213"/>
      <c r="R109" s="83"/>
      <c r="S109" s="84"/>
      <c r="T109" s="79"/>
    </row>
    <row r="110" spans="2:21" ht="80.25" customHeight="1" x14ac:dyDescent="0.3">
      <c r="B110" s="55"/>
      <c r="C110" s="85"/>
      <c r="D110" s="86" t="str">
        <f>D3</f>
        <v>PNUD (budget en USD)</v>
      </c>
      <c r="E110" s="86" t="s">
        <v>4695</v>
      </c>
      <c r="F110" s="87" t="s">
        <v>4880</v>
      </c>
      <c r="G110" s="86" t="s">
        <v>4697</v>
      </c>
      <c r="H110" s="86" t="str">
        <f>H3</f>
        <v>OHCHR (budget en USD)</v>
      </c>
      <c r="I110" s="86" t="s">
        <v>4699</v>
      </c>
      <c r="J110" s="86" t="s">
        <v>4700</v>
      </c>
      <c r="K110" s="86" t="s">
        <v>4881</v>
      </c>
      <c r="L110" s="86" t="s">
        <v>4882</v>
      </c>
      <c r="M110" s="86" t="str">
        <f>M3</f>
        <v>UNODC (budget en USD)</v>
      </c>
      <c r="N110" s="88" t="s">
        <v>4704</v>
      </c>
      <c r="O110" s="88" t="s">
        <v>4705</v>
      </c>
      <c r="P110" s="89" t="s">
        <v>4883</v>
      </c>
      <c r="Q110" s="90" t="s">
        <v>4884</v>
      </c>
      <c r="R110" s="56"/>
      <c r="S110" s="57"/>
      <c r="T110" s="79"/>
    </row>
    <row r="111" spans="2:21" ht="47.7" customHeight="1" x14ac:dyDescent="0.3">
      <c r="B111" s="91"/>
      <c r="C111" s="92" t="s">
        <v>4885</v>
      </c>
      <c r="D111" s="93">
        <f>D14+D24+D34+D46+D56+D66+D78+D88+D93+D101</f>
        <v>1495327.1</v>
      </c>
      <c r="E111" s="93">
        <f>E14+E24+E34+E46+E56+E66+E78+E88+E93+E101+0.94</f>
        <v>1174125.8799999999</v>
      </c>
      <c r="F111" s="94">
        <f>F14+F24+F34+F46+F56+F66+F78+F88+F93+F101</f>
        <v>61873.270000000004</v>
      </c>
      <c r="G111" s="93">
        <f>G14+G24+G34+G46+G56+G66+G78+G88+G93+G101</f>
        <v>28079</v>
      </c>
      <c r="H111" s="93">
        <f t="shared" ref="H111:O111" si="25">H14+H24+H34+H46+H56+H66+H78+H88+H93+H101</f>
        <v>654205.61</v>
      </c>
      <c r="I111" s="93">
        <f t="shared" si="25"/>
        <v>237083.06</v>
      </c>
      <c r="J111" s="93">
        <f t="shared" si="25"/>
        <v>0</v>
      </c>
      <c r="K111" s="93">
        <f t="shared" si="25"/>
        <v>226510.47999999998</v>
      </c>
      <c r="L111" s="93">
        <f t="shared" si="25"/>
        <v>193591.6</v>
      </c>
      <c r="M111" s="93">
        <f t="shared" si="25"/>
        <v>654205.61</v>
      </c>
      <c r="N111" s="94">
        <f t="shared" si="25"/>
        <v>503314.51</v>
      </c>
      <c r="O111" s="94">
        <f t="shared" si="25"/>
        <v>88165.36</v>
      </c>
      <c r="P111" s="95">
        <f>+D111+H111+M111</f>
        <v>2803738.32</v>
      </c>
      <c r="Q111" s="69">
        <f>E111+F111+I111+J111+K111+N111+O111+G111+L111</f>
        <v>2512743.16</v>
      </c>
      <c r="R111" s="56"/>
      <c r="S111" s="57"/>
      <c r="T111" s="91"/>
    </row>
    <row r="112" spans="2:21" ht="47.7" customHeight="1" x14ac:dyDescent="0.3">
      <c r="B112" s="170"/>
      <c r="C112" s="92" t="s">
        <v>4886</v>
      </c>
      <c r="D112" s="93">
        <f t="shared" ref="D112:O112" si="26">D111*0.07</f>
        <v>104672.89700000001</v>
      </c>
      <c r="E112" s="93">
        <f>E111*0.07</f>
        <v>82188.811600000001</v>
      </c>
      <c r="F112" s="94">
        <f t="shared" si="26"/>
        <v>4331.1289000000006</v>
      </c>
      <c r="G112" s="93">
        <v>0</v>
      </c>
      <c r="H112" s="93">
        <f t="shared" si="26"/>
        <v>45794.392700000004</v>
      </c>
      <c r="I112" s="93">
        <f>I111*0.07</f>
        <v>16595.814200000001</v>
      </c>
      <c r="J112" s="93">
        <f t="shared" ref="J112:L112" si="27">J111*0.07</f>
        <v>0</v>
      </c>
      <c r="K112" s="93">
        <f>K111*0.07</f>
        <v>15855.7336</v>
      </c>
      <c r="L112" s="93">
        <f t="shared" si="27"/>
        <v>13551.412000000002</v>
      </c>
      <c r="M112" s="93">
        <f t="shared" si="26"/>
        <v>45794.392700000004</v>
      </c>
      <c r="N112" s="94">
        <f t="shared" si="26"/>
        <v>35232.015700000004</v>
      </c>
      <c r="O112" s="94">
        <f t="shared" si="26"/>
        <v>6171.5752000000002</v>
      </c>
      <c r="P112" s="95">
        <f>P111*0.07</f>
        <v>196261.68240000002</v>
      </c>
      <c r="Q112" s="69">
        <f>E112+F112+I112+J112+K112+N112+O112+G112+L112</f>
        <v>173926.49120000002</v>
      </c>
      <c r="R112" s="57"/>
      <c r="S112" s="57"/>
      <c r="T112" s="96"/>
    </row>
    <row r="113" spans="2:21" ht="33" customHeight="1" thickBot="1" x14ac:dyDescent="0.35">
      <c r="B113" s="59"/>
      <c r="C113" s="97" t="s">
        <v>4690</v>
      </c>
      <c r="D113" s="98">
        <f t="shared" ref="D113:O113" si="28">SUM(D111:D112)</f>
        <v>1599999.9970000002</v>
      </c>
      <c r="E113" s="99">
        <f>E111+E112</f>
        <v>1256314.6915999998</v>
      </c>
      <c r="F113" s="99">
        <f t="shared" si="28"/>
        <v>66204.3989</v>
      </c>
      <c r="G113" s="100">
        <f>SUM(G111:G112)</f>
        <v>28079</v>
      </c>
      <c r="H113" s="98">
        <f>SUM(H111:H112)</f>
        <v>700000.00269999995</v>
      </c>
      <c r="I113" s="99">
        <f t="shared" si="28"/>
        <v>253678.87419999999</v>
      </c>
      <c r="J113" s="98">
        <f t="shared" si="28"/>
        <v>0</v>
      </c>
      <c r="K113" s="98">
        <f>SUM(K111:K112)</f>
        <v>242366.21359999999</v>
      </c>
      <c r="L113" s="98">
        <f>SUM(L111:L112)</f>
        <v>207143.01200000002</v>
      </c>
      <c r="M113" s="98">
        <f t="shared" si="28"/>
        <v>700000.00269999995</v>
      </c>
      <c r="N113" s="99">
        <f t="shared" si="28"/>
        <v>538546.5257</v>
      </c>
      <c r="O113" s="99">
        <f t="shared" si="28"/>
        <v>94336.935200000007</v>
      </c>
      <c r="P113" s="101">
        <f>SUM(P111:P112)</f>
        <v>3000000.0023999996</v>
      </c>
      <c r="Q113" s="98">
        <f>SUM(Q111:Q112)</f>
        <v>2686669.6512000002</v>
      </c>
      <c r="R113" s="102"/>
      <c r="S113" s="102"/>
    </row>
    <row r="114" spans="2:21" s="13" customFormat="1" ht="29.25" customHeight="1" thickBot="1" x14ac:dyDescent="0.35">
      <c r="B114" s="171"/>
      <c r="C114" s="55"/>
      <c r="D114" s="103"/>
      <c r="E114" s="104"/>
      <c r="G114" s="172"/>
      <c r="H114" s="105"/>
      <c r="I114" s="105"/>
      <c r="J114" s="105"/>
      <c r="K114" s="105"/>
      <c r="L114" s="105"/>
      <c r="M114" s="105"/>
      <c r="N114" s="105"/>
      <c r="O114" s="105"/>
      <c r="P114" s="105"/>
      <c r="Q114" s="105"/>
      <c r="R114" s="106"/>
      <c r="S114" s="107"/>
      <c r="T114" s="79"/>
      <c r="U114" s="91"/>
    </row>
    <row r="115" spans="2:21" ht="26.55" customHeight="1" x14ac:dyDescent="0.3">
      <c r="B115" s="96"/>
      <c r="C115" s="198" t="s">
        <v>4887</v>
      </c>
      <c r="D115" s="199"/>
      <c r="E115" s="199"/>
      <c r="F115" s="199"/>
      <c r="G115" s="199"/>
      <c r="H115" s="199"/>
      <c r="I115" s="199"/>
      <c r="J115" s="199"/>
      <c r="K115" s="199"/>
      <c r="L115" s="199"/>
      <c r="M115" s="199"/>
      <c r="N115" s="199"/>
      <c r="O115" s="199"/>
      <c r="P115" s="199"/>
      <c r="Q115" s="200"/>
      <c r="R115" s="108"/>
      <c r="S115" s="47"/>
      <c r="T115" s="96"/>
    </row>
    <row r="116" spans="2:21" ht="26.55" customHeight="1" x14ac:dyDescent="0.3">
      <c r="B116" s="96"/>
      <c r="C116" s="109"/>
      <c r="D116" s="201" t="str">
        <f>D3</f>
        <v>PNUD (budget en USD)</v>
      </c>
      <c r="E116" s="202"/>
      <c r="F116" s="203"/>
      <c r="G116" s="110"/>
      <c r="H116" s="201" t="str">
        <f>H3</f>
        <v>OHCHR (budget en USD)</v>
      </c>
      <c r="I116" s="202"/>
      <c r="J116" s="202"/>
      <c r="K116" s="203"/>
      <c r="L116" s="110"/>
      <c r="M116" s="201" t="str">
        <f>M3</f>
        <v>UNODC (budget en USD)</v>
      </c>
      <c r="N116" s="202"/>
      <c r="O116" s="203"/>
      <c r="P116" s="111" t="s">
        <v>4690</v>
      </c>
      <c r="Q116" s="112" t="s">
        <v>4888</v>
      </c>
      <c r="R116" s="108"/>
      <c r="S116" s="47"/>
      <c r="T116" s="96"/>
    </row>
    <row r="117" spans="2:21" ht="26.55" customHeight="1" x14ac:dyDescent="0.3">
      <c r="B117" s="96"/>
      <c r="C117" s="113" t="s">
        <v>4889</v>
      </c>
      <c r="D117" s="176">
        <f>$D$113*Q117</f>
        <v>639999.99880000018</v>
      </c>
      <c r="E117" s="177"/>
      <c r="F117" s="178"/>
      <c r="G117" s="114"/>
      <c r="H117" s="115">
        <f>$H$113*Q117</f>
        <v>280000.00108000002</v>
      </c>
      <c r="I117" s="116"/>
      <c r="J117" s="116"/>
      <c r="K117" s="117"/>
      <c r="L117" s="114"/>
      <c r="M117" s="204">
        <f>$M$113*Q117</f>
        <v>280000.00108000002</v>
      </c>
      <c r="N117" s="205"/>
      <c r="O117" s="206"/>
      <c r="P117" s="118">
        <f>SUM(D117:M117)</f>
        <v>1200000.0009600003</v>
      </c>
      <c r="Q117" s="119">
        <v>0.4</v>
      </c>
      <c r="R117" s="83"/>
      <c r="S117" s="84"/>
      <c r="T117" s="96"/>
    </row>
    <row r="118" spans="2:21" ht="26.55" customHeight="1" x14ac:dyDescent="0.3">
      <c r="B118" s="175"/>
      <c r="C118" s="120" t="s">
        <v>4890</v>
      </c>
      <c r="D118" s="176">
        <f>$D$113*Q118</f>
        <v>479999.99910000002</v>
      </c>
      <c r="E118" s="177"/>
      <c r="F118" s="178"/>
      <c r="G118" s="114"/>
      <c r="H118" s="115">
        <f>$H$113*Q118</f>
        <v>210000.00080999997</v>
      </c>
      <c r="I118" s="116"/>
      <c r="J118" s="116"/>
      <c r="K118" s="117"/>
      <c r="L118" s="114"/>
      <c r="M118" s="176">
        <f>$M$113*Q118</f>
        <v>210000.00080999997</v>
      </c>
      <c r="N118" s="177"/>
      <c r="O118" s="178"/>
      <c r="P118" s="121">
        <f>SUM(D118:M118)</f>
        <v>900000.00072000001</v>
      </c>
      <c r="Q118" s="122">
        <v>0.3</v>
      </c>
      <c r="R118" s="83"/>
      <c r="S118" s="84"/>
      <c r="T118" s="123"/>
    </row>
    <row r="119" spans="2:21" ht="26.55" customHeight="1" x14ac:dyDescent="0.3">
      <c r="B119" s="175"/>
      <c r="C119" s="120" t="s">
        <v>4891</v>
      </c>
      <c r="D119" s="176">
        <f>$D$113*Q119</f>
        <v>479999.99910000002</v>
      </c>
      <c r="E119" s="177"/>
      <c r="F119" s="178"/>
      <c r="G119" s="114"/>
      <c r="H119" s="115">
        <f>$H$113*Q119</f>
        <v>210000.00080999997</v>
      </c>
      <c r="I119" s="116"/>
      <c r="J119" s="116"/>
      <c r="K119" s="117"/>
      <c r="L119" s="114"/>
      <c r="M119" s="176">
        <f>$M$113*Q119</f>
        <v>210000.00080999997</v>
      </c>
      <c r="N119" s="177"/>
      <c r="O119" s="178"/>
      <c r="P119" s="121">
        <f>SUM(D119:M119)</f>
        <v>900000.00072000001</v>
      </c>
      <c r="Q119" s="124">
        <v>0.3</v>
      </c>
      <c r="R119" s="125"/>
      <c r="S119" s="126"/>
    </row>
    <row r="120" spans="2:21" ht="26.55" customHeight="1" thickBot="1" x14ac:dyDescent="0.35">
      <c r="B120" s="175"/>
      <c r="C120" s="127" t="s">
        <v>4690</v>
      </c>
      <c r="D120" s="179">
        <f>SUM(D117:D119)</f>
        <v>1599999.9970000004</v>
      </c>
      <c r="E120" s="180"/>
      <c r="F120" s="181"/>
      <c r="G120" s="128"/>
      <c r="H120" s="129">
        <f>SUM(H117:H119)</f>
        <v>700000.00269999995</v>
      </c>
      <c r="I120" s="130"/>
      <c r="J120" s="130"/>
      <c r="K120" s="131"/>
      <c r="L120" s="128"/>
      <c r="M120" s="179">
        <f>SUM(M117:M119)</f>
        <v>700000.00269999995</v>
      </c>
      <c r="N120" s="180"/>
      <c r="O120" s="181"/>
      <c r="P120" s="132">
        <f>SUM(P117:P119)</f>
        <v>3000000.0024000001</v>
      </c>
      <c r="Q120" s="133">
        <f>SUM(Q117:Q119)</f>
        <v>1</v>
      </c>
      <c r="R120" s="134"/>
      <c r="S120" s="26"/>
    </row>
    <row r="121" spans="2:21" ht="21.75" customHeight="1" thickBot="1" x14ac:dyDescent="0.35">
      <c r="B121" s="175"/>
      <c r="C121" s="135"/>
      <c r="D121" s="136"/>
      <c r="E121" s="136"/>
      <c r="F121" s="136"/>
      <c r="G121" s="136"/>
      <c r="H121" s="136"/>
      <c r="I121" s="136"/>
      <c r="J121" s="136"/>
      <c r="K121" s="136"/>
      <c r="L121" s="136"/>
      <c r="M121" s="136"/>
      <c r="N121" s="136"/>
      <c r="O121" s="136"/>
      <c r="P121" s="105"/>
      <c r="Q121" s="136"/>
      <c r="R121" s="107"/>
      <c r="S121" s="107"/>
      <c r="T121" s="137"/>
    </row>
    <row r="122" spans="2:21" ht="34.950000000000003" customHeight="1" x14ac:dyDescent="0.3">
      <c r="B122" s="175"/>
      <c r="C122" s="162" t="s">
        <v>4899</v>
      </c>
      <c r="D122" s="163" t="e">
        <f>+(Q14+Q24+Q34+Q46+Q56+Q66+Q78+Q88+Q93+Q101)*1.07</f>
        <v>#REF!</v>
      </c>
      <c r="E122" s="136"/>
      <c r="F122" s="140"/>
      <c r="G122" s="140"/>
      <c r="H122" s="135"/>
      <c r="I122" s="135"/>
      <c r="J122" s="135"/>
      <c r="K122" s="135"/>
      <c r="L122" s="136"/>
      <c r="M122" s="135"/>
      <c r="N122" s="140"/>
      <c r="O122" s="136"/>
      <c r="P122" s="136"/>
      <c r="Q122" s="141" t="s">
        <v>4893</v>
      </c>
      <c r="R122" s="142">
        <f>+Q113</f>
        <v>2686669.6512000002</v>
      </c>
      <c r="S122" s="143"/>
      <c r="T122" s="144"/>
    </row>
    <row r="123" spans="2:21" ht="31.2" customHeight="1" x14ac:dyDescent="0.3">
      <c r="B123" s="175"/>
      <c r="C123" s="164" t="s">
        <v>4900</v>
      </c>
      <c r="D123" s="165" t="e">
        <f>D122/P113</f>
        <v>#REF!</v>
      </c>
      <c r="E123" s="166"/>
      <c r="F123" s="105"/>
      <c r="G123" s="145"/>
      <c r="H123" s="146"/>
      <c r="I123" s="146"/>
      <c r="J123" s="146"/>
      <c r="K123" s="195" t="s">
        <v>4894</v>
      </c>
      <c r="L123" s="184"/>
      <c r="M123" s="185"/>
      <c r="N123" s="186"/>
      <c r="O123" s="136"/>
      <c r="P123" s="136"/>
      <c r="Q123" s="147" t="s">
        <v>4898</v>
      </c>
      <c r="R123" s="154">
        <f>R122/P120</f>
        <v>0.8955565496835548</v>
      </c>
      <c r="S123" s="143"/>
      <c r="T123" s="144"/>
    </row>
    <row r="124" spans="2:21" ht="34.950000000000003" customHeight="1" x14ac:dyDescent="0.3">
      <c r="B124" s="175"/>
      <c r="C124" s="164" t="s">
        <v>4901</v>
      </c>
      <c r="D124" s="167">
        <f>SUM(D99:D100)*1.07</f>
        <v>160500</v>
      </c>
      <c r="E124" s="168"/>
      <c r="F124" s="148"/>
      <c r="G124" s="145"/>
      <c r="H124" s="146"/>
      <c r="I124" s="146"/>
      <c r="J124" s="146"/>
      <c r="K124" s="196"/>
      <c r="L124" s="187"/>
      <c r="M124" s="175"/>
      <c r="N124" s="188"/>
      <c r="O124" s="136"/>
      <c r="P124" s="136"/>
      <c r="Q124" s="173"/>
      <c r="R124" s="173"/>
      <c r="S124" s="143"/>
      <c r="T124" s="144"/>
    </row>
    <row r="125" spans="2:21" ht="39.450000000000003" customHeight="1" x14ac:dyDescent="0.3">
      <c r="B125" s="175"/>
      <c r="C125" s="164" t="s">
        <v>4902</v>
      </c>
      <c r="D125" s="165">
        <f>+D124/P120</f>
        <v>5.3499999957199999E-2</v>
      </c>
      <c r="E125" s="168"/>
      <c r="F125" s="150"/>
      <c r="G125" s="135"/>
      <c r="H125" s="26"/>
      <c r="I125" s="26"/>
      <c r="J125" s="26"/>
      <c r="K125" s="196"/>
      <c r="L125" s="189" t="s">
        <v>4895</v>
      </c>
      <c r="M125" s="190"/>
      <c r="N125" s="191"/>
      <c r="O125" s="151"/>
      <c r="P125" s="151"/>
      <c r="R125" s="15"/>
    </row>
    <row r="126" spans="2:21" ht="58.8" customHeight="1" x14ac:dyDescent="0.3">
      <c r="B126" s="175"/>
      <c r="C126" s="182" t="s">
        <v>4903</v>
      </c>
      <c r="D126" s="183"/>
      <c r="E126" s="166"/>
      <c r="K126" s="197"/>
      <c r="L126" s="192" t="s">
        <v>4896</v>
      </c>
      <c r="M126" s="193"/>
      <c r="N126" s="194"/>
      <c r="U126" s="13"/>
    </row>
    <row r="127" spans="2:21" ht="42.75" customHeight="1" x14ac:dyDescent="0.3">
      <c r="B127" s="175"/>
      <c r="C127" s="138" t="s">
        <v>4892</v>
      </c>
      <c r="D127" s="139" t="e">
        <f>+(Q14+Q24+Q34+Q46+Q56+Q66+Q78+Q88+Q93+Q101)*1.07</f>
        <v>#REF!</v>
      </c>
      <c r="E127" s="136"/>
    </row>
    <row r="128" spans="2:21" ht="21.75" customHeight="1" x14ac:dyDescent="0.3">
      <c r="B128" s="175"/>
      <c r="C128" s="160"/>
      <c r="D128" s="161"/>
      <c r="E128" s="136"/>
      <c r="I128" s="137"/>
    </row>
    <row r="129" spans="2:5" ht="21.75" customHeight="1" x14ac:dyDescent="0.3">
      <c r="B129" s="175"/>
      <c r="C129" s="138"/>
      <c r="D129" s="139"/>
      <c r="E129" s="136"/>
    </row>
    <row r="130" spans="2:5" ht="23.25" customHeight="1" x14ac:dyDescent="0.3">
      <c r="B130" s="175"/>
      <c r="C130" s="174"/>
      <c r="D130" s="174"/>
      <c r="E130" s="149"/>
    </row>
    <row r="131" spans="2:5" ht="23.25" customHeight="1" x14ac:dyDescent="0.3"/>
    <row r="132" spans="2:5" ht="21.75" customHeight="1" x14ac:dyDescent="0.3"/>
    <row r="133" spans="2:5" ht="16.5" customHeight="1" x14ac:dyDescent="0.3"/>
    <row r="134" spans="2:5" ht="29.25" customHeight="1" x14ac:dyDescent="0.3"/>
    <row r="135" spans="2:5" ht="24.75" customHeight="1" x14ac:dyDescent="0.3"/>
    <row r="136" spans="2:5" ht="33" customHeight="1" x14ac:dyDescent="0.3"/>
    <row r="138" spans="2:5" ht="15" customHeight="1" x14ac:dyDescent="0.3"/>
    <row r="139" spans="2:5" ht="25.5" customHeight="1" x14ac:dyDescent="0.3"/>
    <row r="190" spans="1:1" x14ac:dyDescent="0.3">
      <c r="A190" s="12" t="s">
        <v>4897</v>
      </c>
    </row>
  </sheetData>
  <mergeCells count="35">
    <mergeCell ref="C4:T4"/>
    <mergeCell ref="B2:C2"/>
    <mergeCell ref="B1:E1"/>
    <mergeCell ref="C109:Q109"/>
    <mergeCell ref="C5:T5"/>
    <mergeCell ref="C15:T15"/>
    <mergeCell ref="C25:T25"/>
    <mergeCell ref="C36:T36"/>
    <mergeCell ref="C37:T37"/>
    <mergeCell ref="C47:T47"/>
    <mergeCell ref="C57:T57"/>
    <mergeCell ref="C68:T68"/>
    <mergeCell ref="C69:T69"/>
    <mergeCell ref="C79:T79"/>
    <mergeCell ref="C89:T89"/>
    <mergeCell ref="C115:Q115"/>
    <mergeCell ref="D116:F116"/>
    <mergeCell ref="H116:K116"/>
    <mergeCell ref="M116:O116"/>
    <mergeCell ref="D117:F117"/>
    <mergeCell ref="M117:O117"/>
    <mergeCell ref="Q124:R124"/>
    <mergeCell ref="C130:D130"/>
    <mergeCell ref="B118:B130"/>
    <mergeCell ref="D118:F118"/>
    <mergeCell ref="M118:O118"/>
    <mergeCell ref="D119:F119"/>
    <mergeCell ref="M119:O119"/>
    <mergeCell ref="D120:F120"/>
    <mergeCell ref="M120:O120"/>
    <mergeCell ref="C126:D126"/>
    <mergeCell ref="L123:N124"/>
    <mergeCell ref="L125:N125"/>
    <mergeCell ref="L126:N126"/>
    <mergeCell ref="K123:K126"/>
  </mergeCells>
  <conditionalFormatting sqref="D125">
    <cfRule type="cellIs" dxfId="3" priority="1" operator="lessThan">
      <formula>0.05</formula>
    </cfRule>
  </conditionalFormatting>
  <conditionalFormatting sqref="D123:E123">
    <cfRule type="cellIs" dxfId="2" priority="3" operator="lessThan">
      <formula>0.15</formula>
    </cfRule>
  </conditionalFormatting>
  <conditionalFormatting sqref="E126">
    <cfRule type="cellIs" dxfId="1" priority="2" operator="lessThan">
      <formula>0.05</formula>
    </cfRule>
  </conditionalFormatting>
  <conditionalFormatting sqref="Q120:S120">
    <cfRule type="cellIs" dxfId="0" priority="5" operator="greaterThan">
      <formula>1</formula>
    </cfRule>
  </conditionalFormatting>
  <dataValidations count="4">
    <dataValidation allowBlank="1" showInputMessage="1" showErrorMessage="1" prompt="Insert *text* description of Activity here" sqref="C6 C16 C26 C38 C48 C58 C80 C90" xr:uid="{A6046122-53FF-4BBB-8616-56186F72244A}"/>
    <dataValidation allowBlank="1" showInputMessage="1" showErrorMessage="1" prompt="Insert *text* description of Output here" sqref="C5 C15 C25 C37 C47 C57 C69 C79 C89" xr:uid="{F9E5B1C4-AC2D-41BE-A78F-32B80626D3F5}"/>
    <dataValidation allowBlank="1" showInputMessage="1" showErrorMessage="1" prompt="Insert *text* description of Outcome here" sqref="C4:T4 C36:T36 C68:T68" xr:uid="{BFD630A7-C558-4C35-9AA1-6CC7B37173F4}"/>
    <dataValidation allowBlank="1" showErrorMessage="1" prompt="% Towards Gender Equality and Women's Empowerment Must be Higher than 15%_x000a_" sqref="D123:E123 E124:E125 D124" xr:uid="{1E3E28B8-CCC2-4018-B48F-B5619E41D104}"/>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Type xmlns="f9695bc1-6109-4dcd-a27a-f8a0370b00e2">Annual Report</DocumentType>
    <UploadedBy xmlns="b1528a4b-5ccb-40f7-a09e-43427183cd95">tony.kouemo@undp.org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MPTF_00006_00860</ProjectId>
    <FundCode xmlns="f9695bc1-6109-4dcd-a27a-f8a0370b00e2">MPTF_00006</FundCode>
    <Comments xmlns="f9695bc1-6109-4dcd-a27a-f8a0370b00e2">Rapport financier de Novembre 2025</Comments>
    <Active xmlns="f9695bc1-6109-4dcd-a27a-f8a0370b00e2">Yes</Active>
    <DocumentDate xmlns="b1528a4b-5ccb-40f7-a09e-43427183cd95">2025-11-15T08:00:00+00:00</DocumentDate>
    <Featured xmlns="b1528a4b-5ccb-40f7-a09e-43427183cd95">1</Featured>
    <FormTypeCode xmlns="b1528a4b-5ccb-40f7-a09e-43427183cd95" xsi:nil="true"/>
  </documentManagement>
</p:properties>
</file>

<file path=customXml/itemProps1.xml><?xml version="1.0" encoding="utf-8"?>
<ds:datastoreItem xmlns:ds="http://schemas.openxmlformats.org/officeDocument/2006/customXml" ds:itemID="{749BBB81-E424-4A7C-B06B-30997EA9AA4F}"/>
</file>

<file path=customXml/itemProps2.xml><?xml version="1.0" encoding="utf-8"?>
<ds:datastoreItem xmlns:ds="http://schemas.openxmlformats.org/officeDocument/2006/customXml" ds:itemID="{F88E75BA-4B32-414B-851B-F8993BAEB54B}"/>
</file>

<file path=customXml/itemProps3.xml><?xml version="1.0" encoding="utf-8"?>
<ds:datastoreItem xmlns:ds="http://schemas.openxmlformats.org/officeDocument/2006/customXml" ds:itemID="{E8A82A57-476F-43E3-9DCA-E582110F468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Export (2)</vt:lpstr>
      <vt:lpstr>Export (3)</vt:lpstr>
      <vt:lpstr>Rapport financier_31 oct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Rapport financier PNUD au 31 octobre 2025_VF.xlsx</dc:title>
  <dc:creator>Max Robert Rameau</dc:creator>
  <cp:lastModifiedBy>Tony Kouemo</cp:lastModifiedBy>
  <dcterms:created xsi:type="dcterms:W3CDTF">2025-04-08T00:12:13Z</dcterms:created>
  <dcterms:modified xsi:type="dcterms:W3CDTF">2025-11-14T23:10:34Z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MediaServiceImageTags">
    <vt:lpwstr/>
  </property>
</Properties>
</file>