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undp.sharepoint.com/teams/BIH/PBFSecretariat/Shared Documents/06 Reports/Project report 15 June 2026/"/>
    </mc:Choice>
  </mc:AlternateContent>
  <xr:revisionPtr revIDLastSave="8" documentId="8_{5D50B79B-75D3-4469-B7A2-AEE134EDC192}" xr6:coauthVersionLast="47" xr6:coauthVersionMax="47" xr10:uidLastSave="{EEF5CC20-9958-4B45-89AF-BE80624FA0A2}"/>
  <bookViews>
    <workbookView xWindow="-96" yWindow="0" windowWidth="15552" windowHeight="16656" xr2:uid="{9B4E558E-64D1-4D28-807D-1AC18C526CB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3" i="1" l="1"/>
  <c r="D205" i="1" l="1"/>
  <c r="H200" i="1"/>
  <c r="F195" i="1"/>
  <c r="E195" i="1"/>
  <c r="D195" i="1"/>
  <c r="F187" i="1"/>
  <c r="E187" i="1"/>
  <c r="D187" i="1"/>
  <c r="F178" i="1"/>
  <c r="E178" i="1"/>
  <c r="D178" i="1"/>
  <c r="G177" i="1"/>
  <c r="I176" i="1"/>
  <c r="G176" i="1"/>
  <c r="I175" i="1"/>
  <c r="I178" i="1" s="1"/>
  <c r="G175" i="1"/>
  <c r="G174" i="1"/>
  <c r="H178" i="1" s="1"/>
  <c r="I171" i="1"/>
  <c r="H171" i="1"/>
  <c r="G171" i="1"/>
  <c r="F171" i="1"/>
  <c r="E171" i="1"/>
  <c r="D171" i="1"/>
  <c r="G170" i="1"/>
  <c r="G169" i="1"/>
  <c r="G168" i="1"/>
  <c r="G167" i="1"/>
  <c r="G166" i="1"/>
  <c r="G165" i="1"/>
  <c r="G164" i="1"/>
  <c r="G163" i="1"/>
  <c r="I161" i="1"/>
  <c r="H161" i="1"/>
  <c r="G161" i="1"/>
  <c r="F161" i="1"/>
  <c r="E161" i="1"/>
  <c r="D161" i="1"/>
  <c r="G160" i="1"/>
  <c r="G159" i="1"/>
  <c r="G158" i="1"/>
  <c r="G157" i="1"/>
  <c r="G156" i="1"/>
  <c r="G155" i="1"/>
  <c r="G154" i="1"/>
  <c r="G153" i="1"/>
  <c r="I151" i="1"/>
  <c r="H151" i="1"/>
  <c r="G151" i="1"/>
  <c r="F151" i="1"/>
  <c r="E151" i="1"/>
  <c r="D151" i="1"/>
  <c r="G150" i="1"/>
  <c r="G149" i="1"/>
  <c r="G148" i="1"/>
  <c r="G147" i="1"/>
  <c r="G146" i="1"/>
  <c r="G145" i="1"/>
  <c r="G144" i="1"/>
  <c r="G143" i="1"/>
  <c r="I141" i="1"/>
  <c r="H141" i="1"/>
  <c r="G141" i="1"/>
  <c r="F141" i="1"/>
  <c r="E141" i="1"/>
  <c r="D141" i="1"/>
  <c r="G140" i="1"/>
  <c r="G139" i="1"/>
  <c r="G138" i="1"/>
  <c r="G137" i="1"/>
  <c r="G136" i="1"/>
  <c r="G135" i="1"/>
  <c r="G134" i="1"/>
  <c r="G133" i="1"/>
  <c r="I129" i="1"/>
  <c r="H129" i="1"/>
  <c r="G129" i="1"/>
  <c r="F129" i="1"/>
  <c r="E129" i="1"/>
  <c r="D129" i="1"/>
  <c r="G128" i="1"/>
  <c r="G127" i="1"/>
  <c r="G126" i="1"/>
  <c r="G125" i="1"/>
  <c r="G124" i="1"/>
  <c r="G123" i="1"/>
  <c r="G122" i="1"/>
  <c r="G121" i="1"/>
  <c r="I119" i="1"/>
  <c r="H119" i="1"/>
  <c r="G119" i="1"/>
  <c r="F119" i="1"/>
  <c r="E119" i="1"/>
  <c r="D119" i="1"/>
  <c r="G118" i="1"/>
  <c r="G117" i="1"/>
  <c r="G116" i="1"/>
  <c r="G115" i="1"/>
  <c r="G114" i="1"/>
  <c r="G113" i="1"/>
  <c r="G112" i="1"/>
  <c r="G111" i="1"/>
  <c r="I109" i="1"/>
  <c r="H109" i="1"/>
  <c r="G109" i="1"/>
  <c r="F109" i="1"/>
  <c r="E109" i="1"/>
  <c r="D109" i="1"/>
  <c r="G108" i="1"/>
  <c r="G107" i="1"/>
  <c r="G106" i="1"/>
  <c r="G105" i="1"/>
  <c r="G104" i="1"/>
  <c r="G103" i="1"/>
  <c r="G102" i="1"/>
  <c r="G101" i="1"/>
  <c r="I99" i="1"/>
  <c r="H99" i="1"/>
  <c r="G99" i="1"/>
  <c r="F99" i="1"/>
  <c r="E99" i="1"/>
  <c r="D99" i="1"/>
  <c r="G98" i="1"/>
  <c r="G97" i="1"/>
  <c r="G96" i="1"/>
  <c r="G95" i="1"/>
  <c r="G94" i="1"/>
  <c r="G93" i="1"/>
  <c r="G92" i="1"/>
  <c r="G91" i="1"/>
  <c r="I87" i="1"/>
  <c r="H87" i="1"/>
  <c r="G87" i="1"/>
  <c r="F87" i="1"/>
  <c r="E87" i="1"/>
  <c r="D87" i="1"/>
  <c r="G86" i="1"/>
  <c r="G85" i="1"/>
  <c r="G84" i="1"/>
  <c r="G83" i="1"/>
  <c r="G82" i="1"/>
  <c r="G81" i="1"/>
  <c r="G80" i="1"/>
  <c r="G79" i="1"/>
  <c r="I77" i="1"/>
  <c r="H77" i="1"/>
  <c r="G77" i="1"/>
  <c r="F77" i="1"/>
  <c r="E77" i="1"/>
  <c r="D77" i="1"/>
  <c r="G76" i="1"/>
  <c r="G75" i="1"/>
  <c r="G74" i="1"/>
  <c r="G73" i="1"/>
  <c r="G72" i="1"/>
  <c r="G71" i="1"/>
  <c r="G70" i="1"/>
  <c r="G69" i="1"/>
  <c r="F67" i="1"/>
  <c r="E67" i="1"/>
  <c r="D67" i="1"/>
  <c r="G66" i="1"/>
  <c r="G65" i="1"/>
  <c r="G64" i="1"/>
  <c r="G63" i="1"/>
  <c r="I62" i="1"/>
  <c r="G62" i="1"/>
  <c r="G61" i="1"/>
  <c r="I60" i="1"/>
  <c r="G60" i="1"/>
  <c r="I59" i="1"/>
  <c r="G59" i="1"/>
  <c r="H67" i="1" s="1"/>
  <c r="F57" i="1"/>
  <c r="E57" i="1"/>
  <c r="D57" i="1"/>
  <c r="I56" i="1"/>
  <c r="G56" i="1"/>
  <c r="I55" i="1"/>
  <c r="G55" i="1"/>
  <c r="I54" i="1"/>
  <c r="G54" i="1"/>
  <c r="I53" i="1"/>
  <c r="G53" i="1"/>
  <c r="I52" i="1"/>
  <c r="G52" i="1"/>
  <c r="G51" i="1"/>
  <c r="G50" i="1"/>
  <c r="G49" i="1"/>
  <c r="H57" i="1" s="1"/>
  <c r="F45" i="1"/>
  <c r="E45" i="1"/>
  <c r="D45" i="1"/>
  <c r="G44" i="1"/>
  <c r="G43" i="1"/>
  <c r="G42" i="1"/>
  <c r="G41" i="1"/>
  <c r="I40" i="1"/>
  <c r="G40" i="1"/>
  <c r="G39" i="1"/>
  <c r="I38" i="1"/>
  <c r="G38" i="1"/>
  <c r="I37" i="1"/>
  <c r="I45" i="1" s="1"/>
  <c r="G37" i="1"/>
  <c r="H45" i="1" s="1"/>
  <c r="F35" i="1"/>
  <c r="F189" i="1" s="1"/>
  <c r="E35" i="1"/>
  <c r="E189" i="1" s="1"/>
  <c r="D35" i="1"/>
  <c r="D189" i="1" s="1"/>
  <c r="G34" i="1"/>
  <c r="G33" i="1"/>
  <c r="I32" i="1"/>
  <c r="G32" i="1"/>
  <c r="I31" i="1"/>
  <c r="G31" i="1"/>
  <c r="G30" i="1"/>
  <c r="I29" i="1"/>
  <c r="G29" i="1"/>
  <c r="I28" i="1"/>
  <c r="G28" i="1"/>
  <c r="G27" i="1"/>
  <c r="H35" i="1" s="1"/>
  <c r="F25" i="1"/>
  <c r="E25" i="1"/>
  <c r="D25" i="1"/>
  <c r="G24" i="1"/>
  <c r="G23" i="1"/>
  <c r="G22" i="1"/>
  <c r="I21" i="1"/>
  <c r="G21" i="1"/>
  <c r="G20" i="1"/>
  <c r="G19" i="1"/>
  <c r="G18" i="1"/>
  <c r="I17" i="1"/>
  <c r="I25" i="1" s="1"/>
  <c r="G17" i="1"/>
  <c r="G25" i="1" s="1"/>
  <c r="F15" i="1"/>
  <c r="E15" i="1"/>
  <c r="D15" i="1"/>
  <c r="G14" i="1"/>
  <c r="G13" i="1"/>
  <c r="G12" i="1"/>
  <c r="G11" i="1"/>
  <c r="I10" i="1"/>
  <c r="G10" i="1"/>
  <c r="I9" i="1"/>
  <c r="G9" i="1"/>
  <c r="I8" i="1"/>
  <c r="G8" i="1"/>
  <c r="I7" i="1"/>
  <c r="G7" i="1"/>
  <c r="H15" i="1" s="1"/>
  <c r="I35" i="1" l="1"/>
  <c r="I205" i="1"/>
  <c r="I57" i="1"/>
  <c r="I15" i="1"/>
  <c r="I67" i="1"/>
  <c r="G189" i="1"/>
  <c r="D190" i="1"/>
  <c r="D191" i="1" s="1"/>
  <c r="I202" i="1"/>
  <c r="E190" i="1"/>
  <c r="E191" i="1" s="1"/>
  <c r="F190" i="1"/>
  <c r="F191" i="1"/>
  <c r="H25" i="1"/>
  <c r="D202" i="1" s="1"/>
  <c r="G67" i="1"/>
  <c r="G35" i="1"/>
  <c r="G45" i="1"/>
  <c r="G15" i="1"/>
  <c r="G57" i="1"/>
  <c r="G178" i="1"/>
  <c r="E197" i="1" l="1"/>
  <c r="E198" i="1"/>
  <c r="E199" i="1"/>
  <c r="D199" i="1"/>
  <c r="D197" i="1"/>
  <c r="D198" i="1"/>
  <c r="G190" i="1"/>
  <c r="G191" i="1"/>
  <c r="D206" i="1" s="1"/>
  <c r="F197" i="1"/>
  <c r="F198" i="1"/>
  <c r="F199" i="1"/>
  <c r="F200" i="1" l="1"/>
  <c r="G198" i="1"/>
  <c r="G197" i="1"/>
  <c r="D200" i="1"/>
  <c r="G199" i="1"/>
  <c r="E200" i="1"/>
  <c r="D203" i="1"/>
  <c r="G200" i="1" l="1"/>
</calcChain>
</file>

<file path=xl/sharedStrings.xml><?xml version="1.0" encoding="utf-8"?>
<sst xmlns="http://schemas.openxmlformats.org/spreadsheetml/2006/main" count="273" uniqueCount="232">
  <si>
    <t>Annex D - PBF Project Budget</t>
  </si>
  <si>
    <t>Table 1 - PBF project budget by outcome, output and activity</t>
  </si>
  <si>
    <r>
      <rPr>
        <b/>
        <sz val="12"/>
        <color theme="1"/>
        <rFont val="Aptos Narrow"/>
        <family val="2"/>
        <scheme val="minor"/>
      </rPr>
      <t>Outcome/ Output</t>
    </r>
    <r>
      <rPr>
        <sz val="12"/>
        <color theme="1"/>
        <rFont val="Aptos Narrow"/>
        <family val="2"/>
        <scheme val="minor"/>
      </rPr>
      <t xml:space="preserve"> number</t>
    </r>
  </si>
  <si>
    <r>
      <rPr>
        <b/>
        <sz val="12"/>
        <color theme="1"/>
        <rFont val="Aptos Narrow"/>
        <family val="2"/>
        <scheme val="minor"/>
      </rPr>
      <t>Description</t>
    </r>
    <r>
      <rPr>
        <sz val="12"/>
        <color theme="1"/>
        <rFont val="Aptos Narrow"/>
        <family val="2"/>
        <scheme val="minor"/>
      </rPr>
      <t xml:space="preserve"> (Text)</t>
    </r>
  </si>
  <si>
    <t>Recipient Organization 1</t>
  </si>
  <si>
    <t>Recipient Organization 2</t>
  </si>
  <si>
    <t>Recipient Organization 3</t>
  </si>
  <si>
    <t>Total</t>
  </si>
  <si>
    <r>
      <rPr>
        <b/>
        <sz val="12"/>
        <color theme="1"/>
        <rFont val="Aptos Narrow"/>
        <family val="2"/>
        <scheme val="minor"/>
      </rPr>
      <t>% of budget</t>
    </r>
    <r>
      <rPr>
        <sz val="12"/>
        <color theme="1"/>
        <rFont val="Aptos Narrow"/>
        <family val="2"/>
        <scheme val="minor"/>
      </rPr>
      <t xml:space="preserve"> per activity  allocated to </t>
    </r>
    <r>
      <rPr>
        <b/>
        <sz val="12"/>
        <color theme="1"/>
        <rFont val="Aptos Narrow"/>
        <family val="2"/>
        <scheme val="minor"/>
      </rPr>
      <t>Gender Equality and Women's Empowerment (GEWE)</t>
    </r>
    <r>
      <rPr>
        <sz val="12"/>
        <color theme="1"/>
        <rFont val="Aptos Narrow"/>
        <family val="2"/>
        <scheme val="minor"/>
      </rPr>
      <t xml:space="preserve"> (if any):</t>
    </r>
  </si>
  <si>
    <r>
      <t xml:space="preserve">Current level of </t>
    </r>
    <r>
      <rPr>
        <b/>
        <sz val="12"/>
        <color theme="1"/>
        <rFont val="Aptos Narrow"/>
        <family val="2"/>
        <scheme val="minor"/>
      </rPr>
      <t xml:space="preserve">expenditure/ commitment </t>
    </r>
    <r>
      <rPr>
        <sz val="12"/>
        <color theme="1"/>
        <rFont val="Aptos Narrow"/>
        <family val="2"/>
        <scheme val="minor"/>
      </rPr>
      <t>(To be completed at time of project progress reporting)</t>
    </r>
    <r>
      <rPr>
        <b/>
        <sz val="12"/>
        <color theme="1"/>
        <rFont val="Aptos Narrow"/>
        <family val="2"/>
        <scheme val="minor"/>
      </rPr>
      <t xml:space="preserve"> </t>
    </r>
  </si>
  <si>
    <r>
      <rPr>
        <b/>
        <sz val="12"/>
        <color theme="1"/>
        <rFont val="Aptos Narrow"/>
        <family val="2"/>
        <scheme val="minor"/>
      </rPr>
      <t xml:space="preserve">GEWE justification </t>
    </r>
    <r>
      <rPr>
        <sz val="12"/>
        <color theme="1"/>
        <rFont val="Aptos Narrow"/>
        <family val="2"/>
        <scheme val="minor"/>
      </rPr>
      <t>(e.g. training includes session on gender equality, specific efforts made to ensure equal representation of women and men etc.)</t>
    </r>
  </si>
  <si>
    <r>
      <t xml:space="preserve">Any other </t>
    </r>
    <r>
      <rPr>
        <b/>
        <sz val="12"/>
        <color theme="1"/>
        <rFont val="Aptos Narrow"/>
        <family val="2"/>
        <scheme val="minor"/>
      </rPr>
      <t>remarks</t>
    </r>
    <r>
      <rPr>
        <sz val="12"/>
        <color theme="1"/>
        <rFont val="Aptos Narrow"/>
        <family val="2"/>
        <scheme val="minor"/>
      </rPr>
      <t xml:space="preserve"> (e.g. on types of inputs provided or budget justification, esp. for TA or travel costs)</t>
    </r>
  </si>
  <si>
    <t xml:space="preserve">OUTCOME 1: </t>
  </si>
  <si>
    <t>The PBF portfolio is well coordinated to ensure synergies and greater impact</t>
  </si>
  <si>
    <t>Output 1.1:</t>
  </si>
  <si>
    <t>PBF Secretariat is functional.</t>
  </si>
  <si>
    <t>Activity 1.1.1:</t>
  </si>
  <si>
    <t>Recruitment and salaries of Secretariat staff</t>
  </si>
  <si>
    <t>During the recruitment attention will be given on the equal number of women and men as candidates for the interview, if possible at least 50% women will be selected for the positions.</t>
  </si>
  <si>
    <t>Activity 1.1.2:</t>
  </si>
  <si>
    <t>PBF Secretariat Office set up within the UN RC Office (office furniture, general operating cost and equipment)</t>
  </si>
  <si>
    <t>Activity 1.1.3:</t>
  </si>
  <si>
    <t>PBF Secretariat capacity development supported, as needed, including for participation in PBSO community of practice</t>
  </si>
  <si>
    <t>Activity 1.1.4</t>
  </si>
  <si>
    <t>Guidance of the design of the transitional justice process, as per Strategic Results Framework Outcome 3</t>
  </si>
  <si>
    <t>During the recruitment attention will be given on the equal number of women and men as candidates for the interview, if possible at least 50% women will be selected for the positions. Consultants will pay specific focus on CRSV.</t>
  </si>
  <si>
    <t>Activity 1.1.5</t>
  </si>
  <si>
    <t>Activity 1.1.6</t>
  </si>
  <si>
    <t>Activity 1.1.7</t>
  </si>
  <si>
    <t>Activity 1.1.8</t>
  </si>
  <si>
    <t>Output Total</t>
  </si>
  <si>
    <t>Output 1.2:</t>
  </si>
  <si>
    <t xml:space="preserve">PBF portfolio programs respond to PBF programming quality criteria  </t>
  </si>
  <si>
    <t>Activity 1.2.1</t>
  </si>
  <si>
    <t>As needed, update mappings of peacebuilding actors (UN, Government, CSO, TFP) and interventions; identify funding gaps and programmatic entry points for PBF projects in line with PBF Strategic Results Framework</t>
  </si>
  <si>
    <t>Special efforts will be made to ensure adequate representation of women and men</t>
  </si>
  <si>
    <t>Activity 1.2.2</t>
  </si>
  <si>
    <t>Working closely with the Peace and Development Unit team, support regular updates of the conflict analysis in close collaboration with the UN, Government, CSO and TFP</t>
  </si>
  <si>
    <t>Activity 1.2.3</t>
  </si>
  <si>
    <t>Facilitate coordination and strategic support to ensure design quality of PBF projects in collaboration with UN entities in BiH and at HQ, Government, CSO and TFPs prior their submission to PBSO for approval.</t>
  </si>
  <si>
    <t>Activity 1.2.4</t>
  </si>
  <si>
    <t>Ensure at least 30% of the PBF funds are allocated to gender/women empowerment and that youth and women are included strongly in all PBF interventions</t>
  </si>
  <si>
    <t>WPS is a specific focus of the PBF Strategic results framework, gender included in other interventions</t>
  </si>
  <si>
    <t>Activity 1.2.5</t>
  </si>
  <si>
    <t>Support the UN System and partners to apply for the Fund’s annual competitive Gender and Youth Promotion Initiative</t>
  </si>
  <si>
    <t>Promotion of the PBF Gender Promotion Initiative</t>
  </si>
  <si>
    <t>Activity 1.2.6</t>
  </si>
  <si>
    <t>Activity 1.2.7</t>
  </si>
  <si>
    <t>Activity 1.2.8</t>
  </si>
  <si>
    <t>Output 1.3:</t>
  </si>
  <si>
    <t>Coordination mechanisms between projects and keys partners are created to achieve strategic results of the PBF portfolio and ensure coherence/synergies between PBF projects and activities.</t>
  </si>
  <si>
    <t>Activity 1.3.1</t>
  </si>
  <si>
    <t>Support the oversight role of the RC within the framework of the peacebuilding programming, in close collaboration with the PDU</t>
  </si>
  <si>
    <t>Activity 1.3.2</t>
  </si>
  <si>
    <t>Establish a standing coordination mechanism between UN agencies implementing PBF projects (monthly meetings or more often if needed)</t>
  </si>
  <si>
    <t>Activity 1.3.3</t>
  </si>
  <si>
    <t>Create a regular coordination mechanism at the technical level (Technical Committees) between implementing UN agencies, the Government, CSO and PBF projects (quarterly meetings or more often if needed – this can happen at portfolio or at project level)</t>
  </si>
  <si>
    <t>Activity 1.3.4</t>
  </si>
  <si>
    <t>Ensure synergies between projects during the design and implementation phases</t>
  </si>
  <si>
    <t>Activity 1.3.5</t>
  </si>
  <si>
    <t>Organization, if applicable, of regional meetings within the framework of regional projects and ensure coordination with other countries involved</t>
  </si>
  <si>
    <t>Activity 1.3.6</t>
  </si>
  <si>
    <t>Strengthen capacities of PBF recipient organizations and partners for a conflict sensitive approach, peacebuilding, M&amp;E, and gender sensitive peacebuilding programming, including through provision of training and workshops, as needed</t>
  </si>
  <si>
    <t>Activity 1.3.7</t>
  </si>
  <si>
    <t>Activity 1.3.8</t>
  </si>
  <si>
    <t>Output 1.4:</t>
  </si>
  <si>
    <t>Establishment and support to the functioning of the PBF Joint Steering Committee and other relevant oversight committees</t>
  </si>
  <si>
    <t>Activity 1.4.1</t>
  </si>
  <si>
    <t>Support the RC to spearhead establishment of a dedicated PBF Joint Steering Committee and, if needed, a technical committee</t>
  </si>
  <si>
    <t>Activity 1.4.2</t>
  </si>
  <si>
    <t>Organize and prepare regular Steering Committee meetings to provide oversight and strategic direction to the PBF portfolio.</t>
  </si>
  <si>
    <t>Activity 1.4.3</t>
  </si>
  <si>
    <t>Proactively identify peacebuilding issues and challenges to support and advise Steering Committee and PBF key partners.</t>
  </si>
  <si>
    <t>Activity 1.4.4</t>
  </si>
  <si>
    <t>Facilitate monitoring missions by Steering Committee to monitor PBF portfolio implementation, as requested.</t>
  </si>
  <si>
    <t>Activity 1.4.5</t>
  </si>
  <si>
    <t>Pro-actively support engagement with the Steering Committee and other development partners on eventual catalytic financing.</t>
  </si>
  <si>
    <t>Activity 1.4.6</t>
  </si>
  <si>
    <t>Activity 1.4.7</t>
  </si>
  <si>
    <t>Activity 1.4.8</t>
  </si>
  <si>
    <t xml:space="preserve">OUTCOME 2: </t>
  </si>
  <si>
    <t xml:space="preserve">Improved result tracking, learning and communications on PBF portfolio progress and impact </t>
  </si>
  <si>
    <t>Outcome 2.1</t>
  </si>
  <si>
    <t>Ensuring quality monitoring and evaluation of the PBF portfolio</t>
  </si>
  <si>
    <t>Activity 2.1.1</t>
  </si>
  <si>
    <t>Support Agency design and provide oversight of quality M&amp;E plans for all PBF projects, both individually and in synergy with each other to prevent duplication among PBF projects, and between PBF projects and other peacebuilding projects in the country</t>
  </si>
  <si>
    <t>Activity 2.1.2</t>
  </si>
  <si>
    <t>Review and help to ensure quality of the semi-annual, annual and final PBF project reports</t>
  </si>
  <si>
    <t>Activity 2.1.3</t>
  </si>
  <si>
    <t xml:space="preserve">Support independent assessment studies of the PBF portfolio, which PBSO may eventually conduct as well as provide quality oversight to individual project evaluation deliverables, in close cooperation with project recipient entities. </t>
  </si>
  <si>
    <t>Activity 2.1.4</t>
  </si>
  <si>
    <t>Regularly conduct field missions to monitor PBF projects and deliver mission reports to share with the RCO and PBSO/ECAD</t>
  </si>
  <si>
    <t>Activity 2.1.5</t>
  </si>
  <si>
    <t xml:space="preserve">Facilitate dialogue between benefiting communities and the PBF Joint Steering Committee via community monitoring mechanisms and ensure voices of the beneficiaries are strategically used to promote shared responsibilities. </t>
  </si>
  <si>
    <t>Activity 2.1.6</t>
  </si>
  <si>
    <t>Ensure knowledge and best practices management and communication via appropriate platforms for future peacebuilding activities</t>
  </si>
  <si>
    <t>Activity 2.1.7</t>
  </si>
  <si>
    <t xml:space="preserve">Prepare and implement the M&amp;E Plan for the PBF Strategic Results Framework including through contributing to high level data collection, cost-shared with PBF and other projects, and in partnership with government entities, to enable monitoring against the strategic indicators.  </t>
  </si>
  <si>
    <t>Activity 2.1.8</t>
  </si>
  <si>
    <t>Draft the annual progress report of the Peacebuilding Priority Plan through a consultative process and submit to the Steering Committee and consequently to PBSO in New York on 1 December of the following year at the latest.</t>
  </si>
  <si>
    <t>Gender sensitive reporting will be ensured</t>
  </si>
  <si>
    <t>Output 2.2</t>
  </si>
  <si>
    <t>Ensure strong communications and visibility of PBF Portfolio and its progress and lessons</t>
  </si>
  <si>
    <t>Activity 2.2.1</t>
  </si>
  <si>
    <t>Develop a communication strategy to promote visibility of the PBF activities and results in the country and among a range of stakeholders, including through story-telling</t>
  </si>
  <si>
    <t>Ensure gender responsive communications strategy and visibility</t>
  </si>
  <si>
    <t>Activity 2.2.2</t>
  </si>
  <si>
    <t>Support UNCT to improve visibility of the PBF activities in the country and internationally, in partnership with the project level efforts</t>
  </si>
  <si>
    <t>Activity 2.2.3</t>
  </si>
  <si>
    <t>Document, analyze and disseminate lessons learned from PBF projects execution in BiH and the region</t>
  </si>
  <si>
    <t>Activity 2.2.4</t>
  </si>
  <si>
    <t>Support RCO/AFPs in implementing the multi-stakeholder outreach communication strategies to raise awareness on PBF-funded work, enhance understanding on PBF comparative advantage and favor catalytic effects </t>
  </si>
  <si>
    <t>Activity 2.2.5</t>
  </si>
  <si>
    <t xml:space="preserve">Support resource mobilization efforts of UNCT to follow-up on PBF projects results/impact </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</si>
  <si>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</si>
  <si>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</si>
  <si>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</si>
  <si>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</si>
  <si>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</si>
  <si>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</si>
  <si>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</si>
  <si>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</si>
  <si>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</si>
  <si>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</si>
  <si>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</si>
  <si>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</si>
  <si>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</si>
  <si>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</si>
  <si>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</si>
  <si>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</si>
  <si>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</si>
  <si>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</si>
  <si>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</si>
  <si>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</si>
  <si>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</si>
  <si>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</si>
  <si>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</si>
  <si>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</si>
  <si>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</si>
  <si>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</si>
  <si>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</si>
  <si>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</si>
  <si>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</si>
  <si>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</si>
  <si>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</si>
  <si>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</si>
  <si>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</si>
  <si>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</si>
  <si>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</si>
  <si>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</si>
  <si>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</si>
  <si>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</si>
  <si>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</si>
  <si>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</si>
  <si>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</si>
  <si>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</si>
  <si>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</si>
  <si>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</si>
  <si>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</si>
  <si>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</si>
  <si>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</si>
  <si>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</si>
  <si>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</si>
  <si>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</si>
  <si>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</si>
  <si>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</si>
  <si>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</si>
  <si>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</si>
  <si>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</si>
  <si>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</si>
  <si>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</si>
  <si>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</si>
  <si>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</si>
  <si>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</si>
  <si>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</si>
  <si>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</si>
  <si>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</si>
  <si>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</si>
  <si>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</si>
  <si>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</si>
  <si>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</si>
  <si>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</si>
  <si>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</si>
  <si>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</si>
  <si>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</si>
  <si>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</si>
  <si>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</si>
  <si>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</si>
  <si>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</si>
  <si>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</si>
  <si>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</si>
  <si>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</si>
  <si>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</si>
  <si>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</si>
  <si>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</si>
  <si>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</si>
  <si>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</si>
  <si>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</si>
  <si>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</si>
  <si>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</si>
  <si>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</si>
  <si>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</si>
  <si>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</si>
  <si>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</si>
  <si>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</si>
  <si>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</si>
  <si>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</si>
  <si>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</si>
  <si>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</si>
  <si>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</si>
  <si>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</si>
  <si>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GMS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</si>
  <si>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</si>
  <si>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</si>
  <si>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</si>
  <si>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</si>
  <si>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</si>
  <si>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</si>
  <si>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</si>
  <si>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</si>
  <si>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</si>
  <si>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</si>
  <si>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</si>
  <si>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</si>
  <si>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Aptos Narrow"/>
        <family val="2"/>
        <scheme val="minor"/>
      </rPr>
      <t>(includes indirect costs)</t>
    </r>
  </si>
  <si>
    <t>Total Expenditure</t>
  </si>
  <si>
    <t>% Towards GEWE</t>
  </si>
  <si>
    <t>Delivery Rate:</t>
  </si>
  <si>
    <r>
      <t xml:space="preserve">$ Towards M&amp;E </t>
    </r>
    <r>
      <rPr>
        <sz val="11"/>
        <color theme="1"/>
        <rFont val="Aptos Narrow"/>
        <family val="2"/>
        <scheme val="minor"/>
      </rPr>
      <t>(includes indirect costs)</t>
    </r>
  </si>
  <si>
    <t>% Towards M&amp;E</t>
  </si>
  <si>
    <r>
      <t xml:space="preserve">Note: PBF does not accept projects with less than </t>
    </r>
    <r>
      <rPr>
        <b/>
        <sz val="11"/>
        <color theme="1"/>
        <rFont val="Aptos Narrow"/>
        <family val="2"/>
        <scheme val="minor"/>
      </rPr>
      <t>5%</t>
    </r>
    <r>
      <rPr>
        <sz val="11"/>
        <color theme="1"/>
        <rFont val="Aptos Narrow"/>
        <family val="2"/>
        <scheme val="minor"/>
      </rPr>
      <t xml:space="preserve"> towards M&amp;E and less than </t>
    </r>
    <r>
      <rPr>
        <b/>
        <sz val="11"/>
        <color theme="1"/>
        <rFont val="Aptos Narrow"/>
        <family val="2"/>
        <scheme val="minor"/>
      </rPr>
      <t xml:space="preserve">15% </t>
    </r>
    <r>
      <rPr>
        <sz val="11"/>
        <color theme="1"/>
        <rFont val="Aptos Narrow"/>
        <family val="2"/>
        <scheme val="minor"/>
      </rPr>
      <t xml:space="preserve">towards GEWE. These figures will show as </t>
    </r>
    <r>
      <rPr>
        <sz val="11"/>
        <color rgb="FFFF0000"/>
        <rFont val="Aptos Narrow"/>
        <family val="2"/>
        <scheme val="minor"/>
      </rPr>
      <t xml:space="preserve">red </t>
    </r>
    <r>
      <rPr>
        <sz val="11"/>
        <color theme="1"/>
        <rFont val="Aptos Narrow"/>
        <family val="2"/>
        <scheme val="minor"/>
      </rPr>
      <t xml:space="preserve">if this minimum threshold is not met.  </t>
    </r>
  </si>
  <si>
    <t>GEWE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</si>
</sst>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24"/>
      <color rgb="FF00B0F0"/>
      <name val="Aptos Narrow"/>
      <family val="2"/>
      <scheme val="minor"/>
    </font>
    <font>
      <b/>
      <sz val="36"/>
      <color theme="1"/>
      <name val="Aptos Narrow"/>
      <family val="2"/>
      <scheme val="minor"/>
    </font>
    <font>
      <sz val="36"/>
      <color theme="1"/>
      <name val="Aptos Narrow"/>
      <family val="2"/>
      <scheme val="minor"/>
    </font>
    <font>
      <b/>
      <sz val="14"/>
      <color theme="1"/>
      <name val="Aptos Narrow"/>
      <family val="2"/>
      <scheme val="minor"/>
    </font>
    <font>
      <b/>
      <sz val="12"/>
      <color theme="1"/>
      <name val="Aptos Narrow"/>
      <family val="2"/>
      <scheme val="minor"/>
    </font>
    <font>
      <b/>
      <sz val="20"/>
      <color theme="1"/>
      <name val="Aptos Narrow"/>
      <family val="2"/>
      <scheme val="minor"/>
    </font>
    <font>
      <sz val="12"/>
      <color theme="1"/>
      <name val="Aptos Narrow"/>
      <family val="2"/>
      <scheme val="minor"/>
    </font>
    <font>
      <b/>
      <sz val="12"/>
      <color rgb="FFFF0000"/>
      <name val="Aptos Narrow"/>
      <family val="2"/>
      <scheme val="minor"/>
    </font>
    <font>
      <sz val="12"/>
      <color rgb="FFFF0000"/>
      <name val="Aptos Narrow"/>
      <family val="2"/>
      <scheme val="minor"/>
    </font>
    <font>
      <sz val="12"/>
      <name val="Aptos Narrow"/>
      <family val="2"/>
      <scheme val="minor"/>
    </font>
    <font>
      <b/>
      <sz val="12"/>
      <color rgb="FF00000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theme="2" tint="-9.9978637043366805E-2"/>
        <bgColor indexed="64"/>
      </patternFill>
    </fill>
    <fill>
      <patternFill patternType="solid">
        <fgColor theme="7" tint="0.39997558519241921"/>
        <bgColor indexed="64"/>
      </patternFill>
    </fill>
  </fills>
  <borders count="2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44" fontId="6" fillId="0" borderId="0" xfId="1" applyFont="1" applyBorder="1" applyAlignment="1">
      <alignment wrapText="1"/>
    </xf>
    <xf numFmtId="44" fontId="6" fillId="2" borderId="0" xfId="1" applyFont="1" applyFill="1" applyBorder="1" applyAlignment="1">
      <alignment wrapText="1"/>
    </xf>
    <xf numFmtId="0" fontId="8" fillId="0" borderId="0" xfId="0" applyFont="1" applyAlignment="1">
      <alignment wrapText="1"/>
    </xf>
    <xf numFmtId="44" fontId="9" fillId="2" borderId="0" xfId="1" applyFont="1" applyFill="1" applyBorder="1" applyAlignment="1">
      <alignment horizontal="left" wrapText="1"/>
    </xf>
    <xf numFmtId="0" fontId="10" fillId="3"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xf numFmtId="0" fontId="11" fillId="0" borderId="0" xfId="0" applyFont="1" applyAlignment="1">
      <alignment horizontal="center" vertical="center" wrapText="1"/>
    </xf>
    <xf numFmtId="0" fontId="8" fillId="3" borderId="2" xfId="0" applyFont="1" applyFill="1" applyBorder="1" applyAlignment="1">
      <alignment vertical="center" wrapText="1"/>
    </xf>
    <xf numFmtId="44" fontId="12" fillId="0" borderId="0" xfId="1" applyFont="1" applyFill="1" applyBorder="1" applyAlignment="1" applyProtection="1">
      <alignment vertical="center" wrapText="1"/>
    </xf>
    <xf numFmtId="44" fontId="8" fillId="0" borderId="0" xfId="1" applyFont="1" applyFill="1" applyBorder="1" applyAlignment="1" applyProtection="1">
      <alignment vertical="center" wrapText="1"/>
    </xf>
    <xf numFmtId="0" fontId="10" fillId="3" borderId="2" xfId="0" applyFont="1" applyFill="1" applyBorder="1" applyAlignment="1">
      <alignment vertical="center" wrapText="1"/>
    </xf>
    <xf numFmtId="0" fontId="10" fillId="0" borderId="2" xfId="0" applyFont="1" applyBorder="1" applyAlignment="1" applyProtection="1">
      <alignment horizontal="left" vertical="top" wrapText="1"/>
      <protection locked="0"/>
    </xf>
    <xf numFmtId="44" fontId="10" fillId="2" borderId="2" xfId="1" applyFont="1" applyFill="1" applyBorder="1" applyAlignment="1" applyProtection="1">
      <alignment horizontal="center" vertical="center" wrapText="1"/>
      <protection locked="0"/>
    </xf>
    <xf numFmtId="44" fontId="10" fillId="0" borderId="2" xfId="1" applyFont="1" applyBorder="1" applyAlignment="1" applyProtection="1">
      <alignment horizontal="center" vertical="center" wrapText="1"/>
      <protection locked="0"/>
    </xf>
    <xf numFmtId="44" fontId="10" fillId="3" borderId="2" xfId="1" applyFont="1" applyFill="1" applyBorder="1" applyAlignment="1" applyProtection="1">
      <alignment horizontal="center" vertical="center" wrapText="1"/>
    </xf>
    <xf numFmtId="9" fontId="10" fillId="0" borderId="2" xfId="2" applyFont="1" applyBorder="1" applyAlignment="1" applyProtection="1">
      <alignment horizontal="center" vertical="center" wrapText="1"/>
      <protection locked="0"/>
    </xf>
    <xf numFmtId="49" fontId="10" fillId="0" borderId="2" xfId="1" applyNumberFormat="1" applyFont="1" applyBorder="1" applyAlignment="1" applyProtection="1">
      <alignment horizontal="left" wrapText="1"/>
      <protection locked="0"/>
    </xf>
    <xf numFmtId="44" fontId="10" fillId="0" borderId="0" xfId="1" applyFont="1" applyFill="1" applyBorder="1" applyAlignment="1" applyProtection="1">
      <alignment horizontal="center" vertical="center" wrapText="1"/>
    </xf>
    <xf numFmtId="0" fontId="10" fillId="3" borderId="2" xfId="0" applyFont="1" applyFill="1" applyBorder="1" applyAlignment="1">
      <alignment vertical="top" wrapText="1"/>
    </xf>
    <xf numFmtId="0" fontId="13" fillId="0" borderId="2" xfId="0" applyFont="1" applyBorder="1" applyAlignment="1" applyProtection="1">
      <alignment horizontal="left" vertical="top" wrapText="1"/>
      <protection locked="0"/>
    </xf>
    <xf numFmtId="44" fontId="13" fillId="0" borderId="2" xfId="1" applyFont="1" applyBorder="1" applyAlignment="1" applyProtection="1">
      <alignment horizontal="center" vertical="center" wrapText="1"/>
      <protection locked="0"/>
    </xf>
    <xf numFmtId="0" fontId="10" fillId="2" borderId="2" xfId="0" applyFont="1" applyFill="1" applyBorder="1" applyAlignment="1" applyProtection="1">
      <alignment horizontal="left" vertical="top" wrapText="1"/>
      <protection locked="0"/>
    </xf>
    <xf numFmtId="9" fontId="10" fillId="2" borderId="2" xfId="2" applyFont="1" applyFill="1" applyBorder="1" applyAlignment="1" applyProtection="1">
      <alignment horizontal="center" vertical="center" wrapText="1"/>
      <protection locked="0"/>
    </xf>
    <xf numFmtId="49" fontId="10" fillId="2" borderId="2" xfId="1" applyNumberFormat="1" applyFont="1" applyFill="1" applyBorder="1" applyAlignment="1" applyProtection="1">
      <alignment horizontal="left" wrapText="1"/>
      <protection locked="0"/>
    </xf>
    <xf numFmtId="0" fontId="0" fillId="2" borderId="0" xfId="0" applyFill="1" applyAlignment="1">
      <alignment wrapText="1"/>
    </xf>
    <xf numFmtId="44" fontId="8" fillId="3" borderId="2" xfId="1" applyFont="1" applyFill="1" applyBorder="1" applyAlignment="1" applyProtection="1">
      <alignment horizontal="center" vertical="center" wrapText="1"/>
    </xf>
    <xf numFmtId="44" fontId="8" fillId="2" borderId="2" xfId="1" applyFont="1" applyFill="1" applyBorder="1" applyAlignment="1" applyProtection="1">
      <alignment horizontal="center" vertical="center" wrapText="1"/>
    </xf>
    <xf numFmtId="44" fontId="8" fillId="0" borderId="0" xfId="1" applyFont="1" applyFill="1" applyBorder="1" applyAlignment="1" applyProtection="1">
      <alignment horizontal="center" vertical="center" wrapText="1"/>
    </xf>
    <xf numFmtId="0" fontId="13" fillId="0" borderId="0" xfId="0" applyFont="1" applyAlignment="1" applyProtection="1">
      <alignment horizontal="left" wrapText="1"/>
      <protection locked="0"/>
    </xf>
    <xf numFmtId="0" fontId="10" fillId="0" borderId="2" xfId="0" applyFont="1" applyBorder="1" applyAlignment="1" applyProtection="1">
      <alignment vertical="top" wrapText="1"/>
      <protection locked="0"/>
    </xf>
    <xf numFmtId="44" fontId="8" fillId="3" borderId="6" xfId="1" applyFont="1" applyFill="1" applyBorder="1" applyAlignment="1" applyProtection="1">
      <alignment horizontal="center" vertical="center" wrapText="1"/>
    </xf>
    <xf numFmtId="44" fontId="13" fillId="2" borderId="2" xfId="1" applyFont="1" applyFill="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10" fillId="2" borderId="0" xfId="0" applyFont="1" applyFill="1" applyAlignment="1" applyProtection="1">
      <alignment horizontal="left" vertical="top" wrapText="1"/>
      <protection locked="0"/>
    </xf>
    <xf numFmtId="44" fontId="10" fillId="2" borderId="0" xfId="1" applyFont="1" applyFill="1" applyBorder="1" applyAlignment="1" applyProtection="1">
      <alignment horizontal="center" vertical="center" wrapText="1"/>
      <protection locked="0"/>
    </xf>
    <xf numFmtId="44" fontId="14" fillId="4" borderId="2" xfId="0" applyNumberFormat="1" applyFont="1" applyFill="1" applyBorder="1" applyAlignment="1">
      <alignment horizontal="center" vertical="center" wrapText="1"/>
    </xf>
    <xf numFmtId="44" fontId="14" fillId="5" borderId="2" xfId="0" applyNumberFormat="1" applyFont="1" applyFill="1" applyBorder="1" applyAlignment="1">
      <alignment horizontal="center" vertical="center" wrapText="1"/>
    </xf>
    <xf numFmtId="0" fontId="13" fillId="0" borderId="0" xfId="0" applyFont="1" applyAlignment="1" applyProtection="1">
      <alignment wrapText="1"/>
      <protection locked="0"/>
    </xf>
    <xf numFmtId="0" fontId="13" fillId="0" borderId="0" xfId="0" applyFont="1" applyAlignment="1" applyProtection="1">
      <alignment vertical="top" wrapText="1"/>
      <protection locked="0"/>
    </xf>
    <xf numFmtId="0" fontId="8" fillId="2" borderId="0" xfId="0" applyFont="1" applyFill="1" applyAlignment="1">
      <alignment vertical="center" wrapText="1"/>
    </xf>
    <xf numFmtId="44" fontId="10" fillId="2" borderId="0" xfId="1" applyFont="1" applyFill="1" applyBorder="1" applyAlignment="1" applyProtection="1">
      <alignment vertical="center" wrapText="1"/>
      <protection locked="0"/>
    </xf>
    <xf numFmtId="0" fontId="8" fillId="0" borderId="0" xfId="0" applyFont="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44" fontId="10" fillId="0" borderId="2" xfId="1" applyFont="1" applyBorder="1" applyAlignment="1" applyProtection="1">
      <alignment vertical="center" wrapText="1"/>
      <protection locked="0"/>
    </xf>
    <xf numFmtId="44" fontId="10" fillId="3" borderId="2" xfId="1" applyFont="1" applyFill="1" applyBorder="1" applyAlignment="1" applyProtection="1">
      <alignment vertical="center" wrapText="1"/>
    </xf>
    <xf numFmtId="9" fontId="10" fillId="0" borderId="2" xfId="2" applyFont="1" applyBorder="1" applyAlignment="1" applyProtection="1">
      <alignment vertical="center" wrapText="1"/>
      <protection locked="0"/>
    </xf>
    <xf numFmtId="44" fontId="10" fillId="2" borderId="2" xfId="1" applyFont="1" applyFill="1" applyBorder="1" applyAlignment="1" applyProtection="1">
      <alignment vertical="center" wrapText="1"/>
      <protection locked="0"/>
    </xf>
    <xf numFmtId="49" fontId="10" fillId="0" borderId="2" xfId="0" applyNumberFormat="1" applyFont="1" applyBorder="1" applyAlignment="1" applyProtection="1">
      <alignment horizontal="left" wrapText="1"/>
      <protection locked="0"/>
    </xf>
    <xf numFmtId="0" fontId="10" fillId="2" borderId="5" xfId="0" applyFont="1" applyFill="1" applyBorder="1" applyAlignment="1" applyProtection="1">
      <alignment vertical="center" wrapText="1"/>
      <protection locked="0"/>
    </xf>
    <xf numFmtId="4" fontId="10" fillId="0" borderId="2" xfId="1" applyNumberFormat="1" applyFont="1" applyBorder="1" applyAlignment="1" applyProtection="1">
      <alignment vertical="center" wrapText="1"/>
      <protection locked="0"/>
    </xf>
    <xf numFmtId="0" fontId="8" fillId="3" borderId="7" xfId="0" applyFont="1" applyFill="1" applyBorder="1" applyAlignment="1">
      <alignment vertical="center" wrapText="1"/>
    </xf>
    <xf numFmtId="9" fontId="10" fillId="0" borderId="2" xfId="1" applyNumberFormat="1" applyFont="1" applyBorder="1" applyAlignment="1" applyProtection="1">
      <alignment vertical="center" wrapText="1"/>
      <protection locked="0"/>
    </xf>
    <xf numFmtId="0" fontId="8" fillId="6" borderId="2" xfId="0" applyFont="1" applyFill="1" applyBorder="1" applyAlignment="1" applyProtection="1">
      <alignment vertical="center" wrapText="1"/>
      <protection locked="0"/>
    </xf>
    <xf numFmtId="44" fontId="8" fillId="6" borderId="2" xfId="1" applyFont="1" applyFill="1" applyBorder="1" applyAlignment="1" applyProtection="1">
      <alignment vertical="center" wrapText="1"/>
    </xf>
    <xf numFmtId="0" fontId="8" fillId="2" borderId="0" xfId="0" applyFont="1" applyFill="1" applyAlignment="1" applyProtection="1">
      <alignment vertical="center" wrapText="1"/>
      <protection locked="0"/>
    </xf>
    <xf numFmtId="0" fontId="10" fillId="2" borderId="0" xfId="0" applyFont="1" applyFill="1" applyAlignment="1">
      <alignment vertical="center" wrapText="1"/>
    </xf>
    <xf numFmtId="0" fontId="10" fillId="3" borderId="15" xfId="0" applyFont="1" applyFill="1" applyBorder="1" applyAlignment="1">
      <alignment vertical="center" wrapText="1"/>
    </xf>
    <xf numFmtId="44" fontId="10" fillId="3" borderId="2" xfId="0" applyNumberFormat="1" applyFont="1" applyFill="1" applyBorder="1" applyAlignment="1">
      <alignment vertical="center" wrapText="1"/>
    </xf>
    <xf numFmtId="44" fontId="10" fillId="3" borderId="16" xfId="0" applyNumberFormat="1" applyFont="1" applyFill="1" applyBorder="1" applyAlignment="1">
      <alignment vertical="center" wrapText="1"/>
    </xf>
    <xf numFmtId="44" fontId="10" fillId="0" borderId="0" xfId="1" applyFont="1" applyFill="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Alignment="1">
      <alignment vertical="center" wrapText="1"/>
    </xf>
    <xf numFmtId="0" fontId="8" fillId="3" borderId="17" xfId="0" applyFont="1" applyFill="1" applyBorder="1" applyAlignment="1">
      <alignment vertical="center" wrapText="1"/>
    </xf>
    <xf numFmtId="44" fontId="8" fillId="3" borderId="18" xfId="1" applyFont="1" applyFill="1" applyBorder="1" applyAlignment="1" applyProtection="1">
      <alignment vertical="center" wrapText="1"/>
    </xf>
    <xf numFmtId="44" fontId="8" fillId="3" borderId="19" xfId="1" applyFont="1" applyFill="1" applyBorder="1" applyAlignment="1" applyProtection="1">
      <alignment vertical="center" wrapText="1"/>
    </xf>
    <xf numFmtId="44" fontId="0" fillId="0" borderId="0" xfId="1" applyFont="1" applyBorder="1" applyAlignment="1">
      <alignment wrapText="1"/>
    </xf>
    <xf numFmtId="44" fontId="0" fillId="2" borderId="0" xfId="1" applyFont="1" applyFill="1" applyBorder="1" applyAlignment="1">
      <alignment wrapText="1"/>
    </xf>
    <xf numFmtId="44" fontId="8" fillId="2" borderId="0" xfId="1" applyFont="1" applyFill="1" applyBorder="1" applyAlignment="1">
      <alignment vertical="center" wrapText="1"/>
    </xf>
    <xf numFmtId="44" fontId="8" fillId="2" borderId="0" xfId="0" applyNumberFormat="1" applyFont="1" applyFill="1" applyAlignment="1">
      <alignment vertical="center" wrapText="1"/>
    </xf>
    <xf numFmtId="44" fontId="8" fillId="2" borderId="0" xfId="1" applyFont="1" applyFill="1" applyBorder="1" applyAlignment="1" applyProtection="1">
      <alignment horizontal="center" vertical="center" wrapText="1"/>
    </xf>
    <xf numFmtId="0" fontId="8" fillId="3" borderId="15" xfId="0" applyFont="1" applyFill="1" applyBorder="1" applyAlignment="1">
      <alignment horizontal="center" vertical="center" wrapText="1"/>
    </xf>
    <xf numFmtId="44" fontId="8" fillId="2" borderId="0" xfId="1" applyFont="1" applyFill="1" applyBorder="1" applyAlignment="1" applyProtection="1">
      <alignment vertical="center" wrapText="1"/>
      <protection locked="0"/>
    </xf>
    <xf numFmtId="0" fontId="8" fillId="3" borderId="15" xfId="0" applyFont="1" applyFill="1" applyBorder="1" applyAlignment="1">
      <alignment vertical="center" wrapText="1"/>
    </xf>
    <xf numFmtId="44" fontId="8" fillId="3" borderId="2" xfId="1" applyFont="1" applyFill="1" applyBorder="1" applyAlignment="1" applyProtection="1">
      <alignment vertical="center" wrapText="1"/>
    </xf>
    <xf numFmtId="44" fontId="8" fillId="3" borderId="3" xfId="1" applyFont="1" applyFill="1" applyBorder="1" applyAlignment="1" applyProtection="1">
      <alignment vertical="center" wrapText="1"/>
    </xf>
    <xf numFmtId="9" fontId="8" fillId="2" borderId="16" xfId="2" applyFont="1" applyFill="1" applyBorder="1" applyAlignment="1" applyProtection="1">
      <alignment vertical="center" wrapText="1"/>
      <protection locked="0"/>
    </xf>
    <xf numFmtId="0" fontId="8" fillId="3" borderId="11" xfId="0" applyFont="1" applyFill="1" applyBorder="1" applyAlignment="1">
      <alignment vertical="center" wrapText="1"/>
    </xf>
    <xf numFmtId="44" fontId="8" fillId="3" borderId="20" xfId="1" applyFont="1" applyFill="1" applyBorder="1" applyAlignment="1" applyProtection="1">
      <alignment vertical="center" wrapText="1"/>
    </xf>
    <xf numFmtId="9" fontId="8" fillId="2" borderId="12" xfId="2" applyFont="1" applyFill="1" applyBorder="1" applyAlignment="1" applyProtection="1">
      <alignment vertical="center" wrapText="1"/>
      <protection locked="0"/>
    </xf>
    <xf numFmtId="44" fontId="8" fillId="2" borderId="0" xfId="1" applyFont="1" applyFill="1" applyBorder="1" applyAlignment="1" applyProtection="1">
      <alignment horizontal="right" vertical="center" wrapText="1"/>
      <protection locked="0"/>
    </xf>
    <xf numFmtId="9" fontId="8" fillId="2" borderId="12" xfId="2" applyFont="1" applyFill="1" applyBorder="1" applyAlignment="1" applyProtection="1">
      <alignment horizontal="right" vertical="center" wrapText="1"/>
      <protection locked="0"/>
    </xf>
    <xf numFmtId="44" fontId="8" fillId="2" borderId="0" xfId="1" applyFont="1" applyFill="1" applyBorder="1" applyAlignment="1" applyProtection="1">
      <alignment vertical="center" wrapText="1"/>
    </xf>
    <xf numFmtId="9" fontId="8" fillId="3" borderId="19" xfId="2" applyFont="1" applyFill="1" applyBorder="1" applyAlignment="1" applyProtection="1">
      <alignment vertical="center" wrapText="1"/>
    </xf>
    <xf numFmtId="44" fontId="8" fillId="0" borderId="0" xfId="1" applyFont="1" applyFill="1" applyBorder="1" applyAlignment="1">
      <alignment vertical="center" wrapText="1"/>
    </xf>
    <xf numFmtId="0" fontId="8" fillId="0" borderId="0" xfId="0" applyFont="1" applyAlignment="1">
      <alignment vertical="center" wrapText="1"/>
    </xf>
    <xf numFmtId="44" fontId="8" fillId="0" borderId="0" xfId="0" applyNumberFormat="1" applyFont="1" applyAlignment="1">
      <alignment vertical="center" wrapText="1"/>
    </xf>
    <xf numFmtId="0" fontId="3" fillId="3" borderId="21" xfId="0" applyFont="1" applyFill="1" applyBorder="1" applyAlignment="1">
      <alignment horizontal="left" vertical="center" wrapText="1"/>
    </xf>
    <xf numFmtId="44" fontId="8" fillId="3" borderId="22" xfId="0" applyNumberFormat="1" applyFont="1" applyFill="1" applyBorder="1" applyAlignment="1">
      <alignment vertical="center" wrapText="1"/>
    </xf>
    <xf numFmtId="44" fontId="8" fillId="3" borderId="21" xfId="0" applyNumberFormat="1" applyFont="1" applyFill="1" applyBorder="1" applyAlignment="1">
      <alignment vertical="center" wrapText="1"/>
    </xf>
    <xf numFmtId="44" fontId="0" fillId="3" borderId="22" xfId="1" applyFont="1" applyFill="1" applyBorder="1" applyAlignment="1">
      <alignment vertical="center" wrapText="1"/>
    </xf>
    <xf numFmtId="44" fontId="0" fillId="2" borderId="0" xfId="1" applyFont="1" applyFill="1" applyBorder="1" applyAlignment="1">
      <alignment vertical="center" wrapText="1"/>
    </xf>
    <xf numFmtId="0" fontId="3" fillId="3" borderId="15" xfId="0" applyFont="1" applyFill="1" applyBorder="1" applyAlignment="1">
      <alignment horizontal="left" vertical="center" wrapText="1"/>
    </xf>
    <xf numFmtId="10" fontId="8" fillId="3" borderId="16" xfId="2" applyNumberFormat="1" applyFont="1" applyFill="1" applyBorder="1" applyAlignment="1" applyProtection="1">
      <alignment wrapText="1"/>
    </xf>
    <xf numFmtId="9" fontId="8" fillId="2" borderId="0" xfId="2" applyFont="1" applyFill="1" applyBorder="1" applyAlignment="1">
      <alignment wrapText="1"/>
    </xf>
    <xf numFmtId="0" fontId="0" fillId="3" borderId="17" xfId="0" applyFill="1" applyBorder="1" applyAlignment="1">
      <alignment wrapText="1"/>
    </xf>
    <xf numFmtId="9" fontId="0" fillId="2" borderId="0" xfId="2" applyFont="1" applyFill="1" applyBorder="1" applyAlignment="1">
      <alignment wrapText="1"/>
    </xf>
    <xf numFmtId="0" fontId="3" fillId="2" borderId="0" xfId="0" applyFont="1" applyFill="1" applyAlignment="1">
      <alignment horizontal="center" vertical="center" wrapText="1"/>
    </xf>
    <xf numFmtId="44" fontId="8" fillId="3" borderId="16" xfId="2" applyNumberFormat="1" applyFont="1" applyFill="1" applyBorder="1" applyAlignment="1" applyProtection="1">
      <alignment wrapText="1"/>
    </xf>
    <xf numFmtId="44" fontId="8" fillId="2" borderId="0" xfId="2" applyNumberFormat="1" applyFont="1" applyFill="1" applyBorder="1" applyAlignment="1">
      <alignment wrapText="1"/>
    </xf>
    <xf numFmtId="44" fontId="0" fillId="0" borderId="0" xfId="1" applyFont="1" applyFill="1" applyBorder="1" applyAlignment="1">
      <alignment wrapText="1"/>
    </xf>
    <xf numFmtId="0" fontId="0" fillId="2" borderId="0" xfId="0" applyFill="1" applyAlignment="1">
      <alignment horizontal="center" vertical="center" wrapText="1"/>
    </xf>
    <xf numFmtId="0" fontId="0" fillId="0" borderId="2" xfId="0" applyBorder="1" applyAlignment="1">
      <alignment wrapText="1"/>
    </xf>
    <xf numFmtId="44" fontId="0" fillId="0" borderId="2" xfId="1" applyFont="1" applyBorder="1" applyAlignment="1">
      <alignment wrapText="1"/>
    </xf>
    <xf numFmtId="10" fontId="0" fillId="3" borderId="19" xfId="2" applyNumberFormat="1" applyFont="1" applyFill="1" applyBorder="1" applyAlignment="1">
      <alignment wrapText="1"/>
    </xf>
    <xf numFmtId="0" fontId="8" fillId="2" borderId="3"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7" fillId="0" borderId="1" xfId="0" applyFont="1" applyBorder="1" applyAlignment="1">
      <alignment horizontal="left" wrapText="1"/>
    </xf>
    <xf numFmtId="49" fontId="8" fillId="2" borderId="3" xfId="0" applyNumberFormat="1" applyFont="1" applyFill="1" applyBorder="1" applyAlignment="1" applyProtection="1">
      <alignment horizontal="left" vertical="top" wrapText="1"/>
      <protection locked="0"/>
    </xf>
    <xf numFmtId="49" fontId="8" fillId="2" borderId="4" xfId="0" applyNumberFormat="1" applyFont="1" applyFill="1" applyBorder="1" applyAlignment="1" applyProtection="1">
      <alignment horizontal="left" vertical="top" wrapText="1"/>
      <protection locked="0"/>
    </xf>
    <xf numFmtId="49" fontId="8" fillId="2" borderId="5" xfId="0" applyNumberFormat="1" applyFont="1" applyFill="1" applyBorder="1" applyAlignment="1" applyProtection="1">
      <alignment horizontal="left" vertical="top" wrapText="1"/>
      <protection locked="0"/>
    </xf>
    <xf numFmtId="0" fontId="8" fillId="2" borderId="3" xfId="0" applyFont="1" applyFill="1" applyBorder="1" applyAlignment="1" applyProtection="1">
      <alignment vertical="top" wrapText="1"/>
      <protection locked="0"/>
    </xf>
    <xf numFmtId="0" fontId="8" fillId="2" borderId="4" xfId="0" applyFont="1" applyFill="1" applyBorder="1" applyAlignment="1" applyProtection="1">
      <alignment vertical="top" wrapText="1"/>
      <protection locked="0"/>
    </xf>
    <xf numFmtId="0" fontId="8" fillId="2" borderId="5" xfId="0" applyFont="1" applyFill="1" applyBorder="1" applyAlignment="1" applyProtection="1">
      <alignment vertical="top" wrapText="1"/>
      <protection locked="0"/>
    </xf>
    <xf numFmtId="0" fontId="10" fillId="2"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44" fontId="8" fillId="3" borderId="6" xfId="1" applyFont="1" applyFill="1" applyBorder="1" applyAlignment="1" applyProtection="1">
      <alignment horizontal="center" vertical="center" wrapText="1"/>
      <protection locked="0"/>
    </xf>
    <xf numFmtId="44" fontId="8" fillId="3" borderId="7" xfId="1" applyFont="1" applyFill="1" applyBorder="1" applyAlignment="1" applyProtection="1">
      <alignment horizontal="center" vertical="center" wrapText="1"/>
      <protection locked="0"/>
    </xf>
    <xf numFmtId="44" fontId="8" fillId="3" borderId="12" xfId="1" applyFont="1" applyFill="1" applyBorder="1" applyAlignment="1" applyProtection="1">
      <alignment horizontal="center" vertical="center" wrapText="1"/>
    </xf>
    <xf numFmtId="44" fontId="8" fillId="3" borderId="14" xfId="1" applyFont="1" applyFill="1" applyBorder="1" applyAlignment="1" applyProtection="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0" borderId="0" xfId="0" applyFont="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7" borderId="17" xfId="0" applyFill="1" applyBorder="1" applyAlignment="1">
      <alignment horizontal="center" vertical="center" wrapText="1"/>
    </xf>
    <xf numFmtId="0" fontId="0" fillId="7" borderId="19" xfId="0"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cellXfs>
  <cellStyles count="3">
    <cellStyle name="Currency 2" xfId="1" xr:uid="{08C09360-4917-43F5-98F1-6C0717E0D51A}"/>
    <cellStyle name="Normal" xfId="0" builtinId="0"/>
    <cellStyle name="Percent 2" xfId="2" xr:uid="{F04A9EBA-658D-49D0-8B8C-6B357440EB7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dp.sharepoint.com/teams/BIH/PBFSecretariat/Shared%20Documents/06%20Reports/Project%20report%2015%20June%202026/PBF%2001001600_Financial%20report_June%202026_final.xlsx" TargetMode="External"/><Relationship Id="rId1" Type="http://schemas.openxmlformats.org/officeDocument/2006/relationships/externalLinkPath" Target="PBF%2001001600_Financial%20report_June%202026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Instructions"/>
      <sheetName val="1) Budget Table"/>
      <sheetName val="2) By Category"/>
      <sheetName val="3) Explanatory Notes"/>
      <sheetName val="4) -For PBSO Use-"/>
      <sheetName val="5) -For MPTF Use-"/>
      <sheetName val="1. AAA"/>
      <sheetName val="2. Payroll"/>
      <sheetName val="3. Pivot by Activity"/>
      <sheetName val="4. Pivot by Category"/>
      <sheetName val="Contol PIVOT"/>
      <sheetName val="PO Balance Report"/>
      <sheetName val="5. Commitments"/>
      <sheetName val="Financial Report"/>
    </sheetNames>
    <sheetDataSet>
      <sheetData sheetId="0"/>
      <sheetData sheetId="1"/>
      <sheetData sheetId="2"/>
      <sheetData sheetId="3"/>
      <sheetData sheetId="4"/>
      <sheetData sheetId="5"/>
      <sheetData sheetId="6"/>
      <sheetData sheetId="7"/>
      <sheetData sheetId="8"/>
      <sheetData sheetId="9">
        <row r="6">
          <cell r="N6">
            <v>792780.20999999985</v>
          </cell>
        </row>
        <row r="7">
          <cell r="N7">
            <v>53907.19</v>
          </cell>
        </row>
        <row r="8">
          <cell r="N8">
            <v>7968.32</v>
          </cell>
        </row>
        <row r="9">
          <cell r="N9">
            <v>65452.94000000001</v>
          </cell>
        </row>
        <row r="10">
          <cell r="N10">
            <v>10840.25</v>
          </cell>
        </row>
        <row r="11">
          <cell r="N11">
            <v>7728.17</v>
          </cell>
        </row>
        <row r="12">
          <cell r="N12">
            <v>4611.84</v>
          </cell>
        </row>
        <row r="13">
          <cell r="N13">
            <v>219.97000000000054</v>
          </cell>
        </row>
        <row r="14">
          <cell r="N14">
            <v>5049.09</v>
          </cell>
        </row>
        <row r="15">
          <cell r="N15">
            <v>23216.639999999996</v>
          </cell>
        </row>
        <row r="16">
          <cell r="N16">
            <v>3100.7200000000007</v>
          </cell>
        </row>
        <row r="17">
          <cell r="N17">
            <v>866.81000000000017</v>
          </cell>
        </row>
        <row r="18">
          <cell r="N18">
            <v>155.80000000000004</v>
          </cell>
        </row>
        <row r="19">
          <cell r="N19">
            <v>4607.9600000000009</v>
          </cell>
        </row>
        <row r="20">
          <cell r="N20">
            <v>944.08999999999992</v>
          </cell>
        </row>
        <row r="21">
          <cell r="N21">
            <v>795.29</v>
          </cell>
        </row>
        <row r="22">
          <cell r="N22">
            <v>34801.83</v>
          </cell>
        </row>
        <row r="23">
          <cell r="N23">
            <v>2778.8600000000006</v>
          </cell>
        </row>
        <row r="24">
          <cell r="N24">
            <v>15526.51</v>
          </cell>
        </row>
        <row r="25">
          <cell r="N25">
            <v>27671.919999999995</v>
          </cell>
        </row>
        <row r="26">
          <cell r="N26">
            <v>34151.850000000006</v>
          </cell>
        </row>
        <row r="27">
          <cell r="N27">
            <v>1103.52</v>
          </cell>
        </row>
        <row r="28">
          <cell r="N28">
            <v>62095.06</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FFF1-890F-4F34-A4B3-C8424B2F0AD6}">
  <dimension ref="A1:L221"/>
  <sheetViews>
    <sheetView tabSelected="1" topLeftCell="D191" zoomScale="86" zoomScaleNormal="86" workbookViewId="0">
      <selection activeCell="J199" sqref="J199"/>
    </sheetView>
  </sheetViews>
  <sheetFormatPr defaultColWidth="9.33203125" defaultRowHeight="14.4" x14ac:dyDescent="0.3"/>
  <cols>
    <col min="1" max="1" width="9.33203125" style="1"/>
    <col min="2" max="2" width="30.6640625" style="1" customWidth="1"/>
    <col min="3" max="3" width="32.44140625" style="1" customWidth="1"/>
    <col min="4" max="4" width="25.33203125" style="1" customWidth="1"/>
    <col min="5" max="6" width="25.6640625" style="1" customWidth="1"/>
    <col min="7" max="7" width="23.33203125" style="1" customWidth="1"/>
    <col min="8" max="8" width="22.44140625" style="1" customWidth="1"/>
    <col min="9" max="9" width="22.44140625" style="71" customWidth="1"/>
    <col min="10" max="10" width="29.44140625" style="72" customWidth="1"/>
    <col min="11" max="11" width="30.33203125" style="1" customWidth="1"/>
    <col min="12" max="12" width="18.6640625" style="1" customWidth="1"/>
    <col min="13" max="13" width="9.33203125" style="1"/>
    <col min="14" max="14" width="17.6640625" style="1" customWidth="1"/>
    <col min="15" max="15" width="26.44140625" style="1" customWidth="1"/>
    <col min="16" max="16" width="22.44140625" style="1" customWidth="1"/>
    <col min="17" max="17" width="29.6640625" style="1" customWidth="1"/>
    <col min="18" max="18" width="23.44140625" style="1" customWidth="1"/>
    <col min="19" max="19" width="18.44140625" style="1" customWidth="1"/>
    <col min="20" max="20" width="17.44140625" style="1" customWidth="1"/>
    <col min="21" max="21" width="25.33203125" style="1" customWidth="1"/>
    <col min="22" max="16384" width="9.33203125" style="1"/>
  </cols>
  <sheetData>
    <row r="1" spans="1:12" ht="30.75" customHeight="1" x14ac:dyDescent="0.9">
      <c r="B1" s="113" t="s">
        <v>0</v>
      </c>
      <c r="C1" s="113"/>
      <c r="D1" s="113"/>
      <c r="E1" s="113"/>
      <c r="F1" s="2"/>
      <c r="G1" s="2"/>
      <c r="H1" s="3"/>
      <c r="I1" s="4"/>
      <c r="J1" s="5"/>
      <c r="K1" s="3"/>
    </row>
    <row r="2" spans="1:12" ht="16.5" customHeight="1" x14ac:dyDescent="0.5">
      <c r="B2" s="114" t="s">
        <v>1</v>
      </c>
      <c r="C2" s="114"/>
      <c r="D2" s="114"/>
      <c r="E2" s="114"/>
      <c r="F2" s="6"/>
      <c r="G2" s="6"/>
      <c r="H2" s="6"/>
      <c r="I2" s="7"/>
      <c r="J2" s="7"/>
    </row>
    <row r="4" spans="1:12" ht="119.25" customHeight="1" x14ac:dyDescent="0.3">
      <c r="B4" s="8" t="s">
        <v>2</v>
      </c>
      <c r="C4" s="8" t="s">
        <v>3</v>
      </c>
      <c r="D4" s="9" t="s">
        <v>4</v>
      </c>
      <c r="E4" s="9" t="s">
        <v>5</v>
      </c>
      <c r="F4" s="9" t="s">
        <v>6</v>
      </c>
      <c r="G4" s="10" t="s">
        <v>7</v>
      </c>
      <c r="H4" s="8" t="s">
        <v>8</v>
      </c>
      <c r="I4" s="8" t="s">
        <v>9</v>
      </c>
      <c r="J4" s="8" t="s">
        <v>10</v>
      </c>
      <c r="K4" s="8" t="s">
        <v>11</v>
      </c>
      <c r="L4" s="11"/>
    </row>
    <row r="5" spans="1:12" ht="51" customHeight="1" x14ac:dyDescent="0.3">
      <c r="B5" s="12" t="s">
        <v>12</v>
      </c>
      <c r="C5" s="115" t="s">
        <v>13</v>
      </c>
      <c r="D5" s="116"/>
      <c r="E5" s="116"/>
      <c r="F5" s="116"/>
      <c r="G5" s="116"/>
      <c r="H5" s="116"/>
      <c r="I5" s="116"/>
      <c r="J5" s="116"/>
      <c r="K5" s="117"/>
      <c r="L5" s="13"/>
    </row>
    <row r="6" spans="1:12" ht="51" customHeight="1" x14ac:dyDescent="0.3">
      <c r="B6" s="12" t="s">
        <v>14</v>
      </c>
      <c r="C6" s="115" t="s">
        <v>15</v>
      </c>
      <c r="D6" s="116"/>
      <c r="E6" s="116"/>
      <c r="F6" s="116"/>
      <c r="G6" s="116"/>
      <c r="H6" s="116"/>
      <c r="I6" s="116"/>
      <c r="J6" s="116"/>
      <c r="K6" s="117"/>
      <c r="L6" s="14"/>
    </row>
    <row r="7" spans="1:12" ht="109.2" x14ac:dyDescent="0.3">
      <c r="B7" s="15" t="s">
        <v>16</v>
      </c>
      <c r="C7" s="16" t="s">
        <v>17</v>
      </c>
      <c r="D7" s="17">
        <v>687500</v>
      </c>
      <c r="E7" s="18"/>
      <c r="F7" s="18"/>
      <c r="G7" s="19">
        <f>SUM(D7:F7)</f>
        <v>687500</v>
      </c>
      <c r="H7" s="20">
        <v>0.5</v>
      </c>
      <c r="I7" s="18">
        <f>'[1]3. Pivot by Activity'!N6</f>
        <v>792780.20999999985</v>
      </c>
      <c r="J7" s="17" t="s">
        <v>18</v>
      </c>
      <c r="K7" s="21"/>
      <c r="L7" s="22"/>
    </row>
    <row r="8" spans="1:12" ht="62.4" x14ac:dyDescent="0.3">
      <c r="B8" s="23" t="s">
        <v>19</v>
      </c>
      <c r="C8" s="16" t="s">
        <v>20</v>
      </c>
      <c r="D8" s="18">
        <v>85000</v>
      </c>
      <c r="E8" s="18"/>
      <c r="F8" s="18"/>
      <c r="G8" s="19">
        <f t="shared" ref="G8:G14" si="0">SUM(D8:F8)</f>
        <v>85000</v>
      </c>
      <c r="H8" s="20"/>
      <c r="I8" s="18">
        <f>'[1]3. Pivot by Activity'!N7</f>
        <v>53907.19</v>
      </c>
      <c r="J8" s="17"/>
      <c r="K8" s="21"/>
      <c r="L8" s="22"/>
    </row>
    <row r="9" spans="1:12" ht="62.4" x14ac:dyDescent="0.3">
      <c r="B9" s="23" t="s">
        <v>21</v>
      </c>
      <c r="C9" s="16" t="s">
        <v>22</v>
      </c>
      <c r="D9" s="18">
        <v>20000</v>
      </c>
      <c r="E9" s="18"/>
      <c r="F9" s="18"/>
      <c r="G9" s="19">
        <f t="shared" si="0"/>
        <v>20000</v>
      </c>
      <c r="H9" s="20">
        <v>0.3</v>
      </c>
      <c r="I9" s="18">
        <f>'[1]3. Pivot by Activity'!N8</f>
        <v>7968.32</v>
      </c>
      <c r="J9" s="17"/>
      <c r="K9" s="21"/>
      <c r="L9" s="22"/>
    </row>
    <row r="10" spans="1:12" ht="140.4" x14ac:dyDescent="0.3">
      <c r="B10" s="15" t="s">
        <v>23</v>
      </c>
      <c r="C10" s="16" t="s">
        <v>24</v>
      </c>
      <c r="D10" s="18">
        <v>100000</v>
      </c>
      <c r="E10" s="18"/>
      <c r="F10" s="18"/>
      <c r="G10" s="19">
        <f t="shared" si="0"/>
        <v>100000</v>
      </c>
      <c r="H10" s="20">
        <v>0.4</v>
      </c>
      <c r="I10" s="18">
        <f>'[1]3. Pivot by Activity'!N9</f>
        <v>65452.94000000001</v>
      </c>
      <c r="J10" s="17" t="s">
        <v>25</v>
      </c>
      <c r="K10" s="21"/>
      <c r="L10" s="22"/>
    </row>
    <row r="11" spans="1:12" ht="15.6" x14ac:dyDescent="0.3">
      <c r="B11" s="15" t="s">
        <v>26</v>
      </c>
      <c r="C11" s="24"/>
      <c r="D11" s="25"/>
      <c r="E11" s="18"/>
      <c r="F11" s="18"/>
      <c r="G11" s="19">
        <f t="shared" si="0"/>
        <v>0</v>
      </c>
      <c r="H11" s="20"/>
      <c r="I11" s="18"/>
      <c r="J11" s="17"/>
      <c r="K11" s="21"/>
      <c r="L11" s="22"/>
    </row>
    <row r="12" spans="1:12" ht="15.6" x14ac:dyDescent="0.3">
      <c r="B12" s="15" t="s">
        <v>27</v>
      </c>
      <c r="C12" s="16"/>
      <c r="D12" s="18"/>
      <c r="E12" s="18"/>
      <c r="F12" s="18"/>
      <c r="G12" s="19">
        <f t="shared" si="0"/>
        <v>0</v>
      </c>
      <c r="H12" s="20"/>
      <c r="I12" s="18"/>
      <c r="J12" s="17"/>
      <c r="K12" s="21"/>
      <c r="L12" s="22"/>
    </row>
    <row r="13" spans="1:12" ht="15.6" x14ac:dyDescent="0.3">
      <c r="B13" s="15" t="s">
        <v>28</v>
      </c>
      <c r="C13" s="26"/>
      <c r="D13" s="17"/>
      <c r="E13" s="17"/>
      <c r="F13" s="17"/>
      <c r="G13" s="19">
        <f t="shared" si="0"/>
        <v>0</v>
      </c>
      <c r="H13" s="27"/>
      <c r="I13" s="17"/>
      <c r="J13" s="17"/>
      <c r="K13" s="28"/>
      <c r="L13" s="22"/>
    </row>
    <row r="14" spans="1:12" ht="15.6" x14ac:dyDescent="0.3">
      <c r="A14" s="29"/>
      <c r="B14" s="15" t="s">
        <v>29</v>
      </c>
      <c r="C14" s="26"/>
      <c r="D14" s="17"/>
      <c r="E14" s="17"/>
      <c r="F14" s="17"/>
      <c r="G14" s="19">
        <f t="shared" si="0"/>
        <v>0</v>
      </c>
      <c r="H14" s="27"/>
      <c r="I14" s="17"/>
      <c r="J14" s="17"/>
      <c r="K14" s="28"/>
    </row>
    <row r="15" spans="1:12" ht="15.6" x14ac:dyDescent="0.3">
      <c r="A15" s="29"/>
      <c r="C15" s="12" t="s">
        <v>30</v>
      </c>
      <c r="D15" s="30">
        <f>SUM(D7:D14)</f>
        <v>892500</v>
      </c>
      <c r="E15" s="30">
        <f>SUM(E7:E14)</f>
        <v>0</v>
      </c>
      <c r="F15" s="30">
        <f>SUM(F7:F14)</f>
        <v>0</v>
      </c>
      <c r="G15" s="30">
        <f>SUM(G7:G14)</f>
        <v>892500</v>
      </c>
      <c r="H15" s="30">
        <f>(H7*G7)+(H8*G8)+(H9*G9)+(H10*G10)+(H11*G11)+(H12*G12)+(H13*G13)+(H14*G14)</f>
        <v>389750</v>
      </c>
      <c r="I15" s="30">
        <f>SUM(I7:I14)</f>
        <v>920108.65999999992</v>
      </c>
      <c r="J15" s="31"/>
      <c r="K15" s="28"/>
      <c r="L15" s="32"/>
    </row>
    <row r="16" spans="1:12" ht="51" customHeight="1" x14ac:dyDescent="0.3">
      <c r="A16" s="29"/>
      <c r="B16" s="12" t="s">
        <v>31</v>
      </c>
      <c r="C16" s="110" t="s">
        <v>32</v>
      </c>
      <c r="D16" s="111"/>
      <c r="E16" s="111"/>
      <c r="F16" s="111"/>
      <c r="G16" s="111"/>
      <c r="H16" s="111"/>
      <c r="I16" s="111"/>
      <c r="J16" s="111"/>
      <c r="K16" s="112"/>
      <c r="L16" s="14"/>
    </row>
    <row r="17" spans="1:12" ht="109.2" x14ac:dyDescent="0.3">
      <c r="A17" s="29"/>
      <c r="B17" s="15" t="s">
        <v>33</v>
      </c>
      <c r="C17" s="16" t="s">
        <v>34</v>
      </c>
      <c r="D17" s="18">
        <v>10000</v>
      </c>
      <c r="E17" s="18"/>
      <c r="F17" s="18"/>
      <c r="G17" s="19">
        <f>SUM(D17:F17)</f>
        <v>10000</v>
      </c>
      <c r="H17" s="20">
        <v>0.3</v>
      </c>
      <c r="I17" s="18">
        <f>'[1]3. Pivot by Activity'!N10</f>
        <v>10840.25</v>
      </c>
      <c r="J17" s="17" t="s">
        <v>35</v>
      </c>
      <c r="K17" s="21"/>
      <c r="L17" s="22"/>
    </row>
    <row r="18" spans="1:12" ht="93.6" x14ac:dyDescent="0.3">
      <c r="A18" s="29"/>
      <c r="B18" s="15" t="s">
        <v>36</v>
      </c>
      <c r="C18" s="16" t="s">
        <v>37</v>
      </c>
      <c r="D18" s="18"/>
      <c r="E18" s="18"/>
      <c r="F18" s="18"/>
      <c r="G18" s="19">
        <f t="shared" ref="G18:G24" si="1">SUM(D18:F18)</f>
        <v>0</v>
      </c>
      <c r="H18" s="20">
        <v>0.3</v>
      </c>
      <c r="I18" s="18"/>
      <c r="J18" s="17" t="s">
        <v>35</v>
      </c>
      <c r="K18" s="21"/>
      <c r="L18" s="22"/>
    </row>
    <row r="19" spans="1:12" ht="109.2" x14ac:dyDescent="0.3">
      <c r="A19" s="29"/>
      <c r="B19" s="15" t="s">
        <v>38</v>
      </c>
      <c r="C19" s="33" t="s">
        <v>39</v>
      </c>
      <c r="D19" s="18"/>
      <c r="E19" s="18"/>
      <c r="F19" s="18"/>
      <c r="G19" s="19">
        <f t="shared" si="1"/>
        <v>0</v>
      </c>
      <c r="H19" s="20">
        <v>0.3</v>
      </c>
      <c r="I19" s="18"/>
      <c r="J19" s="17" t="s">
        <v>35</v>
      </c>
      <c r="K19" s="21"/>
      <c r="L19" s="22"/>
    </row>
    <row r="20" spans="1:12" ht="93.6" x14ac:dyDescent="0.3">
      <c r="A20" s="29"/>
      <c r="B20" s="15" t="s">
        <v>40</v>
      </c>
      <c r="C20" s="34" t="s">
        <v>41</v>
      </c>
      <c r="D20" s="18"/>
      <c r="E20" s="18"/>
      <c r="F20" s="18"/>
      <c r="G20" s="19">
        <f t="shared" si="1"/>
        <v>0</v>
      </c>
      <c r="H20" s="20">
        <v>0.4</v>
      </c>
      <c r="I20" s="18"/>
      <c r="J20" s="17" t="s">
        <v>42</v>
      </c>
      <c r="K20" s="21"/>
      <c r="L20" s="22"/>
    </row>
    <row r="21" spans="1:12" ht="62.4" x14ac:dyDescent="0.3">
      <c r="A21" s="29"/>
      <c r="B21" s="15" t="s">
        <v>43</v>
      </c>
      <c r="C21" s="16" t="s">
        <v>44</v>
      </c>
      <c r="D21" s="18">
        <v>15000</v>
      </c>
      <c r="E21" s="18"/>
      <c r="F21" s="18"/>
      <c r="G21" s="19">
        <f t="shared" si="1"/>
        <v>15000</v>
      </c>
      <c r="H21" s="20">
        <v>0.5</v>
      </c>
      <c r="I21" s="18">
        <f>'[1]3. Pivot by Activity'!N11</f>
        <v>7728.17</v>
      </c>
      <c r="J21" s="17" t="s">
        <v>45</v>
      </c>
      <c r="K21" s="21"/>
      <c r="L21" s="22"/>
    </row>
    <row r="22" spans="1:12" ht="15.6" x14ac:dyDescent="0.3">
      <c r="A22" s="29"/>
      <c r="B22" s="15" t="s">
        <v>46</v>
      </c>
      <c r="C22" s="16"/>
      <c r="D22" s="18"/>
      <c r="E22" s="18"/>
      <c r="F22" s="18"/>
      <c r="G22" s="19">
        <f t="shared" si="1"/>
        <v>0</v>
      </c>
      <c r="H22" s="20"/>
      <c r="I22" s="18"/>
      <c r="J22" s="17"/>
      <c r="K22" s="21"/>
      <c r="L22" s="22"/>
    </row>
    <row r="23" spans="1:12" ht="15.6" x14ac:dyDescent="0.3">
      <c r="A23" s="29"/>
      <c r="B23" s="15" t="s">
        <v>47</v>
      </c>
      <c r="C23" s="26"/>
      <c r="D23" s="17"/>
      <c r="E23" s="17"/>
      <c r="F23" s="17"/>
      <c r="G23" s="19">
        <f t="shared" si="1"/>
        <v>0</v>
      </c>
      <c r="H23" s="27"/>
      <c r="I23" s="17"/>
      <c r="J23" s="17"/>
      <c r="K23" s="28"/>
      <c r="L23" s="22"/>
    </row>
    <row r="24" spans="1:12" ht="15.6" x14ac:dyDescent="0.3">
      <c r="A24" s="29"/>
      <c r="B24" s="15" t="s">
        <v>48</v>
      </c>
      <c r="C24" s="26"/>
      <c r="D24" s="17"/>
      <c r="E24" s="17"/>
      <c r="F24" s="17"/>
      <c r="G24" s="19">
        <f t="shared" si="1"/>
        <v>0</v>
      </c>
      <c r="H24" s="27"/>
      <c r="I24" s="17"/>
      <c r="J24" s="17"/>
      <c r="K24" s="28"/>
      <c r="L24" s="22"/>
    </row>
    <row r="25" spans="1:12" ht="15.6" x14ac:dyDescent="0.3">
      <c r="A25" s="29"/>
      <c r="C25" s="12" t="s">
        <v>30</v>
      </c>
      <c r="D25" s="35">
        <f>SUM(D17:D24)</f>
        <v>25000</v>
      </c>
      <c r="E25" s="35">
        <f>SUM(E17:E24)</f>
        <v>0</v>
      </c>
      <c r="F25" s="35">
        <f>SUM(F17:F24)</f>
        <v>0</v>
      </c>
      <c r="G25" s="35">
        <f>SUM(G17:G24)</f>
        <v>25000</v>
      </c>
      <c r="H25" s="30">
        <f>(H17*G17)+(H18*G18)+(H19*G19)+(H20*G20)+(H21*G21)+(H22*G22)+(H23*G23)+(H24*G24)</f>
        <v>10500</v>
      </c>
      <c r="I25" s="30">
        <f>SUM(I17:I24)</f>
        <v>18568.419999999998</v>
      </c>
      <c r="J25" s="31"/>
      <c r="K25" s="28"/>
      <c r="L25" s="32"/>
    </row>
    <row r="26" spans="1:12" ht="51" customHeight="1" x14ac:dyDescent="0.3">
      <c r="A26" s="29"/>
      <c r="B26" s="12" t="s">
        <v>49</v>
      </c>
      <c r="C26" s="110" t="s">
        <v>50</v>
      </c>
      <c r="D26" s="111"/>
      <c r="E26" s="111"/>
      <c r="F26" s="111"/>
      <c r="G26" s="111"/>
      <c r="H26" s="111"/>
      <c r="I26" s="111"/>
      <c r="J26" s="111"/>
      <c r="K26" s="112"/>
      <c r="L26" s="14"/>
    </row>
    <row r="27" spans="1:12" ht="62.4" x14ac:dyDescent="0.3">
      <c r="A27" s="29"/>
      <c r="B27" s="15" t="s">
        <v>51</v>
      </c>
      <c r="C27" s="16" t="s">
        <v>52</v>
      </c>
      <c r="D27" s="18"/>
      <c r="E27" s="18"/>
      <c r="F27" s="18"/>
      <c r="G27" s="19">
        <f>SUM(D27:F27)</f>
        <v>0</v>
      </c>
      <c r="H27" s="20"/>
      <c r="I27" s="18"/>
      <c r="J27" s="17"/>
      <c r="K27" s="21"/>
      <c r="L27" s="22"/>
    </row>
    <row r="28" spans="1:12" ht="78" x14ac:dyDescent="0.3">
      <c r="A28" s="29"/>
      <c r="B28" s="15" t="s">
        <v>53</v>
      </c>
      <c r="C28" s="16" t="s">
        <v>54</v>
      </c>
      <c r="D28" s="18">
        <v>15000</v>
      </c>
      <c r="E28" s="18"/>
      <c r="F28" s="18"/>
      <c r="G28" s="19">
        <f t="shared" ref="G28:G34" si="2">SUM(D28:F28)</f>
        <v>15000</v>
      </c>
      <c r="H28" s="20">
        <v>0.3</v>
      </c>
      <c r="I28" s="18">
        <f>'[1]3. Pivot by Activity'!N12</f>
        <v>4611.84</v>
      </c>
      <c r="J28" s="17" t="s">
        <v>35</v>
      </c>
      <c r="K28" s="21"/>
      <c r="L28" s="22"/>
    </row>
    <row r="29" spans="1:12" ht="150.44999999999999" customHeight="1" x14ac:dyDescent="0.3">
      <c r="A29" s="29"/>
      <c r="B29" s="15" t="s">
        <v>55</v>
      </c>
      <c r="C29" s="24" t="s">
        <v>56</v>
      </c>
      <c r="D29" s="18">
        <v>15000</v>
      </c>
      <c r="E29" s="18"/>
      <c r="F29" s="18"/>
      <c r="G29" s="19">
        <f t="shared" si="2"/>
        <v>15000</v>
      </c>
      <c r="H29" s="20">
        <v>0.3</v>
      </c>
      <c r="I29" s="18">
        <f>'[1]3. Pivot by Activity'!N13</f>
        <v>219.97000000000054</v>
      </c>
      <c r="J29" s="17" t="s">
        <v>35</v>
      </c>
      <c r="K29" s="21"/>
      <c r="L29" s="22"/>
    </row>
    <row r="30" spans="1:12" ht="46.8" x14ac:dyDescent="0.3">
      <c r="A30" s="29"/>
      <c r="B30" s="15" t="s">
        <v>57</v>
      </c>
      <c r="C30" s="16" t="s">
        <v>58</v>
      </c>
      <c r="D30" s="18"/>
      <c r="E30" s="18"/>
      <c r="F30" s="18"/>
      <c r="G30" s="19">
        <f t="shared" si="2"/>
        <v>0</v>
      </c>
      <c r="H30" s="20"/>
      <c r="I30" s="18"/>
      <c r="J30" s="17"/>
      <c r="K30" s="21"/>
      <c r="L30" s="22"/>
    </row>
    <row r="31" spans="1:12" s="29" customFormat="1" ht="78" x14ac:dyDescent="0.3">
      <c r="B31" s="15" t="s">
        <v>59</v>
      </c>
      <c r="C31" s="16" t="s">
        <v>60</v>
      </c>
      <c r="D31" s="17">
        <v>20000</v>
      </c>
      <c r="E31" s="18"/>
      <c r="F31" s="18"/>
      <c r="G31" s="19">
        <f t="shared" si="2"/>
        <v>20000</v>
      </c>
      <c r="H31" s="20">
        <v>0.3</v>
      </c>
      <c r="I31" s="18">
        <f>'[1]3. Pivot by Activity'!N14</f>
        <v>5049.09</v>
      </c>
      <c r="J31" s="17" t="s">
        <v>35</v>
      </c>
      <c r="K31" s="21"/>
      <c r="L31" s="22"/>
    </row>
    <row r="32" spans="1:12" s="29" customFormat="1" ht="153.44999999999999" customHeight="1" x14ac:dyDescent="0.3">
      <c r="B32" s="15" t="s">
        <v>61</v>
      </c>
      <c r="C32" s="16" t="s">
        <v>62</v>
      </c>
      <c r="D32" s="36">
        <v>35000</v>
      </c>
      <c r="E32" s="18"/>
      <c r="F32" s="18"/>
      <c r="G32" s="19">
        <f t="shared" si="2"/>
        <v>35000</v>
      </c>
      <c r="H32" s="20">
        <v>0.3</v>
      </c>
      <c r="I32" s="18">
        <f>'[1]3. Pivot by Activity'!N15</f>
        <v>23216.639999999996</v>
      </c>
      <c r="J32" s="17" t="s">
        <v>35</v>
      </c>
      <c r="K32" s="21"/>
      <c r="L32" s="22"/>
    </row>
    <row r="33" spans="1:12" s="29" customFormat="1" ht="15.6" x14ac:dyDescent="0.3">
      <c r="A33" s="1"/>
      <c r="B33" s="15" t="s">
        <v>63</v>
      </c>
      <c r="C33" s="26"/>
      <c r="D33" s="17"/>
      <c r="E33" s="17"/>
      <c r="F33" s="17"/>
      <c r="G33" s="19">
        <f t="shared" si="2"/>
        <v>0</v>
      </c>
      <c r="H33" s="27"/>
      <c r="I33" s="17"/>
      <c r="J33" s="17"/>
      <c r="K33" s="28"/>
      <c r="L33" s="22"/>
    </row>
    <row r="34" spans="1:12" ht="15.6" x14ac:dyDescent="0.3">
      <c r="B34" s="15" t="s">
        <v>64</v>
      </c>
      <c r="C34" s="26"/>
      <c r="D34" s="17"/>
      <c r="E34" s="17"/>
      <c r="F34" s="17"/>
      <c r="G34" s="19">
        <f t="shared" si="2"/>
        <v>0</v>
      </c>
      <c r="H34" s="27"/>
      <c r="I34" s="17"/>
      <c r="J34" s="17"/>
      <c r="K34" s="28"/>
      <c r="L34" s="22"/>
    </row>
    <row r="35" spans="1:12" ht="15.6" x14ac:dyDescent="0.3">
      <c r="C35" s="12" t="s">
        <v>30</v>
      </c>
      <c r="D35" s="35">
        <f>SUM(D27:D34)</f>
        <v>85000</v>
      </c>
      <c r="E35" s="35">
        <f>SUM(E27:E34)</f>
        <v>0</v>
      </c>
      <c r="F35" s="35">
        <f>SUM(F27:F34)</f>
        <v>0</v>
      </c>
      <c r="G35" s="35">
        <f>SUM(G27:G34)</f>
        <v>85000</v>
      </c>
      <c r="H35" s="30">
        <f>(H27*G27)+(H28*G28)+(H29*G29)+(H30*G30)+(H31*G31)+(H32*G32)+(H33*G33)+(H34*G34)</f>
        <v>25500</v>
      </c>
      <c r="I35" s="30">
        <f>SUM(I27:I34)</f>
        <v>33097.539999999994</v>
      </c>
      <c r="J35" s="31"/>
      <c r="K35" s="28"/>
      <c r="L35" s="32"/>
    </row>
    <row r="36" spans="1:12" ht="51" customHeight="1" x14ac:dyDescent="0.3">
      <c r="B36" s="12" t="s">
        <v>65</v>
      </c>
      <c r="C36" s="110" t="s">
        <v>66</v>
      </c>
      <c r="D36" s="111"/>
      <c r="E36" s="111"/>
      <c r="F36" s="111"/>
      <c r="G36" s="111"/>
      <c r="H36" s="111"/>
      <c r="I36" s="111"/>
      <c r="J36" s="111"/>
      <c r="K36" s="112"/>
      <c r="L36" s="14"/>
    </row>
    <row r="37" spans="1:12" ht="62.4" x14ac:dyDescent="0.3">
      <c r="B37" s="15" t="s">
        <v>67</v>
      </c>
      <c r="C37" s="16" t="s">
        <v>68</v>
      </c>
      <c r="D37" s="18">
        <v>10000</v>
      </c>
      <c r="E37" s="18"/>
      <c r="F37" s="18"/>
      <c r="G37" s="19">
        <f>SUM(D37:F37)</f>
        <v>10000</v>
      </c>
      <c r="H37" s="20">
        <v>0.3</v>
      </c>
      <c r="I37" s="18">
        <f>'[1]3. Pivot by Activity'!N16</f>
        <v>3100.7200000000007</v>
      </c>
      <c r="J37" s="17" t="s">
        <v>35</v>
      </c>
      <c r="K37" s="21"/>
      <c r="L37" s="22"/>
    </row>
    <row r="38" spans="1:12" ht="62.4" x14ac:dyDescent="0.3">
      <c r="B38" s="15" t="s">
        <v>69</v>
      </c>
      <c r="C38" s="16" t="s">
        <v>70</v>
      </c>
      <c r="D38" s="17">
        <v>20000</v>
      </c>
      <c r="E38" s="18"/>
      <c r="F38" s="18"/>
      <c r="G38" s="19">
        <f t="shared" ref="G38:G44" si="3">SUM(D38:F38)</f>
        <v>20000</v>
      </c>
      <c r="H38" s="20">
        <v>0.3</v>
      </c>
      <c r="I38" s="18">
        <f>'[1]3. Pivot by Activity'!N17</f>
        <v>866.81000000000017</v>
      </c>
      <c r="J38" s="17" t="s">
        <v>35</v>
      </c>
      <c r="K38" s="21"/>
      <c r="L38" s="22"/>
    </row>
    <row r="39" spans="1:12" ht="62.4" x14ac:dyDescent="0.3">
      <c r="B39" s="15" t="s">
        <v>71</v>
      </c>
      <c r="C39" s="16" t="s">
        <v>72</v>
      </c>
      <c r="D39" s="18"/>
      <c r="E39" s="18"/>
      <c r="F39" s="18"/>
      <c r="G39" s="19">
        <f t="shared" si="3"/>
        <v>0</v>
      </c>
      <c r="H39" s="20">
        <v>0.3</v>
      </c>
      <c r="I39" s="18"/>
      <c r="J39" s="17" t="s">
        <v>35</v>
      </c>
      <c r="K39" s="21"/>
      <c r="L39" s="22"/>
    </row>
    <row r="40" spans="1:12" ht="62.4" x14ac:dyDescent="0.3">
      <c r="B40" s="15" t="s">
        <v>73</v>
      </c>
      <c r="C40" s="16" t="s">
        <v>74</v>
      </c>
      <c r="D40" s="18">
        <v>5000</v>
      </c>
      <c r="E40" s="18"/>
      <c r="F40" s="18"/>
      <c r="G40" s="19">
        <f t="shared" si="3"/>
        <v>5000</v>
      </c>
      <c r="H40" s="20">
        <v>0.3</v>
      </c>
      <c r="I40" s="18">
        <f>'[1]3. Pivot by Activity'!N18</f>
        <v>155.80000000000004</v>
      </c>
      <c r="J40" s="17" t="s">
        <v>35</v>
      </c>
      <c r="K40" s="21"/>
      <c r="L40" s="22"/>
    </row>
    <row r="41" spans="1:12" ht="62.4" x14ac:dyDescent="0.3">
      <c r="B41" s="15" t="s">
        <v>75</v>
      </c>
      <c r="C41" s="16" t="s">
        <v>76</v>
      </c>
      <c r="D41" s="18">
        <v>5000</v>
      </c>
      <c r="E41" s="18"/>
      <c r="F41" s="18"/>
      <c r="G41" s="19">
        <f t="shared" si="3"/>
        <v>5000</v>
      </c>
      <c r="H41" s="20">
        <v>0.3</v>
      </c>
      <c r="I41" s="18">
        <v>0</v>
      </c>
      <c r="J41" s="17" t="s">
        <v>35</v>
      </c>
      <c r="K41" s="21"/>
      <c r="L41" s="22"/>
    </row>
    <row r="42" spans="1:12" ht="15.6" x14ac:dyDescent="0.3">
      <c r="A42" s="29"/>
      <c r="B42" s="15" t="s">
        <v>77</v>
      </c>
      <c r="C42" s="16"/>
      <c r="D42" s="18"/>
      <c r="E42" s="18"/>
      <c r="F42" s="18"/>
      <c r="G42" s="19">
        <f t="shared" si="3"/>
        <v>0</v>
      </c>
      <c r="H42" s="20"/>
      <c r="I42" s="18"/>
      <c r="J42" s="17"/>
      <c r="K42" s="21"/>
      <c r="L42" s="22"/>
    </row>
    <row r="43" spans="1:12" s="29" customFormat="1" ht="15.6" x14ac:dyDescent="0.3">
      <c r="A43" s="1"/>
      <c r="B43" s="15" t="s">
        <v>78</v>
      </c>
      <c r="C43" s="26"/>
      <c r="D43" s="17"/>
      <c r="E43" s="17"/>
      <c r="F43" s="17"/>
      <c r="G43" s="19">
        <f t="shared" si="3"/>
        <v>0</v>
      </c>
      <c r="H43" s="27"/>
      <c r="I43" s="17"/>
      <c r="J43" s="17"/>
      <c r="K43" s="28"/>
      <c r="L43" s="22"/>
    </row>
    <row r="44" spans="1:12" ht="15.6" x14ac:dyDescent="0.3">
      <c r="B44" s="15" t="s">
        <v>79</v>
      </c>
      <c r="C44" s="26"/>
      <c r="D44" s="17"/>
      <c r="E44" s="17"/>
      <c r="F44" s="17"/>
      <c r="G44" s="19">
        <f t="shared" si="3"/>
        <v>0</v>
      </c>
      <c r="H44" s="27"/>
      <c r="I44" s="17"/>
      <c r="J44" s="17"/>
      <c r="K44" s="28"/>
      <c r="L44" s="22"/>
    </row>
    <row r="45" spans="1:12" ht="15.6" x14ac:dyDescent="0.3">
      <c r="C45" s="12" t="s">
        <v>30</v>
      </c>
      <c r="D45" s="30">
        <f>SUM(D37:D44)</f>
        <v>40000</v>
      </c>
      <c r="E45" s="30">
        <f>SUM(E37:E44)</f>
        <v>0</v>
      </c>
      <c r="F45" s="30">
        <f>SUM(F37:F44)</f>
        <v>0</v>
      </c>
      <c r="G45" s="30">
        <f>SUM(G37:G44)</f>
        <v>40000</v>
      </c>
      <c r="H45" s="30">
        <f>(H37*G37)+(H38*G38)+(H39*G39)+(H40*G40)+(H41*G41)+(H42*G42)+(H43*G43)+(H44*G44)</f>
        <v>12000</v>
      </c>
      <c r="I45" s="30">
        <f>SUM(I37:I44)</f>
        <v>4123.3300000000008</v>
      </c>
      <c r="J45" s="31"/>
      <c r="K45" s="28"/>
      <c r="L45" s="32"/>
    </row>
    <row r="46" spans="1:12" ht="15.6" x14ac:dyDescent="0.3">
      <c r="B46" s="37"/>
      <c r="C46" s="38"/>
      <c r="D46" s="39"/>
      <c r="E46" s="39"/>
      <c r="F46" s="39"/>
      <c r="G46" s="39"/>
      <c r="H46" s="39"/>
      <c r="I46" s="39"/>
      <c r="J46" s="39"/>
      <c r="K46" s="39"/>
      <c r="L46" s="22"/>
    </row>
    <row r="47" spans="1:12" ht="51" customHeight="1" x14ac:dyDescent="0.3">
      <c r="B47" s="12" t="s">
        <v>80</v>
      </c>
      <c r="C47" s="110" t="s">
        <v>81</v>
      </c>
      <c r="D47" s="111"/>
      <c r="E47" s="111"/>
      <c r="F47" s="111"/>
      <c r="G47" s="111"/>
      <c r="H47" s="111"/>
      <c r="I47" s="111"/>
      <c r="J47" s="111"/>
      <c r="K47" s="112"/>
      <c r="L47" s="13"/>
    </row>
    <row r="48" spans="1:12" ht="51" customHeight="1" x14ac:dyDescent="0.3">
      <c r="B48" s="12" t="s">
        <v>82</v>
      </c>
      <c r="C48" s="110" t="s">
        <v>83</v>
      </c>
      <c r="D48" s="111"/>
      <c r="E48" s="111"/>
      <c r="F48" s="111"/>
      <c r="G48" s="111"/>
      <c r="H48" s="111"/>
      <c r="I48" s="111"/>
      <c r="J48" s="111"/>
      <c r="K48" s="112"/>
      <c r="L48" s="14"/>
    </row>
    <row r="49" spans="1:12" ht="124.8" x14ac:dyDescent="0.3">
      <c r="B49" s="15" t="s">
        <v>84</v>
      </c>
      <c r="C49" s="16" t="s">
        <v>85</v>
      </c>
      <c r="D49" s="18">
        <v>5000</v>
      </c>
      <c r="E49" s="18"/>
      <c r="F49" s="18"/>
      <c r="G49" s="19">
        <f>SUM(D49:F49)</f>
        <v>5000</v>
      </c>
      <c r="H49" s="20">
        <v>0.3</v>
      </c>
      <c r="I49" s="18"/>
      <c r="J49" s="17" t="s">
        <v>35</v>
      </c>
      <c r="K49" s="21"/>
      <c r="L49" s="22"/>
    </row>
    <row r="50" spans="1:12" ht="62.4" x14ac:dyDescent="0.3">
      <c r="B50" s="15" t="s">
        <v>86</v>
      </c>
      <c r="C50" s="16" t="s">
        <v>87</v>
      </c>
      <c r="D50" s="18">
        <v>0</v>
      </c>
      <c r="E50" s="18"/>
      <c r="F50" s="18"/>
      <c r="G50" s="19">
        <f t="shared" ref="G50:G56" si="4">SUM(D50:F50)</f>
        <v>0</v>
      </c>
      <c r="H50" s="20">
        <v>0.3</v>
      </c>
      <c r="I50" s="18"/>
      <c r="J50" s="17" t="s">
        <v>35</v>
      </c>
      <c r="K50" s="21"/>
      <c r="L50" s="22"/>
    </row>
    <row r="51" spans="1:12" ht="109.2" x14ac:dyDescent="0.3">
      <c r="B51" s="15" t="s">
        <v>88</v>
      </c>
      <c r="C51" s="16" t="s">
        <v>89</v>
      </c>
      <c r="D51" s="18">
        <v>50000</v>
      </c>
      <c r="E51" s="18"/>
      <c r="F51" s="18"/>
      <c r="G51" s="19">
        <f t="shared" si="4"/>
        <v>50000</v>
      </c>
      <c r="H51" s="20">
        <v>0.3</v>
      </c>
      <c r="I51" s="18"/>
      <c r="J51" s="17" t="s">
        <v>35</v>
      </c>
      <c r="K51" s="21"/>
      <c r="L51" s="22"/>
    </row>
    <row r="52" spans="1:12" ht="62.4" x14ac:dyDescent="0.3">
      <c r="B52" s="15" t="s">
        <v>90</v>
      </c>
      <c r="C52" s="16" t="s">
        <v>91</v>
      </c>
      <c r="D52" s="18">
        <v>15000</v>
      </c>
      <c r="E52" s="18"/>
      <c r="F52" s="18"/>
      <c r="G52" s="19">
        <f t="shared" si="4"/>
        <v>15000</v>
      </c>
      <c r="H52" s="20">
        <v>0.3</v>
      </c>
      <c r="I52" s="18">
        <f>'[1]3. Pivot by Activity'!N19</f>
        <v>4607.9600000000009</v>
      </c>
      <c r="J52" s="17" t="s">
        <v>35</v>
      </c>
      <c r="K52" s="21"/>
      <c r="L52" s="22"/>
    </row>
    <row r="53" spans="1:12" ht="124.8" x14ac:dyDescent="0.3">
      <c r="B53" s="15" t="s">
        <v>92</v>
      </c>
      <c r="C53" s="16" t="s">
        <v>93</v>
      </c>
      <c r="D53" s="18">
        <v>15000</v>
      </c>
      <c r="E53" s="18"/>
      <c r="F53" s="18"/>
      <c r="G53" s="19">
        <f t="shared" si="4"/>
        <v>15000</v>
      </c>
      <c r="H53" s="20">
        <v>0.3</v>
      </c>
      <c r="I53" s="18">
        <f>'[1]3. Pivot by Activity'!N20</f>
        <v>944.08999999999992</v>
      </c>
      <c r="J53" s="17" t="s">
        <v>35</v>
      </c>
      <c r="K53" s="21"/>
      <c r="L53" s="22"/>
    </row>
    <row r="54" spans="1:12" ht="78" x14ac:dyDescent="0.3">
      <c r="B54" s="15" t="s">
        <v>94</v>
      </c>
      <c r="C54" s="16" t="s">
        <v>95</v>
      </c>
      <c r="D54" s="18">
        <v>15000</v>
      </c>
      <c r="E54" s="18"/>
      <c r="F54" s="18"/>
      <c r="G54" s="19">
        <f t="shared" si="4"/>
        <v>15000</v>
      </c>
      <c r="H54" s="20">
        <v>0.3</v>
      </c>
      <c r="I54" s="18">
        <f>'[1]3. Pivot by Activity'!N21</f>
        <v>795.29</v>
      </c>
      <c r="J54" s="17" t="s">
        <v>35</v>
      </c>
      <c r="K54" s="21"/>
      <c r="L54" s="22"/>
    </row>
    <row r="55" spans="1:12" ht="140.4" x14ac:dyDescent="0.3">
      <c r="A55" s="29"/>
      <c r="B55" s="15" t="s">
        <v>96</v>
      </c>
      <c r="C55" s="26" t="s">
        <v>97</v>
      </c>
      <c r="D55" s="17">
        <v>65000</v>
      </c>
      <c r="E55" s="17"/>
      <c r="F55" s="17"/>
      <c r="G55" s="19">
        <f t="shared" si="4"/>
        <v>65000</v>
      </c>
      <c r="H55" s="20">
        <v>0.3</v>
      </c>
      <c r="I55" s="18">
        <f>'[1]3. Pivot by Activity'!N22</f>
        <v>34801.83</v>
      </c>
      <c r="J55" s="17" t="s">
        <v>35</v>
      </c>
      <c r="K55" s="28"/>
      <c r="L55" s="22"/>
    </row>
    <row r="56" spans="1:12" s="29" customFormat="1" ht="109.2" x14ac:dyDescent="0.3">
      <c r="B56" s="15" t="s">
        <v>98</v>
      </c>
      <c r="C56" s="26" t="s">
        <v>99</v>
      </c>
      <c r="D56" s="17">
        <v>15000</v>
      </c>
      <c r="E56" s="17"/>
      <c r="F56" s="17"/>
      <c r="G56" s="19">
        <f t="shared" si="4"/>
        <v>15000</v>
      </c>
      <c r="H56" s="20">
        <v>0.4</v>
      </c>
      <c r="I56" s="18">
        <f>'[1]3. Pivot by Activity'!N23</f>
        <v>2778.8600000000006</v>
      </c>
      <c r="J56" s="17" t="s">
        <v>100</v>
      </c>
      <c r="K56" s="28"/>
      <c r="L56" s="22"/>
    </row>
    <row r="57" spans="1:12" s="29" customFormat="1" ht="15.6" x14ac:dyDescent="0.3">
      <c r="A57" s="1"/>
      <c r="B57" s="1"/>
      <c r="C57" s="12" t="s">
        <v>30</v>
      </c>
      <c r="D57" s="30">
        <f>SUM(D49:D56)</f>
        <v>180000</v>
      </c>
      <c r="E57" s="30">
        <f>SUM(E49:E56)</f>
        <v>0</v>
      </c>
      <c r="F57" s="30">
        <f>SUM(F49:F56)</f>
        <v>0</v>
      </c>
      <c r="G57" s="35">
        <f>SUM(G49:G56)</f>
        <v>180000</v>
      </c>
      <c r="H57" s="30">
        <f>(H49*G49)+(H50*G50)+(H51*G51)+(H52*G52)+(H53*G53)+(H54*G54)+(H55*G55)+(H56*G56)</f>
        <v>55500</v>
      </c>
      <c r="I57" s="30">
        <f>SUM(I49:I56)</f>
        <v>43928.030000000006</v>
      </c>
      <c r="J57" s="31"/>
      <c r="K57" s="28"/>
      <c r="L57" s="32"/>
    </row>
    <row r="58" spans="1:12" ht="51" customHeight="1" x14ac:dyDescent="0.3">
      <c r="B58" s="12" t="s">
        <v>101</v>
      </c>
      <c r="C58" s="118" t="s">
        <v>102</v>
      </c>
      <c r="D58" s="119"/>
      <c r="E58" s="119"/>
      <c r="F58" s="119"/>
      <c r="G58" s="119"/>
      <c r="H58" s="119"/>
      <c r="I58" s="119"/>
      <c r="J58" s="119"/>
      <c r="K58" s="120"/>
      <c r="L58" s="14"/>
    </row>
    <row r="59" spans="1:12" ht="117" customHeight="1" x14ac:dyDescent="0.3">
      <c r="B59" s="15" t="s">
        <v>103</v>
      </c>
      <c r="C59" s="16" t="s">
        <v>104</v>
      </c>
      <c r="D59" s="18">
        <v>30000</v>
      </c>
      <c r="E59" s="18"/>
      <c r="F59" s="18"/>
      <c r="G59" s="19">
        <f>SUM(D59:F59)</f>
        <v>30000</v>
      </c>
      <c r="H59" s="20">
        <v>0.4</v>
      </c>
      <c r="I59" s="18">
        <f>'[1]3. Pivot by Activity'!N24</f>
        <v>15526.51</v>
      </c>
      <c r="J59" s="17" t="s">
        <v>105</v>
      </c>
      <c r="K59" s="21"/>
      <c r="L59" s="22"/>
    </row>
    <row r="60" spans="1:12" ht="84.6" customHeight="1" x14ac:dyDescent="0.3">
      <c r="B60" s="15" t="s">
        <v>106</v>
      </c>
      <c r="C60" s="16" t="s">
        <v>107</v>
      </c>
      <c r="D60" s="18">
        <v>50000</v>
      </c>
      <c r="E60" s="18"/>
      <c r="F60" s="18"/>
      <c r="G60" s="19">
        <f t="shared" ref="G60:G66" si="5">SUM(D60:F60)</f>
        <v>50000</v>
      </c>
      <c r="H60" s="20">
        <v>0.3</v>
      </c>
      <c r="I60" s="18">
        <f>'[1]3. Pivot by Activity'!N25</f>
        <v>27671.919999999995</v>
      </c>
      <c r="J60" s="17" t="s">
        <v>105</v>
      </c>
      <c r="K60" s="21"/>
      <c r="L60" s="22"/>
    </row>
    <row r="61" spans="1:12" ht="62.4" x14ac:dyDescent="0.3">
      <c r="B61" s="15" t="s">
        <v>108</v>
      </c>
      <c r="C61" s="16" t="s">
        <v>109</v>
      </c>
      <c r="D61" s="18"/>
      <c r="E61" s="18"/>
      <c r="F61" s="18"/>
      <c r="G61" s="19">
        <f t="shared" si="5"/>
        <v>0</v>
      </c>
      <c r="H61" s="20"/>
      <c r="I61" s="18"/>
      <c r="J61" s="17"/>
      <c r="K61" s="21"/>
      <c r="L61" s="22"/>
    </row>
    <row r="62" spans="1:12" ht="142.19999999999999" customHeight="1" x14ac:dyDescent="0.3">
      <c r="B62" s="15" t="s">
        <v>110</v>
      </c>
      <c r="C62" s="16" t="s">
        <v>111</v>
      </c>
      <c r="D62" s="18">
        <v>55000</v>
      </c>
      <c r="E62" s="18"/>
      <c r="F62" s="18"/>
      <c r="G62" s="19">
        <f t="shared" si="5"/>
        <v>55000</v>
      </c>
      <c r="H62" s="20">
        <v>0.3</v>
      </c>
      <c r="I62" s="18">
        <f>'[1]3. Pivot by Activity'!N26</f>
        <v>34151.850000000006</v>
      </c>
      <c r="J62" s="17" t="s">
        <v>35</v>
      </c>
      <c r="K62" s="21"/>
      <c r="L62" s="22"/>
    </row>
    <row r="63" spans="1:12" ht="62.4" x14ac:dyDescent="0.3">
      <c r="B63" s="15" t="s">
        <v>112</v>
      </c>
      <c r="C63" s="16" t="s">
        <v>113</v>
      </c>
      <c r="D63" s="18">
        <v>15000</v>
      </c>
      <c r="E63" s="18"/>
      <c r="F63" s="18"/>
      <c r="G63" s="19">
        <f t="shared" si="5"/>
        <v>15000</v>
      </c>
      <c r="H63" s="20">
        <v>0.3</v>
      </c>
      <c r="I63" s="18">
        <v>0</v>
      </c>
      <c r="J63" s="17" t="s">
        <v>35</v>
      </c>
      <c r="K63" s="21"/>
      <c r="L63" s="22"/>
    </row>
    <row r="64" spans="1:12" ht="15.6" x14ac:dyDescent="0.3">
      <c r="B64" s="15" t="s">
        <v>114</v>
      </c>
      <c r="C64" s="16"/>
      <c r="D64" s="18"/>
      <c r="E64" s="18"/>
      <c r="F64" s="18"/>
      <c r="G64" s="19">
        <f t="shared" si="5"/>
        <v>0</v>
      </c>
      <c r="H64" s="20"/>
      <c r="I64" s="18"/>
      <c r="J64" s="17"/>
      <c r="K64" s="21"/>
      <c r="L64" s="22"/>
    </row>
    <row r="65" spans="1:12" ht="15.6" x14ac:dyDescent="0.3">
      <c r="B65" s="15" t="s">
        <v>115</v>
      </c>
      <c r="C65" s="26"/>
      <c r="D65" s="17"/>
      <c r="E65" s="17"/>
      <c r="F65" s="17"/>
      <c r="G65" s="19">
        <f t="shared" si="5"/>
        <v>0</v>
      </c>
      <c r="H65" s="27"/>
      <c r="I65" s="17"/>
      <c r="J65" s="17"/>
      <c r="K65" s="28"/>
      <c r="L65" s="22"/>
    </row>
    <row r="66" spans="1:12" ht="15.6" x14ac:dyDescent="0.3">
      <c r="B66" s="15" t="s">
        <v>116</v>
      </c>
      <c r="C66" s="26"/>
      <c r="D66" s="17"/>
      <c r="E66" s="17"/>
      <c r="F66" s="17"/>
      <c r="G66" s="19">
        <f t="shared" si="5"/>
        <v>0</v>
      </c>
      <c r="H66" s="27"/>
      <c r="I66" s="17"/>
      <c r="J66" s="17"/>
      <c r="K66" s="28"/>
      <c r="L66" s="22"/>
    </row>
    <row r="67" spans="1:12" ht="15.6" x14ac:dyDescent="0.3">
      <c r="C67" s="12" t="s">
        <v>30</v>
      </c>
      <c r="D67" s="35">
        <f>SUM(D59:D66)</f>
        <v>150000</v>
      </c>
      <c r="E67" s="35">
        <f>SUM(E59:E66)</f>
        <v>0</v>
      </c>
      <c r="F67" s="35">
        <f>SUM(F59:F66)</f>
        <v>0</v>
      </c>
      <c r="G67" s="35">
        <f>SUM(G59:G66)</f>
        <v>150000</v>
      </c>
      <c r="H67" s="30">
        <f>(H59*G59)+(H60*G60)+(H61*G61)+(H62*G62)+(H63*G63)+(H64*G64)+(H65*G65)+(H66*G66)</f>
        <v>48000</v>
      </c>
      <c r="I67" s="40">
        <f>SUM(I59:I66)</f>
        <v>77350.28</v>
      </c>
      <c r="J67" s="41"/>
      <c r="K67" s="28"/>
      <c r="L67" s="32"/>
    </row>
    <row r="68" spans="1:12" ht="51" hidden="1" customHeight="1" x14ac:dyDescent="0.3">
      <c r="B68" s="12" t="s">
        <v>117</v>
      </c>
      <c r="C68" s="110"/>
      <c r="D68" s="111"/>
      <c r="E68" s="111"/>
      <c r="F68" s="111"/>
      <c r="G68" s="111"/>
      <c r="H68" s="111"/>
      <c r="I68" s="111"/>
      <c r="J68" s="111"/>
      <c r="K68" s="112"/>
      <c r="L68" s="14"/>
    </row>
    <row r="69" spans="1:12" ht="67.5" hidden="1" customHeight="1" x14ac:dyDescent="0.3">
      <c r="B69" s="15" t="s">
        <v>118</v>
      </c>
      <c r="C69" s="42"/>
      <c r="D69" s="18"/>
      <c r="E69" s="18"/>
      <c r="F69" s="18"/>
      <c r="G69" s="19">
        <f>SUM(D69:F69)</f>
        <v>0</v>
      </c>
      <c r="H69" s="20"/>
      <c r="I69" s="18"/>
      <c r="J69" s="17"/>
      <c r="K69" s="21"/>
      <c r="L69" s="22"/>
    </row>
    <row r="70" spans="1:12" ht="15.6" hidden="1" x14ac:dyDescent="0.3">
      <c r="B70" s="15" t="s">
        <v>119</v>
      </c>
      <c r="C70" s="43"/>
      <c r="D70" s="18"/>
      <c r="E70" s="18"/>
      <c r="F70" s="18"/>
      <c r="G70" s="19">
        <f t="shared" ref="G70:G76" si="6">SUM(D70:F70)</f>
        <v>0</v>
      </c>
      <c r="H70" s="20"/>
      <c r="I70" s="18"/>
      <c r="J70" s="17"/>
      <c r="K70" s="21"/>
      <c r="L70" s="22"/>
    </row>
    <row r="71" spans="1:12" ht="15.6" hidden="1" x14ac:dyDescent="0.3">
      <c r="B71" s="15" t="s">
        <v>120</v>
      </c>
      <c r="C71" s="16"/>
      <c r="D71" s="18"/>
      <c r="E71" s="18"/>
      <c r="F71" s="18"/>
      <c r="G71" s="19">
        <f t="shared" si="6"/>
        <v>0</v>
      </c>
      <c r="H71" s="20"/>
      <c r="I71" s="18"/>
      <c r="J71" s="17"/>
      <c r="K71" s="21"/>
      <c r="L71" s="22"/>
    </row>
    <row r="72" spans="1:12" ht="15.6" hidden="1" x14ac:dyDescent="0.3">
      <c r="A72" s="29"/>
      <c r="B72" s="15" t="s">
        <v>121</v>
      </c>
      <c r="C72" s="16"/>
      <c r="D72" s="18"/>
      <c r="E72" s="18"/>
      <c r="F72" s="18"/>
      <c r="G72" s="19">
        <f t="shared" si="6"/>
        <v>0</v>
      </c>
      <c r="H72" s="20"/>
      <c r="I72" s="18"/>
      <c r="J72" s="17"/>
      <c r="K72" s="21"/>
      <c r="L72" s="22"/>
    </row>
    <row r="73" spans="1:12" s="29" customFormat="1" ht="15.6" hidden="1" x14ac:dyDescent="0.3">
      <c r="A73" s="1"/>
      <c r="B73" s="15" t="s">
        <v>122</v>
      </c>
      <c r="C73" s="16"/>
      <c r="D73" s="18"/>
      <c r="E73" s="18"/>
      <c r="F73" s="18"/>
      <c r="G73" s="19">
        <f t="shared" si="6"/>
        <v>0</v>
      </c>
      <c r="H73" s="20"/>
      <c r="I73" s="18"/>
      <c r="J73" s="17"/>
      <c r="K73" s="21"/>
      <c r="L73" s="22"/>
    </row>
    <row r="74" spans="1:12" ht="15.6" hidden="1" x14ac:dyDescent="0.3">
      <c r="B74" s="15" t="s">
        <v>123</v>
      </c>
      <c r="C74" s="16"/>
      <c r="D74" s="18"/>
      <c r="E74" s="18"/>
      <c r="F74" s="18"/>
      <c r="G74" s="19">
        <f t="shared" si="6"/>
        <v>0</v>
      </c>
      <c r="H74" s="20"/>
      <c r="I74" s="18"/>
      <c r="J74" s="17"/>
      <c r="K74" s="21"/>
      <c r="L74" s="22"/>
    </row>
    <row r="75" spans="1:12" ht="15.6" hidden="1" x14ac:dyDescent="0.3">
      <c r="B75" s="15" t="s">
        <v>124</v>
      </c>
      <c r="C75" s="26"/>
      <c r="D75" s="17"/>
      <c r="E75" s="17"/>
      <c r="F75" s="17"/>
      <c r="G75" s="19">
        <f t="shared" si="6"/>
        <v>0</v>
      </c>
      <c r="H75" s="27"/>
      <c r="I75" s="17"/>
      <c r="J75" s="17"/>
      <c r="K75" s="28"/>
      <c r="L75" s="22"/>
    </row>
    <row r="76" spans="1:12" ht="15.6" hidden="1" x14ac:dyDescent="0.3">
      <c r="B76" s="15" t="s">
        <v>125</v>
      </c>
      <c r="C76" s="26"/>
      <c r="D76" s="17"/>
      <c r="E76" s="17"/>
      <c r="F76" s="17"/>
      <c r="G76" s="19">
        <f t="shared" si="6"/>
        <v>0</v>
      </c>
      <c r="H76" s="27"/>
      <c r="I76" s="17"/>
      <c r="J76" s="17"/>
      <c r="K76" s="28"/>
      <c r="L76" s="22"/>
    </row>
    <row r="77" spans="1:12" ht="15.6" hidden="1" x14ac:dyDescent="0.3">
      <c r="C77" s="12" t="s">
        <v>30</v>
      </c>
      <c r="D77" s="35">
        <f>SUM(D69:D76)</f>
        <v>0</v>
      </c>
      <c r="E77" s="35">
        <f>SUM(E69:E76)</f>
        <v>0</v>
      </c>
      <c r="F77" s="35">
        <f>SUM(F69:F76)</f>
        <v>0</v>
      </c>
      <c r="G77" s="35">
        <f>SUM(G69:G76)</f>
        <v>0</v>
      </c>
      <c r="H77" s="30">
        <f>(H69*G69)+(H70*G70)+(H71*G71)+(H72*G72)+(H73*G73)+(H74*G74)+(H75*G75)+(H76*G76)</f>
        <v>0</v>
      </c>
      <c r="I77" s="40">
        <f>SUM(I69:I76)</f>
        <v>0</v>
      </c>
      <c r="J77" s="41"/>
      <c r="K77" s="28"/>
      <c r="L77" s="32"/>
    </row>
    <row r="78" spans="1:12" ht="51" hidden="1" customHeight="1" x14ac:dyDescent="0.3">
      <c r="B78" s="12" t="s">
        <v>126</v>
      </c>
      <c r="C78" s="121"/>
      <c r="D78" s="122"/>
      <c r="E78" s="122"/>
      <c r="F78" s="122"/>
      <c r="G78" s="122"/>
      <c r="H78" s="122"/>
      <c r="I78" s="122"/>
      <c r="J78" s="122"/>
      <c r="K78" s="123"/>
      <c r="L78" s="14"/>
    </row>
    <row r="79" spans="1:12" ht="15.6" hidden="1" x14ac:dyDescent="0.3">
      <c r="B79" s="15" t="s">
        <v>127</v>
      </c>
      <c r="C79" s="16"/>
      <c r="D79" s="18"/>
      <c r="E79" s="18"/>
      <c r="F79" s="18"/>
      <c r="G79" s="19">
        <f>SUM(D79:F79)</f>
        <v>0</v>
      </c>
      <c r="H79" s="20"/>
      <c r="I79" s="18"/>
      <c r="J79" s="17"/>
      <c r="K79" s="21"/>
      <c r="L79" s="22"/>
    </row>
    <row r="80" spans="1:12" ht="15.6" hidden="1" x14ac:dyDescent="0.3">
      <c r="B80" s="15" t="s">
        <v>128</v>
      </c>
      <c r="C80" s="16"/>
      <c r="D80" s="18"/>
      <c r="E80" s="18"/>
      <c r="F80" s="18"/>
      <c r="G80" s="19">
        <f t="shared" ref="G80:G86" si="7">SUM(D80:F80)</f>
        <v>0</v>
      </c>
      <c r="H80" s="20"/>
      <c r="I80" s="18"/>
      <c r="J80" s="17"/>
      <c r="K80" s="21"/>
      <c r="L80" s="22"/>
    </row>
    <row r="81" spans="2:12" ht="15.6" hidden="1" x14ac:dyDescent="0.3">
      <c r="B81" s="15" t="s">
        <v>129</v>
      </c>
      <c r="C81" s="16"/>
      <c r="D81" s="18"/>
      <c r="E81" s="18"/>
      <c r="F81" s="18"/>
      <c r="G81" s="19">
        <f t="shared" si="7"/>
        <v>0</v>
      </c>
      <c r="H81" s="20"/>
      <c r="I81" s="18"/>
      <c r="J81" s="17"/>
      <c r="K81" s="21"/>
      <c r="L81" s="22"/>
    </row>
    <row r="82" spans="2:12" ht="15.6" hidden="1" x14ac:dyDescent="0.3">
      <c r="B82" s="15" t="s">
        <v>130</v>
      </c>
      <c r="C82" s="16"/>
      <c r="D82" s="18"/>
      <c r="E82" s="18"/>
      <c r="F82" s="18"/>
      <c r="G82" s="19">
        <f t="shared" si="7"/>
        <v>0</v>
      </c>
      <c r="H82" s="20"/>
      <c r="I82" s="18"/>
      <c r="J82" s="17"/>
      <c r="K82" s="21"/>
      <c r="L82" s="22"/>
    </row>
    <row r="83" spans="2:12" ht="15.6" hidden="1" x14ac:dyDescent="0.3">
      <c r="B83" s="15" t="s">
        <v>131</v>
      </c>
      <c r="C83" s="16"/>
      <c r="D83" s="18"/>
      <c r="E83" s="18"/>
      <c r="F83" s="18"/>
      <c r="G83" s="19">
        <f t="shared" si="7"/>
        <v>0</v>
      </c>
      <c r="H83" s="20"/>
      <c r="I83" s="18"/>
      <c r="J83" s="17"/>
      <c r="K83" s="21"/>
      <c r="L83" s="22"/>
    </row>
    <row r="84" spans="2:12" ht="15.6" hidden="1" x14ac:dyDescent="0.3">
      <c r="B84" s="15" t="s">
        <v>132</v>
      </c>
      <c r="C84" s="16"/>
      <c r="D84" s="18"/>
      <c r="E84" s="18"/>
      <c r="F84" s="18"/>
      <c r="G84" s="19">
        <f t="shared" si="7"/>
        <v>0</v>
      </c>
      <c r="H84" s="20"/>
      <c r="I84" s="18"/>
      <c r="J84" s="17"/>
      <c r="K84" s="21"/>
      <c r="L84" s="22"/>
    </row>
    <row r="85" spans="2:12" ht="15.6" hidden="1" x14ac:dyDescent="0.3">
      <c r="B85" s="15" t="s">
        <v>133</v>
      </c>
      <c r="C85" s="26"/>
      <c r="D85" s="17"/>
      <c r="E85" s="17"/>
      <c r="F85" s="17"/>
      <c r="G85" s="19">
        <f t="shared" si="7"/>
        <v>0</v>
      </c>
      <c r="H85" s="27"/>
      <c r="I85" s="17"/>
      <c r="J85" s="17"/>
      <c r="K85" s="28"/>
      <c r="L85" s="22"/>
    </row>
    <row r="86" spans="2:12" ht="15.6" hidden="1" x14ac:dyDescent="0.3">
      <c r="B86" s="15" t="s">
        <v>134</v>
      </c>
      <c r="C86" s="26"/>
      <c r="D86" s="17"/>
      <c r="E86" s="17"/>
      <c r="F86" s="17"/>
      <c r="G86" s="19">
        <f t="shared" si="7"/>
        <v>0</v>
      </c>
      <c r="H86" s="27"/>
      <c r="I86" s="17"/>
      <c r="J86" s="17"/>
      <c r="K86" s="28"/>
      <c r="L86" s="22"/>
    </row>
    <row r="87" spans="2:12" ht="15.6" hidden="1" x14ac:dyDescent="0.3">
      <c r="C87" s="12" t="s">
        <v>30</v>
      </c>
      <c r="D87" s="30">
        <f>SUM(D79:D86)</f>
        <v>0</v>
      </c>
      <c r="E87" s="30">
        <f>SUM(E79:E86)</f>
        <v>0</v>
      </c>
      <c r="F87" s="30">
        <f>SUM(F79:F86)</f>
        <v>0</v>
      </c>
      <c r="G87" s="30">
        <f>SUM(G79:G86)</f>
        <v>0</v>
      </c>
      <c r="H87" s="30">
        <f>(H79*G79)+(H80*G80)+(H81*G81)+(H82*G82)+(H83*G83)+(H84*G84)+(H85*G85)+(H86*G86)</f>
        <v>0</v>
      </c>
      <c r="I87" s="40">
        <f>SUM(I79:I86)</f>
        <v>0</v>
      </c>
      <c r="J87" s="41"/>
      <c r="K87" s="28"/>
      <c r="L87" s="32"/>
    </row>
    <row r="88" spans="2:12" ht="15.75" customHeight="1" x14ac:dyDescent="0.3">
      <c r="B88" s="44"/>
      <c r="C88" s="37"/>
      <c r="D88" s="45"/>
      <c r="E88" s="45"/>
      <c r="F88" s="45"/>
      <c r="G88" s="45"/>
      <c r="H88" s="45"/>
      <c r="I88" s="45"/>
      <c r="J88" s="45"/>
      <c r="K88" s="37"/>
      <c r="L88" s="46"/>
    </row>
    <row r="89" spans="2:12" ht="51" hidden="1" customHeight="1" x14ac:dyDescent="0.3">
      <c r="B89" s="12" t="s">
        <v>135</v>
      </c>
      <c r="C89" s="110"/>
      <c r="D89" s="111"/>
      <c r="E89" s="111"/>
      <c r="F89" s="111"/>
      <c r="G89" s="111"/>
      <c r="H89" s="111"/>
      <c r="I89" s="111"/>
      <c r="J89" s="111"/>
      <c r="K89" s="112"/>
      <c r="L89" s="13"/>
    </row>
    <row r="90" spans="2:12" ht="51" hidden="1" customHeight="1" x14ac:dyDescent="0.3">
      <c r="B90" s="12" t="s">
        <v>136</v>
      </c>
      <c r="C90" s="121"/>
      <c r="D90" s="122"/>
      <c r="E90" s="122"/>
      <c r="F90" s="122"/>
      <c r="G90" s="122"/>
      <c r="H90" s="122"/>
      <c r="I90" s="122"/>
      <c r="J90" s="122"/>
      <c r="K90" s="123"/>
      <c r="L90" s="14"/>
    </row>
    <row r="91" spans="2:12" ht="15.6" hidden="1" x14ac:dyDescent="0.3">
      <c r="B91" s="15" t="s">
        <v>137</v>
      </c>
      <c r="C91" s="16"/>
      <c r="D91" s="18"/>
      <c r="E91" s="18"/>
      <c r="F91" s="18"/>
      <c r="G91" s="19">
        <f>SUM(D91:F91)</f>
        <v>0</v>
      </c>
      <c r="H91" s="20"/>
      <c r="I91" s="18"/>
      <c r="J91" s="17"/>
      <c r="K91" s="21"/>
      <c r="L91" s="22"/>
    </row>
    <row r="92" spans="2:12" ht="15.6" hidden="1" x14ac:dyDescent="0.3">
      <c r="B92" s="15" t="s">
        <v>138</v>
      </c>
      <c r="C92" s="16"/>
      <c r="D92" s="18"/>
      <c r="E92" s="18"/>
      <c r="F92" s="18"/>
      <c r="G92" s="19">
        <f t="shared" ref="G92:G98" si="8">SUM(D92:F92)</f>
        <v>0</v>
      </c>
      <c r="H92" s="20"/>
      <c r="I92" s="18"/>
      <c r="J92" s="17"/>
      <c r="K92" s="21"/>
      <c r="L92" s="22"/>
    </row>
    <row r="93" spans="2:12" ht="15.6" hidden="1" x14ac:dyDescent="0.3">
      <c r="B93" s="15" t="s">
        <v>139</v>
      </c>
      <c r="C93" s="16"/>
      <c r="D93" s="18"/>
      <c r="E93" s="18"/>
      <c r="F93" s="18"/>
      <c r="G93" s="19">
        <f t="shared" si="8"/>
        <v>0</v>
      </c>
      <c r="H93" s="20"/>
      <c r="I93" s="18"/>
      <c r="J93" s="17"/>
      <c r="K93" s="21"/>
      <c r="L93" s="22"/>
    </row>
    <row r="94" spans="2:12" ht="15.6" hidden="1" x14ac:dyDescent="0.3">
      <c r="B94" s="15" t="s">
        <v>140</v>
      </c>
      <c r="C94" s="16"/>
      <c r="D94" s="18"/>
      <c r="E94" s="18"/>
      <c r="F94" s="18"/>
      <c r="G94" s="19">
        <f t="shared" si="8"/>
        <v>0</v>
      </c>
      <c r="H94" s="20"/>
      <c r="I94" s="18"/>
      <c r="J94" s="17"/>
      <c r="K94" s="21"/>
      <c r="L94" s="22"/>
    </row>
    <row r="95" spans="2:12" ht="15.6" hidden="1" x14ac:dyDescent="0.3">
      <c r="B95" s="15" t="s">
        <v>141</v>
      </c>
      <c r="C95" s="16"/>
      <c r="D95" s="18"/>
      <c r="E95" s="18"/>
      <c r="F95" s="18"/>
      <c r="G95" s="19">
        <f t="shared" si="8"/>
        <v>0</v>
      </c>
      <c r="H95" s="20"/>
      <c r="I95" s="18"/>
      <c r="J95" s="17"/>
      <c r="K95" s="21"/>
      <c r="L95" s="22"/>
    </row>
    <row r="96" spans="2:12" ht="15.6" hidden="1" x14ac:dyDescent="0.3">
      <c r="B96" s="15" t="s">
        <v>142</v>
      </c>
      <c r="C96" s="16"/>
      <c r="D96" s="18"/>
      <c r="E96" s="18"/>
      <c r="F96" s="18"/>
      <c r="G96" s="19">
        <f t="shared" si="8"/>
        <v>0</v>
      </c>
      <c r="H96" s="20"/>
      <c r="I96" s="18"/>
      <c r="J96" s="17"/>
      <c r="K96" s="21"/>
      <c r="L96" s="22"/>
    </row>
    <row r="97" spans="2:12" ht="15.6" hidden="1" x14ac:dyDescent="0.3">
      <c r="B97" s="15" t="s">
        <v>143</v>
      </c>
      <c r="C97" s="26"/>
      <c r="D97" s="17"/>
      <c r="E97" s="17"/>
      <c r="F97" s="17"/>
      <c r="G97" s="19">
        <f t="shared" si="8"/>
        <v>0</v>
      </c>
      <c r="H97" s="27"/>
      <c r="I97" s="17"/>
      <c r="J97" s="17"/>
      <c r="K97" s="28"/>
      <c r="L97" s="22"/>
    </row>
    <row r="98" spans="2:12" ht="15.6" hidden="1" x14ac:dyDescent="0.3">
      <c r="B98" s="15" t="s">
        <v>144</v>
      </c>
      <c r="C98" s="26"/>
      <c r="D98" s="17"/>
      <c r="E98" s="17"/>
      <c r="F98" s="17"/>
      <c r="G98" s="19">
        <f t="shared" si="8"/>
        <v>0</v>
      </c>
      <c r="H98" s="27"/>
      <c r="I98" s="17"/>
      <c r="J98" s="17"/>
      <c r="K98" s="28"/>
      <c r="L98" s="22"/>
    </row>
    <row r="99" spans="2:12" ht="15.6" hidden="1" x14ac:dyDescent="0.3">
      <c r="C99" s="12" t="s">
        <v>30</v>
      </c>
      <c r="D99" s="30">
        <f>SUM(D91:D98)</f>
        <v>0</v>
      </c>
      <c r="E99" s="30">
        <f>SUM(E91:E98)</f>
        <v>0</v>
      </c>
      <c r="F99" s="30">
        <f>SUM(F91:F98)</f>
        <v>0</v>
      </c>
      <c r="G99" s="35">
        <f>SUM(G91:G98)</f>
        <v>0</v>
      </c>
      <c r="H99" s="30">
        <f>(H91*G91)+(H92*G92)+(H93*G93)+(H94*G94)+(H95*G95)+(H96*G96)+(H97*G97)+(H98*G98)</f>
        <v>0</v>
      </c>
      <c r="I99" s="40">
        <f>SUM(I91:I98)</f>
        <v>0</v>
      </c>
      <c r="J99" s="41"/>
      <c r="K99" s="28"/>
      <c r="L99" s="32"/>
    </row>
    <row r="100" spans="2:12" ht="51" hidden="1" customHeight="1" x14ac:dyDescent="0.3">
      <c r="B100" s="12" t="s">
        <v>145</v>
      </c>
      <c r="C100" s="121"/>
      <c r="D100" s="122"/>
      <c r="E100" s="122"/>
      <c r="F100" s="122"/>
      <c r="G100" s="122"/>
      <c r="H100" s="122"/>
      <c r="I100" s="122"/>
      <c r="J100" s="122"/>
      <c r="K100" s="123"/>
      <c r="L100" s="14"/>
    </row>
    <row r="101" spans="2:12" ht="15.6" hidden="1" x14ac:dyDescent="0.3">
      <c r="B101" s="15" t="s">
        <v>146</v>
      </c>
      <c r="C101" s="16"/>
      <c r="D101" s="18"/>
      <c r="E101" s="18"/>
      <c r="F101" s="18"/>
      <c r="G101" s="19">
        <f>SUM(D101:F101)</f>
        <v>0</v>
      </c>
      <c r="H101" s="20"/>
      <c r="I101" s="18"/>
      <c r="J101" s="17"/>
      <c r="K101" s="21"/>
      <c r="L101" s="22"/>
    </row>
    <row r="102" spans="2:12" ht="15.6" hidden="1" x14ac:dyDescent="0.3">
      <c r="B102" s="15" t="s">
        <v>147</v>
      </c>
      <c r="C102" s="16"/>
      <c r="D102" s="18"/>
      <c r="E102" s="18"/>
      <c r="F102" s="18"/>
      <c r="G102" s="19">
        <f t="shared" ref="G102:G108" si="9">SUM(D102:F102)</f>
        <v>0</v>
      </c>
      <c r="H102" s="20"/>
      <c r="I102" s="18"/>
      <c r="J102" s="17"/>
      <c r="K102" s="21"/>
      <c r="L102" s="22"/>
    </row>
    <row r="103" spans="2:12" ht="15.6" hidden="1" x14ac:dyDescent="0.3">
      <c r="B103" s="15" t="s">
        <v>148</v>
      </c>
      <c r="C103" s="16"/>
      <c r="D103" s="18"/>
      <c r="E103" s="18"/>
      <c r="F103" s="18"/>
      <c r="G103" s="19">
        <f t="shared" si="9"/>
        <v>0</v>
      </c>
      <c r="H103" s="20"/>
      <c r="I103" s="18"/>
      <c r="J103" s="17"/>
      <c r="K103" s="21"/>
      <c r="L103" s="22"/>
    </row>
    <row r="104" spans="2:12" ht="15.6" hidden="1" x14ac:dyDescent="0.3">
      <c r="B104" s="15" t="s">
        <v>149</v>
      </c>
      <c r="C104" s="16"/>
      <c r="D104" s="18"/>
      <c r="E104" s="18"/>
      <c r="F104" s="18"/>
      <c r="G104" s="19">
        <f t="shared" si="9"/>
        <v>0</v>
      </c>
      <c r="H104" s="20"/>
      <c r="I104" s="18"/>
      <c r="J104" s="17"/>
      <c r="K104" s="21"/>
      <c r="L104" s="22"/>
    </row>
    <row r="105" spans="2:12" ht="15.6" hidden="1" x14ac:dyDescent="0.3">
      <c r="B105" s="15" t="s">
        <v>150</v>
      </c>
      <c r="C105" s="16"/>
      <c r="D105" s="18"/>
      <c r="E105" s="18"/>
      <c r="F105" s="18"/>
      <c r="G105" s="19">
        <f t="shared" si="9"/>
        <v>0</v>
      </c>
      <c r="H105" s="20"/>
      <c r="I105" s="18"/>
      <c r="J105" s="17"/>
      <c r="K105" s="21"/>
      <c r="L105" s="22"/>
    </row>
    <row r="106" spans="2:12" ht="15.6" hidden="1" x14ac:dyDescent="0.3">
      <c r="B106" s="15" t="s">
        <v>151</v>
      </c>
      <c r="C106" s="16"/>
      <c r="D106" s="18"/>
      <c r="E106" s="18"/>
      <c r="F106" s="18"/>
      <c r="G106" s="19">
        <f t="shared" si="9"/>
        <v>0</v>
      </c>
      <c r="H106" s="20"/>
      <c r="I106" s="18"/>
      <c r="J106" s="17"/>
      <c r="K106" s="21"/>
      <c r="L106" s="22"/>
    </row>
    <row r="107" spans="2:12" ht="15.6" hidden="1" x14ac:dyDescent="0.3">
      <c r="B107" s="15" t="s">
        <v>152</v>
      </c>
      <c r="C107" s="26"/>
      <c r="D107" s="17"/>
      <c r="E107" s="17"/>
      <c r="F107" s="17"/>
      <c r="G107" s="19">
        <f t="shared" si="9"/>
        <v>0</v>
      </c>
      <c r="H107" s="27"/>
      <c r="I107" s="17"/>
      <c r="J107" s="17"/>
      <c r="K107" s="28"/>
      <c r="L107" s="22"/>
    </row>
    <row r="108" spans="2:12" ht="15.6" hidden="1" x14ac:dyDescent="0.3">
      <c r="B108" s="15" t="s">
        <v>153</v>
      </c>
      <c r="C108" s="26"/>
      <c r="D108" s="17"/>
      <c r="E108" s="17"/>
      <c r="F108" s="17"/>
      <c r="G108" s="19">
        <f t="shared" si="9"/>
        <v>0</v>
      </c>
      <c r="H108" s="27"/>
      <c r="I108" s="17"/>
      <c r="J108" s="17"/>
      <c r="K108" s="28"/>
      <c r="L108" s="22"/>
    </row>
    <row r="109" spans="2:12" ht="15.6" hidden="1" x14ac:dyDescent="0.3">
      <c r="C109" s="12" t="s">
        <v>30</v>
      </c>
      <c r="D109" s="35">
        <f>SUM(D101:D108)</f>
        <v>0</v>
      </c>
      <c r="E109" s="35">
        <f>SUM(E101:E108)</f>
        <v>0</v>
      </c>
      <c r="F109" s="35">
        <f>SUM(F101:F108)</f>
        <v>0</v>
      </c>
      <c r="G109" s="35">
        <f>SUM(G101:G108)</f>
        <v>0</v>
      </c>
      <c r="H109" s="30">
        <f>(H101*G101)+(H102*G102)+(H103*G103)+(H104*G104)+(H105*G105)+(H106*G106)+(H107*G107)+(H108*G108)</f>
        <v>0</v>
      </c>
      <c r="I109" s="40">
        <f>SUM(I101:I108)</f>
        <v>0</v>
      </c>
      <c r="J109" s="41"/>
      <c r="K109" s="28"/>
      <c r="L109" s="32"/>
    </row>
    <row r="110" spans="2:12" ht="51" hidden="1" customHeight="1" x14ac:dyDescent="0.3">
      <c r="B110" s="12" t="s">
        <v>154</v>
      </c>
      <c r="C110" s="121"/>
      <c r="D110" s="122"/>
      <c r="E110" s="122"/>
      <c r="F110" s="122"/>
      <c r="G110" s="122"/>
      <c r="H110" s="122"/>
      <c r="I110" s="122"/>
      <c r="J110" s="122"/>
      <c r="K110" s="123"/>
      <c r="L110" s="14"/>
    </row>
    <row r="111" spans="2:12" ht="15.6" hidden="1" x14ac:dyDescent="0.3">
      <c r="B111" s="15" t="s">
        <v>155</v>
      </c>
      <c r="C111" s="16"/>
      <c r="D111" s="18"/>
      <c r="E111" s="18"/>
      <c r="F111" s="18"/>
      <c r="G111" s="19">
        <f>SUM(D111:F111)</f>
        <v>0</v>
      </c>
      <c r="H111" s="20"/>
      <c r="I111" s="18"/>
      <c r="J111" s="17"/>
      <c r="K111" s="21"/>
      <c r="L111" s="22"/>
    </row>
    <row r="112" spans="2:12" ht="15.6" hidden="1" x14ac:dyDescent="0.3">
      <c r="B112" s="15" t="s">
        <v>156</v>
      </c>
      <c r="C112" s="16"/>
      <c r="D112" s="18"/>
      <c r="E112" s="18"/>
      <c r="F112" s="18"/>
      <c r="G112" s="19">
        <f t="shared" ref="G112:G118" si="10">SUM(D112:F112)</f>
        <v>0</v>
      </c>
      <c r="H112" s="20"/>
      <c r="I112" s="18"/>
      <c r="J112" s="17"/>
      <c r="K112" s="21"/>
      <c r="L112" s="22"/>
    </row>
    <row r="113" spans="2:12" ht="15.6" hidden="1" x14ac:dyDescent="0.3">
      <c r="B113" s="15" t="s">
        <v>157</v>
      </c>
      <c r="C113" s="16"/>
      <c r="D113" s="18"/>
      <c r="E113" s="18"/>
      <c r="F113" s="18"/>
      <c r="G113" s="19">
        <f t="shared" si="10"/>
        <v>0</v>
      </c>
      <c r="H113" s="20"/>
      <c r="I113" s="18"/>
      <c r="J113" s="17"/>
      <c r="K113" s="21"/>
      <c r="L113" s="22"/>
    </row>
    <row r="114" spans="2:12" ht="15.6" hidden="1" x14ac:dyDescent="0.3">
      <c r="B114" s="15" t="s">
        <v>158</v>
      </c>
      <c r="C114" s="16"/>
      <c r="D114" s="18"/>
      <c r="E114" s="18"/>
      <c r="F114" s="18"/>
      <c r="G114" s="19">
        <f t="shared" si="10"/>
        <v>0</v>
      </c>
      <c r="H114" s="20"/>
      <c r="I114" s="18"/>
      <c r="J114" s="17"/>
      <c r="K114" s="21"/>
      <c r="L114" s="22"/>
    </row>
    <row r="115" spans="2:12" ht="15.6" hidden="1" x14ac:dyDescent="0.3">
      <c r="B115" s="15" t="s">
        <v>159</v>
      </c>
      <c r="C115" s="16"/>
      <c r="D115" s="18"/>
      <c r="E115" s="18"/>
      <c r="F115" s="18"/>
      <c r="G115" s="19">
        <f t="shared" si="10"/>
        <v>0</v>
      </c>
      <c r="H115" s="20"/>
      <c r="I115" s="18"/>
      <c r="J115" s="17"/>
      <c r="K115" s="21"/>
      <c r="L115" s="22"/>
    </row>
    <row r="116" spans="2:12" ht="15.6" hidden="1" x14ac:dyDescent="0.3">
      <c r="B116" s="15" t="s">
        <v>160</v>
      </c>
      <c r="C116" s="16"/>
      <c r="D116" s="18"/>
      <c r="E116" s="18"/>
      <c r="F116" s="18"/>
      <c r="G116" s="19">
        <f t="shared" si="10"/>
        <v>0</v>
      </c>
      <c r="H116" s="20"/>
      <c r="I116" s="18"/>
      <c r="J116" s="17"/>
      <c r="K116" s="21"/>
      <c r="L116" s="22"/>
    </row>
    <row r="117" spans="2:12" ht="15.6" hidden="1" x14ac:dyDescent="0.3">
      <c r="B117" s="15" t="s">
        <v>161</v>
      </c>
      <c r="C117" s="26"/>
      <c r="D117" s="17"/>
      <c r="E117" s="17"/>
      <c r="F117" s="17"/>
      <c r="G117" s="19">
        <f t="shared" si="10"/>
        <v>0</v>
      </c>
      <c r="H117" s="27"/>
      <c r="I117" s="17"/>
      <c r="J117" s="17"/>
      <c r="K117" s="28"/>
      <c r="L117" s="22"/>
    </row>
    <row r="118" spans="2:12" ht="15.6" hidden="1" x14ac:dyDescent="0.3">
      <c r="B118" s="15" t="s">
        <v>162</v>
      </c>
      <c r="C118" s="26"/>
      <c r="D118" s="17"/>
      <c r="E118" s="17"/>
      <c r="F118" s="17"/>
      <c r="G118" s="19">
        <f t="shared" si="10"/>
        <v>0</v>
      </c>
      <c r="H118" s="27"/>
      <c r="I118" s="17"/>
      <c r="J118" s="17"/>
      <c r="K118" s="28"/>
      <c r="L118" s="22"/>
    </row>
    <row r="119" spans="2:12" ht="15.6" hidden="1" x14ac:dyDescent="0.3">
      <c r="C119" s="12" t="s">
        <v>30</v>
      </c>
      <c r="D119" s="35">
        <f>SUM(D111:D118)</f>
        <v>0</v>
      </c>
      <c r="E119" s="35">
        <f>SUM(E111:E118)</f>
        <v>0</v>
      </c>
      <c r="F119" s="35">
        <f>SUM(F111:F118)</f>
        <v>0</v>
      </c>
      <c r="G119" s="35">
        <f>SUM(G111:G118)</f>
        <v>0</v>
      </c>
      <c r="H119" s="30">
        <f>(H111*G111)+(H112*G112)+(H113*G113)+(H114*G114)+(H115*G115)+(H116*G116)+(H117*G117)+(H118*G118)</f>
        <v>0</v>
      </c>
      <c r="I119" s="40">
        <f>SUM(I111:I118)</f>
        <v>0</v>
      </c>
      <c r="J119" s="41"/>
      <c r="K119" s="28"/>
      <c r="L119" s="32"/>
    </row>
    <row r="120" spans="2:12" ht="51" hidden="1" customHeight="1" x14ac:dyDescent="0.3">
      <c r="B120" s="12" t="s">
        <v>163</v>
      </c>
      <c r="C120" s="121"/>
      <c r="D120" s="122"/>
      <c r="E120" s="122"/>
      <c r="F120" s="122"/>
      <c r="G120" s="122"/>
      <c r="H120" s="122"/>
      <c r="I120" s="122"/>
      <c r="J120" s="122"/>
      <c r="K120" s="123"/>
      <c r="L120" s="14"/>
    </row>
    <row r="121" spans="2:12" ht="15.6" hidden="1" x14ac:dyDescent="0.3">
      <c r="B121" s="15" t="s">
        <v>164</v>
      </c>
      <c r="C121" s="16"/>
      <c r="D121" s="18"/>
      <c r="E121" s="18"/>
      <c r="F121" s="18"/>
      <c r="G121" s="19">
        <f>SUM(D121:F121)</f>
        <v>0</v>
      </c>
      <c r="H121" s="20"/>
      <c r="I121" s="18"/>
      <c r="J121" s="17"/>
      <c r="K121" s="21"/>
      <c r="L121" s="22"/>
    </row>
    <row r="122" spans="2:12" ht="15.6" hidden="1" x14ac:dyDescent="0.3">
      <c r="B122" s="15" t="s">
        <v>165</v>
      </c>
      <c r="C122" s="16"/>
      <c r="D122" s="18"/>
      <c r="E122" s="18"/>
      <c r="F122" s="18"/>
      <c r="G122" s="19">
        <f t="shared" ref="G122:G128" si="11">SUM(D122:F122)</f>
        <v>0</v>
      </c>
      <c r="H122" s="20"/>
      <c r="I122" s="18"/>
      <c r="J122" s="17"/>
      <c r="K122" s="21"/>
      <c r="L122" s="22"/>
    </row>
    <row r="123" spans="2:12" ht="15.6" hidden="1" x14ac:dyDescent="0.3">
      <c r="B123" s="15" t="s">
        <v>166</v>
      </c>
      <c r="C123" s="16"/>
      <c r="D123" s="18"/>
      <c r="E123" s="18"/>
      <c r="F123" s="18"/>
      <c r="G123" s="19">
        <f t="shared" si="11"/>
        <v>0</v>
      </c>
      <c r="H123" s="20"/>
      <c r="I123" s="18"/>
      <c r="J123" s="17"/>
      <c r="K123" s="21"/>
      <c r="L123" s="22"/>
    </row>
    <row r="124" spans="2:12" ht="15.6" hidden="1" x14ac:dyDescent="0.3">
      <c r="B124" s="15" t="s">
        <v>167</v>
      </c>
      <c r="C124" s="16"/>
      <c r="D124" s="18"/>
      <c r="E124" s="18"/>
      <c r="F124" s="18"/>
      <c r="G124" s="19">
        <f t="shared" si="11"/>
        <v>0</v>
      </c>
      <c r="H124" s="20"/>
      <c r="I124" s="18"/>
      <c r="J124" s="17"/>
      <c r="K124" s="21"/>
      <c r="L124" s="22"/>
    </row>
    <row r="125" spans="2:12" ht="15.6" hidden="1" x14ac:dyDescent="0.3">
      <c r="B125" s="15" t="s">
        <v>168</v>
      </c>
      <c r="C125" s="16"/>
      <c r="D125" s="18"/>
      <c r="E125" s="18"/>
      <c r="F125" s="18"/>
      <c r="G125" s="19">
        <f t="shared" si="11"/>
        <v>0</v>
      </c>
      <c r="H125" s="20"/>
      <c r="I125" s="18"/>
      <c r="J125" s="17"/>
      <c r="K125" s="21"/>
      <c r="L125" s="22"/>
    </row>
    <row r="126" spans="2:12" ht="15.6" hidden="1" x14ac:dyDescent="0.3">
      <c r="B126" s="15" t="s">
        <v>169</v>
      </c>
      <c r="C126" s="16"/>
      <c r="D126" s="18"/>
      <c r="E126" s="18"/>
      <c r="F126" s="18"/>
      <c r="G126" s="19">
        <f t="shared" si="11"/>
        <v>0</v>
      </c>
      <c r="H126" s="20"/>
      <c r="I126" s="18"/>
      <c r="J126" s="17"/>
      <c r="K126" s="21"/>
      <c r="L126" s="22"/>
    </row>
    <row r="127" spans="2:12" ht="15.6" hidden="1" x14ac:dyDescent="0.3">
      <c r="B127" s="15" t="s">
        <v>170</v>
      </c>
      <c r="C127" s="26"/>
      <c r="D127" s="17"/>
      <c r="E127" s="17"/>
      <c r="F127" s="17"/>
      <c r="G127" s="19">
        <f t="shared" si="11"/>
        <v>0</v>
      </c>
      <c r="H127" s="27"/>
      <c r="I127" s="17"/>
      <c r="J127" s="17"/>
      <c r="K127" s="28"/>
      <c r="L127" s="22"/>
    </row>
    <row r="128" spans="2:12" ht="15.6" hidden="1" x14ac:dyDescent="0.3">
      <c r="B128" s="15" t="s">
        <v>171</v>
      </c>
      <c r="C128" s="26"/>
      <c r="D128" s="17"/>
      <c r="E128" s="17"/>
      <c r="F128" s="17"/>
      <c r="G128" s="19">
        <f t="shared" si="11"/>
        <v>0</v>
      </c>
      <c r="H128" s="27"/>
      <c r="I128" s="17"/>
      <c r="J128" s="17"/>
      <c r="K128" s="28"/>
      <c r="L128" s="22"/>
    </row>
    <row r="129" spans="2:12" ht="15.6" hidden="1" x14ac:dyDescent="0.3">
      <c r="C129" s="12" t="s">
        <v>30</v>
      </c>
      <c r="D129" s="30">
        <f>SUM(D121:D128)</f>
        <v>0</v>
      </c>
      <c r="E129" s="30">
        <f>SUM(E121:E128)</f>
        <v>0</v>
      </c>
      <c r="F129" s="30">
        <f>SUM(F121:F128)</f>
        <v>0</v>
      </c>
      <c r="G129" s="30">
        <f>SUM(G121:G128)</f>
        <v>0</v>
      </c>
      <c r="H129" s="30">
        <f>(H121*G121)+(H122*G122)+(H123*G123)+(H124*G124)+(H125*G125)+(H126*G126)+(H127*G127)+(H128*G128)</f>
        <v>0</v>
      </c>
      <c r="I129" s="40">
        <f>SUM(I121:I128)</f>
        <v>0</v>
      </c>
      <c r="J129" s="41"/>
      <c r="K129" s="28"/>
      <c r="L129" s="32"/>
    </row>
    <row r="130" spans="2:12" ht="15.75" hidden="1" customHeight="1" x14ac:dyDescent="0.3">
      <c r="B130" s="44"/>
      <c r="C130" s="37"/>
      <c r="D130" s="45"/>
      <c r="E130" s="45"/>
      <c r="F130" s="45"/>
      <c r="G130" s="45"/>
      <c r="H130" s="45"/>
      <c r="I130" s="45"/>
      <c r="J130" s="45"/>
      <c r="K130" s="47"/>
      <c r="L130" s="46"/>
    </row>
    <row r="131" spans="2:12" ht="51" hidden="1" customHeight="1" x14ac:dyDescent="0.3">
      <c r="B131" s="12" t="s">
        <v>172</v>
      </c>
      <c r="C131" s="110"/>
      <c r="D131" s="111"/>
      <c r="E131" s="111"/>
      <c r="F131" s="111"/>
      <c r="G131" s="111"/>
      <c r="H131" s="111"/>
      <c r="I131" s="111"/>
      <c r="J131" s="111"/>
      <c r="K131" s="112"/>
      <c r="L131" s="13"/>
    </row>
    <row r="132" spans="2:12" ht="51" hidden="1" customHeight="1" x14ac:dyDescent="0.3">
      <c r="B132" s="12" t="s">
        <v>173</v>
      </c>
      <c r="C132" s="121"/>
      <c r="D132" s="122"/>
      <c r="E132" s="122"/>
      <c r="F132" s="122"/>
      <c r="G132" s="122"/>
      <c r="H132" s="122"/>
      <c r="I132" s="122"/>
      <c r="J132" s="122"/>
      <c r="K132" s="123"/>
      <c r="L132" s="14"/>
    </row>
    <row r="133" spans="2:12" ht="15.6" hidden="1" x14ac:dyDescent="0.3">
      <c r="B133" s="15" t="s">
        <v>174</v>
      </c>
      <c r="C133" s="16"/>
      <c r="D133" s="18"/>
      <c r="E133" s="18"/>
      <c r="F133" s="18"/>
      <c r="G133" s="19">
        <f>SUM(D133:F133)</f>
        <v>0</v>
      </c>
      <c r="H133" s="20"/>
      <c r="I133" s="18"/>
      <c r="J133" s="17"/>
      <c r="K133" s="21"/>
      <c r="L133" s="22"/>
    </row>
    <row r="134" spans="2:12" ht="15.6" hidden="1" x14ac:dyDescent="0.3">
      <c r="B134" s="15" t="s">
        <v>175</v>
      </c>
      <c r="C134" s="16"/>
      <c r="D134" s="18"/>
      <c r="E134" s="18"/>
      <c r="F134" s="18"/>
      <c r="G134" s="19">
        <f t="shared" ref="G134:G140" si="12">SUM(D134:F134)</f>
        <v>0</v>
      </c>
      <c r="H134" s="20"/>
      <c r="I134" s="18"/>
      <c r="J134" s="17"/>
      <c r="K134" s="21"/>
      <c r="L134" s="22"/>
    </row>
    <row r="135" spans="2:12" ht="15.6" hidden="1" x14ac:dyDescent="0.3">
      <c r="B135" s="15" t="s">
        <v>176</v>
      </c>
      <c r="C135" s="16"/>
      <c r="D135" s="18"/>
      <c r="E135" s="18"/>
      <c r="F135" s="18"/>
      <c r="G135" s="19">
        <f t="shared" si="12"/>
        <v>0</v>
      </c>
      <c r="H135" s="20"/>
      <c r="I135" s="18"/>
      <c r="J135" s="17"/>
      <c r="K135" s="21"/>
      <c r="L135" s="22"/>
    </row>
    <row r="136" spans="2:12" ht="15.6" hidden="1" x14ac:dyDescent="0.3">
      <c r="B136" s="15" t="s">
        <v>177</v>
      </c>
      <c r="C136" s="16"/>
      <c r="D136" s="18"/>
      <c r="E136" s="18"/>
      <c r="F136" s="18"/>
      <c r="G136" s="19">
        <f t="shared" si="12"/>
        <v>0</v>
      </c>
      <c r="H136" s="20"/>
      <c r="I136" s="18"/>
      <c r="J136" s="17"/>
      <c r="K136" s="21"/>
      <c r="L136" s="22"/>
    </row>
    <row r="137" spans="2:12" ht="15.6" hidden="1" x14ac:dyDescent="0.3">
      <c r="B137" s="15" t="s">
        <v>178</v>
      </c>
      <c r="C137" s="16"/>
      <c r="D137" s="18"/>
      <c r="E137" s="18"/>
      <c r="F137" s="18"/>
      <c r="G137" s="19">
        <f t="shared" si="12"/>
        <v>0</v>
      </c>
      <c r="H137" s="20"/>
      <c r="I137" s="18"/>
      <c r="J137" s="17"/>
      <c r="K137" s="21"/>
      <c r="L137" s="22"/>
    </row>
    <row r="138" spans="2:12" ht="15.6" hidden="1" x14ac:dyDescent="0.3">
      <c r="B138" s="15" t="s">
        <v>179</v>
      </c>
      <c r="C138" s="16"/>
      <c r="D138" s="18"/>
      <c r="E138" s="18"/>
      <c r="F138" s="18"/>
      <c r="G138" s="19">
        <f t="shared" si="12"/>
        <v>0</v>
      </c>
      <c r="H138" s="20"/>
      <c r="I138" s="18"/>
      <c r="J138" s="17"/>
      <c r="K138" s="21"/>
      <c r="L138" s="22"/>
    </row>
    <row r="139" spans="2:12" ht="15.6" hidden="1" x14ac:dyDescent="0.3">
      <c r="B139" s="15" t="s">
        <v>180</v>
      </c>
      <c r="C139" s="26"/>
      <c r="D139" s="17"/>
      <c r="E139" s="17"/>
      <c r="F139" s="17"/>
      <c r="G139" s="19">
        <f t="shared" si="12"/>
        <v>0</v>
      </c>
      <c r="H139" s="27"/>
      <c r="I139" s="17"/>
      <c r="J139" s="17"/>
      <c r="K139" s="28"/>
      <c r="L139" s="22"/>
    </row>
    <row r="140" spans="2:12" ht="15.6" hidden="1" x14ac:dyDescent="0.3">
      <c r="B140" s="15" t="s">
        <v>181</v>
      </c>
      <c r="C140" s="26"/>
      <c r="D140" s="17"/>
      <c r="E140" s="17"/>
      <c r="F140" s="17"/>
      <c r="G140" s="19">
        <f t="shared" si="12"/>
        <v>0</v>
      </c>
      <c r="H140" s="27"/>
      <c r="I140" s="17"/>
      <c r="J140" s="17"/>
      <c r="K140" s="28"/>
      <c r="L140" s="22"/>
    </row>
    <row r="141" spans="2:12" ht="15.6" hidden="1" x14ac:dyDescent="0.3">
      <c r="C141" s="12" t="s">
        <v>30</v>
      </c>
      <c r="D141" s="30">
        <f>SUM(D133:D140)</f>
        <v>0</v>
      </c>
      <c r="E141" s="30">
        <f>SUM(E133:E140)</f>
        <v>0</v>
      </c>
      <c r="F141" s="30">
        <f>SUM(F133:F140)</f>
        <v>0</v>
      </c>
      <c r="G141" s="35">
        <f>SUM(G133:G140)</f>
        <v>0</v>
      </c>
      <c r="H141" s="30">
        <f>(H133*G133)+(H134*G134)+(H135*G135)+(H136*G136)+(H137*G137)+(H138*G138)+(H139*G139)+(H140*G140)</f>
        <v>0</v>
      </c>
      <c r="I141" s="40">
        <f>SUM(I133:I140)</f>
        <v>0</v>
      </c>
      <c r="J141" s="41"/>
      <c r="K141" s="28"/>
      <c r="L141" s="32"/>
    </row>
    <row r="142" spans="2:12" ht="51" hidden="1" customHeight="1" x14ac:dyDescent="0.3">
      <c r="B142" s="12" t="s">
        <v>182</v>
      </c>
      <c r="C142" s="121"/>
      <c r="D142" s="122"/>
      <c r="E142" s="122"/>
      <c r="F142" s="122"/>
      <c r="G142" s="122"/>
      <c r="H142" s="122"/>
      <c r="I142" s="122"/>
      <c r="J142" s="122"/>
      <c r="K142" s="123"/>
      <c r="L142" s="14"/>
    </row>
    <row r="143" spans="2:12" ht="15.6" hidden="1" x14ac:dyDescent="0.3">
      <c r="B143" s="15" t="s">
        <v>183</v>
      </c>
      <c r="C143" s="16"/>
      <c r="D143" s="18"/>
      <c r="E143" s="18"/>
      <c r="F143" s="18"/>
      <c r="G143" s="19">
        <f>SUM(D143:F143)</f>
        <v>0</v>
      </c>
      <c r="H143" s="20"/>
      <c r="I143" s="18"/>
      <c r="J143" s="17"/>
      <c r="K143" s="21"/>
      <c r="L143" s="22"/>
    </row>
    <row r="144" spans="2:12" ht="15.6" hidden="1" x14ac:dyDescent="0.3">
      <c r="B144" s="15" t="s">
        <v>184</v>
      </c>
      <c r="C144" s="16"/>
      <c r="D144" s="18"/>
      <c r="E144" s="18"/>
      <c r="F144" s="18"/>
      <c r="G144" s="19">
        <f t="shared" ref="G144:G150" si="13">SUM(D144:F144)</f>
        <v>0</v>
      </c>
      <c r="H144" s="20"/>
      <c r="I144" s="18"/>
      <c r="J144" s="17"/>
      <c r="K144" s="21"/>
      <c r="L144" s="22"/>
    </row>
    <row r="145" spans="2:12" ht="15.6" hidden="1" x14ac:dyDescent="0.3">
      <c r="B145" s="15" t="s">
        <v>185</v>
      </c>
      <c r="C145" s="16"/>
      <c r="D145" s="18"/>
      <c r="E145" s="18"/>
      <c r="F145" s="18"/>
      <c r="G145" s="19">
        <f t="shared" si="13"/>
        <v>0</v>
      </c>
      <c r="H145" s="20"/>
      <c r="I145" s="18"/>
      <c r="J145" s="17"/>
      <c r="K145" s="21"/>
      <c r="L145" s="22"/>
    </row>
    <row r="146" spans="2:12" ht="15.6" hidden="1" x14ac:dyDescent="0.3">
      <c r="B146" s="15" t="s">
        <v>186</v>
      </c>
      <c r="C146" s="16"/>
      <c r="D146" s="18"/>
      <c r="E146" s="18"/>
      <c r="F146" s="18"/>
      <c r="G146" s="19">
        <f t="shared" si="13"/>
        <v>0</v>
      </c>
      <c r="H146" s="20"/>
      <c r="I146" s="18"/>
      <c r="J146" s="17"/>
      <c r="K146" s="21"/>
      <c r="L146" s="22"/>
    </row>
    <row r="147" spans="2:12" ht="15.6" hidden="1" x14ac:dyDescent="0.3">
      <c r="B147" s="15" t="s">
        <v>187</v>
      </c>
      <c r="C147" s="16"/>
      <c r="D147" s="18"/>
      <c r="E147" s="18"/>
      <c r="F147" s="18"/>
      <c r="G147" s="19">
        <f t="shared" si="13"/>
        <v>0</v>
      </c>
      <c r="H147" s="20"/>
      <c r="I147" s="18"/>
      <c r="J147" s="17"/>
      <c r="K147" s="21"/>
      <c r="L147" s="22"/>
    </row>
    <row r="148" spans="2:12" ht="15.6" hidden="1" x14ac:dyDescent="0.3">
      <c r="B148" s="15" t="s">
        <v>188</v>
      </c>
      <c r="C148" s="16"/>
      <c r="D148" s="18"/>
      <c r="E148" s="18"/>
      <c r="F148" s="18"/>
      <c r="G148" s="19">
        <f t="shared" si="13"/>
        <v>0</v>
      </c>
      <c r="H148" s="20"/>
      <c r="I148" s="18"/>
      <c r="J148" s="17"/>
      <c r="K148" s="21"/>
      <c r="L148" s="22"/>
    </row>
    <row r="149" spans="2:12" ht="15.6" hidden="1" x14ac:dyDescent="0.3">
      <c r="B149" s="15" t="s">
        <v>189</v>
      </c>
      <c r="C149" s="26"/>
      <c r="D149" s="17"/>
      <c r="E149" s="17"/>
      <c r="F149" s="17"/>
      <c r="G149" s="19">
        <f t="shared" si="13"/>
        <v>0</v>
      </c>
      <c r="H149" s="27"/>
      <c r="I149" s="17"/>
      <c r="J149" s="17"/>
      <c r="K149" s="28"/>
      <c r="L149" s="22"/>
    </row>
    <row r="150" spans="2:12" ht="15.6" hidden="1" x14ac:dyDescent="0.3">
      <c r="B150" s="15" t="s">
        <v>190</v>
      </c>
      <c r="C150" s="26"/>
      <c r="D150" s="17"/>
      <c r="E150" s="17"/>
      <c r="F150" s="17"/>
      <c r="G150" s="19">
        <f t="shared" si="13"/>
        <v>0</v>
      </c>
      <c r="H150" s="27"/>
      <c r="I150" s="17"/>
      <c r="J150" s="17"/>
      <c r="K150" s="28"/>
      <c r="L150" s="22"/>
    </row>
    <row r="151" spans="2:12" ht="15.6" hidden="1" x14ac:dyDescent="0.3">
      <c r="C151" s="12" t="s">
        <v>30</v>
      </c>
      <c r="D151" s="35">
        <f>SUM(D143:D150)</f>
        <v>0</v>
      </c>
      <c r="E151" s="35">
        <f>SUM(E143:E150)</f>
        <v>0</v>
      </c>
      <c r="F151" s="35">
        <f>SUM(F143:F150)</f>
        <v>0</v>
      </c>
      <c r="G151" s="35">
        <f>SUM(G143:G150)</f>
        <v>0</v>
      </c>
      <c r="H151" s="30">
        <f>(H143*G143)+(H144*G144)+(H145*G145)+(H146*G146)+(H147*G147)+(H148*G148)+(H149*G149)+(H150*G150)</f>
        <v>0</v>
      </c>
      <c r="I151" s="40">
        <f>SUM(I143:I150)</f>
        <v>0</v>
      </c>
      <c r="J151" s="41"/>
      <c r="K151" s="28"/>
      <c r="L151" s="32"/>
    </row>
    <row r="152" spans="2:12" ht="51" hidden="1" customHeight="1" x14ac:dyDescent="0.3">
      <c r="B152" s="12" t="s">
        <v>191</v>
      </c>
      <c r="C152" s="121"/>
      <c r="D152" s="122"/>
      <c r="E152" s="122"/>
      <c r="F152" s="122"/>
      <c r="G152" s="122"/>
      <c r="H152" s="122"/>
      <c r="I152" s="122"/>
      <c r="J152" s="122"/>
      <c r="K152" s="123"/>
      <c r="L152" s="14"/>
    </row>
    <row r="153" spans="2:12" ht="15.6" hidden="1" x14ac:dyDescent="0.3">
      <c r="B153" s="15" t="s">
        <v>192</v>
      </c>
      <c r="C153" s="16"/>
      <c r="D153" s="18"/>
      <c r="E153" s="18"/>
      <c r="F153" s="18"/>
      <c r="G153" s="19">
        <f>SUM(D153:F153)</f>
        <v>0</v>
      </c>
      <c r="H153" s="20"/>
      <c r="I153" s="18"/>
      <c r="J153" s="17"/>
      <c r="K153" s="21"/>
      <c r="L153" s="22"/>
    </row>
    <row r="154" spans="2:12" ht="15.6" hidden="1" x14ac:dyDescent="0.3">
      <c r="B154" s="15" t="s">
        <v>193</v>
      </c>
      <c r="C154" s="16"/>
      <c r="D154" s="18"/>
      <c r="E154" s="18"/>
      <c r="F154" s="18"/>
      <c r="G154" s="19">
        <f t="shared" ref="G154:G160" si="14">SUM(D154:F154)</f>
        <v>0</v>
      </c>
      <c r="H154" s="20"/>
      <c r="I154" s="18"/>
      <c r="J154" s="17"/>
      <c r="K154" s="21"/>
      <c r="L154" s="22"/>
    </row>
    <row r="155" spans="2:12" ht="15.6" hidden="1" x14ac:dyDescent="0.3">
      <c r="B155" s="15" t="s">
        <v>194</v>
      </c>
      <c r="C155" s="16"/>
      <c r="D155" s="18"/>
      <c r="E155" s="18"/>
      <c r="F155" s="18"/>
      <c r="G155" s="19">
        <f t="shared" si="14"/>
        <v>0</v>
      </c>
      <c r="H155" s="20"/>
      <c r="I155" s="18"/>
      <c r="J155" s="17"/>
      <c r="K155" s="21"/>
      <c r="L155" s="22"/>
    </row>
    <row r="156" spans="2:12" ht="15.6" hidden="1" x14ac:dyDescent="0.3">
      <c r="B156" s="15" t="s">
        <v>195</v>
      </c>
      <c r="C156" s="16"/>
      <c r="D156" s="18"/>
      <c r="E156" s="18"/>
      <c r="F156" s="18"/>
      <c r="G156" s="19">
        <f t="shared" si="14"/>
        <v>0</v>
      </c>
      <c r="H156" s="20"/>
      <c r="I156" s="18"/>
      <c r="J156" s="17"/>
      <c r="K156" s="21"/>
      <c r="L156" s="22"/>
    </row>
    <row r="157" spans="2:12" ht="15.6" hidden="1" x14ac:dyDescent="0.3">
      <c r="B157" s="15" t="s">
        <v>196</v>
      </c>
      <c r="C157" s="16"/>
      <c r="D157" s="18"/>
      <c r="E157" s="18"/>
      <c r="F157" s="18"/>
      <c r="G157" s="19">
        <f t="shared" si="14"/>
        <v>0</v>
      </c>
      <c r="H157" s="20"/>
      <c r="I157" s="18"/>
      <c r="J157" s="17"/>
      <c r="K157" s="21"/>
      <c r="L157" s="22"/>
    </row>
    <row r="158" spans="2:12" ht="15.6" hidden="1" x14ac:dyDescent="0.3">
      <c r="B158" s="15" t="s">
        <v>197</v>
      </c>
      <c r="C158" s="16"/>
      <c r="D158" s="18"/>
      <c r="E158" s="18"/>
      <c r="F158" s="18"/>
      <c r="G158" s="19">
        <f t="shared" si="14"/>
        <v>0</v>
      </c>
      <c r="H158" s="20"/>
      <c r="I158" s="18"/>
      <c r="J158" s="17"/>
      <c r="K158" s="21"/>
      <c r="L158" s="22"/>
    </row>
    <row r="159" spans="2:12" ht="15.6" hidden="1" x14ac:dyDescent="0.3">
      <c r="B159" s="15" t="s">
        <v>198</v>
      </c>
      <c r="C159" s="26"/>
      <c r="D159" s="17"/>
      <c r="E159" s="17"/>
      <c r="F159" s="17"/>
      <c r="G159" s="19">
        <f t="shared" si="14"/>
        <v>0</v>
      </c>
      <c r="H159" s="27"/>
      <c r="I159" s="17"/>
      <c r="J159" s="17"/>
      <c r="K159" s="28"/>
      <c r="L159" s="22"/>
    </row>
    <row r="160" spans="2:12" ht="15.6" hidden="1" x14ac:dyDescent="0.3">
      <c r="B160" s="15" t="s">
        <v>199</v>
      </c>
      <c r="C160" s="26"/>
      <c r="D160" s="17"/>
      <c r="E160" s="17"/>
      <c r="F160" s="17"/>
      <c r="G160" s="19">
        <f t="shared" si="14"/>
        <v>0</v>
      </c>
      <c r="H160" s="27"/>
      <c r="I160" s="17"/>
      <c r="J160" s="17"/>
      <c r="K160" s="28"/>
      <c r="L160" s="22"/>
    </row>
    <row r="161" spans="2:12" ht="15.6" hidden="1" x14ac:dyDescent="0.3">
      <c r="C161" s="12" t="s">
        <v>30</v>
      </c>
      <c r="D161" s="35">
        <f>SUM(D153:D160)</f>
        <v>0</v>
      </c>
      <c r="E161" s="35">
        <f>SUM(E153:E160)</f>
        <v>0</v>
      </c>
      <c r="F161" s="35">
        <f>SUM(F153:F160)</f>
        <v>0</v>
      </c>
      <c r="G161" s="35">
        <f>SUM(G153:G160)</f>
        <v>0</v>
      </c>
      <c r="H161" s="30">
        <f>(H153*G153)+(H154*G154)+(H155*G155)+(H156*G156)+(H157*G157)+(H158*G158)+(H159*G159)+(H160*G160)</f>
        <v>0</v>
      </c>
      <c r="I161" s="40">
        <f>SUM(I153:I160)</f>
        <v>0</v>
      </c>
      <c r="J161" s="41"/>
      <c r="K161" s="28"/>
      <c r="L161" s="32"/>
    </row>
    <row r="162" spans="2:12" ht="51" hidden="1" customHeight="1" x14ac:dyDescent="0.3">
      <c r="B162" s="12" t="s">
        <v>200</v>
      </c>
      <c r="C162" s="121"/>
      <c r="D162" s="122"/>
      <c r="E162" s="122"/>
      <c r="F162" s="122"/>
      <c r="G162" s="122"/>
      <c r="H162" s="122"/>
      <c r="I162" s="122"/>
      <c r="J162" s="122"/>
      <c r="K162" s="123"/>
      <c r="L162" s="14"/>
    </row>
    <row r="163" spans="2:12" ht="15.6" hidden="1" x14ac:dyDescent="0.3">
      <c r="B163" s="15" t="s">
        <v>201</v>
      </c>
      <c r="C163" s="16"/>
      <c r="D163" s="18"/>
      <c r="E163" s="18"/>
      <c r="F163" s="18"/>
      <c r="G163" s="19">
        <f>SUM(D163:F163)</f>
        <v>0</v>
      </c>
      <c r="H163" s="20"/>
      <c r="I163" s="18"/>
      <c r="J163" s="17"/>
      <c r="K163" s="21"/>
      <c r="L163" s="22"/>
    </row>
    <row r="164" spans="2:12" ht="15.6" hidden="1" x14ac:dyDescent="0.3">
      <c r="B164" s="15" t="s">
        <v>202</v>
      </c>
      <c r="C164" s="16"/>
      <c r="D164" s="18"/>
      <c r="E164" s="18"/>
      <c r="F164" s="18"/>
      <c r="G164" s="19">
        <f t="shared" ref="G164:G170" si="15">SUM(D164:F164)</f>
        <v>0</v>
      </c>
      <c r="H164" s="20"/>
      <c r="I164" s="18"/>
      <c r="J164" s="17"/>
      <c r="K164" s="21"/>
      <c r="L164" s="22"/>
    </row>
    <row r="165" spans="2:12" ht="15.6" hidden="1" x14ac:dyDescent="0.3">
      <c r="B165" s="15" t="s">
        <v>203</v>
      </c>
      <c r="C165" s="16"/>
      <c r="D165" s="18"/>
      <c r="E165" s="18"/>
      <c r="F165" s="18"/>
      <c r="G165" s="19">
        <f t="shared" si="15"/>
        <v>0</v>
      </c>
      <c r="H165" s="20"/>
      <c r="I165" s="18"/>
      <c r="J165" s="17"/>
      <c r="K165" s="21"/>
      <c r="L165" s="22"/>
    </row>
    <row r="166" spans="2:12" ht="15.6" hidden="1" x14ac:dyDescent="0.3">
      <c r="B166" s="15" t="s">
        <v>204</v>
      </c>
      <c r="C166" s="16"/>
      <c r="D166" s="18"/>
      <c r="E166" s="18"/>
      <c r="F166" s="18"/>
      <c r="G166" s="19">
        <f t="shared" si="15"/>
        <v>0</v>
      </c>
      <c r="H166" s="20"/>
      <c r="I166" s="18"/>
      <c r="J166" s="17"/>
      <c r="K166" s="21"/>
      <c r="L166" s="22"/>
    </row>
    <row r="167" spans="2:12" ht="15.6" hidden="1" x14ac:dyDescent="0.3">
      <c r="B167" s="15" t="s">
        <v>205</v>
      </c>
      <c r="C167" s="16"/>
      <c r="D167" s="18"/>
      <c r="E167" s="18"/>
      <c r="F167" s="18"/>
      <c r="G167" s="19">
        <f>SUM(D167:F167)</f>
        <v>0</v>
      </c>
      <c r="H167" s="20"/>
      <c r="I167" s="18"/>
      <c r="J167" s="17"/>
      <c r="K167" s="21"/>
      <c r="L167" s="22"/>
    </row>
    <row r="168" spans="2:12" ht="15.6" hidden="1" x14ac:dyDescent="0.3">
      <c r="B168" s="15" t="s">
        <v>206</v>
      </c>
      <c r="C168" s="16"/>
      <c r="D168" s="18"/>
      <c r="E168" s="18"/>
      <c r="F168" s="18"/>
      <c r="G168" s="19">
        <f t="shared" si="15"/>
        <v>0</v>
      </c>
      <c r="H168" s="20"/>
      <c r="I168" s="18"/>
      <c r="J168" s="17"/>
      <c r="K168" s="21"/>
      <c r="L168" s="22"/>
    </row>
    <row r="169" spans="2:12" ht="15.6" hidden="1" x14ac:dyDescent="0.3">
      <c r="B169" s="15" t="s">
        <v>207</v>
      </c>
      <c r="C169" s="26"/>
      <c r="D169" s="17"/>
      <c r="E169" s="17"/>
      <c r="F169" s="17"/>
      <c r="G169" s="19">
        <f t="shared" si="15"/>
        <v>0</v>
      </c>
      <c r="H169" s="27"/>
      <c r="I169" s="17"/>
      <c r="J169" s="17"/>
      <c r="K169" s="28"/>
      <c r="L169" s="22"/>
    </row>
    <row r="170" spans="2:12" ht="15.6" hidden="1" x14ac:dyDescent="0.3">
      <c r="B170" s="15" t="s">
        <v>208</v>
      </c>
      <c r="C170" s="26"/>
      <c r="D170" s="17"/>
      <c r="E170" s="17"/>
      <c r="F170" s="17"/>
      <c r="G170" s="19">
        <f t="shared" si="15"/>
        <v>0</v>
      </c>
      <c r="H170" s="27"/>
      <c r="I170" s="17"/>
      <c r="J170" s="17"/>
      <c r="K170" s="28"/>
      <c r="L170" s="22"/>
    </row>
    <row r="171" spans="2:12" ht="15.6" hidden="1" x14ac:dyDescent="0.3">
      <c r="C171" s="12" t="s">
        <v>30</v>
      </c>
      <c r="D171" s="30">
        <f>SUM(D163:D170)</f>
        <v>0</v>
      </c>
      <c r="E171" s="30">
        <f>SUM(E163:E170)</f>
        <v>0</v>
      </c>
      <c r="F171" s="30">
        <f>SUM(F163:F170)</f>
        <v>0</v>
      </c>
      <c r="G171" s="30">
        <f>SUM(G163:G170)</f>
        <v>0</v>
      </c>
      <c r="H171" s="30">
        <f>(H163*G163)+(H164*G164)+(H165*G165)+(H166*G166)+(H167*G167)+(H168*G168)+(H169*G169)+(H170*G170)</f>
        <v>0</v>
      </c>
      <c r="I171" s="40">
        <f>SUM(I163:I170)</f>
        <v>0</v>
      </c>
      <c r="J171" s="41"/>
      <c r="K171" s="28"/>
      <c r="L171" s="32"/>
    </row>
    <row r="172" spans="2:12" ht="15.75" customHeight="1" x14ac:dyDescent="0.3">
      <c r="B172" s="44"/>
      <c r="C172" s="37"/>
      <c r="D172" s="45"/>
      <c r="E172" s="45"/>
      <c r="F172" s="45"/>
      <c r="G172" s="45"/>
      <c r="H172" s="45"/>
      <c r="I172" s="45"/>
      <c r="J172" s="45"/>
      <c r="K172" s="37"/>
      <c r="L172" s="46"/>
    </row>
    <row r="173" spans="2:12" ht="15.75" customHeight="1" x14ac:dyDescent="0.3">
      <c r="B173" s="44"/>
      <c r="C173" s="37"/>
      <c r="D173" s="45"/>
      <c r="E173" s="45"/>
      <c r="F173" s="45"/>
      <c r="G173" s="45"/>
      <c r="H173" s="45"/>
      <c r="I173" s="45"/>
      <c r="J173" s="45"/>
      <c r="K173" s="37"/>
      <c r="L173" s="46"/>
    </row>
    <row r="174" spans="2:12" ht="63.75" customHeight="1" x14ac:dyDescent="0.3">
      <c r="B174" s="12" t="s">
        <v>209</v>
      </c>
      <c r="C174" s="48"/>
      <c r="D174" s="49"/>
      <c r="E174" s="49"/>
      <c r="F174" s="49"/>
      <c r="G174" s="50">
        <f>SUM(D174:F174)</f>
        <v>0</v>
      </c>
      <c r="H174" s="51"/>
      <c r="I174" s="49"/>
      <c r="J174" s="52"/>
      <c r="K174" s="53"/>
      <c r="L174" s="32"/>
    </row>
    <row r="175" spans="2:12" ht="69.75" customHeight="1" x14ac:dyDescent="0.3">
      <c r="B175" s="12" t="s">
        <v>210</v>
      </c>
      <c r="C175" s="48"/>
      <c r="D175" s="49"/>
      <c r="E175" s="49"/>
      <c r="F175" s="49"/>
      <c r="G175" s="50">
        <f>SUM(D175:F175)</f>
        <v>0</v>
      </c>
      <c r="H175" s="51"/>
      <c r="I175" s="49">
        <f>'[1]3. Pivot by Activity'!N28</f>
        <v>62095.06</v>
      </c>
      <c r="J175" s="52" t="s">
        <v>211</v>
      </c>
      <c r="K175" s="53"/>
      <c r="L175" s="32"/>
    </row>
    <row r="176" spans="2:12" ht="84" customHeight="1" x14ac:dyDescent="0.3">
      <c r="B176" s="12" t="s">
        <v>212</v>
      </c>
      <c r="C176" s="54"/>
      <c r="D176" s="49">
        <v>50000</v>
      </c>
      <c r="E176" s="49"/>
      <c r="F176" s="49"/>
      <c r="G176" s="50">
        <f>SUM(D176:F176)</f>
        <v>50000</v>
      </c>
      <c r="H176" s="51">
        <v>0.3</v>
      </c>
      <c r="I176" s="55">
        <f>'[1]3. Pivot by Activity'!N27</f>
        <v>1103.52</v>
      </c>
      <c r="J176" s="17" t="s">
        <v>35</v>
      </c>
      <c r="K176" s="53"/>
      <c r="L176" s="32"/>
    </row>
    <row r="177" spans="2:12" ht="85.2" customHeight="1" x14ac:dyDescent="0.3">
      <c r="B177" s="56" t="s">
        <v>213</v>
      </c>
      <c r="C177" s="48"/>
      <c r="D177" s="52">
        <v>50000</v>
      </c>
      <c r="E177" s="49"/>
      <c r="F177" s="49"/>
      <c r="G177" s="50">
        <f>SUM(D177:F177)</f>
        <v>50000</v>
      </c>
      <c r="H177" s="51">
        <v>0.3</v>
      </c>
      <c r="I177" s="57"/>
      <c r="J177" s="17" t="s">
        <v>35</v>
      </c>
      <c r="K177" s="53"/>
      <c r="L177" s="32"/>
    </row>
    <row r="178" spans="2:12" ht="21.75" customHeight="1" x14ac:dyDescent="0.3">
      <c r="B178" s="44"/>
      <c r="C178" s="58" t="s">
        <v>214</v>
      </c>
      <c r="D178" s="59">
        <f>SUM(D174:D177)</f>
        <v>100000</v>
      </c>
      <c r="E178" s="59">
        <f>SUM(E174:E177)</f>
        <v>0</v>
      </c>
      <c r="F178" s="59">
        <f>SUM(F174:F177)</f>
        <v>0</v>
      </c>
      <c r="G178" s="59">
        <f>SUM(G174:G177)</f>
        <v>100000</v>
      </c>
      <c r="H178" s="30">
        <f>(H174*G174)+(H175*G175)+(H176*G176)+(H177*G177)</f>
        <v>30000</v>
      </c>
      <c r="I178" s="40">
        <f>SUM(I174:I177)</f>
        <v>63198.579999999994</v>
      </c>
      <c r="J178" s="41"/>
      <c r="K178" s="48"/>
      <c r="L178" s="60"/>
    </row>
    <row r="179" spans="2:12" ht="15.75" customHeight="1" x14ac:dyDescent="0.3">
      <c r="B179" s="44"/>
      <c r="C179" s="37"/>
      <c r="D179" s="45"/>
      <c r="E179" s="45"/>
      <c r="F179" s="45"/>
      <c r="G179" s="45"/>
      <c r="H179" s="45"/>
      <c r="I179" s="45"/>
      <c r="J179" s="45"/>
      <c r="K179" s="37"/>
      <c r="L179" s="60"/>
    </row>
    <row r="180" spans="2:12" ht="15.75" customHeight="1" x14ac:dyDescent="0.3">
      <c r="B180" s="44"/>
      <c r="C180" s="37"/>
      <c r="D180" s="45"/>
      <c r="E180" s="45"/>
      <c r="F180" s="45"/>
      <c r="G180" s="45"/>
      <c r="H180" s="45"/>
      <c r="I180" s="45"/>
      <c r="J180" s="45"/>
      <c r="K180" s="37"/>
      <c r="L180" s="60"/>
    </row>
    <row r="181" spans="2:12" ht="15.75" customHeight="1" x14ac:dyDescent="0.3">
      <c r="B181" s="44"/>
      <c r="C181" s="37"/>
      <c r="D181" s="45"/>
      <c r="E181" s="45"/>
      <c r="F181" s="45"/>
      <c r="G181" s="45"/>
      <c r="H181" s="45"/>
      <c r="I181" s="45"/>
      <c r="J181" s="45"/>
      <c r="K181" s="37"/>
      <c r="L181" s="60"/>
    </row>
    <row r="182" spans="2:12" ht="15.75" customHeight="1" x14ac:dyDescent="0.3">
      <c r="B182" s="44"/>
      <c r="C182" s="37"/>
      <c r="D182" s="45"/>
      <c r="E182" s="45"/>
      <c r="F182" s="45"/>
      <c r="G182" s="45"/>
      <c r="H182" s="45"/>
      <c r="I182" s="45"/>
      <c r="J182" s="45"/>
      <c r="K182" s="37"/>
      <c r="L182" s="60"/>
    </row>
    <row r="183" spans="2:12" ht="15.75" customHeight="1" x14ac:dyDescent="0.3">
      <c r="B183" s="44"/>
      <c r="C183" s="37"/>
      <c r="D183" s="45"/>
      <c r="E183" s="45"/>
      <c r="F183" s="45"/>
      <c r="G183" s="45"/>
      <c r="H183" s="45"/>
      <c r="I183" s="45"/>
      <c r="J183" s="45"/>
      <c r="K183" s="37"/>
      <c r="L183" s="60"/>
    </row>
    <row r="184" spans="2:12" ht="15.75" customHeight="1" x14ac:dyDescent="0.3">
      <c r="B184" s="44"/>
      <c r="C184" s="37"/>
      <c r="D184" s="45"/>
      <c r="E184" s="45"/>
      <c r="F184" s="45"/>
      <c r="G184" s="45"/>
      <c r="H184" s="45"/>
      <c r="I184" s="45"/>
      <c r="J184" s="45"/>
      <c r="K184" s="37"/>
      <c r="L184" s="60"/>
    </row>
    <row r="185" spans="2:12" ht="15.75" customHeight="1" thickBot="1" x14ac:dyDescent="0.35">
      <c r="B185" s="44"/>
      <c r="C185" s="37"/>
      <c r="D185" s="45"/>
      <c r="E185" s="45"/>
      <c r="F185" s="45"/>
      <c r="G185" s="45"/>
      <c r="H185" s="45"/>
      <c r="I185" s="45"/>
      <c r="J185" s="45"/>
      <c r="K185" s="37"/>
      <c r="L185" s="60"/>
    </row>
    <row r="186" spans="2:12" ht="15.6" x14ac:dyDescent="0.3">
      <c r="B186" s="44"/>
      <c r="C186" s="130" t="s">
        <v>215</v>
      </c>
      <c r="D186" s="131"/>
      <c r="E186" s="131"/>
      <c r="F186" s="131"/>
      <c r="G186" s="132"/>
      <c r="H186" s="60"/>
      <c r="I186" s="45"/>
      <c r="J186" s="45"/>
      <c r="K186" s="60"/>
    </row>
    <row r="187" spans="2:12" ht="40.5" customHeight="1" x14ac:dyDescent="0.3">
      <c r="B187" s="44"/>
      <c r="C187" s="124"/>
      <c r="D187" s="126" t="str">
        <f>D4</f>
        <v>Recipient Organization 1</v>
      </c>
      <c r="E187" s="126" t="str">
        <f>E4</f>
        <v>Recipient Organization 2</v>
      </c>
      <c r="F187" s="126" t="str">
        <f>F4</f>
        <v>Recipient Organization 3</v>
      </c>
      <c r="G187" s="128" t="s">
        <v>7</v>
      </c>
      <c r="H187" s="37"/>
      <c r="I187" s="45"/>
      <c r="J187" s="45"/>
      <c r="K187" s="60"/>
    </row>
    <row r="188" spans="2:12" ht="24.75" customHeight="1" x14ac:dyDescent="0.3">
      <c r="B188" s="44"/>
      <c r="C188" s="125"/>
      <c r="D188" s="127"/>
      <c r="E188" s="127"/>
      <c r="F188" s="127"/>
      <c r="G188" s="129"/>
      <c r="H188" s="37"/>
      <c r="I188" s="45"/>
      <c r="J188" s="45"/>
      <c r="K188" s="60"/>
    </row>
    <row r="189" spans="2:12" ht="41.25" customHeight="1" x14ac:dyDescent="0.3">
      <c r="B189" s="61"/>
      <c r="C189" s="62" t="s">
        <v>216</v>
      </c>
      <c r="D189" s="63">
        <f>SUM(D15,D25,D35,D45,D57,D67,D77,D87,D99,D109,D119,D129,D141,D151,D161,D171,D174,D175,D176,D177)</f>
        <v>1472500</v>
      </c>
      <c r="E189" s="63">
        <f>SUM(E15,E25,E35,E45,E57,E67,E77,E87,E99,E109,E119,E129,E141,E151,E161,E171,E174,E175,E176,E177)</f>
        <v>0</v>
      </c>
      <c r="F189" s="63">
        <f>SUM(F15,F25,F35,F45,F57,F67,F77,F87,F99,F109,F119,F129,F141,F151,F161,F171,F174,F175,F176,F177)</f>
        <v>0</v>
      </c>
      <c r="G189" s="64">
        <f>SUM(D189:F189)</f>
        <v>1472500</v>
      </c>
      <c r="H189" s="37"/>
      <c r="I189" s="65"/>
      <c r="J189" s="45"/>
      <c r="K189" s="61"/>
    </row>
    <row r="190" spans="2:12" ht="51.75" customHeight="1" x14ac:dyDescent="0.3">
      <c r="B190" s="66"/>
      <c r="C190" s="62" t="s">
        <v>217</v>
      </c>
      <c r="D190" s="63">
        <f>D189*0.07</f>
        <v>103075.00000000001</v>
      </c>
      <c r="E190" s="63">
        <f>E189*0.07</f>
        <v>0</v>
      </c>
      <c r="F190" s="63">
        <f>F189*0.07</f>
        <v>0</v>
      </c>
      <c r="G190" s="64">
        <f>G189*0.07</f>
        <v>103075.00000000001</v>
      </c>
      <c r="H190" s="66"/>
      <c r="I190" s="65"/>
      <c r="J190" s="45"/>
      <c r="K190" s="67"/>
    </row>
    <row r="191" spans="2:12" ht="51.75" customHeight="1" thickBot="1" x14ac:dyDescent="0.35">
      <c r="B191" s="66"/>
      <c r="C191" s="68" t="s">
        <v>7</v>
      </c>
      <c r="D191" s="69">
        <f>SUM(D189:D190)</f>
        <v>1575575</v>
      </c>
      <c r="E191" s="69">
        <f>SUM(E189:E190)</f>
        <v>0</v>
      </c>
      <c r="F191" s="69">
        <f>SUM(F189:F190)</f>
        <v>0</v>
      </c>
      <c r="G191" s="70">
        <f>SUM(G189:G190)</f>
        <v>1575575</v>
      </c>
      <c r="H191" s="66"/>
      <c r="K191" s="67"/>
    </row>
    <row r="192" spans="2:12" ht="42" customHeight="1" x14ac:dyDescent="0.3">
      <c r="B192" s="66"/>
      <c r="I192" s="73"/>
      <c r="J192" s="73"/>
      <c r="K192" s="46"/>
      <c r="L192" s="67"/>
    </row>
    <row r="193" spans="2:12" s="29" customFormat="1" ht="29.25" customHeight="1" thickBot="1" x14ac:dyDescent="0.35">
      <c r="B193" s="37"/>
      <c r="C193" s="44"/>
      <c r="D193" s="74"/>
      <c r="E193" s="74"/>
      <c r="F193" s="74"/>
      <c r="G193" s="74"/>
      <c r="H193" s="74"/>
      <c r="I193" s="75"/>
      <c r="J193" s="75"/>
      <c r="K193" s="60"/>
      <c r="L193" s="61"/>
    </row>
    <row r="194" spans="2:12" ht="23.25" customHeight="1" x14ac:dyDescent="0.3">
      <c r="B194" s="67"/>
      <c r="C194" s="138" t="s">
        <v>218</v>
      </c>
      <c r="D194" s="139"/>
      <c r="E194" s="139"/>
      <c r="F194" s="139"/>
      <c r="G194" s="139"/>
      <c r="H194" s="140"/>
      <c r="I194" s="75"/>
      <c r="J194" s="75"/>
      <c r="K194" s="67"/>
    </row>
    <row r="195" spans="2:12" ht="41.25" customHeight="1" x14ac:dyDescent="0.3">
      <c r="B195" s="67"/>
      <c r="C195" s="76"/>
      <c r="D195" s="141" t="str">
        <f>D4</f>
        <v>Recipient Organization 1</v>
      </c>
      <c r="E195" s="141" t="str">
        <f>E4</f>
        <v>Recipient Organization 2</v>
      </c>
      <c r="F195" s="141" t="str">
        <f>F4</f>
        <v>Recipient Organization 3</v>
      </c>
      <c r="G195" s="143" t="s">
        <v>7</v>
      </c>
      <c r="H195" s="145" t="s">
        <v>219</v>
      </c>
      <c r="I195" s="75"/>
      <c r="J195" s="75"/>
      <c r="K195" s="67"/>
    </row>
    <row r="196" spans="2:12" ht="27.75" customHeight="1" x14ac:dyDescent="0.3">
      <c r="B196" s="67"/>
      <c r="C196" s="76"/>
      <c r="D196" s="142"/>
      <c r="E196" s="142"/>
      <c r="F196" s="142"/>
      <c r="G196" s="144"/>
      <c r="H196" s="146"/>
      <c r="I196" s="77"/>
      <c r="J196" s="77"/>
      <c r="K196" s="67"/>
    </row>
    <row r="197" spans="2:12" ht="55.5" customHeight="1" x14ac:dyDescent="0.3">
      <c r="B197" s="67"/>
      <c r="C197" s="78" t="s">
        <v>220</v>
      </c>
      <c r="D197" s="79">
        <f>$D$191*H197</f>
        <v>1102902.5</v>
      </c>
      <c r="E197" s="80">
        <f>$E$191*H197</f>
        <v>0</v>
      </c>
      <c r="F197" s="80">
        <f>$F$191*H197</f>
        <v>0</v>
      </c>
      <c r="G197" s="80">
        <f>SUM(D197:F197)</f>
        <v>1102902.5</v>
      </c>
      <c r="H197" s="81">
        <v>0.7</v>
      </c>
      <c r="I197" s="77"/>
      <c r="J197" s="77"/>
      <c r="K197" s="67"/>
    </row>
    <row r="198" spans="2:12" ht="57.75" customHeight="1" x14ac:dyDescent="0.3">
      <c r="B198" s="133"/>
      <c r="C198" s="82" t="s">
        <v>221</v>
      </c>
      <c r="D198" s="79">
        <f>$D$191*H198</f>
        <v>472672.5</v>
      </c>
      <c r="E198" s="80">
        <f>$E$191*H198</f>
        <v>0</v>
      </c>
      <c r="F198" s="80">
        <f>$F$191*H198</f>
        <v>0</v>
      </c>
      <c r="G198" s="83">
        <f>SUM(D198:F198)</f>
        <v>472672.5</v>
      </c>
      <c r="H198" s="84">
        <v>0.3</v>
      </c>
      <c r="I198" s="85"/>
      <c r="J198" s="85"/>
    </row>
    <row r="199" spans="2:12" ht="57.75" customHeight="1" x14ac:dyDescent="0.3">
      <c r="B199" s="133"/>
      <c r="C199" s="82" t="s">
        <v>222</v>
      </c>
      <c r="D199" s="79">
        <f>$D$191*H199</f>
        <v>0</v>
      </c>
      <c r="E199" s="80">
        <f>$E$191*H199</f>
        <v>0</v>
      </c>
      <c r="F199" s="80">
        <f>$F$191*H199</f>
        <v>0</v>
      </c>
      <c r="G199" s="83">
        <f>SUM(D199:F199)</f>
        <v>0</v>
      </c>
      <c r="H199" s="86">
        <v>0</v>
      </c>
      <c r="I199" s="87"/>
      <c r="J199" s="87"/>
    </row>
    <row r="200" spans="2:12" ht="38.25" customHeight="1" thickBot="1" x14ac:dyDescent="0.35">
      <c r="B200" s="133"/>
      <c r="C200" s="68" t="s">
        <v>223</v>
      </c>
      <c r="D200" s="69">
        <f>SUM(D197:D199)</f>
        <v>1575575</v>
      </c>
      <c r="E200" s="69">
        <f>SUM(E197:E199)</f>
        <v>0</v>
      </c>
      <c r="F200" s="69">
        <f>SUM(F197:F199)</f>
        <v>0</v>
      </c>
      <c r="G200" s="69">
        <f>SUM(G197:G199)</f>
        <v>1575575</v>
      </c>
      <c r="H200" s="88">
        <f>SUM(H197:H199)</f>
        <v>1</v>
      </c>
      <c r="I200" s="89"/>
      <c r="J200" s="73"/>
    </row>
    <row r="201" spans="2:12" ht="21.75" customHeight="1" thickBot="1" x14ac:dyDescent="0.35">
      <c r="B201" s="133"/>
      <c r="C201" s="90"/>
      <c r="D201" s="91"/>
      <c r="E201" s="91"/>
      <c r="F201" s="91"/>
      <c r="G201" s="91"/>
      <c r="H201" s="91"/>
      <c r="I201" s="89"/>
      <c r="J201" s="73"/>
    </row>
    <row r="202" spans="2:12" ht="49.5" customHeight="1" x14ac:dyDescent="0.3">
      <c r="B202" s="133"/>
      <c r="C202" s="92" t="s">
        <v>224</v>
      </c>
      <c r="D202" s="93">
        <f>SUM(H15,H25,H35,H45,H57,H67,H77,H87,H99,H109,H119,H129,H141,H151,H161,H171,H178)*1.07</f>
        <v>611237.5</v>
      </c>
      <c r="E202" s="74"/>
      <c r="F202" s="74"/>
      <c r="G202" s="74"/>
      <c r="H202" s="94" t="s">
        <v>225</v>
      </c>
      <c r="I202" s="95">
        <f>SUM(I178,I171,I161,I151,I141,I129,I119,I109,I99,I87,I77,I67,I57,I45,I35,I25,I15)</f>
        <v>1160374.8399999999</v>
      </c>
      <c r="J202" s="96"/>
    </row>
    <row r="203" spans="2:12" ht="46.2" customHeight="1" thickBot="1" x14ac:dyDescent="0.35">
      <c r="B203" s="133"/>
      <c r="C203" s="97" t="s">
        <v>226</v>
      </c>
      <c r="D203" s="98">
        <f>D202/G191</f>
        <v>0.38794567062818336</v>
      </c>
      <c r="E203" s="99"/>
      <c r="F203" s="99"/>
      <c r="G203" s="99"/>
      <c r="H203" s="100" t="s">
        <v>227</v>
      </c>
      <c r="I203" s="109">
        <f>I202/G191</f>
        <v>0.73647705758215243</v>
      </c>
      <c r="J203" s="101"/>
    </row>
    <row r="204" spans="2:12" ht="28.5" customHeight="1" x14ac:dyDescent="0.3">
      <c r="B204" s="133"/>
      <c r="C204" s="134"/>
      <c r="D204" s="135"/>
      <c r="E204" s="102"/>
      <c r="F204" s="102"/>
      <c r="G204" s="102"/>
    </row>
    <row r="205" spans="2:12" ht="32.25" customHeight="1" x14ac:dyDescent="0.3">
      <c r="B205" s="133"/>
      <c r="C205" s="97" t="s">
        <v>228</v>
      </c>
      <c r="D205" s="103">
        <f>SUM(D176:F177)*1.07</f>
        <v>107000</v>
      </c>
      <c r="E205" s="104"/>
      <c r="F205" s="104"/>
      <c r="G205" s="104"/>
      <c r="H205" s="107" t="s">
        <v>231</v>
      </c>
      <c r="I205" s="108">
        <f>H7*I7+H9*I9+H10*I10+H17*I17+H21*I21+H28*I28+H29*I29+H31*I31+H32*I32+H37*I37+H38*I38+H40*I40+H52*I52+H53*I53+H54*I54+H55*I55+H56*I56+H59*I59+H60*I60+H62*I62+H176*I176</f>
        <v>481789.28399999987</v>
      </c>
    </row>
    <row r="206" spans="2:12" ht="40.799999999999997" customHeight="1" x14ac:dyDescent="0.3">
      <c r="B206" s="133"/>
      <c r="C206" s="97" t="s">
        <v>229</v>
      </c>
      <c r="D206" s="98">
        <f>D205/G191</f>
        <v>6.7911714770797965E-2</v>
      </c>
      <c r="E206" s="104"/>
      <c r="F206" s="104"/>
      <c r="G206" s="104"/>
      <c r="I206" s="105"/>
    </row>
    <row r="207" spans="2:12" ht="66.75" customHeight="1" thickBot="1" x14ac:dyDescent="0.35">
      <c r="B207" s="133"/>
      <c r="C207" s="136" t="s">
        <v>230</v>
      </c>
      <c r="D207" s="137"/>
      <c r="E207" s="106"/>
      <c r="F207" s="106"/>
      <c r="G207" s="106"/>
    </row>
    <row r="208" spans="2:12" ht="55.5" customHeight="1" x14ac:dyDescent="0.3">
      <c r="B208" s="133"/>
      <c r="L208" s="29"/>
    </row>
    <row r="209" spans="2:2" ht="42.75" customHeight="1" x14ac:dyDescent="0.3">
      <c r="B209" s="133"/>
    </row>
    <row r="210" spans="2:2" ht="21.75" customHeight="1" x14ac:dyDescent="0.3">
      <c r="B210" s="133"/>
    </row>
    <row r="211" spans="2:2" ht="21.75" customHeight="1" x14ac:dyDescent="0.3">
      <c r="B211" s="133"/>
    </row>
    <row r="212" spans="2:2" ht="23.25" customHeight="1" x14ac:dyDescent="0.3">
      <c r="B212" s="133"/>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sheetData>
  <mergeCells count="37">
    <mergeCell ref="B198:B212"/>
    <mergeCell ref="C204:D204"/>
    <mergeCell ref="C207:D207"/>
    <mergeCell ref="C194:H194"/>
    <mergeCell ref="D195:D196"/>
    <mergeCell ref="E195:E196"/>
    <mergeCell ref="F195:F196"/>
    <mergeCell ref="G195:G196"/>
    <mergeCell ref="H195:H196"/>
    <mergeCell ref="C132:K132"/>
    <mergeCell ref="C142:K142"/>
    <mergeCell ref="C152:K152"/>
    <mergeCell ref="C162:K162"/>
    <mergeCell ref="C186:G186"/>
    <mergeCell ref="C187:C188"/>
    <mergeCell ref="D187:D188"/>
    <mergeCell ref="E187:E188"/>
    <mergeCell ref="F187:F188"/>
    <mergeCell ref="G187:G188"/>
    <mergeCell ref="C131:K131"/>
    <mergeCell ref="C36:K36"/>
    <mergeCell ref="C47:K47"/>
    <mergeCell ref="C48:K48"/>
    <mergeCell ref="C58:K58"/>
    <mergeCell ref="C68:K68"/>
    <mergeCell ref="C78:K78"/>
    <mergeCell ref="C89:K89"/>
    <mergeCell ref="C90:K90"/>
    <mergeCell ref="C100:K100"/>
    <mergeCell ref="C110:K110"/>
    <mergeCell ref="C120:K120"/>
    <mergeCell ref="C26:K26"/>
    <mergeCell ref="B1:E1"/>
    <mergeCell ref="B2:E2"/>
    <mergeCell ref="C5:K5"/>
    <mergeCell ref="C6:K6"/>
    <mergeCell ref="C16:K16"/>
  </mergeCells>
  <conditionalFormatting sqref="D203">
    <cfRule type="cellIs" dxfId="2" priority="3" operator="lessThan">
      <formula>0.15</formula>
    </cfRule>
  </conditionalFormatting>
  <conditionalFormatting sqref="D206">
    <cfRule type="cellIs" dxfId="1" priority="2" operator="lessThan">
      <formula>0.05</formula>
    </cfRule>
  </conditionalFormatting>
  <conditionalFormatting sqref="I199:J199 H200">
    <cfRule type="cellIs" dxfId="0" priority="1" operator="greaterThan">
      <formula>1</formula>
    </cfRule>
  </conditionalFormatting>
  <dataValidations count="6">
    <dataValidation allowBlank="1" showInputMessage="1" showErrorMessage="1" prompt="% Towards Gender Equality and Women's Empowerment Must be Higher than 15%_x000a_" sqref="D203:G203" xr:uid="{EA54A305-EA37-4088-BF17-823DB6D0DAFE}"/>
    <dataValidation allowBlank="1" showInputMessage="1" showErrorMessage="1" prompt="M&amp;E Budget Cannot be Less than 5%_x000a_" sqref="D206:G206" xr:uid="{FE1F6A34-CE76-451A-BB00-1C3AF0EBC443}"/>
    <dataValidation allowBlank="1" showInputMessage="1" showErrorMessage="1" prompt="Insert *text* description of Outcome here" sqref="C5:K5 C47:K47 C89:K89 C131:K131" xr:uid="{79F661B0-62A3-4100-9673-1A9FBA74B438}"/>
    <dataValidation allowBlank="1" showInputMessage="1" showErrorMessage="1" prompt="Insert *text* description of Output here" sqref="C6 C16 C26 C36 C48 C58 C68 C78 C90 C100 C110 C120 C132 C142 C152 C162" xr:uid="{D17575D5-E0E0-47D1-A0C1-6A74429651C9}"/>
    <dataValidation allowBlank="1" showInputMessage="1" showErrorMessage="1" prompt="Insert *text* description of Activity here" sqref="C7 C17 C27 C37 C49 C59 C163 C79 C91 C101 C111 C121 C133 C143 C153" xr:uid="{0B3587BA-154E-42CA-A301-6B45629C8A07}"/>
    <dataValidation allowBlank="1" showErrorMessage="1" prompt="% Towards Gender Equality and Women's Empowerment Must be Higher than 15%_x000a_" sqref="D205:G205" xr:uid="{A818A67A-5DF7-45E0-9204-F5EC702D7BE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4329E18DF2E4EA47BE7AA2469895E" ma:contentTypeVersion="12" ma:contentTypeDescription="Create a new document." ma:contentTypeScope="" ma:versionID="6d7c2fe98fc3d265e6fa3892e48327c3">
  <xsd:schema xmlns:xsd="http://www.w3.org/2001/XMLSchema" xmlns:xs="http://www.w3.org/2001/XMLSchema" xmlns:p="http://schemas.microsoft.com/office/2006/metadata/properties" xmlns:ns2="de777af5-75c5-4059-8842-b3ca2d118c77" xmlns:ns3="13660ff7-aa49-489f-9db5-d27e644d78e9" targetNamespace="http://schemas.microsoft.com/office/2006/metadata/properties" ma:root="true" ma:fieldsID="95c94e1ddf144a7c682abbd41d052319" ns2:_="" ns3:_="">
    <xsd:import namespace="de777af5-75c5-4059-8842-b3ca2d118c77"/>
    <xsd:import namespace="13660ff7-aa49-489f-9db5-d27e644d78e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77af5-75c5-4059-8842-b3ca2d118c7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f962b510-1f44-4fd5-9023-f2b66efc7d6f}" ma:internalName="TaxCatchAll" ma:showField="CatchAllData" ma:web="de777af5-75c5-4059-8842-b3ca2d118c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660ff7-aa49-489f-9db5-d27e644d78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Progress report</DocumentType>
    <UploadedBy xmlns="b1528a4b-5ccb-40f7-a09e-43427183cd95">nadja.azra.uzunovic.jazvin@undp.org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MPTF_00006_01042</ProjectId>
    <FundCode xmlns="f9695bc1-6109-4dcd-a27a-f8a0370b00e2">MPTF_00006</FundCode>
    <Comments xmlns="f9695bc1-6109-4dcd-a27a-f8a0370b00e2" xsi:nil="true"/>
    <Active xmlns="f9695bc1-6109-4dcd-a27a-f8a0370b00e2">Yes</Active>
    <DocumentDate xmlns="b1528a4b-5ccb-40f7-a09e-43427183cd95">2026-06-17T07:00:00+00:00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C635A900-2301-456C-A85D-FF0370A3F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77af5-75c5-4059-8842-b3ca2d118c77"/>
    <ds:schemaRef ds:uri="13660ff7-aa49-489f-9db5-d27e644d7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ADCBC2-1120-4569-A673-0401D3C2DE35}"/>
</file>

<file path=customXml/itemProps3.xml><?xml version="1.0" encoding="utf-8"?>
<ds:datastoreItem xmlns:ds="http://schemas.openxmlformats.org/officeDocument/2006/customXml" ds:itemID="{3E658B30-2650-481F-BC59-B468E1BB79C5}">
  <ds:schemaRefs>
    <ds:schemaRef ds:uri="http://schemas.microsoft.com/sharepoint/v3/contenttype/forms"/>
  </ds:schemaRefs>
</ds:datastoreItem>
</file>

<file path=customXml/itemProps4.xml><?xml version="1.0" encoding="utf-8"?>
<ds:datastoreItem xmlns:ds="http://schemas.openxmlformats.org/officeDocument/2006/customXml" ds:itemID="{4D73F2EE-A125-4887-8B65-133705A6FA4B}">
  <ds:schemaRefs>
    <ds:schemaRef ds:uri="http://schemas.microsoft.com/office/2006/metadata/properties"/>
    <ds:schemaRef ds:uri="http://schemas.microsoft.com/office/infopath/2007/PartnerControls"/>
    <ds:schemaRef ds:uri="13660ff7-aa49-489f-9db5-d27e644d78e9"/>
    <ds:schemaRef ds:uri="de777af5-75c5-4059-8842-b3ca2d118c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Current level of expenditure commitment_June 2026.xlsx</dc:title>
  <dc:creator>Jasminka Selimovic</dc:creator>
  <cp:lastModifiedBy>Jasminka Selimovic</cp:lastModifiedBy>
  <dcterms:created xsi:type="dcterms:W3CDTF">2026-06-17T10:01:01Z</dcterms:created>
  <dcterms:modified xsi:type="dcterms:W3CDTF">2026-06-17T10:14:48Z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_dlc_DocIdItemGuid">
    <vt:lpwstr>28fbb0d1-dc0e-4707-91f3-3d1aa307976d</vt:lpwstr>
  </property>
  <property fmtid="{D5CDD505-2E9C-101B-9397-08002B2CF9AE}" pid="4" name="MediaServiceImageTags">
    <vt:lpwstr/>
  </property>
</Properties>
</file>