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enteelea.grimes\Desktop\Semi Annual Report June 2026\"/>
    </mc:Choice>
  </mc:AlternateContent>
  <xr:revisionPtr revIDLastSave="0" documentId="8_{56527D15-C4BB-425D-971A-C624B477D91D}" xr6:coauthVersionLast="47" xr6:coauthVersionMax="47" xr10:uidLastSave="{00000000-0000-0000-0000-000000000000}"/>
  <bookViews>
    <workbookView xWindow="-110" yWindow="-110" windowWidth="19420" windowHeight="10300" xr2:uid="{B20B2E3A-620F-4116-9383-B35A545598B6}"/>
  </bookViews>
  <sheets>
    <sheet name="Project Budget Expenditure, 201" sheetId="1" r:id="rId1"/>
  </sheets>
  <definedNames>
    <definedName name="_xlnm._FilterDatabase" localSheetId="0" hidden="1">#N/A</definedName>
    <definedName name="_Hlk20491765" localSheetId="0">#N/A</definedName>
    <definedName name="COA">#N/A</definedName>
    <definedName name="Comm_2005">#N/A</definedName>
    <definedName name="print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H5" i="1"/>
  <c r="C6" i="1"/>
  <c r="H6" i="1" s="1"/>
  <c r="D6" i="1"/>
  <c r="E6" i="1" s="1"/>
  <c r="G6" i="1"/>
  <c r="H7" i="1"/>
  <c r="E8" i="1"/>
  <c r="G8" i="1"/>
  <c r="G11" i="1" s="1"/>
  <c r="H8" i="1"/>
  <c r="C9" i="1"/>
  <c r="C11" i="1" s="1"/>
  <c r="D9" i="1"/>
  <c r="E9" i="1" s="1"/>
  <c r="E10" i="1"/>
  <c r="H10" i="1"/>
  <c r="D11" i="1"/>
  <c r="H12" i="1"/>
  <c r="E13" i="1"/>
  <c r="H13" i="1"/>
  <c r="E14" i="1"/>
  <c r="H14" i="1"/>
  <c r="E15" i="1"/>
  <c r="H15" i="1"/>
  <c r="C16" i="1"/>
  <c r="D16" i="1"/>
  <c r="E16" i="1"/>
  <c r="G16" i="1"/>
  <c r="G17" i="1" s="1"/>
  <c r="G18" i="1" s="1"/>
  <c r="G20" i="1" s="1"/>
  <c r="H16" i="1"/>
  <c r="D17" i="1"/>
  <c r="H19" i="1"/>
  <c r="C27" i="1"/>
  <c r="E27" i="1" s="1"/>
  <c r="D27" i="1"/>
  <c r="H11" i="1" l="1"/>
  <c r="C17" i="1"/>
  <c r="E11" i="1"/>
  <c r="E17" i="1"/>
  <c r="D20" i="1"/>
  <c r="H9" i="1"/>
  <c r="D18" i="1"/>
  <c r="D19" i="1" l="1"/>
  <c r="H17" i="1"/>
  <c r="C18" i="1"/>
  <c r="H18" i="1" s="1"/>
  <c r="C20" i="1" l="1"/>
  <c r="E18" i="1"/>
  <c r="H20" i="1" l="1"/>
  <c r="E20" i="1"/>
</calcChain>
</file>

<file path=xl/sharedStrings.xml><?xml version="1.0" encoding="utf-8"?>
<sst xmlns="http://schemas.openxmlformats.org/spreadsheetml/2006/main" count="33" uniqueCount="31">
  <si>
    <t>TOTAL PROJECT BUDGET:</t>
  </si>
  <si>
    <t xml:space="preserve">Grand total </t>
  </si>
  <si>
    <t>TOTAL $ FOR  : PERSONNEL, OPERATIONAL, M&amp;E COSTS:</t>
  </si>
  <si>
    <t>7%  Indirect cost</t>
  </si>
  <si>
    <t xml:space="preserve">Outcome total </t>
  </si>
  <si>
    <t>Output Total</t>
  </si>
  <si>
    <t>Strengthen visibility, sustainability and catalytic effects of PBF portfolio</t>
  </si>
  <si>
    <t>Activity 2.1.3</t>
  </si>
  <si>
    <t>Undertake PBF project and regional monitoring and learning</t>
  </si>
  <si>
    <t>Activity 2.1.2:</t>
  </si>
  <si>
    <t>Ensure monitoring and reporting on the PBF portfolio progress including against the PBF SRF</t>
  </si>
  <si>
    <t>Activity 2.1.1:</t>
  </si>
  <si>
    <t xml:space="preserve">Output 1.3  Effective M&amp;E system in place and functional to provide information required for strategic planning, decision-making, and learning for the benefit of the PBF portfolio and the wider peacebuilding work in Liberia </t>
  </si>
  <si>
    <t>Support PBF portfolio coordination and oversight: (Travel)</t>
  </si>
  <si>
    <t>Activity 1.2.3</t>
  </si>
  <si>
    <t>Supplies, Commodities, Materials (Equipment, Vehicles, and Furniture )</t>
  </si>
  <si>
    <t>Activity 1.2.2</t>
  </si>
  <si>
    <t xml:space="preserve"> Staff and other personnel</t>
  </si>
  <si>
    <t>Activity 1.2.1</t>
  </si>
  <si>
    <t xml:space="preserve">Output 1.2: Strengthened management structure and strategic position for the PBF portfolio in Liberia.  
</t>
  </si>
  <si>
    <t>Provision of technical support to ensure quality design of PBF projects, including</t>
  </si>
  <si>
    <t xml:space="preserve">Activity 1.1.1: </t>
  </si>
  <si>
    <t xml:space="preserve">Output 1.1: High quality projects for the LMPTF PBF developed jointly by UN, Government, civil society counterparts    </t>
  </si>
  <si>
    <t xml:space="preserve">OUTCOME 1:   Effective coordination, monitoring, reporting, evaluation and communication on the achievements of the LMPTF, including PBF’s investment in Liberia and the sustained growth of investment in peacebuilding-related programmes through the PBF/LMPTF modalities   </t>
  </si>
  <si>
    <t>GRAND TOTAL PBF BUDGET</t>
  </si>
  <si>
    <t>Budget for 2026-2028</t>
  </si>
  <si>
    <t>Level of expenditure/PO in % to date</t>
  </si>
  <si>
    <t>Level of expenditure in USD (to provide at time of project progress reporting): PBF</t>
  </si>
  <si>
    <t>Budget - UNDP/PBF</t>
  </si>
  <si>
    <t>Outcome/ output/ activity formulation:</t>
  </si>
  <si>
    <t>Outcome/ Output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</si>
</sst>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Times New Roman"/>
      <family val="1"/>
    </font>
    <font>
      <sz val="1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44" fontId="3" fillId="0" borderId="0" xfId="2" applyFont="1"/>
    <xf numFmtId="9" fontId="3" fillId="0" borderId="0" xfId="3" applyFont="1"/>
    <xf numFmtId="9" fontId="1" fillId="0" borderId="0" xfId="3" applyFont="1"/>
    <xf numFmtId="43" fontId="0" fillId="0" borderId="0" xfId="0" applyNumberFormat="1"/>
    <xf numFmtId="43" fontId="1" fillId="2" borderId="0" xfId="1" applyFont="1" applyFill="1"/>
    <xf numFmtId="43" fontId="0" fillId="3" borderId="0" xfId="0" applyNumberFormat="1" applyFill="1"/>
    <xf numFmtId="43" fontId="1" fillId="3" borderId="0" xfId="1" applyFont="1" applyFill="1"/>
    <xf numFmtId="43" fontId="1" fillId="0" borderId="0" xfId="1" applyFont="1"/>
    <xf numFmtId="164" fontId="0" fillId="0" borderId="0" xfId="0" applyNumberFormat="1"/>
    <xf numFmtId="0" fontId="0" fillId="2" borderId="0" xfId="0" applyFill="1"/>
    <xf numFmtId="9" fontId="4" fillId="0" borderId="1" xfId="3" applyFont="1" applyFill="1" applyBorder="1" applyAlignment="1">
      <alignment vertical="center" wrapText="1"/>
    </xf>
    <xf numFmtId="43" fontId="4" fillId="0" borderId="1" xfId="0" applyNumberFormat="1" applyFont="1" applyBorder="1" applyAlignment="1">
      <alignment vertical="center" wrapText="1"/>
    </xf>
    <xf numFmtId="43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9" fontId="5" fillId="0" borderId="1" xfId="3" applyFont="1" applyFill="1" applyBorder="1" applyAlignment="1">
      <alignment vertical="center" wrapText="1"/>
    </xf>
    <xf numFmtId="43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4" fontId="6" fillId="4" borderId="1" xfId="2" applyFont="1" applyFill="1" applyBorder="1"/>
    <xf numFmtId="44" fontId="7" fillId="3" borderId="1" xfId="2" applyFont="1" applyFill="1" applyBorder="1"/>
    <xf numFmtId="165" fontId="0" fillId="3" borderId="0" xfId="3" applyNumberFormat="1" applyFont="1" applyFill="1"/>
    <xf numFmtId="43" fontId="4" fillId="3" borderId="1" xfId="0" applyNumberFormat="1" applyFont="1" applyFill="1" applyBorder="1" applyAlignment="1">
      <alignment vertical="center" wrapText="1"/>
    </xf>
    <xf numFmtId="43" fontId="4" fillId="3" borderId="2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44" fontId="7" fillId="4" borderId="1" xfId="2" applyFont="1" applyFill="1" applyBorder="1"/>
    <xf numFmtId="44" fontId="7" fillId="0" borderId="1" xfId="2" applyFont="1" applyBorder="1"/>
    <xf numFmtId="9" fontId="4" fillId="6" borderId="1" xfId="3" applyFont="1" applyFill="1" applyBorder="1" applyAlignment="1">
      <alignment vertical="center" wrapText="1"/>
    </xf>
    <xf numFmtId="43" fontId="3" fillId="0" borderId="1" xfId="0" applyNumberFormat="1" applyFont="1" applyBorder="1"/>
    <xf numFmtId="4" fontId="5" fillId="0" borderId="1" xfId="0" applyNumberFormat="1" applyFont="1" applyBorder="1"/>
    <xf numFmtId="165" fontId="8" fillId="0" borderId="1" xfId="3" applyNumberFormat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0" fontId="5" fillId="7" borderId="3" xfId="0" applyFont="1" applyFill="1" applyBorder="1" applyAlignment="1">
      <alignment horizontal="justify" vertical="center"/>
    </xf>
    <xf numFmtId="0" fontId="4" fillId="7" borderId="4" xfId="0" applyFont="1" applyFill="1" applyBorder="1" applyAlignment="1">
      <alignment vertical="center" wrapText="1"/>
    </xf>
    <xf numFmtId="0" fontId="9" fillId="0" borderId="0" xfId="0" applyFont="1"/>
    <xf numFmtId="44" fontId="10" fillId="0" borderId="1" xfId="2" applyFont="1" applyBorder="1"/>
    <xf numFmtId="9" fontId="8" fillId="0" borderId="1" xfId="3" applyFont="1" applyFill="1" applyBorder="1" applyAlignment="1">
      <alignment vertical="center" wrapText="1"/>
    </xf>
    <xf numFmtId="43" fontId="8" fillId="0" borderId="1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justify" vertical="center"/>
    </xf>
    <xf numFmtId="0" fontId="12" fillId="0" borderId="0" xfId="0" applyFont="1"/>
    <xf numFmtId="44" fontId="7" fillId="2" borderId="1" xfId="2" applyFont="1" applyFill="1" applyBorder="1"/>
    <xf numFmtId="9" fontId="4" fillId="8" borderId="6" xfId="3" applyFont="1" applyFill="1" applyBorder="1" applyAlignment="1">
      <alignment vertical="center" wrapText="1"/>
    </xf>
    <xf numFmtId="43" fontId="5" fillId="8" borderId="6" xfId="1" applyFont="1" applyFill="1" applyBorder="1" applyAlignment="1">
      <alignment vertical="center" wrapText="1"/>
    </xf>
    <xf numFmtId="0" fontId="5" fillId="8" borderId="7" xfId="0" applyFont="1" applyFill="1" applyBorder="1" applyAlignment="1">
      <alignment horizontal="justify" vertical="center"/>
    </xf>
    <xf numFmtId="0" fontId="4" fillId="8" borderId="4" xfId="0" applyFont="1" applyFill="1" applyBorder="1" applyAlignment="1">
      <alignment horizontal="left" vertical="center" wrapText="1"/>
    </xf>
    <xf numFmtId="9" fontId="4" fillId="6" borderId="6" xfId="3" applyFont="1" applyFill="1" applyBorder="1" applyAlignment="1">
      <alignment vertical="center" wrapText="1"/>
    </xf>
    <xf numFmtId="43" fontId="5" fillId="6" borderId="6" xfId="1" applyFont="1" applyFill="1" applyBorder="1" applyAlignment="1">
      <alignment vertical="center" wrapText="1"/>
    </xf>
    <xf numFmtId="0" fontId="5" fillId="7" borderId="7" xfId="0" applyFont="1" applyFill="1" applyBorder="1" applyAlignment="1">
      <alignment horizontal="justify" vertical="center"/>
    </xf>
    <xf numFmtId="0" fontId="5" fillId="7" borderId="4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44" fontId="7" fillId="0" borderId="1" xfId="2" applyFont="1" applyBorder="1" applyAlignment="1">
      <alignment horizontal="left"/>
    </xf>
    <xf numFmtId="0" fontId="4" fillId="5" borderId="5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43" fontId="5" fillId="8" borderId="6" xfId="0" applyNumberFormat="1" applyFont="1" applyFill="1" applyBorder="1" applyAlignment="1">
      <alignment vertical="center" wrapText="1"/>
    </xf>
    <xf numFmtId="43" fontId="5" fillId="8" borderId="8" xfId="1" applyFont="1" applyFill="1" applyBorder="1" applyAlignment="1">
      <alignment vertical="center" wrapText="1"/>
    </xf>
    <xf numFmtId="0" fontId="4" fillId="8" borderId="3" xfId="0" applyFont="1" applyFill="1" applyBorder="1" applyAlignment="1">
      <alignment horizontal="left" vertical="center" wrapText="1"/>
    </xf>
    <xf numFmtId="43" fontId="11" fillId="6" borderId="6" xfId="0" applyNumberFormat="1" applyFont="1" applyFill="1" applyBorder="1" applyAlignment="1">
      <alignment vertical="center" wrapText="1"/>
    </xf>
    <xf numFmtId="43" fontId="5" fillId="6" borderId="6" xfId="0" applyNumberFormat="1" applyFont="1" applyFill="1" applyBorder="1" applyAlignment="1">
      <alignment vertical="center" wrapText="1"/>
    </xf>
    <xf numFmtId="0" fontId="5" fillId="7" borderId="9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3" fillId="4" borderId="1" xfId="0" applyFont="1" applyFill="1" applyBorder="1"/>
    <xf numFmtId="44" fontId="3" fillId="0" borderId="1" xfId="2" applyFont="1" applyBorder="1"/>
    <xf numFmtId="0" fontId="4" fillId="5" borderId="1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13" fillId="4" borderId="1" xfId="0" applyFont="1" applyFill="1" applyBorder="1"/>
    <xf numFmtId="44" fontId="13" fillId="9" borderId="1" xfId="2" applyFont="1" applyFill="1" applyBorder="1"/>
    <xf numFmtId="9" fontId="2" fillId="6" borderId="12" xfId="3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7CDA-B3E9-441D-AE92-06CF07B92388}">
  <dimension ref="A1:H29"/>
  <sheetViews>
    <sheetView tabSelected="1" topLeftCell="B1" zoomScale="92" zoomScaleNormal="92" zoomScaleSheetLayoutView="100" workbookViewId="0">
      <selection activeCell="K5" sqref="K5"/>
    </sheetView>
  </sheetViews>
  <sheetFormatPr defaultColWidth="8.6328125" defaultRowHeight="13" outlineLevelRow="1" x14ac:dyDescent="0.3"/>
  <cols>
    <col min="1" max="1" width="58.54296875" style="1" customWidth="1"/>
    <col min="2" max="2" width="59.36328125" style="1" customWidth="1"/>
    <col min="3" max="3" width="21.6328125" style="1" customWidth="1"/>
    <col min="4" max="4" width="29.36328125" style="1" customWidth="1"/>
    <col min="5" max="5" width="22.26953125" style="3" customWidth="1"/>
    <col min="6" max="6" width="11.08984375" style="1" customWidth="1"/>
    <col min="7" max="7" width="18.54296875" style="2" customWidth="1"/>
    <col min="8" max="8" width="21" style="1" customWidth="1"/>
    <col min="9" max="255" width="8.6328125" style="1"/>
    <col min="256" max="256" width="43.08984375" style="1" customWidth="1"/>
    <col min="257" max="257" width="24" style="1" customWidth="1"/>
    <col min="258" max="258" width="59.36328125" style="1" customWidth="1"/>
    <col min="259" max="259" width="21.6328125" style="1" customWidth="1"/>
    <col min="260" max="260" width="29.36328125" style="1" customWidth="1"/>
    <col min="261" max="261" width="30.6328125" style="1" customWidth="1"/>
    <col min="262" max="511" width="8.6328125" style="1"/>
    <col min="512" max="512" width="43.08984375" style="1" customWidth="1"/>
    <col min="513" max="513" width="24" style="1" customWidth="1"/>
    <col min="514" max="514" width="59.36328125" style="1" customWidth="1"/>
    <col min="515" max="515" width="21.6328125" style="1" customWidth="1"/>
    <col min="516" max="516" width="29.36328125" style="1" customWidth="1"/>
    <col min="517" max="517" width="30.6328125" style="1" customWidth="1"/>
    <col min="518" max="767" width="8.6328125" style="1"/>
    <col min="768" max="768" width="43.08984375" style="1" customWidth="1"/>
    <col min="769" max="769" width="24" style="1" customWidth="1"/>
    <col min="770" max="770" width="59.36328125" style="1" customWidth="1"/>
    <col min="771" max="771" width="21.6328125" style="1" customWidth="1"/>
    <col min="772" max="772" width="29.36328125" style="1" customWidth="1"/>
    <col min="773" max="773" width="30.6328125" style="1" customWidth="1"/>
    <col min="774" max="1023" width="8.6328125" style="1"/>
    <col min="1024" max="1024" width="43.08984375" style="1" customWidth="1"/>
    <col min="1025" max="1025" width="24" style="1" customWidth="1"/>
    <col min="1026" max="1026" width="59.36328125" style="1" customWidth="1"/>
    <col min="1027" max="1027" width="21.6328125" style="1" customWidth="1"/>
    <col min="1028" max="1028" width="29.36328125" style="1" customWidth="1"/>
    <col min="1029" max="1029" width="30.6328125" style="1" customWidth="1"/>
    <col min="1030" max="1279" width="8.6328125" style="1"/>
    <col min="1280" max="1280" width="43.08984375" style="1" customWidth="1"/>
    <col min="1281" max="1281" width="24" style="1" customWidth="1"/>
    <col min="1282" max="1282" width="59.36328125" style="1" customWidth="1"/>
    <col min="1283" max="1283" width="21.6328125" style="1" customWidth="1"/>
    <col min="1284" max="1284" width="29.36328125" style="1" customWidth="1"/>
    <col min="1285" max="1285" width="30.6328125" style="1" customWidth="1"/>
    <col min="1286" max="1535" width="8.6328125" style="1"/>
    <col min="1536" max="1536" width="43.08984375" style="1" customWidth="1"/>
    <col min="1537" max="1537" width="24" style="1" customWidth="1"/>
    <col min="1538" max="1538" width="59.36328125" style="1" customWidth="1"/>
    <col min="1539" max="1539" width="21.6328125" style="1" customWidth="1"/>
    <col min="1540" max="1540" width="29.36328125" style="1" customWidth="1"/>
    <col min="1541" max="1541" width="30.6328125" style="1" customWidth="1"/>
    <col min="1542" max="1791" width="8.6328125" style="1"/>
    <col min="1792" max="1792" width="43.08984375" style="1" customWidth="1"/>
    <col min="1793" max="1793" width="24" style="1" customWidth="1"/>
    <col min="1794" max="1794" width="59.36328125" style="1" customWidth="1"/>
    <col min="1795" max="1795" width="21.6328125" style="1" customWidth="1"/>
    <col min="1796" max="1796" width="29.36328125" style="1" customWidth="1"/>
    <col min="1797" max="1797" width="30.6328125" style="1" customWidth="1"/>
    <col min="1798" max="2047" width="8.6328125" style="1"/>
    <col min="2048" max="2048" width="43.08984375" style="1" customWidth="1"/>
    <col min="2049" max="2049" width="24" style="1" customWidth="1"/>
    <col min="2050" max="2050" width="59.36328125" style="1" customWidth="1"/>
    <col min="2051" max="2051" width="21.6328125" style="1" customWidth="1"/>
    <col min="2052" max="2052" width="29.36328125" style="1" customWidth="1"/>
    <col min="2053" max="2053" width="30.6328125" style="1" customWidth="1"/>
    <col min="2054" max="2303" width="8.6328125" style="1"/>
    <col min="2304" max="2304" width="43.08984375" style="1" customWidth="1"/>
    <col min="2305" max="2305" width="24" style="1" customWidth="1"/>
    <col min="2306" max="2306" width="59.36328125" style="1" customWidth="1"/>
    <col min="2307" max="2307" width="21.6328125" style="1" customWidth="1"/>
    <col min="2308" max="2308" width="29.36328125" style="1" customWidth="1"/>
    <col min="2309" max="2309" width="30.6328125" style="1" customWidth="1"/>
    <col min="2310" max="2559" width="8.6328125" style="1"/>
    <col min="2560" max="2560" width="43.08984375" style="1" customWidth="1"/>
    <col min="2561" max="2561" width="24" style="1" customWidth="1"/>
    <col min="2562" max="2562" width="59.36328125" style="1" customWidth="1"/>
    <col min="2563" max="2563" width="21.6328125" style="1" customWidth="1"/>
    <col min="2564" max="2564" width="29.36328125" style="1" customWidth="1"/>
    <col min="2565" max="2565" width="30.6328125" style="1" customWidth="1"/>
    <col min="2566" max="2815" width="8.6328125" style="1"/>
    <col min="2816" max="2816" width="43.08984375" style="1" customWidth="1"/>
    <col min="2817" max="2817" width="24" style="1" customWidth="1"/>
    <col min="2818" max="2818" width="59.36328125" style="1" customWidth="1"/>
    <col min="2819" max="2819" width="21.6328125" style="1" customWidth="1"/>
    <col min="2820" max="2820" width="29.36328125" style="1" customWidth="1"/>
    <col min="2821" max="2821" width="30.6328125" style="1" customWidth="1"/>
    <col min="2822" max="3071" width="8.6328125" style="1"/>
    <col min="3072" max="3072" width="43.08984375" style="1" customWidth="1"/>
    <col min="3073" max="3073" width="24" style="1" customWidth="1"/>
    <col min="3074" max="3074" width="59.36328125" style="1" customWidth="1"/>
    <col min="3075" max="3075" width="21.6328125" style="1" customWidth="1"/>
    <col min="3076" max="3076" width="29.36328125" style="1" customWidth="1"/>
    <col min="3077" max="3077" width="30.6328125" style="1" customWidth="1"/>
    <col min="3078" max="3327" width="8.6328125" style="1"/>
    <col min="3328" max="3328" width="43.08984375" style="1" customWidth="1"/>
    <col min="3329" max="3329" width="24" style="1" customWidth="1"/>
    <col min="3330" max="3330" width="59.36328125" style="1" customWidth="1"/>
    <col min="3331" max="3331" width="21.6328125" style="1" customWidth="1"/>
    <col min="3332" max="3332" width="29.36328125" style="1" customWidth="1"/>
    <col min="3333" max="3333" width="30.6328125" style="1" customWidth="1"/>
    <col min="3334" max="3583" width="8.6328125" style="1"/>
    <col min="3584" max="3584" width="43.08984375" style="1" customWidth="1"/>
    <col min="3585" max="3585" width="24" style="1" customWidth="1"/>
    <col min="3586" max="3586" width="59.36328125" style="1" customWidth="1"/>
    <col min="3587" max="3587" width="21.6328125" style="1" customWidth="1"/>
    <col min="3588" max="3588" width="29.36328125" style="1" customWidth="1"/>
    <col min="3589" max="3589" width="30.6328125" style="1" customWidth="1"/>
    <col min="3590" max="3839" width="8.6328125" style="1"/>
    <col min="3840" max="3840" width="43.08984375" style="1" customWidth="1"/>
    <col min="3841" max="3841" width="24" style="1" customWidth="1"/>
    <col min="3842" max="3842" width="59.36328125" style="1" customWidth="1"/>
    <col min="3843" max="3843" width="21.6328125" style="1" customWidth="1"/>
    <col min="3844" max="3844" width="29.36328125" style="1" customWidth="1"/>
    <col min="3845" max="3845" width="30.6328125" style="1" customWidth="1"/>
    <col min="3846" max="4095" width="8.6328125" style="1"/>
    <col min="4096" max="4096" width="43.08984375" style="1" customWidth="1"/>
    <col min="4097" max="4097" width="24" style="1" customWidth="1"/>
    <col min="4098" max="4098" width="59.36328125" style="1" customWidth="1"/>
    <col min="4099" max="4099" width="21.6328125" style="1" customWidth="1"/>
    <col min="4100" max="4100" width="29.36328125" style="1" customWidth="1"/>
    <col min="4101" max="4101" width="30.6328125" style="1" customWidth="1"/>
    <col min="4102" max="4351" width="8.6328125" style="1"/>
    <col min="4352" max="4352" width="43.08984375" style="1" customWidth="1"/>
    <col min="4353" max="4353" width="24" style="1" customWidth="1"/>
    <col min="4354" max="4354" width="59.36328125" style="1" customWidth="1"/>
    <col min="4355" max="4355" width="21.6328125" style="1" customWidth="1"/>
    <col min="4356" max="4356" width="29.36328125" style="1" customWidth="1"/>
    <col min="4357" max="4357" width="30.6328125" style="1" customWidth="1"/>
    <col min="4358" max="4607" width="8.6328125" style="1"/>
    <col min="4608" max="4608" width="43.08984375" style="1" customWidth="1"/>
    <col min="4609" max="4609" width="24" style="1" customWidth="1"/>
    <col min="4610" max="4610" width="59.36328125" style="1" customWidth="1"/>
    <col min="4611" max="4611" width="21.6328125" style="1" customWidth="1"/>
    <col min="4612" max="4612" width="29.36328125" style="1" customWidth="1"/>
    <col min="4613" max="4613" width="30.6328125" style="1" customWidth="1"/>
    <col min="4614" max="4863" width="8.6328125" style="1"/>
    <col min="4864" max="4864" width="43.08984375" style="1" customWidth="1"/>
    <col min="4865" max="4865" width="24" style="1" customWidth="1"/>
    <col min="4866" max="4866" width="59.36328125" style="1" customWidth="1"/>
    <col min="4867" max="4867" width="21.6328125" style="1" customWidth="1"/>
    <col min="4868" max="4868" width="29.36328125" style="1" customWidth="1"/>
    <col min="4869" max="4869" width="30.6328125" style="1" customWidth="1"/>
    <col min="4870" max="5119" width="8.6328125" style="1"/>
    <col min="5120" max="5120" width="43.08984375" style="1" customWidth="1"/>
    <col min="5121" max="5121" width="24" style="1" customWidth="1"/>
    <col min="5122" max="5122" width="59.36328125" style="1" customWidth="1"/>
    <col min="5123" max="5123" width="21.6328125" style="1" customWidth="1"/>
    <col min="5124" max="5124" width="29.36328125" style="1" customWidth="1"/>
    <col min="5125" max="5125" width="30.6328125" style="1" customWidth="1"/>
    <col min="5126" max="5375" width="8.6328125" style="1"/>
    <col min="5376" max="5376" width="43.08984375" style="1" customWidth="1"/>
    <col min="5377" max="5377" width="24" style="1" customWidth="1"/>
    <col min="5378" max="5378" width="59.36328125" style="1" customWidth="1"/>
    <col min="5379" max="5379" width="21.6328125" style="1" customWidth="1"/>
    <col min="5380" max="5380" width="29.36328125" style="1" customWidth="1"/>
    <col min="5381" max="5381" width="30.6328125" style="1" customWidth="1"/>
    <col min="5382" max="5631" width="8.6328125" style="1"/>
    <col min="5632" max="5632" width="43.08984375" style="1" customWidth="1"/>
    <col min="5633" max="5633" width="24" style="1" customWidth="1"/>
    <col min="5634" max="5634" width="59.36328125" style="1" customWidth="1"/>
    <col min="5635" max="5635" width="21.6328125" style="1" customWidth="1"/>
    <col min="5636" max="5636" width="29.36328125" style="1" customWidth="1"/>
    <col min="5637" max="5637" width="30.6328125" style="1" customWidth="1"/>
    <col min="5638" max="5887" width="8.6328125" style="1"/>
    <col min="5888" max="5888" width="43.08984375" style="1" customWidth="1"/>
    <col min="5889" max="5889" width="24" style="1" customWidth="1"/>
    <col min="5890" max="5890" width="59.36328125" style="1" customWidth="1"/>
    <col min="5891" max="5891" width="21.6328125" style="1" customWidth="1"/>
    <col min="5892" max="5892" width="29.36328125" style="1" customWidth="1"/>
    <col min="5893" max="5893" width="30.6328125" style="1" customWidth="1"/>
    <col min="5894" max="6143" width="8.6328125" style="1"/>
    <col min="6144" max="6144" width="43.08984375" style="1" customWidth="1"/>
    <col min="6145" max="6145" width="24" style="1" customWidth="1"/>
    <col min="6146" max="6146" width="59.36328125" style="1" customWidth="1"/>
    <col min="6147" max="6147" width="21.6328125" style="1" customWidth="1"/>
    <col min="6148" max="6148" width="29.36328125" style="1" customWidth="1"/>
    <col min="6149" max="6149" width="30.6328125" style="1" customWidth="1"/>
    <col min="6150" max="6399" width="8.6328125" style="1"/>
    <col min="6400" max="6400" width="43.08984375" style="1" customWidth="1"/>
    <col min="6401" max="6401" width="24" style="1" customWidth="1"/>
    <col min="6402" max="6402" width="59.36328125" style="1" customWidth="1"/>
    <col min="6403" max="6403" width="21.6328125" style="1" customWidth="1"/>
    <col min="6404" max="6404" width="29.36328125" style="1" customWidth="1"/>
    <col min="6405" max="6405" width="30.6328125" style="1" customWidth="1"/>
    <col min="6406" max="6655" width="8.6328125" style="1"/>
    <col min="6656" max="6656" width="43.08984375" style="1" customWidth="1"/>
    <col min="6657" max="6657" width="24" style="1" customWidth="1"/>
    <col min="6658" max="6658" width="59.36328125" style="1" customWidth="1"/>
    <col min="6659" max="6659" width="21.6328125" style="1" customWidth="1"/>
    <col min="6660" max="6660" width="29.36328125" style="1" customWidth="1"/>
    <col min="6661" max="6661" width="30.6328125" style="1" customWidth="1"/>
    <col min="6662" max="6911" width="8.6328125" style="1"/>
    <col min="6912" max="6912" width="43.08984375" style="1" customWidth="1"/>
    <col min="6913" max="6913" width="24" style="1" customWidth="1"/>
    <col min="6914" max="6914" width="59.36328125" style="1" customWidth="1"/>
    <col min="6915" max="6915" width="21.6328125" style="1" customWidth="1"/>
    <col min="6916" max="6916" width="29.36328125" style="1" customWidth="1"/>
    <col min="6917" max="6917" width="30.6328125" style="1" customWidth="1"/>
    <col min="6918" max="7167" width="8.6328125" style="1"/>
    <col min="7168" max="7168" width="43.08984375" style="1" customWidth="1"/>
    <col min="7169" max="7169" width="24" style="1" customWidth="1"/>
    <col min="7170" max="7170" width="59.36328125" style="1" customWidth="1"/>
    <col min="7171" max="7171" width="21.6328125" style="1" customWidth="1"/>
    <col min="7172" max="7172" width="29.36328125" style="1" customWidth="1"/>
    <col min="7173" max="7173" width="30.6328125" style="1" customWidth="1"/>
    <col min="7174" max="7423" width="8.6328125" style="1"/>
    <col min="7424" max="7424" width="43.08984375" style="1" customWidth="1"/>
    <col min="7425" max="7425" width="24" style="1" customWidth="1"/>
    <col min="7426" max="7426" width="59.36328125" style="1" customWidth="1"/>
    <col min="7427" max="7427" width="21.6328125" style="1" customWidth="1"/>
    <col min="7428" max="7428" width="29.36328125" style="1" customWidth="1"/>
    <col min="7429" max="7429" width="30.6328125" style="1" customWidth="1"/>
    <col min="7430" max="7679" width="8.6328125" style="1"/>
    <col min="7680" max="7680" width="43.08984375" style="1" customWidth="1"/>
    <col min="7681" max="7681" width="24" style="1" customWidth="1"/>
    <col min="7682" max="7682" width="59.36328125" style="1" customWidth="1"/>
    <col min="7683" max="7683" width="21.6328125" style="1" customWidth="1"/>
    <col min="7684" max="7684" width="29.36328125" style="1" customWidth="1"/>
    <col min="7685" max="7685" width="30.6328125" style="1" customWidth="1"/>
    <col min="7686" max="7935" width="8.6328125" style="1"/>
    <col min="7936" max="7936" width="43.08984375" style="1" customWidth="1"/>
    <col min="7937" max="7937" width="24" style="1" customWidth="1"/>
    <col min="7938" max="7938" width="59.36328125" style="1" customWidth="1"/>
    <col min="7939" max="7939" width="21.6328125" style="1" customWidth="1"/>
    <col min="7940" max="7940" width="29.36328125" style="1" customWidth="1"/>
    <col min="7941" max="7941" width="30.6328125" style="1" customWidth="1"/>
    <col min="7942" max="8191" width="8.6328125" style="1"/>
    <col min="8192" max="8192" width="43.08984375" style="1" customWidth="1"/>
    <col min="8193" max="8193" width="24" style="1" customWidth="1"/>
    <col min="8194" max="8194" width="59.36328125" style="1" customWidth="1"/>
    <col min="8195" max="8195" width="21.6328125" style="1" customWidth="1"/>
    <col min="8196" max="8196" width="29.36328125" style="1" customWidth="1"/>
    <col min="8197" max="8197" width="30.6328125" style="1" customWidth="1"/>
    <col min="8198" max="8447" width="8.6328125" style="1"/>
    <col min="8448" max="8448" width="43.08984375" style="1" customWidth="1"/>
    <col min="8449" max="8449" width="24" style="1" customWidth="1"/>
    <col min="8450" max="8450" width="59.36328125" style="1" customWidth="1"/>
    <col min="8451" max="8451" width="21.6328125" style="1" customWidth="1"/>
    <col min="8452" max="8452" width="29.36328125" style="1" customWidth="1"/>
    <col min="8453" max="8453" width="30.6328125" style="1" customWidth="1"/>
    <col min="8454" max="8703" width="8.6328125" style="1"/>
    <col min="8704" max="8704" width="43.08984375" style="1" customWidth="1"/>
    <col min="8705" max="8705" width="24" style="1" customWidth="1"/>
    <col min="8706" max="8706" width="59.36328125" style="1" customWidth="1"/>
    <col min="8707" max="8707" width="21.6328125" style="1" customWidth="1"/>
    <col min="8708" max="8708" width="29.36328125" style="1" customWidth="1"/>
    <col min="8709" max="8709" width="30.6328125" style="1" customWidth="1"/>
    <col min="8710" max="8959" width="8.6328125" style="1"/>
    <col min="8960" max="8960" width="43.08984375" style="1" customWidth="1"/>
    <col min="8961" max="8961" width="24" style="1" customWidth="1"/>
    <col min="8962" max="8962" width="59.36328125" style="1" customWidth="1"/>
    <col min="8963" max="8963" width="21.6328125" style="1" customWidth="1"/>
    <col min="8964" max="8964" width="29.36328125" style="1" customWidth="1"/>
    <col min="8965" max="8965" width="30.6328125" style="1" customWidth="1"/>
    <col min="8966" max="9215" width="8.6328125" style="1"/>
    <col min="9216" max="9216" width="43.08984375" style="1" customWidth="1"/>
    <col min="9217" max="9217" width="24" style="1" customWidth="1"/>
    <col min="9218" max="9218" width="59.36328125" style="1" customWidth="1"/>
    <col min="9219" max="9219" width="21.6328125" style="1" customWidth="1"/>
    <col min="9220" max="9220" width="29.36328125" style="1" customWidth="1"/>
    <col min="9221" max="9221" width="30.6328125" style="1" customWidth="1"/>
    <col min="9222" max="9471" width="8.6328125" style="1"/>
    <col min="9472" max="9472" width="43.08984375" style="1" customWidth="1"/>
    <col min="9473" max="9473" width="24" style="1" customWidth="1"/>
    <col min="9474" max="9474" width="59.36328125" style="1" customWidth="1"/>
    <col min="9475" max="9475" width="21.6328125" style="1" customWidth="1"/>
    <col min="9476" max="9476" width="29.36328125" style="1" customWidth="1"/>
    <col min="9477" max="9477" width="30.6328125" style="1" customWidth="1"/>
    <col min="9478" max="9727" width="8.6328125" style="1"/>
    <col min="9728" max="9728" width="43.08984375" style="1" customWidth="1"/>
    <col min="9729" max="9729" width="24" style="1" customWidth="1"/>
    <col min="9730" max="9730" width="59.36328125" style="1" customWidth="1"/>
    <col min="9731" max="9731" width="21.6328125" style="1" customWidth="1"/>
    <col min="9732" max="9732" width="29.36328125" style="1" customWidth="1"/>
    <col min="9733" max="9733" width="30.6328125" style="1" customWidth="1"/>
    <col min="9734" max="9983" width="8.6328125" style="1"/>
    <col min="9984" max="9984" width="43.08984375" style="1" customWidth="1"/>
    <col min="9985" max="9985" width="24" style="1" customWidth="1"/>
    <col min="9986" max="9986" width="59.36328125" style="1" customWidth="1"/>
    <col min="9987" max="9987" width="21.6328125" style="1" customWidth="1"/>
    <col min="9988" max="9988" width="29.36328125" style="1" customWidth="1"/>
    <col min="9989" max="9989" width="30.6328125" style="1" customWidth="1"/>
    <col min="9990" max="10239" width="8.6328125" style="1"/>
    <col min="10240" max="10240" width="43.08984375" style="1" customWidth="1"/>
    <col min="10241" max="10241" width="24" style="1" customWidth="1"/>
    <col min="10242" max="10242" width="59.36328125" style="1" customWidth="1"/>
    <col min="10243" max="10243" width="21.6328125" style="1" customWidth="1"/>
    <col min="10244" max="10244" width="29.36328125" style="1" customWidth="1"/>
    <col min="10245" max="10245" width="30.6328125" style="1" customWidth="1"/>
    <col min="10246" max="10495" width="8.6328125" style="1"/>
    <col min="10496" max="10496" width="43.08984375" style="1" customWidth="1"/>
    <col min="10497" max="10497" width="24" style="1" customWidth="1"/>
    <col min="10498" max="10498" width="59.36328125" style="1" customWidth="1"/>
    <col min="10499" max="10499" width="21.6328125" style="1" customWidth="1"/>
    <col min="10500" max="10500" width="29.36328125" style="1" customWidth="1"/>
    <col min="10501" max="10501" width="30.6328125" style="1" customWidth="1"/>
    <col min="10502" max="10751" width="8.6328125" style="1"/>
    <col min="10752" max="10752" width="43.08984375" style="1" customWidth="1"/>
    <col min="10753" max="10753" width="24" style="1" customWidth="1"/>
    <col min="10754" max="10754" width="59.36328125" style="1" customWidth="1"/>
    <col min="10755" max="10755" width="21.6328125" style="1" customWidth="1"/>
    <col min="10756" max="10756" width="29.36328125" style="1" customWidth="1"/>
    <col min="10757" max="10757" width="30.6328125" style="1" customWidth="1"/>
    <col min="10758" max="11007" width="8.6328125" style="1"/>
    <col min="11008" max="11008" width="43.08984375" style="1" customWidth="1"/>
    <col min="11009" max="11009" width="24" style="1" customWidth="1"/>
    <col min="11010" max="11010" width="59.36328125" style="1" customWidth="1"/>
    <col min="11011" max="11011" width="21.6328125" style="1" customWidth="1"/>
    <col min="11012" max="11012" width="29.36328125" style="1" customWidth="1"/>
    <col min="11013" max="11013" width="30.6328125" style="1" customWidth="1"/>
    <col min="11014" max="11263" width="8.6328125" style="1"/>
    <col min="11264" max="11264" width="43.08984375" style="1" customWidth="1"/>
    <col min="11265" max="11265" width="24" style="1" customWidth="1"/>
    <col min="11266" max="11266" width="59.36328125" style="1" customWidth="1"/>
    <col min="11267" max="11267" width="21.6328125" style="1" customWidth="1"/>
    <col min="11268" max="11268" width="29.36328125" style="1" customWidth="1"/>
    <col min="11269" max="11269" width="30.6328125" style="1" customWidth="1"/>
    <col min="11270" max="11519" width="8.6328125" style="1"/>
    <col min="11520" max="11520" width="43.08984375" style="1" customWidth="1"/>
    <col min="11521" max="11521" width="24" style="1" customWidth="1"/>
    <col min="11522" max="11522" width="59.36328125" style="1" customWidth="1"/>
    <col min="11523" max="11523" width="21.6328125" style="1" customWidth="1"/>
    <col min="11524" max="11524" width="29.36328125" style="1" customWidth="1"/>
    <col min="11525" max="11525" width="30.6328125" style="1" customWidth="1"/>
    <col min="11526" max="11775" width="8.6328125" style="1"/>
    <col min="11776" max="11776" width="43.08984375" style="1" customWidth="1"/>
    <col min="11777" max="11777" width="24" style="1" customWidth="1"/>
    <col min="11778" max="11778" width="59.36328125" style="1" customWidth="1"/>
    <col min="11779" max="11779" width="21.6328125" style="1" customWidth="1"/>
    <col min="11780" max="11780" width="29.36328125" style="1" customWidth="1"/>
    <col min="11781" max="11781" width="30.6328125" style="1" customWidth="1"/>
    <col min="11782" max="12031" width="8.6328125" style="1"/>
    <col min="12032" max="12032" width="43.08984375" style="1" customWidth="1"/>
    <col min="12033" max="12033" width="24" style="1" customWidth="1"/>
    <col min="12034" max="12034" width="59.36328125" style="1" customWidth="1"/>
    <col min="12035" max="12035" width="21.6328125" style="1" customWidth="1"/>
    <col min="12036" max="12036" width="29.36328125" style="1" customWidth="1"/>
    <col min="12037" max="12037" width="30.6328125" style="1" customWidth="1"/>
    <col min="12038" max="12287" width="8.6328125" style="1"/>
    <col min="12288" max="12288" width="43.08984375" style="1" customWidth="1"/>
    <col min="12289" max="12289" width="24" style="1" customWidth="1"/>
    <col min="12290" max="12290" width="59.36328125" style="1" customWidth="1"/>
    <col min="12291" max="12291" width="21.6328125" style="1" customWidth="1"/>
    <col min="12292" max="12292" width="29.36328125" style="1" customWidth="1"/>
    <col min="12293" max="12293" width="30.6328125" style="1" customWidth="1"/>
    <col min="12294" max="12543" width="8.6328125" style="1"/>
    <col min="12544" max="12544" width="43.08984375" style="1" customWidth="1"/>
    <col min="12545" max="12545" width="24" style="1" customWidth="1"/>
    <col min="12546" max="12546" width="59.36328125" style="1" customWidth="1"/>
    <col min="12547" max="12547" width="21.6328125" style="1" customWidth="1"/>
    <col min="12548" max="12548" width="29.36328125" style="1" customWidth="1"/>
    <col min="12549" max="12549" width="30.6328125" style="1" customWidth="1"/>
    <col min="12550" max="12799" width="8.6328125" style="1"/>
    <col min="12800" max="12800" width="43.08984375" style="1" customWidth="1"/>
    <col min="12801" max="12801" width="24" style="1" customWidth="1"/>
    <col min="12802" max="12802" width="59.36328125" style="1" customWidth="1"/>
    <col min="12803" max="12803" width="21.6328125" style="1" customWidth="1"/>
    <col min="12804" max="12804" width="29.36328125" style="1" customWidth="1"/>
    <col min="12805" max="12805" width="30.6328125" style="1" customWidth="1"/>
    <col min="12806" max="13055" width="8.6328125" style="1"/>
    <col min="13056" max="13056" width="43.08984375" style="1" customWidth="1"/>
    <col min="13057" max="13057" width="24" style="1" customWidth="1"/>
    <col min="13058" max="13058" width="59.36328125" style="1" customWidth="1"/>
    <col min="13059" max="13059" width="21.6328125" style="1" customWidth="1"/>
    <col min="13060" max="13060" width="29.36328125" style="1" customWidth="1"/>
    <col min="13061" max="13061" width="30.6328125" style="1" customWidth="1"/>
    <col min="13062" max="13311" width="8.6328125" style="1"/>
    <col min="13312" max="13312" width="43.08984375" style="1" customWidth="1"/>
    <col min="13313" max="13313" width="24" style="1" customWidth="1"/>
    <col min="13314" max="13314" width="59.36328125" style="1" customWidth="1"/>
    <col min="13315" max="13315" width="21.6328125" style="1" customWidth="1"/>
    <col min="13316" max="13316" width="29.36328125" style="1" customWidth="1"/>
    <col min="13317" max="13317" width="30.6328125" style="1" customWidth="1"/>
    <col min="13318" max="13567" width="8.6328125" style="1"/>
    <col min="13568" max="13568" width="43.08984375" style="1" customWidth="1"/>
    <col min="13569" max="13569" width="24" style="1" customWidth="1"/>
    <col min="13570" max="13570" width="59.36328125" style="1" customWidth="1"/>
    <col min="13571" max="13571" width="21.6328125" style="1" customWidth="1"/>
    <col min="13572" max="13572" width="29.36328125" style="1" customWidth="1"/>
    <col min="13573" max="13573" width="30.6328125" style="1" customWidth="1"/>
    <col min="13574" max="13823" width="8.6328125" style="1"/>
    <col min="13824" max="13824" width="43.08984375" style="1" customWidth="1"/>
    <col min="13825" max="13825" width="24" style="1" customWidth="1"/>
    <col min="13826" max="13826" width="59.36328125" style="1" customWidth="1"/>
    <col min="13827" max="13827" width="21.6328125" style="1" customWidth="1"/>
    <col min="13828" max="13828" width="29.36328125" style="1" customWidth="1"/>
    <col min="13829" max="13829" width="30.6328125" style="1" customWidth="1"/>
    <col min="13830" max="14079" width="8.6328125" style="1"/>
    <col min="14080" max="14080" width="43.08984375" style="1" customWidth="1"/>
    <col min="14081" max="14081" width="24" style="1" customWidth="1"/>
    <col min="14082" max="14082" width="59.36328125" style="1" customWidth="1"/>
    <col min="14083" max="14083" width="21.6328125" style="1" customWidth="1"/>
    <col min="14084" max="14084" width="29.36328125" style="1" customWidth="1"/>
    <col min="14085" max="14085" width="30.6328125" style="1" customWidth="1"/>
    <col min="14086" max="14335" width="8.6328125" style="1"/>
    <col min="14336" max="14336" width="43.08984375" style="1" customWidth="1"/>
    <col min="14337" max="14337" width="24" style="1" customWidth="1"/>
    <col min="14338" max="14338" width="59.36328125" style="1" customWidth="1"/>
    <col min="14339" max="14339" width="21.6328125" style="1" customWidth="1"/>
    <col min="14340" max="14340" width="29.36328125" style="1" customWidth="1"/>
    <col min="14341" max="14341" width="30.6328125" style="1" customWidth="1"/>
    <col min="14342" max="14591" width="8.6328125" style="1"/>
    <col min="14592" max="14592" width="43.08984375" style="1" customWidth="1"/>
    <col min="14593" max="14593" width="24" style="1" customWidth="1"/>
    <col min="14594" max="14594" width="59.36328125" style="1" customWidth="1"/>
    <col min="14595" max="14595" width="21.6328125" style="1" customWidth="1"/>
    <col min="14596" max="14596" width="29.36328125" style="1" customWidth="1"/>
    <col min="14597" max="14597" width="30.6328125" style="1" customWidth="1"/>
    <col min="14598" max="14847" width="8.6328125" style="1"/>
    <col min="14848" max="14848" width="43.08984375" style="1" customWidth="1"/>
    <col min="14849" max="14849" width="24" style="1" customWidth="1"/>
    <col min="14850" max="14850" width="59.36328125" style="1" customWidth="1"/>
    <col min="14851" max="14851" width="21.6328125" style="1" customWidth="1"/>
    <col min="14852" max="14852" width="29.36328125" style="1" customWidth="1"/>
    <col min="14853" max="14853" width="30.6328125" style="1" customWidth="1"/>
    <col min="14854" max="15103" width="8.6328125" style="1"/>
    <col min="15104" max="15104" width="43.08984375" style="1" customWidth="1"/>
    <col min="15105" max="15105" width="24" style="1" customWidth="1"/>
    <col min="15106" max="15106" width="59.36328125" style="1" customWidth="1"/>
    <col min="15107" max="15107" width="21.6328125" style="1" customWidth="1"/>
    <col min="15108" max="15108" width="29.36328125" style="1" customWidth="1"/>
    <col min="15109" max="15109" width="30.6328125" style="1" customWidth="1"/>
    <col min="15110" max="15359" width="8.6328125" style="1"/>
    <col min="15360" max="15360" width="43.08984375" style="1" customWidth="1"/>
    <col min="15361" max="15361" width="24" style="1" customWidth="1"/>
    <col min="15362" max="15362" width="59.36328125" style="1" customWidth="1"/>
    <col min="15363" max="15363" width="21.6328125" style="1" customWidth="1"/>
    <col min="15364" max="15364" width="29.36328125" style="1" customWidth="1"/>
    <col min="15365" max="15365" width="30.6328125" style="1" customWidth="1"/>
    <col min="15366" max="15615" width="8.6328125" style="1"/>
    <col min="15616" max="15616" width="43.08984375" style="1" customWidth="1"/>
    <col min="15617" max="15617" width="24" style="1" customWidth="1"/>
    <col min="15618" max="15618" width="59.36328125" style="1" customWidth="1"/>
    <col min="15619" max="15619" width="21.6328125" style="1" customWidth="1"/>
    <col min="15620" max="15620" width="29.36328125" style="1" customWidth="1"/>
    <col min="15621" max="15621" width="30.6328125" style="1" customWidth="1"/>
    <col min="15622" max="15871" width="8.6328125" style="1"/>
    <col min="15872" max="15872" width="43.08984375" style="1" customWidth="1"/>
    <col min="15873" max="15873" width="24" style="1" customWidth="1"/>
    <col min="15874" max="15874" width="59.36328125" style="1" customWidth="1"/>
    <col min="15875" max="15875" width="21.6328125" style="1" customWidth="1"/>
    <col min="15876" max="15876" width="29.36328125" style="1" customWidth="1"/>
    <col min="15877" max="15877" width="30.6328125" style="1" customWidth="1"/>
    <col min="15878" max="16127" width="8.6328125" style="1"/>
    <col min="16128" max="16128" width="43.08984375" style="1" customWidth="1"/>
    <col min="16129" max="16129" width="24" style="1" customWidth="1"/>
    <col min="16130" max="16130" width="59.36328125" style="1" customWidth="1"/>
    <col min="16131" max="16131" width="21.6328125" style="1" customWidth="1"/>
    <col min="16132" max="16132" width="29.36328125" style="1" customWidth="1"/>
    <col min="16133" max="16133" width="30.6328125" style="1" customWidth="1"/>
    <col min="16134" max="16384" width="8.6328125" style="1"/>
  </cols>
  <sheetData>
    <row r="1" spans="1:8" ht="15" thickBot="1" x14ac:dyDescent="0.4">
      <c r="A1"/>
      <c r="B1"/>
      <c r="C1"/>
      <c r="D1"/>
      <c r="E1" s="4"/>
    </row>
    <row r="2" spans="1:8" ht="44" thickBot="1" x14ac:dyDescent="0.35">
      <c r="A2" s="77" t="s">
        <v>30</v>
      </c>
      <c r="B2" s="76" t="s">
        <v>29</v>
      </c>
      <c r="C2" s="75" t="s">
        <v>28</v>
      </c>
      <c r="D2" s="74" t="s">
        <v>27</v>
      </c>
      <c r="E2" s="73" t="s">
        <v>26</v>
      </c>
      <c r="G2" s="72" t="s">
        <v>25</v>
      </c>
      <c r="H2" s="71" t="s">
        <v>24</v>
      </c>
    </row>
    <row r="3" spans="1:8" ht="37.5" customHeight="1" thickBot="1" x14ac:dyDescent="0.35">
      <c r="A3" s="70" t="s">
        <v>23</v>
      </c>
      <c r="B3" s="69"/>
      <c r="C3" s="69"/>
      <c r="D3" s="69"/>
      <c r="E3" s="69"/>
      <c r="G3" s="65"/>
      <c r="H3" s="64"/>
    </row>
    <row r="4" spans="1:8" ht="22" customHeight="1" thickBot="1" x14ac:dyDescent="0.35">
      <c r="A4" s="68" t="s">
        <v>22</v>
      </c>
      <c r="B4" s="67"/>
      <c r="C4" s="66"/>
      <c r="D4" s="66"/>
      <c r="E4" s="66"/>
      <c r="G4" s="65"/>
      <c r="H4" s="64"/>
    </row>
    <row r="5" spans="1:8" ht="41" customHeight="1" outlineLevel="1" thickBot="1" x14ac:dyDescent="0.5">
      <c r="A5" s="48" t="s">
        <v>21</v>
      </c>
      <c r="B5" s="59" t="s">
        <v>20</v>
      </c>
      <c r="C5" s="57">
        <v>100000</v>
      </c>
      <c r="D5" s="57">
        <v>90177.52</v>
      </c>
      <c r="E5" s="45">
        <f>(D5)/C5</f>
        <v>0.9017752</v>
      </c>
      <c r="G5" s="20">
        <v>28000</v>
      </c>
      <c r="H5" s="25">
        <f>C5+G5</f>
        <v>128000</v>
      </c>
    </row>
    <row r="6" spans="1:8" ht="19" outlineLevel="1" thickBot="1" x14ac:dyDescent="0.5">
      <c r="A6" s="44" t="s">
        <v>5</v>
      </c>
      <c r="B6" s="63"/>
      <c r="C6" s="53">
        <f>SUM(C5:C5)</f>
        <v>100000</v>
      </c>
      <c r="D6" s="53">
        <f>SUM(D5:D5)</f>
        <v>90177.52</v>
      </c>
      <c r="E6" s="41">
        <f>(D6/C6)</f>
        <v>0.9017752</v>
      </c>
      <c r="G6" s="40">
        <f>G5</f>
        <v>28000</v>
      </c>
      <c r="H6" s="25">
        <f>C6+G6</f>
        <v>128000</v>
      </c>
    </row>
    <row r="7" spans="1:8" ht="27" customHeight="1" outlineLevel="1" thickBot="1" x14ac:dyDescent="0.5">
      <c r="A7" s="62" t="s">
        <v>19</v>
      </c>
      <c r="B7" s="61"/>
      <c r="C7" s="61"/>
      <c r="D7" s="61"/>
      <c r="E7" s="60"/>
      <c r="G7" s="26"/>
      <c r="H7" s="25">
        <f>C7+G7</f>
        <v>0</v>
      </c>
    </row>
    <row r="8" spans="1:8" ht="19" outlineLevel="1" thickBot="1" x14ac:dyDescent="0.5">
      <c r="A8" s="48" t="s">
        <v>18</v>
      </c>
      <c r="B8" s="59" t="s">
        <v>17</v>
      </c>
      <c r="C8" s="57">
        <v>1639476.31</v>
      </c>
      <c r="D8" s="57">
        <v>1556538.35</v>
      </c>
      <c r="E8" s="45">
        <f>(D8)/C8</f>
        <v>0.94941191922437718</v>
      </c>
      <c r="G8" s="20">
        <f>431733.26+135311.32</f>
        <v>567044.58000000007</v>
      </c>
      <c r="H8" s="25">
        <f>C8+G8</f>
        <v>2206520.89</v>
      </c>
    </row>
    <row r="9" spans="1:8" ht="28.5" outlineLevel="1" thickBot="1" x14ac:dyDescent="0.5">
      <c r="A9" s="48" t="s">
        <v>16</v>
      </c>
      <c r="B9" s="59" t="s">
        <v>15</v>
      </c>
      <c r="C9" s="57">
        <f>9453.24+73825</f>
        <v>83278.240000000005</v>
      </c>
      <c r="D9" s="57">
        <f>9453.24+73825</f>
        <v>83278.240000000005</v>
      </c>
      <c r="E9" s="45">
        <f>(D9)/C9</f>
        <v>1</v>
      </c>
      <c r="G9" s="20">
        <v>23054.3</v>
      </c>
      <c r="H9" s="25">
        <f>C9+G9</f>
        <v>106332.54000000001</v>
      </c>
    </row>
    <row r="10" spans="1:8" ht="19" outlineLevel="1" thickBot="1" x14ac:dyDescent="0.5">
      <c r="A10" s="48" t="s">
        <v>14</v>
      </c>
      <c r="B10" s="58" t="s">
        <v>13</v>
      </c>
      <c r="C10" s="57">
        <v>154756.73000000001</v>
      </c>
      <c r="D10" s="56">
        <v>153012.96</v>
      </c>
      <c r="E10" s="45">
        <f>(D10)/C10</f>
        <v>0.98873218631590354</v>
      </c>
      <c r="G10" s="20">
        <v>4496</v>
      </c>
      <c r="H10" s="25">
        <f>C10+G10</f>
        <v>159252.73000000001</v>
      </c>
    </row>
    <row r="11" spans="1:8" ht="19" outlineLevel="1" thickBot="1" x14ac:dyDescent="0.5">
      <c r="A11" s="55" t="s">
        <v>5</v>
      </c>
      <c r="B11" s="54"/>
      <c r="C11" s="53">
        <f>SUM(C8:C10)</f>
        <v>1877511.28</v>
      </c>
      <c r="D11" s="53">
        <f>SUM(D8:D10)</f>
        <v>1792829.55</v>
      </c>
      <c r="E11" s="41">
        <f>(D11)/C11</f>
        <v>0.95489681958129169</v>
      </c>
      <c r="G11" s="40">
        <f>SUM(G8:G10)</f>
        <v>594594.88000000012</v>
      </c>
      <c r="H11" s="25">
        <f>C11+G11</f>
        <v>2472106.16</v>
      </c>
    </row>
    <row r="12" spans="1:8" s="49" customFormat="1" ht="19" thickBot="1" x14ac:dyDescent="0.5">
      <c r="A12" s="52" t="s">
        <v>12</v>
      </c>
      <c r="B12" s="51"/>
      <c r="C12" s="51"/>
      <c r="D12" s="51"/>
      <c r="E12" s="51"/>
      <c r="G12" s="50"/>
      <c r="H12" s="25">
        <f>C12+G12</f>
        <v>0</v>
      </c>
    </row>
    <row r="13" spans="1:8" ht="28.5" outlineLevel="1" thickBot="1" x14ac:dyDescent="0.5">
      <c r="A13" s="48" t="s">
        <v>11</v>
      </c>
      <c r="B13" s="47" t="s">
        <v>10</v>
      </c>
      <c r="C13" s="46">
        <v>594312.44999999995</v>
      </c>
      <c r="D13" s="46">
        <v>578512.44999999995</v>
      </c>
      <c r="E13" s="45">
        <f>(D13)/C13</f>
        <v>0.97341465755933598</v>
      </c>
      <c r="G13" s="20">
        <v>24897.11</v>
      </c>
      <c r="H13" s="25">
        <f>C13+G13</f>
        <v>619209.55999999994</v>
      </c>
    </row>
    <row r="14" spans="1:8" ht="32.5" customHeight="1" outlineLevel="1" thickBot="1" x14ac:dyDescent="0.5">
      <c r="A14" s="48" t="s">
        <v>9</v>
      </c>
      <c r="B14" s="47" t="s">
        <v>8</v>
      </c>
      <c r="C14" s="46">
        <v>200000</v>
      </c>
      <c r="D14" s="46">
        <v>194743.77</v>
      </c>
      <c r="E14" s="45">
        <f>(D14)/C14</f>
        <v>0.97371884999999991</v>
      </c>
      <c r="G14" s="20">
        <v>34043.06</v>
      </c>
      <c r="H14" s="25">
        <f>C14+G14</f>
        <v>234043.06</v>
      </c>
    </row>
    <row r="15" spans="1:8" ht="28.5" outlineLevel="1" thickBot="1" x14ac:dyDescent="0.5">
      <c r="A15" s="48" t="s">
        <v>7</v>
      </c>
      <c r="B15" s="47" t="s">
        <v>6</v>
      </c>
      <c r="C15" s="46">
        <v>80700</v>
      </c>
      <c r="D15" s="46">
        <v>75000</v>
      </c>
      <c r="E15" s="45">
        <f>(D15)/C15</f>
        <v>0.92936802973977695</v>
      </c>
      <c r="G15" s="20">
        <v>14474.88</v>
      </c>
      <c r="H15" s="25">
        <f>C15+G15</f>
        <v>95174.88</v>
      </c>
    </row>
    <row r="16" spans="1:8" ht="19" outlineLevel="1" thickBot="1" x14ac:dyDescent="0.5">
      <c r="A16" s="44" t="s">
        <v>5</v>
      </c>
      <c r="B16" s="43"/>
      <c r="C16" s="42">
        <f>SUM(C13:C15)</f>
        <v>875012.45</v>
      </c>
      <c r="D16" s="42">
        <f>SUM(D13:D15)</f>
        <v>848256.22</v>
      </c>
      <c r="E16" s="41">
        <f>(D16)/C16</f>
        <v>0.96942188651144334</v>
      </c>
      <c r="G16" s="40">
        <f>SUM(G13:G15)</f>
        <v>73415.05</v>
      </c>
      <c r="H16" s="25">
        <f>C16+G16</f>
        <v>948427.5</v>
      </c>
    </row>
    <row r="17" spans="1:8" s="34" customFormat="1" ht="19" outlineLevel="1" thickBot="1" x14ac:dyDescent="0.5">
      <c r="A17" s="39"/>
      <c r="B17" s="38" t="s">
        <v>4</v>
      </c>
      <c r="C17" s="37">
        <f>C16+C11+C6</f>
        <v>2852523.73</v>
      </c>
      <c r="D17" s="37">
        <f>D16+D11+D6</f>
        <v>2731263.29</v>
      </c>
      <c r="E17" s="36">
        <f>(D17)/C17</f>
        <v>0.95749012051163551</v>
      </c>
      <c r="G17" s="35">
        <f>G16+G11+G6</f>
        <v>696009.93000000017</v>
      </c>
      <c r="H17" s="25">
        <f>C17+G17</f>
        <v>3548533.66</v>
      </c>
    </row>
    <row r="18" spans="1:8" ht="25" customHeight="1" outlineLevel="1" thickBot="1" x14ac:dyDescent="0.5">
      <c r="A18" s="33"/>
      <c r="B18" s="32" t="s">
        <v>3</v>
      </c>
      <c r="C18" s="31">
        <f>C17*0.07</f>
        <v>199676.66110000003</v>
      </c>
      <c r="D18" s="31">
        <f>D17*0.07</f>
        <v>191188.43030000001</v>
      </c>
      <c r="E18" s="30">
        <f>D18/C18</f>
        <v>0.9574901205116354</v>
      </c>
      <c r="G18" s="26">
        <f>G17*0.07</f>
        <v>48720.695100000019</v>
      </c>
      <c r="H18" s="25">
        <f>C18+G18</f>
        <v>248397.35620000004</v>
      </c>
    </row>
    <row r="19" spans="1:8" ht="19" hidden="1" thickBot="1" x14ac:dyDescent="0.5">
      <c r="C19" s="29"/>
      <c r="D19" s="28">
        <f>SUM(D18:D18)</f>
        <v>191188.43030000001</v>
      </c>
      <c r="E19" s="27"/>
      <c r="G19" s="26"/>
      <c r="H19" s="25">
        <f>C19+G19</f>
        <v>0</v>
      </c>
    </row>
    <row r="20" spans="1:8" ht="64" customHeight="1" thickBot="1" x14ac:dyDescent="0.5">
      <c r="A20" s="24" t="s">
        <v>2</v>
      </c>
      <c r="B20" s="23" t="s">
        <v>1</v>
      </c>
      <c r="C20" s="22">
        <f>C17+C18</f>
        <v>3052200.3911000001</v>
      </c>
      <c r="D20" s="22">
        <f>D17+D18</f>
        <v>2922451.7203000002</v>
      </c>
      <c r="E20" s="21">
        <f>D20/C20</f>
        <v>0.95749012051163551</v>
      </c>
      <c r="G20" s="20">
        <f>G18+G17</f>
        <v>744730.62510000018</v>
      </c>
      <c r="H20" s="19">
        <f>C20+G20</f>
        <v>3796931.0162000004</v>
      </c>
    </row>
    <row r="21" spans="1:8" ht="14.5" hidden="1" thickBot="1" x14ac:dyDescent="0.35">
      <c r="A21" s="18"/>
      <c r="B21" s="14"/>
      <c r="C21" s="17"/>
      <c r="D21" s="13"/>
      <c r="E21" s="16"/>
    </row>
    <row r="22" spans="1:8" ht="14.5" hidden="1" thickBot="1" x14ac:dyDescent="0.35">
      <c r="A22" s="15" t="s">
        <v>0</v>
      </c>
      <c r="B22" s="14"/>
      <c r="C22" s="13"/>
      <c r="D22" s="13"/>
      <c r="E22" s="12"/>
    </row>
    <row r="23" spans="1:8" ht="14.5" hidden="1" x14ac:dyDescent="0.35">
      <c r="A23"/>
      <c r="B23"/>
      <c r="C23" s="11"/>
      <c r="D23" s="5"/>
      <c r="E23" s="4"/>
    </row>
    <row r="24" spans="1:8" ht="14.5" hidden="1" x14ac:dyDescent="0.35">
      <c r="A24"/>
      <c r="B24"/>
      <c r="C24"/>
      <c r="D24"/>
      <c r="E24" s="4"/>
    </row>
    <row r="25" spans="1:8" ht="14.5" hidden="1" x14ac:dyDescent="0.35">
      <c r="A25"/>
      <c r="B25"/>
      <c r="C25" s="9">
        <v>533802</v>
      </c>
      <c r="D25" s="10"/>
      <c r="E25" s="9"/>
    </row>
    <row r="26" spans="1:8" ht="14.5" hidden="1" x14ac:dyDescent="0.35">
      <c r="A26"/>
      <c r="B26"/>
      <c r="C26" s="9">
        <v>-49888</v>
      </c>
      <c r="D26" s="5"/>
      <c r="E26" s="4"/>
    </row>
    <row r="27" spans="1:8" ht="14.5" hidden="1" x14ac:dyDescent="0.35">
      <c r="A27"/>
      <c r="B27"/>
      <c r="C27" s="8">
        <f>SUM(C25:C26)</f>
        <v>483914</v>
      </c>
      <c r="D27" s="7" t="e">
        <f>#REF!</f>
        <v>#REF!</v>
      </c>
      <c r="E27" s="6" t="e">
        <f>C27-D27-#REF!</f>
        <v>#REF!</v>
      </c>
    </row>
    <row r="28" spans="1:8" ht="14.5" x14ac:dyDescent="0.35">
      <c r="A28"/>
      <c r="B28"/>
      <c r="C28"/>
      <c r="D28" s="5"/>
      <c r="E28" s="4"/>
    </row>
    <row r="29" spans="1:8" ht="14.5" x14ac:dyDescent="0.35">
      <c r="A29"/>
      <c r="B29"/>
      <c r="C29"/>
      <c r="D29"/>
      <c r="E29" s="4"/>
    </row>
  </sheetData>
  <autoFilter ref="A2:E2" xr:uid="{3ED82178-4BA3-4560-8679-0C12F1BA8752}"/>
  <mergeCells count="4">
    <mergeCell ref="A3:E3"/>
    <mergeCell ref="A4:B4"/>
    <mergeCell ref="A7:E7"/>
    <mergeCell ref="A12:E12"/>
  </mergeCell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E1B0FB969FA4DB37D3562DA9CC146" ma:contentTypeVersion="33" ma:contentTypeDescription="Create a new document." ma:contentTypeScope="" ma:versionID="06af98b1f7a5babff7628a29df1fa198">
  <xsd:schema xmlns:xsd="http://www.w3.org/2001/XMLSchema" xmlns:xs="http://www.w3.org/2001/XMLSchema" xmlns:p="http://schemas.microsoft.com/office/2006/metadata/properties" xmlns:ns2="f9695bc1-6109-4dcd-a27a-f8a0370b00e2" xmlns:ns3="b1528a4b-5ccb-40f7-a09e-43427183cd95" xmlns:ns4="cb759e4c-f0d7-4feb-bda3-ed2800574e06" targetNamespace="http://schemas.microsoft.com/office/2006/metadata/properties" ma:root="true" ma:fieldsID="fbfb81ebdaa58ed3ce9dd715736c3161" ns2:_="" ns3:_="" ns4:_="">
    <xsd:import namespace="f9695bc1-6109-4dcd-a27a-f8a0370b00e2"/>
    <xsd:import namespace="b1528a4b-5ccb-40f7-a09e-43427183cd95"/>
    <xsd:import namespace="cb759e4c-f0d7-4feb-bda3-ed2800574e06"/>
    <xsd:element name="properties">
      <xsd:complexType>
        <xsd:sequence>
          <xsd:element name="documentManagement">
            <xsd:complexType>
              <xsd:all>
                <xsd:element ref="ns2:FundId" minOccurs="0"/>
                <xsd:element ref="ns2:FundCode" minOccurs="0"/>
                <xsd:element ref="ns2:ProjectId" minOccurs="0"/>
                <xsd:element ref="ns2:ProjectType" minOccurs="0"/>
                <xsd:element ref="ns2:DocumentType" minOccurs="0"/>
                <xsd:element ref="ns2:Comments" minOccurs="0"/>
                <xsd:element ref="ns2:Active" minOccurs="0"/>
                <xsd:element ref="ns3:NarrativeCode" minOccurs="0"/>
                <xsd:element ref="ns3:DocumentOrigin" minOccurs="0"/>
                <xsd:element ref="ns3:UploadedBy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Status" minOccurs="0"/>
                <xsd:element ref="ns3:DocumentDate" minOccurs="0"/>
                <xsd:element ref="ns3:DrupalDocId" minOccurs="0"/>
                <xsd:element ref="ns3:Classification" minOccurs="0"/>
                <xsd:element ref="ns3:Featured" minOccurs="0"/>
                <xsd:element ref="ns3:lcf76f155ced4ddcb4097134ff3c332f" minOccurs="0"/>
                <xsd:element ref="ns4:TaxCatchAll" minOccurs="0"/>
                <xsd:element ref="ns3:FormTypeCode" minOccurs="0"/>
                <xsd:element ref="ns3:FormCode" minOccurs="0"/>
                <xsd:element ref="ns3:DocModified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95bc1-6109-4dcd-a27a-f8a0370b00e2" elementFormDefault="qualified">
    <xsd:import namespace="http://schemas.microsoft.com/office/2006/documentManagement/types"/>
    <xsd:import namespace="http://schemas.microsoft.com/office/infopath/2007/PartnerControls"/>
    <xsd:element name="FundId" ma:index="8" nillable="true" ma:displayName="FundId" ma:indexed="true" ma:internalName="FundId">
      <xsd:simpleType>
        <xsd:restriction base="dms:Number"/>
      </xsd:simpleType>
    </xsd:element>
    <xsd:element name="FundCode" ma:index="9" nillable="true" ma:displayName="FundCode" ma:description="Fund code" ma:indexed="true" ma:internalName="FundCode">
      <xsd:simpleType>
        <xsd:restriction base="dms:Text">
          <xsd:maxLength value="255"/>
        </xsd:restriction>
      </xsd:simpleType>
    </xsd:element>
    <xsd:element name="ProjectId" ma:index="10" nillable="true" ma:displayName="ProjectId" ma:description="Project number" ma:indexed="true" ma:internalName="ProjectId">
      <xsd:simpleType>
        <xsd:restriction base="dms:Text">
          <xsd:maxLength value="255"/>
        </xsd:restriction>
      </xsd:simpleType>
    </xsd:element>
    <xsd:element name="ProjectType" ma:index="11" nillable="true" ma:displayName="ProjectType" ma:description="Project type" ma:internalName="ProjectType">
      <xsd:simpleType>
        <xsd:restriction base="dms:Text">
          <xsd:maxLength value="255"/>
        </xsd:restriction>
      </xsd:simpleType>
    </xsd:element>
    <xsd:element name="DocumentType" ma:index="12" nillable="true" ma:displayName="DocumentType" ma:description="Document type" ma:indexed="true" ma:internalName="DocumentType">
      <xsd:simpleType>
        <xsd:restriction base="dms:Text">
          <xsd:maxLength value="255"/>
        </xsd:restriction>
      </xsd:simpleType>
    </xsd:element>
    <xsd:element name="Comments" ma:index="13" nillable="true" ma:displayName="Comments" ma:description="Comments" ma:internalName="Comments">
      <xsd:simpleType>
        <xsd:restriction base="dms:Note">
          <xsd:maxLength value="255"/>
        </xsd:restriction>
      </xsd:simpleType>
    </xsd:element>
    <xsd:element name="Active" ma:index="14" nillable="true" ma:displayName="Active" ma:default="Yes" ma:description="Active" ma:format="Dropdown" ma:indexed="true" ma:internalName="Activ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28a4b-5ccb-40f7-a09e-43427183cd95" elementFormDefault="qualified">
    <xsd:import namespace="http://schemas.microsoft.com/office/2006/documentManagement/types"/>
    <xsd:import namespace="http://schemas.microsoft.com/office/infopath/2007/PartnerControls"/>
    <xsd:element name="NarrativeCode" ma:index="15" nillable="true" ma:displayName="NarrativeCode" ma:description="Narrative Code" ma:indexed="true" ma:internalName="NarrativeCode">
      <xsd:simpleType>
        <xsd:restriction base="dms:Text">
          <xsd:maxLength value="255"/>
        </xsd:restriction>
      </xsd:simpleType>
    </xsd:element>
    <xsd:element name="DocumentOrigin" ma:index="16" nillable="true" ma:displayName="DocumentOrigin" ma:internalName="DocumentOrigin">
      <xsd:simpleType>
        <xsd:restriction base="dms:Text">
          <xsd:maxLength value="255"/>
        </xsd:restriction>
      </xsd:simpleType>
    </xsd:element>
    <xsd:element name="UploadedBy" ma:index="17" nillable="true" ma:displayName="UploadedBy" ma:internalName="UploadedBy">
      <xsd:simpleType>
        <xsd:restriction base="dms:Text">
          <xsd:maxLength value="255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7" nillable="true" ma:displayName="Status" ma:default="Draft" ma:description="Document Status" ma:format="Dropdown" ma:indexed="true" ma:internalName="Status">
      <xsd:simpleType>
        <xsd:restriction base="dms:Choice">
          <xsd:enumeration value="Draft"/>
          <xsd:enumeration value="Archived"/>
          <xsd:enumeration value="Deleted"/>
          <xsd:enumeration value="Finalized"/>
          <xsd:enumeration value="Finalized - Signature Redacted"/>
          <xsd:enumeration value="Published"/>
        </xsd:restriction>
      </xsd:simpleType>
    </xsd:element>
    <xsd:element name="DocumentDate" ma:index="28" nillable="true" ma:displayName="DocumentDate" ma:description="Document Date" ma:format="DateOnly" ma:internalName="DocumentDate">
      <xsd:simpleType>
        <xsd:restriction base="dms:DateTime"/>
      </xsd:simpleType>
    </xsd:element>
    <xsd:element name="DrupalDocId" ma:index="29" nillable="true" ma:displayName="DrupalDocId" ma:description="Drupal Document Id" ma:internalName="DrupalDocId">
      <xsd:simpleType>
        <xsd:restriction base="dms:Text">
          <xsd:maxLength value="255"/>
        </xsd:restriction>
      </xsd:simpleType>
    </xsd:element>
    <xsd:element name="Classification" ma:index="30" nillable="true" ma:displayName="Classification" ma:default="Internal" ma:description="Document Classification" ma:format="Dropdown" ma:indexed="true" ma:internalName="Classification">
      <xsd:simpleType>
        <xsd:restriction base="dms:Choice">
          <xsd:enumeration value="External"/>
          <xsd:enumeration value="Internal"/>
          <xsd:enumeration value="Confidential"/>
          <xsd:enumeration value="Very Confidential"/>
        </xsd:restriction>
      </xsd:simpleType>
    </xsd:element>
    <xsd:element name="Featured" ma:index="31" nillable="true" ma:displayName="Featured" ma:default="0" ma:description="Document Featured" ma:format="Dropdown" ma:internalName="Featured">
      <xsd:simpleType>
        <xsd:restriction base="dms:Choice">
          <xsd:enumeration value="0"/>
          <xsd:enumeration value="1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ormTypeCode" ma:index="35" nillable="true" ma:displayName="FormTypeCode" ma:description="Project form type code" ma:format="Dropdown" ma:indexed="true" ma:internalName="FormTypeCode">
      <xsd:simpleType>
        <xsd:restriction base="dms:Text">
          <xsd:maxLength value="255"/>
        </xsd:restriction>
      </xsd:simpleType>
    </xsd:element>
    <xsd:element name="FormCode" ma:index="36" nillable="true" ma:displayName="FormCode" ma:description="Project form code" ma:format="Dropdown" ma:indexed="true" ma:internalName="FormCode">
      <xsd:simpleType>
        <xsd:restriction base="dms:Text">
          <xsd:maxLength value="255"/>
        </xsd:restriction>
      </xsd:simpleType>
    </xsd:element>
    <xsd:element name="DocModified" ma:index="37" nillable="true" ma:displayName="DocModified" ma:default="No" ma:description="Document Modified" ma:format="Dropdown" ma:internalName="DocModified">
      <xsd:simpleType>
        <xsd:restriction base="dms:Choice">
          <xsd:enumeration value="Yes"/>
          <xsd:enumeration value="No"/>
        </xsd:restriction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59e4c-f0d7-4feb-bda3-ed2800574e06" elementFormDefault="qualified">
    <xsd:import namespace="http://schemas.microsoft.com/office/2006/documentManagement/types"/>
    <xsd:import namespace="http://schemas.microsoft.com/office/infopath/2007/PartnerControls"/>
    <xsd:element name="TaxCatchAll" ma:index="34" nillable="true" ma:displayName="Taxonomy Catch All Column" ma:hidden="true" ma:list="{51d52f8b-6d40-4d16-91df-4b14ea0a2b7b}" ma:internalName="TaxCatchAll" ma:showField="CatchAllData" ma:web="cb759e4c-f0d7-4feb-bda3-ed2800574e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f9695bc1-6109-4dcd-a27a-f8a0370b00e2">Progress report</DocumentType>
    <UploadedBy xmlns="b1528a4b-5ccb-40f7-a09e-43427183cd95">imenteelea.grimes@undp.org</UploadedBy>
    <Classification xmlns="b1528a4b-5ccb-40f7-a09e-43427183cd95">External</Classification>
    <FormCode xmlns="b1528a4b-5ccb-40f7-a09e-43427183cd95" xsi:nil="true"/>
    <FundId xmlns="f9695bc1-6109-4dcd-a27a-f8a0370b00e2">6</FundId>
    <ProjectType xmlns="f9695bc1-6109-4dcd-a27a-f8a0370b00e2">PROJECT</ProjectType>
    <DocModified xmlns="b1528a4b-5ccb-40f7-a09e-43427183cd95">No</DocModified>
    <NarrativeCode xmlns="b1528a4b-5ccb-40f7-a09e-43427183cd95" xsi:nil="true"/>
    <DocumentOrigin xmlns="b1528a4b-5ccb-40f7-a09e-43427183cd95">Project</DocumentOrigin>
    <DrupalDocId xmlns="b1528a4b-5ccb-40f7-a09e-43427183cd95" xsi:nil="true"/>
    <TaxCatchAll xmlns="cb759e4c-f0d7-4feb-bda3-ed2800574e06" xsi:nil="true"/>
    <Status xmlns="b1528a4b-5ccb-40f7-a09e-43427183cd95">Finalized - Signature Redacted</Status>
    <lcf76f155ced4ddcb4097134ff3c332f xmlns="b1528a4b-5ccb-40f7-a09e-43427183cd95">
      <Terms xmlns="http://schemas.microsoft.com/office/infopath/2007/PartnerControls"/>
    </lcf76f155ced4ddcb4097134ff3c332f>
    <ProjectId xmlns="f9695bc1-6109-4dcd-a27a-f8a0370b00e2">MPTF_00006_00612</ProjectId>
    <FundCode xmlns="f9695bc1-6109-4dcd-a27a-f8a0370b00e2">MPTF_00006</FundCode>
    <Comments xmlns="f9695bc1-6109-4dcd-a27a-f8a0370b00e2">Semi Annual Financial Report June 2026</Comments>
    <Active xmlns="f9695bc1-6109-4dcd-a27a-f8a0370b00e2">Yes</Active>
    <DocumentDate xmlns="b1528a4b-5ccb-40f7-a09e-43427183cd95">2026-06-21T07:00:00+00:00</DocumentDate>
    <Featured xmlns="b1528a4b-5ccb-40f7-a09e-43427183cd95">1</Featured>
    <FormTypeCode xmlns="b1528a4b-5ccb-40f7-a09e-43427183cd95" xsi:nil="true"/>
  </documentManagement>
</p:properties>
</file>

<file path=customXml/itemProps1.xml><?xml version="1.0" encoding="utf-8"?>
<ds:datastoreItem xmlns:ds="http://schemas.openxmlformats.org/officeDocument/2006/customXml" ds:itemID="{7757B0FD-8142-4FE9-A255-786B6D6C9190}"/>
</file>

<file path=customXml/itemProps2.xml><?xml version="1.0" encoding="utf-8"?>
<ds:datastoreItem xmlns:ds="http://schemas.openxmlformats.org/officeDocument/2006/customXml" ds:itemID="{68AD849E-6C3F-43C4-A3E0-81E837EAE562}"/>
</file>

<file path=customXml/itemProps3.xml><?xml version="1.0" encoding="utf-8"?>
<ds:datastoreItem xmlns:ds="http://schemas.openxmlformats.org/officeDocument/2006/customXml" ds:itemID="{140A9835-6059-4ED8-B9A1-49B17CA8DB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 Expenditure, 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Semi Annual Financial Report 2026 PBFS.xlsx</dc:title>
  <dc:creator>Imenteelea Grimes</dc:creator>
  <cp:lastModifiedBy>Imenteelea Grimes</cp:lastModifiedBy>
  <dcterms:created xsi:type="dcterms:W3CDTF">2026-06-21T11:09:02Z</dcterms:created>
  <dcterms:modified xsi:type="dcterms:W3CDTF">2026-06-21T11:11:28Z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0x010100A20E1B0FB969FA4DB37D3562DA9CC146</vt:lpwstr>
  </property>
</Properties>
</file>