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imenteelea.grimes\Desktop\Semi Annual Report June 2026\"/>
    </mc:Choice>
  </mc:AlternateContent>
  <xr:revisionPtr revIDLastSave="0" documentId="8_{793F95B2-F4B6-4270-B230-903A76EBCB08}" xr6:coauthVersionLast="47" xr6:coauthVersionMax="47" xr10:uidLastSave="{00000000-0000-0000-0000-000000000000}"/>
  <bookViews>
    <workbookView xWindow="-110" yWindow="-110" windowWidth="19420" windowHeight="10300" activeTab="1" xr2:uid="{00000000-000D-0000-FFFF-FFFF00000000}"/>
  </bookViews>
  <sheets>
    <sheet name="Instructions" sheetId="9" r:id="rId1"/>
    <sheet name="1) Budget Table" sheetId="1" r:id="rId2"/>
    <sheet name="2) By Category" sheetId="5" r:id="rId3"/>
    <sheet name="3) Explanatory Notes" sheetId="3" r:id="rId4"/>
    <sheet name="4) -For PBSO Use-" sheetId="6" r:id="rId5"/>
    <sheet name="5) -For MPTF Use-" sheetId="4" r:id="rId6"/>
    <sheet name="Dropdowns" sheetId="8" state="hidden" r:id="rId7"/>
    <sheet name="Sheet2" sheetId="7"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3" i="1" l="1"/>
  <c r="I25" i="1"/>
  <c r="D20" i="4" l="1"/>
  <c r="E20" i="4"/>
  <c r="C20" i="4"/>
  <c r="D6" i="4"/>
  <c r="E6" i="4"/>
  <c r="C6" i="4"/>
  <c r="E197" i="5"/>
  <c r="F197" i="5"/>
  <c r="D197" i="5"/>
  <c r="E4" i="5"/>
  <c r="F4" i="5"/>
  <c r="F195" i="1"/>
  <c r="E195" i="1"/>
  <c r="D195" i="1"/>
  <c r="D187" i="1"/>
  <c r="F187" i="1"/>
  <c r="E187" i="1"/>
  <c r="G24" i="4"/>
  <c r="G23" i="4"/>
  <c r="G22" i="4"/>
  <c r="I15" i="1"/>
  <c r="I35" i="1"/>
  <c r="I45" i="1"/>
  <c r="I57" i="1"/>
  <c r="I67" i="1"/>
  <c r="I77" i="1"/>
  <c r="I87" i="1"/>
  <c r="I99" i="1"/>
  <c r="I109" i="1"/>
  <c r="I119" i="1"/>
  <c r="I129" i="1"/>
  <c r="I141" i="1"/>
  <c r="I151" i="1"/>
  <c r="I161" i="1"/>
  <c r="I171" i="1"/>
  <c r="I178" i="1"/>
  <c r="D205" i="1"/>
  <c r="G174" i="1"/>
  <c r="H200" i="1"/>
  <c r="D199" i="5"/>
  <c r="E205" i="5"/>
  <c r="D14" i="4" s="1"/>
  <c r="F205" i="5"/>
  <c r="E14" i="4" s="1"/>
  <c r="E204" i="5"/>
  <c r="D13" i="4" s="1"/>
  <c r="F204" i="5"/>
  <c r="E13" i="4" s="1"/>
  <c r="E203" i="5"/>
  <c r="D12" i="4" s="1"/>
  <c r="F203" i="5"/>
  <c r="E12" i="4" s="1"/>
  <c r="E202" i="5"/>
  <c r="D11" i="4" s="1"/>
  <c r="F202" i="5"/>
  <c r="E11" i="4" s="1"/>
  <c r="E201" i="5"/>
  <c r="F201" i="5"/>
  <c r="E200" i="5"/>
  <c r="F200" i="5"/>
  <c r="E9" i="4" s="1"/>
  <c r="D201" i="5"/>
  <c r="C10" i="4" s="1"/>
  <c r="D202" i="5"/>
  <c r="C11" i="4" s="1"/>
  <c r="D203" i="5"/>
  <c r="D204" i="5"/>
  <c r="C13" i="4" s="1"/>
  <c r="D205" i="5"/>
  <c r="C14" i="4" s="1"/>
  <c r="D200" i="5"/>
  <c r="E199" i="5"/>
  <c r="D8" i="4" s="1"/>
  <c r="F199" i="5"/>
  <c r="E8" i="4" s="1"/>
  <c r="D151" i="1"/>
  <c r="D153" i="5" s="1"/>
  <c r="E151" i="1"/>
  <c r="E153" i="5" s="1"/>
  <c r="G175" i="1"/>
  <c r="G176" i="1"/>
  <c r="G177" i="1"/>
  <c r="G167" i="1"/>
  <c r="G170" i="1"/>
  <c r="G169" i="1"/>
  <c r="G168" i="1"/>
  <c r="G166" i="1"/>
  <c r="G165" i="1"/>
  <c r="G164" i="1"/>
  <c r="G163" i="1"/>
  <c r="G160" i="1"/>
  <c r="G159" i="1"/>
  <c r="G158" i="1"/>
  <c r="G157" i="1"/>
  <c r="G156" i="1"/>
  <c r="G155" i="1"/>
  <c r="G154" i="1"/>
  <c r="G153" i="1"/>
  <c r="G150" i="1"/>
  <c r="G149" i="1"/>
  <c r="G148" i="1"/>
  <c r="G147" i="1"/>
  <c r="G146" i="1"/>
  <c r="G145" i="1"/>
  <c r="G144" i="1"/>
  <c r="G143" i="1"/>
  <c r="G140" i="1"/>
  <c r="G139" i="1"/>
  <c r="G138" i="1"/>
  <c r="G137" i="1"/>
  <c r="G136" i="1"/>
  <c r="G135" i="1"/>
  <c r="G134" i="1"/>
  <c r="G133" i="1"/>
  <c r="G128" i="1"/>
  <c r="G127" i="1"/>
  <c r="G126" i="1"/>
  <c r="G125" i="1"/>
  <c r="G124" i="1"/>
  <c r="G123" i="1"/>
  <c r="G122" i="1"/>
  <c r="G121" i="1"/>
  <c r="G118" i="1"/>
  <c r="G117" i="1"/>
  <c r="G116" i="1"/>
  <c r="G115" i="1"/>
  <c r="G114" i="1"/>
  <c r="G113" i="1"/>
  <c r="G112" i="1"/>
  <c r="G111" i="1"/>
  <c r="G108" i="1"/>
  <c r="G107" i="1"/>
  <c r="G106" i="1"/>
  <c r="G105" i="1"/>
  <c r="G104" i="1"/>
  <c r="G103" i="1"/>
  <c r="G102" i="1"/>
  <c r="G101" i="1"/>
  <c r="G98" i="1"/>
  <c r="G97" i="1"/>
  <c r="G96" i="1"/>
  <c r="G95" i="1"/>
  <c r="G94" i="1"/>
  <c r="G93" i="1"/>
  <c r="G92" i="1"/>
  <c r="G91" i="1"/>
  <c r="G86" i="1"/>
  <c r="G85" i="1"/>
  <c r="G84" i="1"/>
  <c r="G83" i="1"/>
  <c r="G82" i="1"/>
  <c r="G81" i="1"/>
  <c r="G80" i="1"/>
  <c r="G79" i="1"/>
  <c r="G76" i="1"/>
  <c r="G75" i="1"/>
  <c r="G74" i="1"/>
  <c r="G73" i="1"/>
  <c r="G72" i="1"/>
  <c r="G71" i="1"/>
  <c r="G70" i="1"/>
  <c r="G77" i="1" s="1"/>
  <c r="G69" i="1"/>
  <c r="G66" i="1"/>
  <c r="G65" i="1"/>
  <c r="G64" i="1"/>
  <c r="G63" i="1"/>
  <c r="G62" i="1"/>
  <c r="G61" i="1"/>
  <c r="G60" i="1"/>
  <c r="G59" i="1"/>
  <c r="G56" i="1"/>
  <c r="G55" i="1"/>
  <c r="G54" i="1"/>
  <c r="G53" i="1"/>
  <c r="G52" i="1"/>
  <c r="G51" i="1"/>
  <c r="G50" i="1"/>
  <c r="G49" i="1"/>
  <c r="G44" i="1"/>
  <c r="G43" i="1"/>
  <c r="G42" i="1"/>
  <c r="G41" i="1"/>
  <c r="G40" i="1"/>
  <c r="G39" i="1"/>
  <c r="G38" i="1"/>
  <c r="G37" i="1"/>
  <c r="G34" i="1"/>
  <c r="G33" i="1"/>
  <c r="G32" i="1"/>
  <c r="G31" i="1"/>
  <c r="G30" i="1"/>
  <c r="G29" i="1"/>
  <c r="G28" i="1"/>
  <c r="G27" i="1"/>
  <c r="G18" i="1"/>
  <c r="G19" i="1"/>
  <c r="G20" i="1"/>
  <c r="G21" i="1"/>
  <c r="G22" i="1"/>
  <c r="G23" i="1"/>
  <c r="G24" i="1"/>
  <c r="G17" i="1"/>
  <c r="G8" i="1"/>
  <c r="G9" i="1"/>
  <c r="G10" i="1"/>
  <c r="G11" i="1"/>
  <c r="G12" i="1"/>
  <c r="G13" i="1"/>
  <c r="G14" i="1"/>
  <c r="G7" i="1"/>
  <c r="F194" i="5"/>
  <c r="E194" i="5"/>
  <c r="D194" i="5"/>
  <c r="G193" i="5"/>
  <c r="G192" i="5"/>
  <c r="G191" i="5"/>
  <c r="G190" i="5"/>
  <c r="G189" i="5"/>
  <c r="G188" i="5"/>
  <c r="G187" i="5"/>
  <c r="E178" i="1"/>
  <c r="E186" i="5" s="1"/>
  <c r="F178" i="1"/>
  <c r="F186" i="5" s="1"/>
  <c r="D178" i="1"/>
  <c r="D186" i="5" s="1"/>
  <c r="D10" i="4"/>
  <c r="D9" i="4"/>
  <c r="G154" i="5"/>
  <c r="G155" i="5"/>
  <c r="G156" i="5"/>
  <c r="G157" i="5"/>
  <c r="G158" i="5"/>
  <c r="G159" i="5"/>
  <c r="G160" i="5"/>
  <c r="D161" i="5"/>
  <c r="E161" i="5"/>
  <c r="F161" i="5"/>
  <c r="G165" i="5"/>
  <c r="G166" i="5"/>
  <c r="G167" i="5"/>
  <c r="G168" i="5"/>
  <c r="G169" i="5"/>
  <c r="G170" i="5"/>
  <c r="G171" i="5"/>
  <c r="D172" i="5"/>
  <c r="E172" i="5"/>
  <c r="F172" i="5"/>
  <c r="G172" i="5" s="1"/>
  <c r="G176" i="5"/>
  <c r="G177" i="5"/>
  <c r="G178" i="5"/>
  <c r="G179" i="5"/>
  <c r="G180" i="5"/>
  <c r="G181" i="5"/>
  <c r="G182" i="5"/>
  <c r="D183" i="5"/>
  <c r="E183" i="5"/>
  <c r="F183" i="5"/>
  <c r="F150" i="5"/>
  <c r="E150" i="5"/>
  <c r="G150" i="5" s="1"/>
  <c r="D150" i="5"/>
  <c r="G149" i="5"/>
  <c r="G148" i="5"/>
  <c r="G147" i="5"/>
  <c r="G146" i="5"/>
  <c r="G145" i="5"/>
  <c r="G144" i="5"/>
  <c r="G143" i="5"/>
  <c r="G109" i="5"/>
  <c r="G110" i="5"/>
  <c r="G111" i="5"/>
  <c r="G112" i="5"/>
  <c r="G113" i="5"/>
  <c r="G114" i="5"/>
  <c r="G115" i="5"/>
  <c r="D116" i="5"/>
  <c r="E116" i="5"/>
  <c r="F116" i="5"/>
  <c r="G120" i="5"/>
  <c r="G121" i="5"/>
  <c r="G122" i="5"/>
  <c r="G123" i="5"/>
  <c r="G124" i="5"/>
  <c r="G125" i="5"/>
  <c r="G126" i="5"/>
  <c r="D127" i="5"/>
  <c r="E127" i="5"/>
  <c r="F127" i="5"/>
  <c r="G131" i="5"/>
  <c r="G132" i="5"/>
  <c r="G133" i="5"/>
  <c r="G134" i="5"/>
  <c r="G135" i="5"/>
  <c r="G136" i="5"/>
  <c r="G137" i="5"/>
  <c r="D138" i="5"/>
  <c r="E138" i="5"/>
  <c r="F138" i="5"/>
  <c r="F105" i="5"/>
  <c r="E105" i="5"/>
  <c r="G105" i="5" s="1"/>
  <c r="D105" i="5"/>
  <c r="G104" i="5"/>
  <c r="G103" i="5"/>
  <c r="G102" i="5"/>
  <c r="G101" i="5"/>
  <c r="G100" i="5"/>
  <c r="G99" i="5"/>
  <c r="G98" i="5"/>
  <c r="G64" i="5"/>
  <c r="G65" i="5"/>
  <c r="G66" i="5"/>
  <c r="G67" i="5"/>
  <c r="G68" i="5"/>
  <c r="G69" i="5"/>
  <c r="G70" i="5"/>
  <c r="D71" i="5"/>
  <c r="E71" i="5"/>
  <c r="F71" i="5"/>
  <c r="G75" i="5"/>
  <c r="G76" i="5"/>
  <c r="G77" i="5"/>
  <c r="G78" i="5"/>
  <c r="G79" i="5"/>
  <c r="G80" i="5"/>
  <c r="G81" i="5"/>
  <c r="D82" i="5"/>
  <c r="E82" i="5"/>
  <c r="F82" i="5"/>
  <c r="G82" i="5" s="1"/>
  <c r="G86" i="5"/>
  <c r="G87" i="5"/>
  <c r="G88" i="5"/>
  <c r="G89" i="5"/>
  <c r="G90" i="5"/>
  <c r="G91" i="5"/>
  <c r="G92" i="5"/>
  <c r="D93" i="5"/>
  <c r="E93" i="5"/>
  <c r="F93" i="5"/>
  <c r="G53" i="5"/>
  <c r="G54" i="5"/>
  <c r="G55" i="5"/>
  <c r="G56" i="5"/>
  <c r="G57" i="5"/>
  <c r="G58" i="5"/>
  <c r="G59" i="5"/>
  <c r="D60" i="5"/>
  <c r="E60" i="5"/>
  <c r="F60" i="5"/>
  <c r="G19" i="5"/>
  <c r="G20" i="5"/>
  <c r="G21" i="5"/>
  <c r="G22" i="5"/>
  <c r="G23" i="5"/>
  <c r="G24" i="5"/>
  <c r="G25" i="5"/>
  <c r="D26" i="5"/>
  <c r="E26" i="5"/>
  <c r="F26" i="5"/>
  <c r="G30" i="5"/>
  <c r="G31" i="5"/>
  <c r="G32" i="5"/>
  <c r="G33" i="5"/>
  <c r="G34" i="5"/>
  <c r="G35" i="5"/>
  <c r="G36" i="5"/>
  <c r="D37" i="5"/>
  <c r="E37" i="5"/>
  <c r="F37" i="5"/>
  <c r="G41" i="5"/>
  <c r="G42" i="5"/>
  <c r="G43" i="5"/>
  <c r="G44" i="5"/>
  <c r="G45" i="5"/>
  <c r="G46" i="5"/>
  <c r="G47" i="5"/>
  <c r="D48" i="5"/>
  <c r="E48" i="5"/>
  <c r="F48" i="5"/>
  <c r="E15" i="5"/>
  <c r="F15" i="5"/>
  <c r="G8" i="5"/>
  <c r="G9" i="5"/>
  <c r="G10" i="5"/>
  <c r="G11" i="5"/>
  <c r="G12" i="5"/>
  <c r="G13" i="5"/>
  <c r="G14" i="5"/>
  <c r="D15" i="5"/>
  <c r="E171" i="1"/>
  <c r="E175" i="5" s="1"/>
  <c r="F171" i="1"/>
  <c r="F175" i="5" s="1"/>
  <c r="E161" i="1"/>
  <c r="E164" i="5" s="1"/>
  <c r="F161" i="1"/>
  <c r="F164" i="5" s="1"/>
  <c r="F151" i="1"/>
  <c r="F153" i="5"/>
  <c r="E141" i="1"/>
  <c r="E142" i="5" s="1"/>
  <c r="F141" i="1"/>
  <c r="F142" i="5" s="1"/>
  <c r="E129" i="1"/>
  <c r="E130" i="5" s="1"/>
  <c r="F129" i="1"/>
  <c r="F130" i="5" s="1"/>
  <c r="E119" i="1"/>
  <c r="E119" i="5"/>
  <c r="F119" i="1"/>
  <c r="F119" i="5" s="1"/>
  <c r="E109" i="1"/>
  <c r="E108" i="5" s="1"/>
  <c r="F109" i="1"/>
  <c r="F108" i="5" s="1"/>
  <c r="E99" i="1"/>
  <c r="E97" i="5" s="1"/>
  <c r="F99" i="1"/>
  <c r="F97" i="5" s="1"/>
  <c r="E87" i="1"/>
  <c r="E85" i="5" s="1"/>
  <c r="F87" i="1"/>
  <c r="F85" i="5" s="1"/>
  <c r="E77" i="1"/>
  <c r="E74" i="5" s="1"/>
  <c r="F77" i="1"/>
  <c r="F74" i="5" s="1"/>
  <c r="E67" i="1"/>
  <c r="E63" i="5" s="1"/>
  <c r="F67" i="1"/>
  <c r="F63" i="5"/>
  <c r="E57" i="1"/>
  <c r="E52" i="5" s="1"/>
  <c r="F57" i="1"/>
  <c r="F52" i="5" s="1"/>
  <c r="E45" i="1"/>
  <c r="E40" i="5" s="1"/>
  <c r="F45" i="1"/>
  <c r="F40" i="5"/>
  <c r="E35" i="1"/>
  <c r="E29" i="5" s="1"/>
  <c r="F35" i="1"/>
  <c r="F29" i="5" s="1"/>
  <c r="E25" i="1"/>
  <c r="E18" i="5" s="1"/>
  <c r="F25" i="1"/>
  <c r="F18" i="5" s="1"/>
  <c r="D25" i="1"/>
  <c r="D18" i="5" s="1"/>
  <c r="F15" i="1"/>
  <c r="F7" i="5" s="1"/>
  <c r="E15" i="1"/>
  <c r="E7" i="5" s="1"/>
  <c r="D171" i="1"/>
  <c r="D175" i="5" s="1"/>
  <c r="D161" i="1"/>
  <c r="D164" i="5" s="1"/>
  <c r="D141" i="1"/>
  <c r="D142" i="5" s="1"/>
  <c r="D129" i="1"/>
  <c r="D130" i="5" s="1"/>
  <c r="D119" i="1"/>
  <c r="D119" i="5"/>
  <c r="D109" i="1"/>
  <c r="D108" i="5" s="1"/>
  <c r="D99" i="1"/>
  <c r="D87" i="1"/>
  <c r="D85" i="5" s="1"/>
  <c r="G85" i="5" s="1"/>
  <c r="D77" i="1"/>
  <c r="D74" i="5" s="1"/>
  <c r="D67" i="1"/>
  <c r="D63" i="5" s="1"/>
  <c r="D57" i="1"/>
  <c r="D52" i="5" s="1"/>
  <c r="D45" i="1"/>
  <c r="D40" i="5" s="1"/>
  <c r="D35" i="1"/>
  <c r="D29" i="5" s="1"/>
  <c r="D15" i="1"/>
  <c r="D7" i="5" s="1"/>
  <c r="D97" i="5"/>
  <c r="I202" i="1" l="1"/>
  <c r="D15" i="4"/>
  <c r="D16" i="4" s="1"/>
  <c r="D17" i="4" s="1"/>
  <c r="G48" i="5"/>
  <c r="G138" i="5"/>
  <c r="G127" i="5"/>
  <c r="G74" i="5"/>
  <c r="H109" i="1"/>
  <c r="G37" i="5"/>
  <c r="H35" i="1"/>
  <c r="G45" i="1"/>
  <c r="H87" i="1"/>
  <c r="G200" i="5"/>
  <c r="G35" i="1"/>
  <c r="H45" i="1"/>
  <c r="H77" i="1"/>
  <c r="G87" i="1"/>
  <c r="G93" i="5"/>
  <c r="G183" i="5"/>
  <c r="G40" i="5"/>
  <c r="G97" i="5"/>
  <c r="E206" i="5"/>
  <c r="E207" i="5" s="1"/>
  <c r="G194" i="5"/>
  <c r="G26" i="5"/>
  <c r="G71" i="5"/>
  <c r="G116" i="5"/>
  <c r="G161" i="5"/>
  <c r="G57" i="1"/>
  <c r="H57" i="1"/>
  <c r="G142" i="5"/>
  <c r="G153" i="5"/>
  <c r="G108" i="5"/>
  <c r="H171" i="1"/>
  <c r="G119" i="5"/>
  <c r="G109" i="1"/>
  <c r="H151" i="1"/>
  <c r="G161" i="1"/>
  <c r="E189" i="1"/>
  <c r="G99" i="1"/>
  <c r="H119" i="1"/>
  <c r="G129" i="1"/>
  <c r="G141" i="1"/>
  <c r="G151" i="1"/>
  <c r="H161" i="1"/>
  <c r="H99" i="1"/>
  <c r="G130" i="5"/>
  <c r="G29" i="5"/>
  <c r="H67" i="1"/>
  <c r="G67" i="1"/>
  <c r="G164" i="5"/>
  <c r="G175" i="5"/>
  <c r="G119" i="1"/>
  <c r="H178" i="1"/>
  <c r="G63" i="5"/>
  <c r="H129" i="1"/>
  <c r="C40" i="6"/>
  <c r="F189" i="1"/>
  <c r="G18" i="5"/>
  <c r="G60" i="5"/>
  <c r="G171" i="1"/>
  <c r="G7" i="5"/>
  <c r="G201" i="5"/>
  <c r="C29" i="6"/>
  <c r="H15" i="1"/>
  <c r="F14" i="4"/>
  <c r="G186" i="5"/>
  <c r="F13" i="4"/>
  <c r="G52" i="5"/>
  <c r="H141" i="1"/>
  <c r="F11" i="4"/>
  <c r="G203" i="5"/>
  <c r="E10" i="4"/>
  <c r="F10" i="4" s="1"/>
  <c r="F206" i="5"/>
  <c r="F207" i="5" s="1"/>
  <c r="F208" i="5" s="1"/>
  <c r="G15" i="5"/>
  <c r="G199" i="5"/>
  <c r="G204" i="5"/>
  <c r="G202" i="5"/>
  <c r="G205" i="5"/>
  <c r="C12" i="4"/>
  <c r="F12" i="4" s="1"/>
  <c r="C9" i="4"/>
  <c r="F9" i="4" s="1"/>
  <c r="D206" i="5"/>
  <c r="C8" i="4"/>
  <c r="G178" i="1"/>
  <c r="C18" i="6"/>
  <c r="D24" i="6" s="1"/>
  <c r="H25" i="1"/>
  <c r="G25" i="1"/>
  <c r="G15" i="1"/>
  <c r="D189" i="1"/>
  <c r="C7" i="6"/>
  <c r="E190" i="1" l="1"/>
  <c r="E191" i="1" s="1"/>
  <c r="E208" i="5"/>
  <c r="D202" i="1"/>
  <c r="D44" i="6"/>
  <c r="D45" i="6"/>
  <c r="D47" i="6"/>
  <c r="D43" i="6"/>
  <c r="D46" i="6"/>
  <c r="E15" i="4"/>
  <c r="E16" i="4" s="1"/>
  <c r="D34" i="6"/>
  <c r="D36" i="6"/>
  <c r="D32" i="6"/>
  <c r="D33" i="6"/>
  <c r="D35" i="6"/>
  <c r="F190" i="1"/>
  <c r="F191" i="1" s="1"/>
  <c r="D207" i="5"/>
  <c r="D208" i="5" s="1"/>
  <c r="G206" i="5"/>
  <c r="F8" i="4"/>
  <c r="C15" i="4"/>
  <c r="D25" i="6"/>
  <c r="D21" i="6"/>
  <c r="D22" i="6"/>
  <c r="D23" i="6"/>
  <c r="G189" i="1"/>
  <c r="D190" i="1"/>
  <c r="D191" i="1" s="1"/>
  <c r="D12" i="6"/>
  <c r="D11" i="6"/>
  <c r="D13" i="6"/>
  <c r="D14" i="6"/>
  <c r="D10" i="6"/>
  <c r="E197" i="1" l="1"/>
  <c r="D22" i="4" s="1"/>
  <c r="E17" i="4"/>
  <c r="E198" i="1"/>
  <c r="D23" i="4" s="1"/>
  <c r="E199" i="1"/>
  <c r="D24" i="4" s="1"/>
  <c r="C41" i="6"/>
  <c r="E24" i="4"/>
  <c r="E23" i="4"/>
  <c r="C30" i="6"/>
  <c r="F15" i="4"/>
  <c r="C16" i="4"/>
  <c r="C17" i="4" s="1"/>
  <c r="G207" i="5"/>
  <c r="G208" i="5" s="1"/>
  <c r="C19" i="6"/>
  <c r="C8" i="6"/>
  <c r="D197" i="1"/>
  <c r="D199" i="1"/>
  <c r="D198" i="1"/>
  <c r="G190" i="1"/>
  <c r="G191" i="1" s="1"/>
  <c r="E200" i="1" l="1"/>
  <c r="D25" i="4" s="1"/>
  <c r="E22" i="4"/>
  <c r="F200" i="1"/>
  <c r="E25" i="4" s="1"/>
  <c r="F16" i="4"/>
  <c r="F17" i="4" s="1"/>
  <c r="D206" i="1"/>
  <c r="D203" i="1"/>
  <c r="G199" i="1"/>
  <c r="F24" i="4" s="1"/>
  <c r="C24" i="4"/>
  <c r="G198" i="1"/>
  <c r="F23" i="4" s="1"/>
  <c r="C23" i="4"/>
  <c r="G197" i="1"/>
  <c r="C22" i="4"/>
  <c r="D200" i="1"/>
  <c r="C25" i="4" s="1"/>
  <c r="G200" i="1" l="1"/>
  <c r="F25" i="4" s="1"/>
  <c r="F22" i="4"/>
</calcChain>
</file>

<file path=xl/sharedStrings.xml><?xml version="1.0" encoding="utf-8"?>
<sst xmlns="http://schemas.openxmlformats.org/spreadsheetml/2006/main" count="822" uniqueCount="603">
  <si>
    <t xml:space="preserve">OUTCOME 1: </t>
  </si>
  <si>
    <t>Output 1.1:</t>
  </si>
  <si>
    <t>Activity 1.1.1:</t>
  </si>
  <si>
    <t>Activity 1.1.2:</t>
  </si>
  <si>
    <t>Activity 1.1.3:</t>
  </si>
  <si>
    <t>Output 1.2:</t>
  </si>
  <si>
    <t>Output 1.3:</t>
  </si>
  <si>
    <t xml:space="preserve">OUTCOME 2: </t>
  </si>
  <si>
    <t>Output 3.2:</t>
  </si>
  <si>
    <t>Indirect support costs (7%):</t>
  </si>
  <si>
    <t>1. Staff and other personnel</t>
  </si>
  <si>
    <t>2. Supplies, Commodities, Materials</t>
  </si>
  <si>
    <t>3. Equipment, Vehicles, and Furniture (including Depreciation)</t>
  </si>
  <si>
    <t>4. Contractual services</t>
  </si>
  <si>
    <t>6. Transfers and Grants to Counterparts</t>
  </si>
  <si>
    <t>% Towards GEWE</t>
  </si>
  <si>
    <t>% Towards M&amp;E</t>
  </si>
  <si>
    <t>5. Travel</t>
  </si>
  <si>
    <t>Totals</t>
  </si>
  <si>
    <r>
      <rPr>
        <b/>
        <sz val="11"/>
        <color theme="1"/>
        <rFont val="Calibri"/>
        <family val="2"/>
        <scheme val="minor"/>
      </rPr>
      <t xml:space="preserve">1. Staff and other personnel costs: </t>
    </r>
    <r>
      <rPr>
        <sz val="11"/>
        <color theme="1"/>
        <rFont val="Calibri"/>
        <family val="2"/>
        <scheme val="minor"/>
      </rPr>
      <t>Includes all related staff and temporary staff costs including base salary, post adjustment and all staff entitlements.</t>
    </r>
  </si>
  <si>
    <r>
      <rPr>
        <b/>
        <sz val="11"/>
        <color theme="1"/>
        <rFont val="Calibri"/>
        <family val="2"/>
        <scheme val="minor"/>
      </rPr>
      <t>2. Supplies, Commodities, Materials:</t>
    </r>
    <r>
      <rPr>
        <sz val="11"/>
        <color theme="1"/>
        <rFont val="Calibri"/>
        <family val="2"/>
        <scheme val="minor"/>
      </rPr>
      <t xml:space="preserve"> Includes all direct and indirect costs (e.g. freight, transport, delivery, distribution) associated with procurement of supplies, commodities and materials. Office supplies should be reported as "General Operating".</t>
    </r>
  </si>
  <si>
    <r>
      <rPr>
        <b/>
        <sz val="11"/>
        <color theme="1"/>
        <rFont val="Calibri"/>
        <family val="2"/>
        <scheme val="minor"/>
      </rPr>
      <t xml:space="preserve">3. Equipment, Vehicles and Furniture including Depreciation: </t>
    </r>
    <r>
      <rPr>
        <sz val="11"/>
        <color theme="1"/>
        <rFont val="Calibri"/>
        <family val="2"/>
        <scheme val="minor"/>
      </rPr>
      <t>For those reporting assets on UNSAS or modified UNSAS basis (i.e. expense up front) this would relate to all costs to put asset into service. For those who do donor reports according to IPSAS this would equal depreciation for period.</t>
    </r>
  </si>
  <si>
    <r>
      <rPr>
        <b/>
        <sz val="11"/>
        <color theme="1"/>
        <rFont val="Calibri"/>
        <family val="2"/>
        <scheme val="minor"/>
      </rPr>
      <t>4. Contractual Services:</t>
    </r>
    <r>
      <rPr>
        <sz val="11"/>
        <color theme="1"/>
        <rFont val="Calibri"/>
        <family val="2"/>
        <scheme val="minor"/>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</si>
  <si>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theme="1"/>
        <rFont val="Calibri"/>
        <family val="2"/>
        <scheme val="minor"/>
      </rPr>
      <t>5. Travel:</t>
    </r>
    <r>
      <rPr>
        <sz val="11"/>
        <color theme="1"/>
        <rFont val="Calibri"/>
        <family val="2"/>
        <scheme val="minor"/>
      </rPr>
      <t xml:space="preserve"> Includes staff and non-staff travel paid for by the organization directly related to a project.</t>
    </r>
  </si>
  <si>
    <r>
      <rPr>
        <b/>
        <sz val="11"/>
        <color theme="1"/>
        <rFont val="Calibri"/>
        <family val="2"/>
        <scheme val="minor"/>
      </rPr>
      <t>6. Transfers and Grants to Counterparts:</t>
    </r>
    <r>
      <rPr>
        <sz val="11"/>
        <color theme="1"/>
        <rFont val="Calibri"/>
        <family val="2"/>
        <scheme val="minor"/>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</si>
  <si>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theme="1"/>
        <rFont val="Calibri"/>
        <family val="2"/>
        <scheme val="minor"/>
      </rPr>
      <t>7. General Operating and Other Direct Costs:</t>
    </r>
    <r>
      <rPr>
        <sz val="11"/>
        <color theme="1"/>
        <rFont val="Calibri"/>
        <family val="2"/>
        <scheme val="minor"/>
      </rPr>
      <t xml:space="preserve"> Includes all general operating costs for running an office. Examples include telecommunication, rents, finance charges and other costs which cannot be mapped to other expense categories.</t>
    </r>
  </si>
  <si>
    <t>Annex 1: MPTFO Guidance on UN Cost Categories</t>
  </si>
  <si>
    <t>Performance-Based Tranche Breakdown</t>
  </si>
  <si>
    <t>First Tranche:</t>
  </si>
  <si>
    <t>Tranche %</t>
  </si>
  <si>
    <t>Second Tranche:</t>
  </si>
  <si>
    <t>Activity 1.1.4</t>
  </si>
  <si>
    <t>Activity 1.1.5</t>
  </si>
  <si>
    <t>Activity 1.1.6</t>
  </si>
  <si>
    <t>Activity 1.1.7</t>
  </si>
  <si>
    <t>Activity 1.1.8</t>
  </si>
  <si>
    <t>Activity 1.2.3</t>
  </si>
  <si>
    <t>Activity 1.2.4</t>
  </si>
  <si>
    <t>Activity 1.2.5</t>
  </si>
  <si>
    <t>Activity 1.2.6</t>
  </si>
  <si>
    <t>Activity 1.2.7</t>
  </si>
  <si>
    <t>Activity 1.2.8</t>
  </si>
  <si>
    <t>Activity 1.2.1</t>
  </si>
  <si>
    <t>Activity 1.2.2</t>
  </si>
  <si>
    <t>Activity 1.3.1</t>
  </si>
  <si>
    <t>Activity 1.3.2</t>
  </si>
  <si>
    <t>Activity 1.3.3</t>
  </si>
  <si>
    <t>Activity 1.3.4</t>
  </si>
  <si>
    <t>Activity 1.3.5</t>
  </si>
  <si>
    <t>Activity 1.3.6</t>
  </si>
  <si>
    <t>Activity 1.3.7</t>
  </si>
  <si>
    <t>Activity 1.3.8</t>
  </si>
  <si>
    <t>Output 1.4:</t>
  </si>
  <si>
    <t>Activity 1.4.1</t>
  </si>
  <si>
    <t>Activity 1.4.2</t>
  </si>
  <si>
    <t>Activity 1.4.3</t>
  </si>
  <si>
    <t>Activity 1.4.4</t>
  </si>
  <si>
    <t>Activity 1.4.5</t>
  </si>
  <si>
    <t>Activity 1.4.6</t>
  </si>
  <si>
    <t>Activity 1.4.7</t>
  </si>
  <si>
    <t>Activity 1.4.8</t>
  </si>
  <si>
    <t>Sub-Total Project Budget</t>
  </si>
  <si>
    <t>Total</t>
  </si>
  <si>
    <t>For MPTFO Use</t>
  </si>
  <si>
    <t>Activity 2.1.2</t>
  </si>
  <si>
    <t>Activity 2.1.1</t>
  </si>
  <si>
    <t>Activity 2.1.3</t>
  </si>
  <si>
    <t>Activity 2.1.4</t>
  </si>
  <si>
    <t>Activity 2.1.5</t>
  </si>
  <si>
    <t>Activity 2.1.6</t>
  </si>
  <si>
    <t>Activity 2.1.7</t>
  </si>
  <si>
    <t>Activity 2.1.8</t>
  </si>
  <si>
    <t>Output 2.2</t>
  </si>
  <si>
    <t>Activity 2.2.1</t>
  </si>
  <si>
    <t>Activity 2.2.2</t>
  </si>
  <si>
    <t>Activity 2.2.3</t>
  </si>
  <si>
    <t>Activity 2.2.4</t>
  </si>
  <si>
    <t>Activity 2.2.5</t>
  </si>
  <si>
    <t>Activity 2.2.6</t>
  </si>
  <si>
    <t>Activity 2.2.7</t>
  </si>
  <si>
    <t>Activity 2.2.8</t>
  </si>
  <si>
    <t>Output 2.3</t>
  </si>
  <si>
    <t>Activity 2.3.1</t>
  </si>
  <si>
    <t>Activity 2.3.2</t>
  </si>
  <si>
    <t>Activity 2.3.3</t>
  </si>
  <si>
    <t>Activity 2.3.4</t>
  </si>
  <si>
    <t>Activity 2.3.5</t>
  </si>
  <si>
    <t>Activity 2.3.6</t>
  </si>
  <si>
    <t>Activity 2.3.7</t>
  </si>
  <si>
    <t>Activity 2.3.8</t>
  </si>
  <si>
    <t>Activity 2.4.1</t>
  </si>
  <si>
    <t>Activity 2.4.2</t>
  </si>
  <si>
    <t>Activity 2.4.3</t>
  </si>
  <si>
    <t>Activity 2.4.4</t>
  </si>
  <si>
    <t>Activity 2.4.5</t>
  </si>
  <si>
    <t>Activity 2.4.6</t>
  </si>
  <si>
    <t>Activity 2.4.7</t>
  </si>
  <si>
    <t>Activity 2.4.8</t>
  </si>
  <si>
    <t>Output 2.4</t>
  </si>
  <si>
    <t xml:space="preserve">OUTCOME 3: </t>
  </si>
  <si>
    <t>Output 3.1</t>
  </si>
  <si>
    <t>Activity 3.1.1</t>
  </si>
  <si>
    <t>Activity 3.1.2</t>
  </si>
  <si>
    <t>Activity 3.1.3</t>
  </si>
  <si>
    <t>Activity 3.1.4</t>
  </si>
  <si>
    <t>Activity 3.1.5</t>
  </si>
  <si>
    <t>Activity 3.1.6</t>
  </si>
  <si>
    <t>Activity 3.1.7</t>
  </si>
  <si>
    <t>Activity 3.1.8</t>
  </si>
  <si>
    <t>Activity 3.2.1</t>
  </si>
  <si>
    <t>Activity 3.2.2</t>
  </si>
  <si>
    <t>Activity 3.2.3</t>
  </si>
  <si>
    <t>Activity 3.2.4</t>
  </si>
  <si>
    <t>Activity 3.2.5</t>
  </si>
  <si>
    <t>Activity 3.2.6</t>
  </si>
  <si>
    <t>Activity 3.2.7</t>
  </si>
  <si>
    <t>Activity 3.2.8</t>
  </si>
  <si>
    <t>Output 3.3</t>
  </si>
  <si>
    <t>Activity 3.3.1</t>
  </si>
  <si>
    <t>Activity 3.3.2</t>
  </si>
  <si>
    <t>Activity 3.3.3</t>
  </si>
  <si>
    <t>Activity 3.3.4</t>
  </si>
  <si>
    <t>Activity 3.3.5</t>
  </si>
  <si>
    <t>Activity 3.3.6</t>
  </si>
  <si>
    <t>Activity 3.3.7</t>
  </si>
  <si>
    <t>Activity 3.3.8</t>
  </si>
  <si>
    <t>Output 3.4</t>
  </si>
  <si>
    <t>Activity 3.4.1</t>
  </si>
  <si>
    <t>Activity 3.4.2</t>
  </si>
  <si>
    <t>Activity 3.4.3</t>
  </si>
  <si>
    <t>Activity 3.4.4</t>
  </si>
  <si>
    <t>Activity 3.4.5</t>
  </si>
  <si>
    <t>Activity 3.4.6</t>
  </si>
  <si>
    <t>Activity 3.4.7</t>
  </si>
  <si>
    <t>Activity 3.4.8</t>
  </si>
  <si>
    <t xml:space="preserve">OUTCOME 4: </t>
  </si>
  <si>
    <t>Output 4.1</t>
  </si>
  <si>
    <t>Activity 4.1.1</t>
  </si>
  <si>
    <t>Activity 4.1.2</t>
  </si>
  <si>
    <t>Activity 4.1.3</t>
  </si>
  <si>
    <t>Activity 4.1.4</t>
  </si>
  <si>
    <t>Activity 4.1.5</t>
  </si>
  <si>
    <t>Activity 4.1.6</t>
  </si>
  <si>
    <t>Activity 4.1.7</t>
  </si>
  <si>
    <t>Activity 4.1.8</t>
  </si>
  <si>
    <t>Output 4.2</t>
  </si>
  <si>
    <t>Activity 4.2.1</t>
  </si>
  <si>
    <t>Activity 4.2.2</t>
  </si>
  <si>
    <t>Activity 4.2.3</t>
  </si>
  <si>
    <t>Activity 4.2.4</t>
  </si>
  <si>
    <t>Activity 4.2.5</t>
  </si>
  <si>
    <t>Activity 4.2.6</t>
  </si>
  <si>
    <t>Activity 4.2.7</t>
  </si>
  <si>
    <t>Activity 4.2.8</t>
  </si>
  <si>
    <t>Output 4.3</t>
  </si>
  <si>
    <t>Activity 4.3.1</t>
  </si>
  <si>
    <t>Activity 4.3.2</t>
  </si>
  <si>
    <t>Activity 4.3.3</t>
  </si>
  <si>
    <t>Activity 4.3.4</t>
  </si>
  <si>
    <t>Activity 4.3.5</t>
  </si>
  <si>
    <t>Activity 4.3.6</t>
  </si>
  <si>
    <t>Activity 4.3.7</t>
  </si>
  <si>
    <t>Activity 4.3.8</t>
  </si>
  <si>
    <t>Output 4.4</t>
  </si>
  <si>
    <t>Activity 4.4.1</t>
  </si>
  <si>
    <t>Activity 4.4.2</t>
  </si>
  <si>
    <t>Activity 4.4.3</t>
  </si>
  <si>
    <t>Activity 4.4.4</t>
  </si>
  <si>
    <t>Activity 4.4.5</t>
  </si>
  <si>
    <t>Activity 4.4.6</t>
  </si>
  <si>
    <t>Activity 4.4.7</t>
  </si>
  <si>
    <t>Activity 4.4.8</t>
  </si>
  <si>
    <t>Output Total</t>
  </si>
  <si>
    <t>Table 1 - PBF project budget by outcome, output and activity</t>
  </si>
  <si>
    <t>Table 2 - Output breakdown by UN budget categories</t>
  </si>
  <si>
    <t>7. General Operating and other Costs</t>
  </si>
  <si>
    <t>Output Total from Table 1</t>
  </si>
  <si>
    <t>Output 1.1</t>
  </si>
  <si>
    <t xml:space="preserve">Total </t>
  </si>
  <si>
    <t>Outcome 1</t>
  </si>
  <si>
    <t>OUTCOME 1</t>
  </si>
  <si>
    <t>Output 1.2</t>
  </si>
  <si>
    <t>Output 1.3</t>
  </si>
  <si>
    <t>Output 1.4</t>
  </si>
  <si>
    <t>OUTCOME 2</t>
  </si>
  <si>
    <t>Output 2.1</t>
  </si>
  <si>
    <t>OUTCOME 3</t>
  </si>
  <si>
    <t>Output 3.2</t>
  </si>
  <si>
    <t>OUTCOME 4</t>
  </si>
  <si>
    <t>Outcome Budget</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</si>
  <si>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</si>
  <si>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</si>
  <si>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</si>
  <si>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</si>
  <si>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</si>
  <si>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</si>
  <si>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</si>
  <si>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</si>
  <si>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</si>
  <si>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</si>
  <si>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</si>
  <si>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</si>
  <si>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</si>
  <si>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</si>
  <si>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</si>
  <si>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</si>
  <si>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</si>
  <si>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</si>
  <si>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</si>
  <si>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</si>
  <si>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</si>
  <si>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</si>
  <si>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</si>
  <si>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</si>
  <si>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</si>
  <si>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</si>
  <si>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</si>
  <si>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</si>
  <si>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</si>
  <si>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</si>
  <si>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</si>
  <si>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</si>
  <si>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</si>
  <si>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</si>
  <si>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</si>
  <si>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</si>
  <si>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</si>
  <si>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</si>
  <si>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</si>
  <si>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</si>
  <si>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</si>
  <si>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</si>
  <si>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</si>
  <si>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</si>
  <si>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</si>
  <si>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</si>
  <si>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</si>
  <si>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</si>
  <si>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</si>
  <si>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</si>
  <si>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</si>
  <si>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</si>
  <si>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</si>
  <si>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</si>
  <si>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</si>
  <si>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</si>
  <si>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</si>
  <si>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</si>
  <si>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</si>
  <si>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</si>
  <si>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</si>
  <si>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</si>
  <si>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</si>
  <si>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</si>
  <si>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</si>
  <si>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</si>
  <si>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</si>
  <si>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</si>
  <si>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</si>
  <si>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</si>
  <si>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</si>
  <si>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</si>
  <si>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</si>
  <si>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</si>
  <si>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</si>
  <si>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</si>
  <si>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</si>
  <si>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</si>
  <si>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</si>
  <si>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</si>
  <si>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</si>
  <si>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</si>
  <si>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</si>
  <si>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</si>
  <si>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</si>
  <si>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</si>
  <si>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</si>
  <si>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</si>
  <si>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</si>
  <si>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</si>
  <si>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</si>
  <si>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</si>
  <si>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</si>
  <si>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</si>
  <si>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</si>
  <si>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</si>
  <si>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</si>
  <si>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</si>
  <si>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</si>
  <si>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</si>
  <si>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</si>
  <si>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</si>
  <si>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</si>
  <si>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</si>
  <si>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</si>
  <si>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</si>
  <si>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</si>
  <si>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</si>
  <si>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</si>
  <si>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</si>
  <si>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</si>
  <si>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</si>
  <si>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</si>
  <si>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</si>
  <si>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</si>
  <si>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</si>
  <si>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</si>
  <si>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</si>
  <si>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</si>
  <si>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</si>
  <si>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</si>
  <si>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</si>
  <si>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</si>
  <si>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</si>
  <si>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</si>
  <si>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</si>
  <si>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</si>
  <si>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</si>
  <si>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</si>
  <si>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</si>
  <si>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</si>
  <si>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</si>
  <si>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</si>
  <si>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</si>
  <si>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</si>
  <si>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</si>
  <si>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</si>
  <si>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</si>
  <si>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</si>
  <si>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</si>
  <si>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</si>
  <si>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</si>
  <si>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</si>
  <si>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</si>
  <si>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</si>
  <si>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</si>
  <si>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</si>
  <si>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</si>
  <si>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</si>
  <si>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</si>
  <si>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</si>
  <si>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</si>
  <si>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</si>
  <si>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</si>
  <si>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</si>
  <si>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</si>
  <si>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</si>
  <si>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</si>
  <si>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</si>
  <si>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</si>
  <si>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</si>
  <si>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</si>
  <si>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</si>
  <si>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</si>
  <si>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</si>
  <si>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</si>
  <si>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</si>
  <si>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</si>
  <si>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</si>
  <si>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</si>
  <si>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</si>
  <si>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</si>
  <si>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</si>
  <si>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</si>
  <si>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</si>
  <si>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</si>
  <si>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</si>
  <si>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</si>
  <si>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</si>
  <si>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</si>
  <si>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</si>
  <si>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</si>
  <si>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</si>
  <si>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</si>
  <si>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</si>
  <si>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</si>
  <si>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</si>
  <si>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</si>
  <si>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</si>
  <si>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</si>
  <si>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</si>
  <si>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</si>
  <si>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</si>
  <si>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</si>
  <si>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</si>
  <si>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</si>
  <si>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</si>
  <si>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</si>
  <si>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</si>
  <si>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</si>
  <si>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</si>
  <si>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</si>
  <si>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</si>
  <si>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</si>
  <si>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</si>
  <si>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</si>
  <si>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</si>
  <si>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</si>
  <si>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</si>
  <si>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</si>
  <si>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</si>
  <si>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</si>
  <si>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</si>
  <si>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</si>
  <si>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</si>
  <si>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</si>
  <si>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</si>
  <si>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</si>
  <si>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</si>
  <si>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</si>
  <si>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</si>
  <si>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</si>
  <si>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</si>
  <si>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</si>
  <si>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</si>
  <si>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</si>
  <si>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</si>
  <si>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</si>
  <si>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</si>
  <si>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</si>
  <si>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</si>
  <si>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</si>
  <si>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</si>
  <si>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</si>
  <si>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</si>
  <si>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</si>
  <si>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</si>
  <si>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</si>
  <si>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</si>
  <si>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</si>
  <si>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</si>
  <si>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</si>
  <si>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</si>
  <si>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</si>
  <si>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</si>
  <si>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</si>
  <si>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</si>
  <si>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</si>
  <si>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</si>
  <si>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</si>
  <si>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</si>
  <si>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</si>
  <si>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</si>
  <si>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</si>
  <si>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</si>
  <si>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</si>
  <si>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</si>
  <si>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</si>
  <si>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</si>
  <si>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</si>
  <si>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</si>
  <si>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</si>
  <si>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</si>
  <si>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</si>
  <si>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</si>
  <si>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</si>
  <si>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</si>
  <si>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</si>
  <si>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</si>
  <si>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</si>
  <si>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</si>
  <si>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</si>
  <si>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</si>
  <si>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</si>
  <si>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</si>
  <si>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</si>
  <si>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</si>
  <si>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</si>
  <si>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</si>
  <si>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</si>
  <si>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</si>
  <si>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</si>
  <si>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</si>
  <si>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</si>
  <si>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</si>
  <si>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</si>
  <si>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</si>
  <si>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</si>
  <si>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</si>
  <si>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</si>
  <si>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</si>
  <si>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</si>
  <si>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</si>
  <si>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</si>
  <si>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</si>
  <si>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</si>
  <si>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</si>
  <si>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</si>
  <si>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</si>
  <si>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</si>
  <si>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</si>
  <si>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</si>
  <si>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</si>
  <si>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</si>
  <si>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</si>
  <si>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</si>
  <si>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</si>
  <si>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</si>
  <si>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</si>
  <si>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</si>
  <si>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</si>
  <si>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</si>
  <si>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</si>
  <si>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</si>
  <si>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</si>
  <si>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</si>
  <si>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</si>
  <si>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</si>
  <si>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</si>
  <si>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</si>
  <si>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</si>
  <si>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</si>
  <si>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</si>
  <si>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</si>
  <si>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</si>
  <si>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</si>
  <si>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</si>
  <si>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</si>
  <si>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</si>
  <si>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</si>
  <si>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</si>
  <si>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</si>
  <si>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</si>
  <si>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</si>
  <si>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</si>
  <si>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</si>
  <si>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</si>
  <si>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</si>
  <si>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</si>
  <si>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</si>
  <si>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SDG</t>
  </si>
  <si>
    <t>SDG %</t>
  </si>
  <si>
    <t>Total Towards SDG</t>
  </si>
  <si>
    <t>Outcome 2</t>
  </si>
  <si>
    <t>Outcome 3</t>
  </si>
  <si>
    <t>Outcome 4</t>
  </si>
  <si>
    <t>Total Outcome Budget Towards SDGs</t>
  </si>
  <si>
    <t>Annex D - PBF Project Budget</t>
  </si>
  <si>
    <t>Total Additional Costs</t>
  </si>
  <si>
    <t>Additional personnel costs</t>
  </si>
  <si>
    <t>Monitoring budget</t>
  </si>
  <si>
    <t>Additional Costs</t>
  </si>
  <si>
    <t>Additional Cost Totals from Table 1</t>
  </si>
  <si>
    <t>Total:</t>
  </si>
  <si>
    <t>Budget for independent final evaluation</t>
  </si>
  <si>
    <t>7% Indirect Costs</t>
  </si>
  <si>
    <t>TOTAL</t>
  </si>
  <si>
    <t xml:space="preserve">Subtotal </t>
  </si>
  <si>
    <t>Third Tranche</t>
  </si>
  <si>
    <r>
      <rPr>
        <b/>
        <sz val="12"/>
        <color theme="1"/>
        <rFont val="Calibri"/>
        <family val="2"/>
        <scheme val="minor"/>
      </rPr>
      <t>Outcome/ Output</t>
    </r>
    <r>
      <rPr>
        <sz val="12"/>
        <color theme="1"/>
        <rFont val="Calibri"/>
        <family val="2"/>
        <scheme val="minor"/>
      </rPr>
      <t xml:space="preserve"> number</t>
    </r>
  </si>
  <si>
    <r>
      <rPr>
        <b/>
        <sz val="12"/>
        <color theme="1"/>
        <rFont val="Calibri"/>
        <family val="2"/>
        <scheme val="minor"/>
      </rPr>
      <t>Description</t>
    </r>
    <r>
      <rPr>
        <sz val="12"/>
        <color theme="1"/>
        <rFont val="Calibri"/>
        <family val="2"/>
        <scheme val="minor"/>
      </rPr>
      <t xml:space="preserve"> (Text)</t>
    </r>
  </si>
  <si>
    <r>
      <rPr>
        <b/>
        <sz val="12"/>
        <color theme="1"/>
        <rFont val="Calibri"/>
        <family val="2"/>
        <scheme val="minor"/>
      </rPr>
      <t>% of budget</t>
    </r>
    <r>
      <rPr>
        <sz val="12"/>
        <color theme="1"/>
        <rFont val="Calibri"/>
        <family val="2"/>
        <scheme val="minor"/>
      </rPr>
      <t xml:space="preserve"> per activity  allocated to </t>
    </r>
    <r>
      <rPr>
        <b/>
        <sz val="12"/>
        <color theme="1"/>
        <rFont val="Calibri"/>
        <family val="2"/>
        <scheme val="minor"/>
      </rPr>
      <t>Gender Equality and Women's Empowerment (GEWE)</t>
    </r>
    <r>
      <rPr>
        <sz val="12"/>
        <color theme="1"/>
        <rFont val="Calibri"/>
        <family val="2"/>
        <scheme val="minor"/>
      </rPr>
      <t xml:space="preserve"> (if any):</t>
    </r>
  </si>
  <si>
    <t>For PBSO Use</t>
  </si>
  <si>
    <r>
      <t xml:space="preserve">Note: PBF does not accept projects with less than </t>
    </r>
    <r>
      <rPr>
        <b/>
        <sz val="11"/>
        <color theme="1"/>
        <rFont val="Calibri"/>
        <family val="2"/>
        <scheme val="minor"/>
      </rPr>
      <t>5%</t>
    </r>
    <r>
      <rPr>
        <sz val="11"/>
        <color theme="1"/>
        <rFont val="Calibri"/>
        <family val="2"/>
        <scheme val="minor"/>
      </rPr>
      <t xml:space="preserve"> towards M&amp;E and less than </t>
    </r>
    <r>
      <rPr>
        <b/>
        <sz val="11"/>
        <color theme="1"/>
        <rFont val="Calibri"/>
        <family val="2"/>
        <scheme val="minor"/>
      </rPr>
      <t xml:space="preserve">15% </t>
    </r>
    <r>
      <rPr>
        <sz val="11"/>
        <color theme="1"/>
        <rFont val="Calibri"/>
        <family val="2"/>
        <scheme val="minor"/>
      </rPr>
      <t xml:space="preserve">towards GEWE. These figures will show as </t>
    </r>
    <r>
      <rPr>
        <sz val="11"/>
        <color rgb="FFFF0000"/>
        <rFont val="Calibri"/>
        <family val="2"/>
        <scheme val="minor"/>
      </rPr>
      <t xml:space="preserve">red </t>
    </r>
    <r>
      <rPr>
        <sz val="11"/>
        <color theme="1"/>
        <rFont val="Calibri"/>
        <family val="2"/>
        <scheme val="minor"/>
      </rPr>
      <t xml:space="preserve">if this minimum threshold is not met.  </t>
    </r>
  </si>
  <si>
    <t xml:space="preserve">Sub-Total </t>
  </si>
  <si>
    <r>
      <t xml:space="preserve">Current level of </t>
    </r>
    <r>
      <rPr>
        <b/>
        <sz val="12"/>
        <color theme="1"/>
        <rFont val="Calibri"/>
        <family val="2"/>
        <scheme val="minor"/>
      </rPr>
      <t xml:space="preserve">expenditure/ commitment </t>
    </r>
    <r>
      <rPr>
        <sz val="12"/>
        <color theme="1"/>
        <rFont val="Calibri"/>
        <family val="2"/>
        <scheme val="minor"/>
      </rPr>
      <t>(To be completed at time of project progress reporting)</t>
    </r>
    <r>
      <rPr>
        <b/>
        <sz val="12"/>
        <color theme="1"/>
        <rFont val="Calibri"/>
        <family val="2"/>
        <scheme val="minor"/>
      </rPr>
      <t xml:space="preserve"> </t>
    </r>
  </si>
  <si>
    <r>
      <t xml:space="preserve">$ Towards GEWE </t>
    </r>
    <r>
      <rPr>
        <sz val="11"/>
        <color theme="1"/>
        <rFont val="Calibri"/>
        <family val="2"/>
        <scheme val="minor"/>
      </rPr>
      <t>(includes indirect costs)</t>
    </r>
  </si>
  <si>
    <r>
      <t xml:space="preserve">$ Towards M&amp;E </t>
    </r>
    <r>
      <rPr>
        <sz val="11"/>
        <color theme="1"/>
        <rFont val="Calibri"/>
        <family val="2"/>
        <scheme val="minor"/>
      </rPr>
      <t>(includes indirect costs)</t>
    </r>
  </si>
  <si>
    <t>Total Expenditure</t>
  </si>
  <si>
    <t>Delivery Rate:</t>
  </si>
  <si>
    <t>Third Tranche:</t>
  </si>
  <si>
    <r>
      <rPr>
        <b/>
        <sz val="12"/>
        <color theme="1"/>
        <rFont val="Calibri"/>
        <family val="2"/>
        <scheme val="minor"/>
      </rPr>
      <t xml:space="preserve">GEWE justification </t>
    </r>
    <r>
      <rPr>
        <sz val="12"/>
        <color theme="1"/>
        <rFont val="Calibri"/>
        <family val="2"/>
        <scheme val="minor"/>
      </rPr>
      <t>(e.g. training includes session on gender equality, specific efforts made to ensure equal representation of women and men etc.)</t>
    </r>
  </si>
  <si>
    <t>Additional operational costs</t>
  </si>
  <si>
    <r>
      <t xml:space="preserve">Any other </t>
    </r>
    <r>
      <rPr>
        <b/>
        <sz val="12"/>
        <color theme="1"/>
        <rFont val="Calibri"/>
        <family val="2"/>
        <scheme val="minor"/>
      </rPr>
      <t>remarks</t>
    </r>
    <r>
      <rPr>
        <sz val="12"/>
        <color theme="1"/>
        <rFont val="Calibri"/>
        <family val="2"/>
        <scheme val="minor"/>
      </rPr>
      <t xml:space="preserve"> (e.g. on types of inputs provided or budget justification, esp. for TA or travel costs)</t>
    </r>
  </si>
  <si>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Only fill in white cells. Grey cells are locked and/or contain spreadsheet formulas.
2. Complete both Sheet 1 and Sheet 2. 
   </t>
    </r>
    <r>
      <rPr>
        <sz val="12"/>
        <color theme="1"/>
        <rFont val="Calibri"/>
        <family val="2"/>
        <scheme val="minor"/>
      </rPr>
      <t xml:space="preserve">  a)</t>
    </r>
    <r>
      <rPr>
        <b/>
        <sz val="12"/>
        <color theme="1"/>
        <rFont val="Calibri"/>
        <family val="2"/>
        <scheme val="minor"/>
      </rPr>
      <t xml:space="preserve"> </t>
    </r>
    <r>
      <rPr>
        <sz val="12"/>
        <color theme="1"/>
        <rFont val="Calibri"/>
        <family val="2"/>
        <scheme val="minor"/>
      </rPr>
      <t xml:space="preserve">First, prepare a budget </t>
    </r>
    <r>
      <rPr>
        <b/>
        <sz val="12"/>
        <color theme="1"/>
        <rFont val="Calibri"/>
        <family val="2"/>
        <scheme val="minor"/>
      </rPr>
      <t>organized by activity/output/outcome in Sheet 1</t>
    </r>
    <r>
      <rPr>
        <sz val="12"/>
        <color theme="1"/>
        <rFont val="Calibri"/>
        <family val="2"/>
        <scheme val="minor"/>
      </rPr>
      <t xml:space="preserve">. (Activity amounts can be indicative estimates.)  </t>
    </r>
    <r>
      <rPr>
        <b/>
        <sz val="12"/>
        <color theme="1"/>
        <rFont val="Calibri"/>
        <family val="2"/>
        <scheme val="minor"/>
      </rPr>
      <t xml:space="preserve">
     </t>
    </r>
    <r>
      <rPr>
        <sz val="12"/>
        <color theme="1"/>
        <rFont val="Calibri"/>
        <family val="2"/>
        <scheme val="minor"/>
      </rPr>
      <t xml:space="preserve">b) Then, divide each output budget </t>
    </r>
    <r>
      <rPr>
        <b/>
        <sz val="12"/>
        <color theme="1"/>
        <rFont val="Calibri"/>
        <family val="2"/>
        <scheme val="minor"/>
      </rPr>
      <t>along UN Budget Categories in Sheet 2.</t>
    </r>
    <r>
      <rPr>
        <sz val="12"/>
        <color theme="1"/>
        <rFont val="Calibri"/>
        <family val="2"/>
        <scheme val="minor"/>
      </rPr>
      <t xml:space="preserve">
3.</t>
    </r>
    <r>
      <rPr>
        <b/>
        <sz val="12"/>
        <color theme="1"/>
        <rFont val="Calibri"/>
        <family val="2"/>
        <scheme val="minor"/>
      </rPr>
      <t xml:space="preserve"> Do not use Sheet 4 or 5</t>
    </r>
    <r>
      <rPr>
        <sz val="12"/>
        <color theme="1"/>
        <rFont val="Calibri"/>
        <family val="2"/>
        <scheme val="minor"/>
      </rPr>
      <t xml:space="preserve">, which are for MPTF and PBF use. 
4. Leave blank or hide any Organizations/Outcomes/Outputs/Activities that aren't needed. </t>
    </r>
    <r>
      <rPr>
        <b/>
        <sz val="12"/>
        <color theme="1"/>
        <rFont val="Calibri"/>
        <family val="2"/>
        <scheme val="minor"/>
      </rPr>
      <t>DO NOT delete cells.</t>
    </r>
    <r>
      <rPr>
        <sz val="12"/>
        <color theme="1"/>
        <rFont val="Calibri"/>
        <family val="2"/>
        <scheme val="minor"/>
      </rPr>
      <t xml:space="preserve">
</t>
    </r>
    <r>
      <rPr>
        <sz val="14"/>
        <color theme="1"/>
        <rFont val="Calibri"/>
        <family val="2"/>
        <scheme val="minor"/>
      </rPr>
      <t xml:space="preserve">
</t>
    </r>
    <r>
      <rPr>
        <i/>
        <sz val="14"/>
        <color theme="1"/>
        <rFont val="Calibri"/>
        <family val="2"/>
        <scheme val="minor"/>
      </rPr>
      <t>For Table 1</t>
    </r>
    <r>
      <rPr>
        <b/>
        <sz val="14"/>
        <color theme="1"/>
        <rFont val="Calibri"/>
        <family val="2"/>
        <scheme val="minor"/>
      </rPr>
      <t xml:space="preserve">
</t>
    </r>
    <r>
      <rPr>
        <sz val="12"/>
        <color theme="1"/>
        <rFont val="Calibri"/>
        <family val="2"/>
        <scheme val="minor"/>
      </rPr>
      <t>1. Be sure to</t>
    </r>
    <r>
      <rPr>
        <b/>
        <sz val="12"/>
        <color theme="1"/>
        <rFont val="Calibri"/>
        <family val="2"/>
        <scheme val="minor"/>
      </rPr>
      <t xml:space="preserve"> include % towards Gender Equality and Women's Empowerment, as well as a justification. 
2. Do not adjust tranche amounts </t>
    </r>
    <r>
      <rPr>
        <sz val="12"/>
        <color theme="1"/>
        <rFont val="Calibri"/>
        <family val="2"/>
        <scheme val="minor"/>
      </rPr>
      <t xml:space="preserve">without consulting PBSO.
</t>
    </r>
    <r>
      <rPr>
        <sz val="14"/>
        <color theme="1"/>
        <rFont val="Calibri"/>
        <family val="2"/>
        <scheme val="minor"/>
      </rPr>
      <t xml:space="preserve">
</t>
    </r>
    <r>
      <rPr>
        <i/>
        <sz val="14"/>
        <color theme="1"/>
        <rFont val="Calibri"/>
        <family val="2"/>
        <scheme val="minor"/>
      </rPr>
      <t>For Table 2</t>
    </r>
    <r>
      <rPr>
        <b/>
        <sz val="14"/>
        <color theme="1"/>
        <rFont val="Calibri"/>
        <family val="2"/>
        <scheme val="minor"/>
      </rPr>
      <t xml:space="preserve">
</t>
    </r>
    <r>
      <rPr>
        <b/>
        <sz val="12"/>
        <color theme="1"/>
        <rFont val="Calibri"/>
        <family val="2"/>
        <scheme val="minor"/>
      </rPr>
      <t xml:space="preserve">1. Divide each output budget total along the relevant UN budget categories.
2. </t>
    </r>
    <r>
      <rPr>
        <sz val="12"/>
        <color theme="1"/>
        <rFont val="Calibri"/>
        <family val="2"/>
        <scheme val="minor"/>
      </rPr>
      <t xml:space="preserve">For reference, output totals from the outcome/output/activity breakdown have been transferred from Table 1. </t>
    </r>
    <r>
      <rPr>
        <b/>
        <sz val="12"/>
        <color theme="1"/>
        <rFont val="Calibri"/>
        <family val="2"/>
        <scheme val="minor"/>
      </rPr>
      <t xml:space="preserve">The output totals should match, and will show as </t>
    </r>
    <r>
      <rPr>
        <b/>
        <sz val="12"/>
        <color rgb="FFFF0000"/>
        <rFont val="Calibri"/>
        <family val="2"/>
        <scheme val="minor"/>
      </rPr>
      <t>red</t>
    </r>
    <r>
      <rPr>
        <b/>
        <sz val="12"/>
        <color theme="1"/>
        <rFont val="Calibri"/>
        <family val="2"/>
        <scheme val="minor"/>
      </rPr>
      <t xml:space="preserve"> if not.</t>
    </r>
  </si>
  <si>
    <t>UNDP</t>
  </si>
  <si>
    <t>UNWOMEN</t>
  </si>
  <si>
    <t>I-WATCH</t>
  </si>
  <si>
    <t>National anti-corruption and integrity institutions and social accountability frameworks and mechanisms enable greater and more inclusive citizen participation and gender and youth-oriented public service delivery</t>
  </si>
  <si>
    <t xml:space="preserve">Rollout and implementation of laws and policies for integrity and accountability,  responses strengthened </t>
  </si>
  <si>
    <t>Simplify and disseminate existing legislation and frameworks on integrity, and accountability and citizen participation</t>
  </si>
  <si>
    <t>Support training of personnel of integrity institutions and the judiciary on legislation and accountability instruments</t>
  </si>
  <si>
    <t>Strengthen the presence of integrity institutions to access counties and districts by supporting the deployment of anti-corruption officers to investigate corruption cases and use the e-platform</t>
  </si>
  <si>
    <t xml:space="preserve">Capacity of CSOs and citizens improved to engage with national institutions on integrity and accountability </t>
  </si>
  <si>
    <t xml:space="preserve">Expand and strengthen opportunities for dialogue between national integrity institutions and CSOs (incl. advocacy for sustainability of National Integrity Forum) </t>
  </si>
  <si>
    <t>Raise citizen awareness of anti-corruption and accountability frameworks through engagement with CSOs, women’s rights organisations and local leaders</t>
  </si>
  <si>
    <t>Support civil society including women and youth groups to monitor and report on key national commitments and frameworks related to peace, governance, and transparency</t>
  </si>
  <si>
    <t>Strengthen the online citizens feedback and reporting mechanism on corruption and expand to SMS services</t>
  </si>
  <si>
    <t>Train and establish a network of CSOs and media practitioners to monitor and investigate corruption cases and the awarding of public contracts in counties and produce credible and verifiable reporting</t>
  </si>
  <si>
    <t xml:space="preserve">Support CSOs and women's rights organizations to track cases under investigation and development of rewards system through score cards and ranking of institutions </t>
  </si>
  <si>
    <t xml:space="preserve">Social accountability/accountability mechanisms within County Councils and County Service Centers are enhanced </t>
  </si>
  <si>
    <t>Conduct gender analyses on youth and women meaningful participation in the county councils and on gender and age-related differences and barriers in accessing services at county level</t>
  </si>
  <si>
    <t>Support to mainstreaming gender and inclusion in County Development Agendas and County Service Centers</t>
  </si>
  <si>
    <t>Provide capacity building for County Councils in the areas developing planning, budget formulation approvals and financial management</t>
  </si>
  <si>
    <t>Support citizens including women and youth groups and leaders including peace hut women and community influencers to know and claim their rights around county development planning and service delivery and to monitor and report on the extent to which they are gender and youth oriented</t>
  </si>
  <si>
    <t xml:space="preserve">Support civil society to engage in dialogue and advocacy (meetings, debates, and public hearings) between policy makers and community/district/county leaderships, young women, men, rural women on debates and dialogues to advocate for accountable governance and gender and youth responsive service provision </t>
  </si>
  <si>
    <t>Support civil society, particularly women and youth groups, and the media/community radios to design and implement public awareness and mobilization campaigns on the LGA, Revenue Sharing Act, and County Reconciliation Plans, and County Service Centers</t>
  </si>
  <si>
    <t>Distribution list will be prepared and reflect at least 40% women representation</t>
  </si>
  <si>
    <t>Training will target equal representation of women</t>
  </si>
  <si>
    <t>Selected and deployed anticorruption personnel will target an equal representation of men and women</t>
  </si>
  <si>
    <t>Forum will integrate equal number of men and women into dialogues and ensure gender mainstreaming of advocacy.</t>
  </si>
  <si>
    <t>Awareness will particularly target women taking into consideration that they bear the greatest economic brunt of poverty.</t>
  </si>
  <si>
    <t>Men, women and youths will be integrated into this response</t>
  </si>
  <si>
    <t>opportunities and spaces will be created to ensure that men and women receive adequate capactiy and pariticipation</t>
  </si>
  <si>
    <t>This activity will target men, women and youth for public awareness and mobilisation campaigns</t>
  </si>
  <si>
    <t xml:space="preserve">CSO development and rollout of advocacy campaign based on periodic feedback from LACC and online platform to seek resolution to cases and reduce incidences of corruption </t>
  </si>
  <si>
    <t>Advocacy strategy will mainstream gender and implmentation will target representation of  equal men and women</t>
  </si>
  <si>
    <t>Epndeded e-Platform and SMS services will be accessible to  to both  men and women</t>
  </si>
  <si>
    <t xml:space="preserve">M&amp;E cost is 5% from the total budget. </t>
  </si>
  <si>
    <t xml:space="preserve">These are intersectional gender analysis, which also account for gender differences amongst youth. Addressing GEWE is the main purpose of this activity.  </t>
  </si>
  <si>
    <t>Mainstreaming gender is a significant objective of this activity. This is done through an intersectional approach which also considers the inclusion of groups marginalized also on the basis of age and ability.</t>
  </si>
  <si>
    <t>Women and youth are targetted so that they know and clain their rights. This activity aims at the promotion of gender- and youth-sensitive service delivery, though includes citizens who do not know/are able to claim their rights based on other identities.</t>
  </si>
  <si>
    <t>This activity will include a focus on the inclusion of women and youth in dialogue with (mostly male) dutybearers towards changes in gender and social norms that inhibit the inclusion of women and youth in governance and in gender and youth responsive service provision.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</si>
</sst>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quot;$&quot;#,##0.00;[Red]\-&quot;$&quot;#,##0.00"/>
    <numFmt numFmtId="165" formatCode="_-&quot;$&quot;* #,##0.00_-;\-&quot;$&quot;* #,##0.00_-;_-&quot;$&quot;* &quot;-&quot;??_-;_-@_-"/>
  </numFmts>
  <fonts count="32"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12"/>
      <color rgb="FF000000"/>
      <name val="Calibri"/>
      <family val="2"/>
      <scheme val="minor"/>
    </font>
    <font>
      <b/>
      <sz val="14"/>
      <color theme="1"/>
      <name val="Calibri"/>
      <family val="2"/>
      <scheme val="minor"/>
    </font>
    <font>
      <sz val="14"/>
      <color theme="1"/>
      <name val="Calibri"/>
      <family val="2"/>
      <scheme val="minor"/>
    </font>
    <font>
      <b/>
      <sz val="24"/>
      <color rgb="FF00B0F0"/>
      <name val="Calibri"/>
      <family val="2"/>
      <scheme val="minor"/>
    </font>
    <font>
      <b/>
      <u/>
      <sz val="18"/>
      <color theme="1"/>
      <name val="Calibri"/>
      <family val="2"/>
      <scheme val="minor"/>
    </font>
    <font>
      <i/>
      <sz val="14"/>
      <color theme="1"/>
      <name val="Calibri"/>
      <family val="2"/>
      <scheme val="minor"/>
    </font>
    <font>
      <sz val="12"/>
      <color theme="1"/>
      <name val="Times New Roman"/>
      <family val="1"/>
    </font>
    <font>
      <sz val="12"/>
      <name val="Calibri"/>
      <family val="2"/>
      <scheme val="minor"/>
    </font>
    <font>
      <b/>
      <sz val="12"/>
      <name val="Calibri"/>
      <family val="2"/>
      <scheme val="minor"/>
    </font>
    <font>
      <b/>
      <sz val="1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D9D9D9"/>
        <bgColor rgb="FF000000"/>
      </patternFill>
    </fill>
    <fill>
      <patternFill patternType="solid">
        <fgColor theme="0"/>
        <bgColor rgb="FF000000"/>
      </patternFill>
    </fill>
    <fill>
      <patternFill patternType="solid">
        <fgColor theme="9" tint="0.39997558519241921"/>
        <bgColor indexed="64"/>
      </patternFill>
    </fill>
  </fills>
  <borders count="5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bottom style="thin">
        <color indexed="64"/>
      </bottom>
      <diagonal/>
    </border>
  </borders>
  <cellStyleXfs count="4">
    <xf numFmtId="0" fontId="0" fillId="0" borderId="0"/>
    <xf numFmtId="44"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cellStyleXfs>
  <cellXfs count="335">
    <xf numFmtId="0" fontId="0" fillId="0" borderId="0" xfId="0"/>
    <xf numFmtId="0" fontId="0" fillId="0" borderId="0" xfId="0" applyBorder="1"/>
    <xf numFmtId="0" fontId="10" fillId="0" borderId="0" xfId="0" applyFont="1" applyFill="1" applyBorder="1" applyAlignment="1">
      <alignment vertical="center" wrapText="1"/>
    </xf>
    <xf numFmtId="0" fontId="7" fillId="0" borderId="0" xfId="0" applyFont="1" applyFill="1" applyBorder="1" applyAlignment="1">
      <alignment vertical="center" wrapText="1"/>
    </xf>
    <xf numFmtId="0" fontId="7" fillId="0" borderId="0" xfId="0" applyFont="1" applyFill="1" applyBorder="1" applyAlignment="1" applyProtection="1">
      <alignment vertical="center" wrapText="1"/>
      <protection locked="0"/>
    </xf>
    <xf numFmtId="0" fontId="10" fillId="0" borderId="0" xfId="0" applyFont="1" applyFill="1" applyBorder="1" applyAlignment="1" applyProtection="1">
      <alignment vertical="center" wrapText="1"/>
      <protection locked="0"/>
    </xf>
    <xf numFmtId="0" fontId="11" fillId="0" borderId="0" xfId="0" applyFont="1" applyFill="1" applyBorder="1" applyAlignment="1">
      <alignment vertical="center" wrapText="1"/>
    </xf>
    <xf numFmtId="0" fontId="7" fillId="3" borderId="0" xfId="0" applyFont="1" applyFill="1" applyBorder="1" applyAlignment="1" applyProtection="1">
      <alignment vertical="center" wrapText="1"/>
    </xf>
    <xf numFmtId="44" fontId="7" fillId="0" borderId="0" xfId="0" applyNumberFormat="1" applyFont="1" applyFill="1" applyBorder="1" applyAlignment="1">
      <alignment vertical="center" wrapText="1"/>
    </xf>
    <xf numFmtId="9" fontId="7" fillId="2" borderId="9" xfId="2" applyFont="1" applyFill="1" applyBorder="1" applyAlignment="1">
      <alignment vertical="center" wrapText="1"/>
    </xf>
    <xf numFmtId="0" fontId="7" fillId="2" borderId="12" xfId="0" applyFont="1" applyFill="1" applyBorder="1" applyAlignment="1">
      <alignment vertical="center" wrapText="1"/>
    </xf>
    <xf numFmtId="44" fontId="10" fillId="3" borderId="0" xfId="1" applyFont="1" applyFill="1" applyBorder="1" applyAlignment="1" applyProtection="1">
      <alignment horizontal="center" vertical="center" wrapText="1"/>
      <protection locked="0"/>
    </xf>
    <xf numFmtId="0" fontId="10" fillId="3" borderId="0" xfId="0" applyFont="1" applyFill="1" applyBorder="1" applyAlignment="1" applyProtection="1">
      <alignment vertical="center" wrapText="1"/>
      <protection locked="0"/>
    </xf>
    <xf numFmtId="0" fontId="10" fillId="3" borderId="0" xfId="0" applyFont="1" applyFill="1" applyBorder="1" applyAlignment="1" applyProtection="1">
      <alignment horizontal="left" vertical="top" wrapText="1"/>
      <protection locked="0"/>
    </xf>
    <xf numFmtId="0" fontId="10" fillId="3" borderId="0" xfId="0" applyFont="1" applyFill="1" applyBorder="1" applyAlignment="1">
      <alignment horizontal="center" vertical="center" wrapText="1"/>
    </xf>
    <xf numFmtId="0" fontId="7" fillId="3" borderId="0" xfId="0" applyFont="1" applyFill="1" applyBorder="1" applyAlignment="1" applyProtection="1">
      <alignment vertical="center" wrapText="1"/>
      <protection locked="0"/>
    </xf>
    <xf numFmtId="0" fontId="10" fillId="3" borderId="0" xfId="0" applyFont="1" applyFill="1" applyBorder="1" applyAlignment="1">
      <alignment vertical="center" wrapText="1"/>
    </xf>
    <xf numFmtId="0" fontId="10" fillId="3" borderId="3" xfId="0" applyFont="1" applyFill="1" applyBorder="1" applyAlignment="1" applyProtection="1">
      <alignment vertical="center" wrapText="1"/>
      <protection locked="0"/>
    </xf>
    <xf numFmtId="0" fontId="10" fillId="0" borderId="3" xfId="0" applyFont="1" applyBorder="1" applyAlignment="1" applyProtection="1">
      <alignment horizontal="left" vertical="top" wrapText="1"/>
      <protection locked="0"/>
    </xf>
    <xf numFmtId="44" fontId="15" fillId="0" borderId="0" xfId="1" applyFont="1" applyFill="1" applyBorder="1" applyAlignment="1" applyProtection="1">
      <alignment vertical="center" wrapText="1"/>
    </xf>
    <xf numFmtId="44" fontId="10" fillId="0" borderId="3" xfId="1" applyNumberFormat="1" applyFont="1" applyBorder="1" applyAlignment="1" applyProtection="1">
      <alignment horizontal="center" vertical="center" wrapText="1"/>
      <protection locked="0"/>
    </xf>
    <xf numFmtId="44" fontId="10" fillId="3" borderId="3" xfId="1" applyNumberFormat="1" applyFont="1" applyFill="1" applyBorder="1" applyAlignment="1" applyProtection="1">
      <alignment horizontal="center" vertical="center" wrapText="1"/>
      <protection locked="0"/>
    </xf>
    <xf numFmtId="44" fontId="7" fillId="2" borderId="3" xfId="1" applyNumberFormat="1" applyFont="1" applyFill="1" applyBorder="1" applyAlignment="1" applyProtection="1">
      <alignment horizontal="center" vertical="center" wrapText="1"/>
    </xf>
    <xf numFmtId="0" fontId="12" fillId="2" borderId="8" xfId="0" applyFont="1" applyFill="1" applyBorder="1" applyAlignment="1" applyProtection="1">
      <alignment vertical="center" wrapText="1"/>
    </xf>
    <xf numFmtId="44" fontId="12" fillId="3" borderId="0" xfId="1" applyFont="1" applyFill="1" applyBorder="1" applyAlignment="1" applyProtection="1">
      <alignment vertical="center" wrapText="1"/>
    </xf>
    <xf numFmtId="44" fontId="7" fillId="2" borderId="5" xfId="1" applyNumberFormat="1" applyFont="1" applyFill="1" applyBorder="1" applyAlignment="1" applyProtection="1">
      <alignment horizontal="center" vertical="center" wrapText="1"/>
    </xf>
    <xf numFmtId="44" fontId="10" fillId="3" borderId="0" xfId="1" applyFont="1" applyFill="1" applyBorder="1" applyAlignment="1" applyProtection="1">
      <alignment vertical="center" wrapText="1"/>
    </xf>
    <xf numFmtId="44" fontId="10" fillId="3" borderId="0" xfId="1" applyFont="1" applyFill="1" applyBorder="1" applyAlignment="1" applyProtection="1">
      <alignment vertical="center" wrapText="1"/>
      <protection locked="0"/>
    </xf>
    <xf numFmtId="0" fontId="10" fillId="3" borderId="0" xfId="0" applyFont="1" applyFill="1" applyBorder="1" applyAlignment="1" applyProtection="1">
      <alignment vertical="center" wrapText="1"/>
    </xf>
    <xf numFmtId="0" fontId="7" fillId="2" borderId="8" xfId="0" applyFont="1" applyFill="1" applyBorder="1" applyAlignment="1">
      <alignment vertical="center" wrapText="1"/>
    </xf>
    <xf numFmtId="44" fontId="10" fillId="0" borderId="3" xfId="1" applyFont="1" applyBorder="1" applyAlignment="1" applyProtection="1">
      <alignment vertical="center" wrapText="1"/>
      <protection locked="0"/>
    </xf>
    <xf numFmtId="0" fontId="7" fillId="2" borderId="8" xfId="0" applyFont="1" applyFill="1" applyBorder="1" applyAlignment="1" applyProtection="1">
      <alignment vertical="center" wrapText="1"/>
    </xf>
    <xf numFmtId="0" fontId="7" fillId="2" borderId="12" xfId="0" applyFont="1" applyFill="1" applyBorder="1" applyAlignment="1" applyProtection="1">
      <alignment vertical="center" wrapText="1"/>
    </xf>
    <xf numFmtId="0" fontId="12" fillId="2" borderId="8" xfId="0" applyFont="1" applyFill="1" applyBorder="1" applyAlignment="1" applyProtection="1">
      <alignment vertical="center" wrapText="1"/>
      <protection locked="0"/>
    </xf>
    <xf numFmtId="0" fontId="7" fillId="3" borderId="0" xfId="0" applyFont="1" applyFill="1" applyBorder="1" applyAlignment="1">
      <alignment vertical="center" wrapText="1"/>
    </xf>
    <xf numFmtId="44" fontId="7" fillId="3" borderId="0" xfId="0" applyNumberFormat="1" applyFont="1" applyFill="1" applyBorder="1" applyAlignment="1">
      <alignment vertical="center" wrapText="1"/>
    </xf>
    <xf numFmtId="0" fontId="0" fillId="3" borderId="0" xfId="0" applyFont="1" applyFill="1" applyBorder="1" applyAlignment="1">
      <alignment horizontal="center" vertical="center" wrapText="1"/>
    </xf>
    <xf numFmtId="0" fontId="18" fillId="0" borderId="0" xfId="0" applyFont="1" applyBorder="1" applyAlignment="1">
      <alignment wrapText="1"/>
    </xf>
    <xf numFmtId="0" fontId="19" fillId="0" borderId="0" xfId="0" applyFont="1" applyBorder="1" applyAlignment="1">
      <alignment wrapText="1"/>
    </xf>
    <xf numFmtId="0" fontId="0" fillId="0" borderId="0" xfId="0" applyFont="1" applyBorder="1" applyAlignment="1">
      <alignment wrapText="1"/>
    </xf>
    <xf numFmtId="0" fontId="0" fillId="3" borderId="0" xfId="0" applyFont="1" applyFill="1" applyBorder="1" applyAlignment="1">
      <alignment wrapText="1"/>
    </xf>
    <xf numFmtId="0" fontId="0" fillId="0" borderId="0" xfId="0" applyFont="1" applyFill="1" applyBorder="1" applyAlignment="1">
      <alignment wrapText="1"/>
    </xf>
    <xf numFmtId="0" fontId="7" fillId="0" borderId="0" xfId="0" applyFont="1" applyFill="1" applyBorder="1" applyAlignment="1">
      <alignment horizontal="center" vertical="center" wrapText="1"/>
    </xf>
    <xf numFmtId="9" fontId="7" fillId="3" borderId="0" xfId="2" applyFont="1" applyFill="1" applyBorder="1" applyAlignment="1">
      <alignment wrapText="1"/>
    </xf>
    <xf numFmtId="0" fontId="8" fillId="3" borderId="0" xfId="0" applyFont="1" applyFill="1" applyBorder="1" applyAlignment="1">
      <alignment horizontal="center" vertical="center" wrapText="1"/>
    </xf>
    <xf numFmtId="44" fontId="7" fillId="3" borderId="0" xfId="2" applyNumberFormat="1" applyFont="1" applyFill="1" applyBorder="1" applyAlignment="1">
      <alignment wrapText="1"/>
    </xf>
    <xf numFmtId="0" fontId="10" fillId="3" borderId="3" xfId="0" applyFont="1" applyFill="1" applyBorder="1" applyAlignment="1" applyProtection="1">
      <alignment horizontal="left" vertical="top" wrapText="1"/>
      <protection locked="0"/>
    </xf>
    <xf numFmtId="0" fontId="14" fillId="0" borderId="0" xfId="0" applyFont="1" applyFill="1" applyBorder="1" applyAlignment="1" applyProtection="1">
      <alignment horizontal="center" vertical="center" wrapText="1"/>
    </xf>
    <xf numFmtId="0" fontId="10" fillId="2" borderId="3" xfId="0" applyFont="1" applyFill="1" applyBorder="1" applyAlignment="1" applyProtection="1">
      <alignment horizontal="center" vertical="center" wrapText="1"/>
    </xf>
    <xf numFmtId="0" fontId="7" fillId="3" borderId="0" xfId="0" applyFont="1" applyFill="1" applyBorder="1" applyAlignment="1">
      <alignment horizontal="left" wrapText="1"/>
    </xf>
    <xf numFmtId="44" fontId="7" fillId="0" borderId="0" xfId="1" applyFont="1" applyFill="1" applyBorder="1" applyAlignment="1" applyProtection="1">
      <alignment vertical="center" wrapText="1"/>
    </xf>
    <xf numFmtId="44" fontId="10" fillId="0" borderId="0" xfId="1" applyNumberFormat="1" applyFont="1" applyFill="1" applyBorder="1" applyAlignment="1" applyProtection="1">
      <alignment horizontal="center" vertical="center" wrapText="1"/>
    </xf>
    <xf numFmtId="44" fontId="10" fillId="0" borderId="0" xfId="1" applyFont="1" applyFill="1" applyBorder="1" applyAlignment="1" applyProtection="1">
      <alignment horizontal="center" vertical="center" wrapText="1"/>
    </xf>
    <xf numFmtId="44" fontId="7" fillId="0" borderId="0" xfId="1" applyFont="1" applyFill="1" applyBorder="1" applyAlignment="1" applyProtection="1">
      <alignment horizontal="center" vertical="center" wrapText="1"/>
    </xf>
    <xf numFmtId="0" fontId="11" fillId="2" borderId="3" xfId="0" applyFont="1" applyFill="1" applyBorder="1" applyAlignment="1" applyProtection="1">
      <alignment vertical="center" wrapText="1"/>
    </xf>
    <xf numFmtId="0" fontId="11" fillId="2" borderId="3" xfId="0" applyFont="1" applyFill="1" applyBorder="1" applyAlignment="1" applyProtection="1">
      <alignment vertical="center" wrapText="1"/>
      <protection locked="0"/>
    </xf>
    <xf numFmtId="0" fontId="10" fillId="0" borderId="0" xfId="0" applyFont="1" applyBorder="1" applyAlignment="1">
      <alignment wrapText="1"/>
    </xf>
    <xf numFmtId="0" fontId="10" fillId="3" borderId="0" xfId="0" applyFont="1" applyFill="1" applyBorder="1" applyAlignment="1">
      <alignment wrapText="1"/>
    </xf>
    <xf numFmtId="44" fontId="7" fillId="4" borderId="3" xfId="1" applyFont="1" applyFill="1" applyBorder="1" applyAlignment="1" applyProtection="1">
      <alignment wrapText="1"/>
    </xf>
    <xf numFmtId="0" fontId="10" fillId="0" borderId="0" xfId="0" applyFont="1" applyFill="1" applyBorder="1" applyAlignment="1">
      <alignment wrapText="1"/>
    </xf>
    <xf numFmtId="44" fontId="10" fillId="3" borderId="0" xfId="0" applyNumberFormat="1" applyFont="1" applyFill="1" applyBorder="1" applyAlignment="1">
      <alignment vertical="center" wrapText="1"/>
    </xf>
    <xf numFmtId="44" fontId="7" fillId="0" borderId="0" xfId="0" applyNumberFormat="1" applyFont="1" applyFill="1" applyBorder="1" applyAlignment="1">
      <alignment wrapText="1"/>
    </xf>
    <xf numFmtId="44" fontId="11" fillId="0" borderId="0" xfId="1" applyFont="1" applyFill="1" applyBorder="1" applyAlignment="1">
      <alignment horizontal="right" vertical="center" wrapText="1"/>
    </xf>
    <xf numFmtId="44" fontId="7" fillId="2" borderId="3" xfId="0" applyNumberFormat="1" applyFont="1" applyFill="1" applyBorder="1" applyAlignment="1">
      <alignment wrapText="1"/>
    </xf>
    <xf numFmtId="0" fontId="11" fillId="2" borderId="39" xfId="0" applyFont="1" applyFill="1" applyBorder="1" applyAlignment="1" applyProtection="1">
      <alignment vertical="center" wrapText="1"/>
    </xf>
    <xf numFmtId="44" fontId="7" fillId="2" borderId="39" xfId="0" applyNumberFormat="1" applyFont="1" applyFill="1" applyBorder="1" applyAlignment="1">
      <alignment wrapText="1"/>
    </xf>
    <xf numFmtId="0" fontId="7" fillId="2" borderId="13" xfId="0" applyFont="1" applyFill="1" applyBorder="1" applyAlignment="1">
      <alignment horizontal="left" wrapText="1"/>
    </xf>
    <xf numFmtId="44" fontId="7" fillId="2" borderId="13" xfId="0" applyNumberFormat="1" applyFont="1" applyFill="1" applyBorder="1" applyAlignment="1">
      <alignment horizontal="center" wrapText="1"/>
    </xf>
    <xf numFmtId="44" fontId="7" fillId="2" borderId="13" xfId="0" applyNumberFormat="1" applyFont="1" applyFill="1" applyBorder="1" applyAlignment="1">
      <alignment wrapText="1"/>
    </xf>
    <xf numFmtId="44" fontId="7" fillId="4" borderId="3" xfId="1" applyNumberFormat="1" applyFont="1" applyFill="1" applyBorder="1" applyAlignment="1">
      <alignment wrapText="1"/>
    </xf>
    <xf numFmtId="0" fontId="7" fillId="3" borderId="40" xfId="0" applyFont="1" applyFill="1" applyBorder="1" applyAlignment="1">
      <alignment horizontal="left" wrapText="1"/>
    </xf>
    <xf numFmtId="0" fontId="7" fillId="3" borderId="41" xfId="0" applyFont="1" applyFill="1" applyBorder="1" applyAlignment="1">
      <alignment horizontal="left" wrapText="1"/>
    </xf>
    <xf numFmtId="0" fontId="7" fillId="3" borderId="42" xfId="0" applyFont="1" applyFill="1" applyBorder="1" applyAlignment="1">
      <alignment horizontal="left" wrapText="1"/>
    </xf>
    <xf numFmtId="44" fontId="7" fillId="3" borderId="4" xfId="1" applyFont="1" applyFill="1" applyBorder="1" applyAlignment="1" applyProtection="1">
      <alignment wrapText="1"/>
    </xf>
    <xf numFmtId="44" fontId="7" fillId="3" borderId="1" xfId="1" applyNumberFormat="1" applyFont="1" applyFill="1" applyBorder="1" applyAlignment="1">
      <alignment wrapText="1"/>
    </xf>
    <xf numFmtId="44" fontId="7" fillId="3" borderId="2" xfId="0" applyNumberFormat="1" applyFont="1" applyFill="1" applyBorder="1" applyAlignment="1">
      <alignment wrapText="1"/>
    </xf>
    <xf numFmtId="44" fontId="7" fillId="3" borderId="1" xfId="1" applyFont="1" applyFill="1" applyBorder="1" applyAlignment="1" applyProtection="1">
      <alignment wrapText="1"/>
    </xf>
    <xf numFmtId="0" fontId="10" fillId="3" borderId="1" xfId="0" applyFont="1" applyFill="1" applyBorder="1" applyAlignment="1" applyProtection="1">
      <alignment vertical="center" wrapText="1"/>
      <protection locked="0"/>
    </xf>
    <xf numFmtId="0" fontId="7" fillId="3" borderId="3" xfId="0" applyFont="1" applyFill="1" applyBorder="1" applyAlignment="1" applyProtection="1">
      <alignment horizontal="center" vertical="center" wrapText="1"/>
      <protection locked="0"/>
    </xf>
    <xf numFmtId="44" fontId="7" fillId="2" borderId="38" xfId="0" applyNumberFormat="1" applyFont="1" applyFill="1" applyBorder="1" applyAlignment="1">
      <alignment wrapText="1"/>
    </xf>
    <xf numFmtId="44" fontId="7" fillId="2" borderId="9" xfId="0" applyNumberFormat="1" applyFont="1" applyFill="1" applyBorder="1" applyAlignment="1">
      <alignment wrapText="1"/>
    </xf>
    <xf numFmtId="0" fontId="7" fillId="2" borderId="11" xfId="0" applyFont="1" applyFill="1" applyBorder="1" applyAlignment="1">
      <alignment horizontal="center" wrapText="1"/>
    </xf>
    <xf numFmtId="44" fontId="10" fillId="2" borderId="39" xfId="0" applyNumberFormat="1" applyFont="1" applyFill="1" applyBorder="1" applyAlignment="1">
      <alignment wrapText="1"/>
    </xf>
    <xf numFmtId="44" fontId="7" fillId="2" borderId="34" xfId="0" applyNumberFormat="1" applyFont="1" applyFill="1" applyBorder="1" applyAlignment="1">
      <alignment wrapText="1"/>
    </xf>
    <xf numFmtId="44" fontId="10" fillId="2" borderId="13" xfId="0" applyNumberFormat="1" applyFont="1" applyFill="1" applyBorder="1" applyAlignment="1">
      <alignment wrapText="1"/>
    </xf>
    <xf numFmtId="0" fontId="10" fillId="0" borderId="0" xfId="0" applyFont="1"/>
    <xf numFmtId="0" fontId="20" fillId="0" borderId="0" xfId="0" applyFont="1" applyAlignment="1"/>
    <xf numFmtId="49" fontId="0" fillId="0" borderId="0" xfId="0" applyNumberFormat="1"/>
    <xf numFmtId="0" fontId="20" fillId="0" borderId="0" xfId="0" applyFont="1" applyAlignment="1">
      <alignment vertical="center"/>
    </xf>
    <xf numFmtId="49" fontId="21" fillId="0" borderId="0" xfId="0" applyNumberFormat="1" applyFont="1" applyAlignment="1">
      <alignment horizontal="left"/>
    </xf>
    <xf numFmtId="49" fontId="21" fillId="0" borderId="0" xfId="0" applyNumberFormat="1" applyFont="1" applyAlignment="1">
      <alignment horizontal="left" wrapText="1"/>
    </xf>
    <xf numFmtId="49" fontId="21" fillId="0" borderId="0" xfId="0" applyNumberFormat="1" applyFont="1" applyFill="1" applyAlignment="1">
      <alignment horizontal="left" wrapText="1"/>
    </xf>
    <xf numFmtId="0" fontId="8" fillId="2" borderId="10" xfId="0" applyFont="1" applyFill="1" applyBorder="1" applyAlignment="1"/>
    <xf numFmtId="0" fontId="8" fillId="2" borderId="8" xfId="0" applyFont="1" applyFill="1" applyBorder="1"/>
    <xf numFmtId="0" fontId="8" fillId="2" borderId="3" xfId="0" applyFont="1" applyFill="1" applyBorder="1"/>
    <xf numFmtId="0" fontId="8" fillId="2" borderId="9" xfId="0" applyFont="1" applyFill="1" applyBorder="1" applyAlignment="1"/>
    <xf numFmtId="0" fontId="0" fillId="2" borderId="8" xfId="0" applyFill="1" applyBorder="1" applyAlignment="1">
      <alignment vertical="center" wrapText="1"/>
    </xf>
    <xf numFmtId="9" fontId="0" fillId="2" borderId="3" xfId="2" applyFont="1" applyFill="1" applyBorder="1" applyAlignment="1">
      <alignment vertical="center"/>
    </xf>
    <xf numFmtId="44"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2" xfId="0" applyFill="1" applyBorder="1"/>
    <xf numFmtId="44" fontId="0" fillId="2" borderId="14" xfId="0" applyNumberFormat="1" applyFill="1" applyBorder="1" applyAlignment="1">
      <alignment vertical="center"/>
    </xf>
    <xf numFmtId="44" fontId="10" fillId="0" borderId="39" xfId="0" applyNumberFormat="1" applyFont="1" applyBorder="1" applyAlignment="1" applyProtection="1">
      <alignment wrapText="1"/>
      <protection locked="0"/>
    </xf>
    <xf numFmtId="44" fontId="10" fillId="3" borderId="39" xfId="1" applyNumberFormat="1" applyFont="1" applyFill="1" applyBorder="1" applyAlignment="1" applyProtection="1">
      <alignment horizontal="center" vertical="center" wrapText="1"/>
      <protection locked="0"/>
    </xf>
    <xf numFmtId="44" fontId="10" fillId="0" borderId="3" xfId="0" applyNumberFormat="1" applyFont="1" applyBorder="1" applyAlignment="1" applyProtection="1">
      <alignment wrapText="1"/>
      <protection locked="0"/>
    </xf>
    <xf numFmtId="0" fontId="7" fillId="2" borderId="3" xfId="0" applyFont="1" applyFill="1" applyBorder="1" applyAlignment="1" applyProtection="1">
      <alignment vertical="center" wrapText="1"/>
    </xf>
    <xf numFmtId="44" fontId="10" fillId="2" borderId="3" xfId="0" applyNumberFormat="1" applyFont="1" applyFill="1" applyBorder="1" applyAlignment="1" applyProtection="1">
      <alignment vertical="center" wrapText="1"/>
    </xf>
    <xf numFmtId="0" fontId="7" fillId="2" borderId="8"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44" fontId="7" fillId="2" borderId="3" xfId="1" applyFont="1" applyFill="1" applyBorder="1" applyAlignment="1" applyProtection="1">
      <alignment vertical="center" wrapText="1"/>
    </xf>
    <xf numFmtId="44" fontId="7" fillId="2" borderId="4" xfId="1" applyFont="1" applyFill="1" applyBorder="1" applyAlignment="1" applyProtection="1">
      <alignment vertical="center" wrapText="1"/>
    </xf>
    <xf numFmtId="44" fontId="7" fillId="2" borderId="13" xfId="1" applyFont="1" applyFill="1" applyBorder="1" applyAlignment="1" applyProtection="1">
      <alignment vertical="center" wrapText="1"/>
    </xf>
    <xf numFmtId="9" fontId="7" fillId="2" borderId="14" xfId="2" applyFont="1" applyFill="1" applyBorder="1" applyAlignment="1" applyProtection="1">
      <alignment vertical="center" wrapText="1"/>
    </xf>
    <xf numFmtId="0" fontId="8" fillId="2" borderId="28" xfId="0" applyFont="1" applyFill="1" applyBorder="1" applyAlignment="1" applyProtection="1">
      <alignment horizontal="left" vertical="center" wrapText="1"/>
    </xf>
    <xf numFmtId="44" fontId="7" fillId="2" borderId="16" xfId="0" applyNumberFormat="1" applyFont="1" applyFill="1" applyBorder="1" applyAlignment="1" applyProtection="1">
      <alignment vertical="center" wrapText="1"/>
    </xf>
    <xf numFmtId="0" fontId="8" fillId="2" borderId="8" xfId="0" applyFont="1" applyFill="1" applyBorder="1" applyAlignment="1" applyProtection="1">
      <alignment horizontal="left" vertical="center" wrapText="1"/>
    </xf>
    <xf numFmtId="44" fontId="7" fillId="2" borderId="9" xfId="2" applyNumberFormat="1" applyFont="1" applyFill="1" applyBorder="1" applyAlignment="1" applyProtection="1">
      <alignment wrapText="1"/>
    </xf>
    <xf numFmtId="0" fontId="0" fillId="2" borderId="8" xfId="0" applyFill="1" applyBorder="1" applyAlignment="1">
      <alignment vertical="top" wrapText="1"/>
    </xf>
    <xf numFmtId="0" fontId="0" fillId="2" borderId="8" xfId="0" applyFill="1" applyBorder="1" applyAlignment="1">
      <alignment vertical="top"/>
    </xf>
    <xf numFmtId="0" fontId="0" fillId="2" borderId="12" xfId="0" applyFill="1" applyBorder="1" applyAlignment="1">
      <alignment vertical="top"/>
    </xf>
    <xf numFmtId="49" fontId="10" fillId="0" borderId="3" xfId="1" applyNumberFormat="1" applyFont="1" applyBorder="1" applyAlignment="1" applyProtection="1">
      <alignment horizontal="left" wrapText="1"/>
      <protection locked="0"/>
    </xf>
    <xf numFmtId="49" fontId="10" fillId="3" borderId="3" xfId="1" applyNumberFormat="1" applyFont="1" applyFill="1" applyBorder="1" applyAlignment="1" applyProtection="1">
      <alignment horizontal="left" wrapText="1"/>
      <protection locked="0"/>
    </xf>
    <xf numFmtId="44" fontId="7" fillId="2" borderId="3" xfId="1" applyFont="1" applyFill="1" applyBorder="1" applyAlignment="1" applyProtection="1">
      <alignment horizontal="center" vertical="center" wrapText="1"/>
    </xf>
    <xf numFmtId="44" fontId="10" fillId="2" borderId="3" xfId="1" applyFont="1" applyFill="1" applyBorder="1" applyAlignment="1" applyProtection="1">
      <alignment vertical="center" wrapText="1"/>
    </xf>
    <xf numFmtId="0" fontId="10" fillId="2" borderId="8" xfId="0" applyFont="1" applyFill="1" applyBorder="1" applyAlignment="1" applyProtection="1">
      <alignment vertical="center" wrapText="1"/>
    </xf>
    <xf numFmtId="44" fontId="10" fillId="2" borderId="9" xfId="0" applyNumberFormat="1" applyFont="1" applyFill="1" applyBorder="1" applyAlignment="1" applyProtection="1">
      <alignment vertical="center" wrapText="1"/>
    </xf>
    <xf numFmtId="44" fontId="7" fillId="2" borderId="14" xfId="1" applyFont="1" applyFill="1" applyBorder="1" applyAlignment="1" applyProtection="1">
      <alignment vertical="center" wrapText="1"/>
    </xf>
    <xf numFmtId="49" fontId="10" fillId="0" borderId="3" xfId="0" applyNumberFormat="1" applyFont="1" applyBorder="1" applyAlignment="1" applyProtection="1">
      <alignment horizontal="left" wrapText="1"/>
      <protection locked="0"/>
    </xf>
    <xf numFmtId="0" fontId="10" fillId="3" borderId="2" xfId="0" applyFont="1" applyFill="1" applyBorder="1" applyAlignment="1" applyProtection="1">
      <alignment vertical="center" wrapText="1"/>
      <protection locked="0"/>
    </xf>
    <xf numFmtId="0" fontId="7" fillId="2" borderId="39" xfId="0" applyFont="1" applyFill="1" applyBorder="1" applyAlignment="1" applyProtection="1">
      <alignment vertical="center" wrapText="1"/>
    </xf>
    <xf numFmtId="0" fontId="7" fillId="4" borderId="3" xfId="0" applyFont="1" applyFill="1" applyBorder="1" applyAlignment="1" applyProtection="1">
      <alignment vertical="center" wrapText="1"/>
      <protection locked="0"/>
    </xf>
    <xf numFmtId="0" fontId="7" fillId="2" borderId="35" xfId="0" applyFont="1" applyFill="1" applyBorder="1" applyAlignment="1" applyProtection="1">
      <alignment vertical="center" wrapText="1"/>
    </xf>
    <xf numFmtId="44" fontId="7" fillId="2" borderId="40" xfId="1" applyFont="1" applyFill="1" applyBorder="1" applyAlignment="1" applyProtection="1">
      <alignment vertical="center" wrapText="1"/>
    </xf>
    <xf numFmtId="9" fontId="10" fillId="0" borderId="3" xfId="2" applyFont="1" applyBorder="1" applyAlignment="1" applyProtection="1">
      <alignment horizontal="center" vertical="center" wrapText="1"/>
      <protection locked="0"/>
    </xf>
    <xf numFmtId="9" fontId="10" fillId="3" borderId="3" xfId="2" applyFont="1" applyFill="1" applyBorder="1" applyAlignment="1" applyProtection="1">
      <alignment horizontal="center" vertical="center" wrapText="1"/>
      <protection locked="0"/>
    </xf>
    <xf numFmtId="9" fontId="10" fillId="0" borderId="3" xfId="2" applyFont="1" applyBorder="1" applyAlignment="1" applyProtection="1">
      <alignment vertical="center" wrapText="1"/>
      <protection locked="0"/>
    </xf>
    <xf numFmtId="44" fontId="10" fillId="2" borderId="3" xfId="1" applyNumberFormat="1" applyFont="1" applyFill="1" applyBorder="1" applyAlignment="1" applyProtection="1">
      <alignment horizontal="center" vertical="center" wrapText="1"/>
    </xf>
    <xf numFmtId="44" fontId="7" fillId="4" borderId="3" xfId="1" applyFont="1" applyFill="1" applyBorder="1" applyAlignment="1" applyProtection="1">
      <alignment vertical="center" wrapText="1"/>
    </xf>
    <xf numFmtId="44" fontId="7" fillId="2" borderId="4" xfId="0" applyNumberFormat="1" applyFont="1" applyFill="1" applyBorder="1" applyAlignment="1">
      <alignment wrapText="1"/>
    </xf>
    <xf numFmtId="44" fontId="7" fillId="3" borderId="1" xfId="0" applyNumberFormat="1" applyFont="1" applyFill="1" applyBorder="1" applyAlignment="1">
      <alignment wrapText="1"/>
    </xf>
    <xf numFmtId="44" fontId="10" fillId="2" borderId="3" xfId="0" applyNumberFormat="1" applyFont="1" applyFill="1" applyBorder="1" applyAlignment="1">
      <alignment wrapText="1"/>
    </xf>
    <xf numFmtId="44" fontId="10" fillId="2" borderId="3" xfId="1" applyNumberFormat="1" applyFont="1" applyFill="1" applyBorder="1" applyAlignment="1">
      <alignment wrapText="1"/>
    </xf>
    <xf numFmtId="44" fontId="10" fillId="2" borderId="8" xfId="1" applyFont="1" applyFill="1" applyBorder="1" applyAlignment="1" applyProtection="1">
      <alignment wrapText="1"/>
    </xf>
    <xf numFmtId="44" fontId="10" fillId="2" borderId="9" xfId="0" applyNumberFormat="1" applyFont="1" applyFill="1" applyBorder="1" applyAlignment="1">
      <alignment wrapText="1"/>
    </xf>
    <xf numFmtId="0" fontId="7" fillId="2" borderId="32" xfId="0" applyFont="1" applyFill="1" applyBorder="1" applyAlignment="1">
      <alignment wrapText="1"/>
    </xf>
    <xf numFmtId="44" fontId="7" fillId="2" borderId="33" xfId="0" applyNumberFormat="1" applyFont="1" applyFill="1" applyBorder="1" applyAlignment="1">
      <alignment wrapText="1"/>
    </xf>
    <xf numFmtId="0" fontId="10" fillId="2" borderId="12" xfId="0" applyFont="1" applyFill="1" applyBorder="1" applyAlignment="1">
      <alignment wrapText="1"/>
    </xf>
    <xf numFmtId="44" fontId="10" fillId="2" borderId="14" xfId="0" applyNumberFormat="1" applyFont="1" applyFill="1" applyBorder="1" applyAlignment="1">
      <alignment wrapText="1"/>
    </xf>
    <xf numFmtId="9" fontId="7" fillId="3" borderId="9" xfId="2" applyFont="1" applyFill="1" applyBorder="1" applyAlignment="1" applyProtection="1">
      <alignment vertical="center" wrapText="1"/>
      <protection locked="0"/>
    </xf>
    <xf numFmtId="9" fontId="7" fillId="3" borderId="31" xfId="2" applyFont="1" applyFill="1" applyBorder="1" applyAlignment="1" applyProtection="1">
      <alignment vertical="center" wrapText="1"/>
      <protection locked="0"/>
    </xf>
    <xf numFmtId="9" fontId="7" fillId="3" borderId="31" xfId="2" applyFont="1" applyFill="1" applyBorder="1" applyAlignment="1" applyProtection="1">
      <alignment horizontal="right" vertical="center" wrapText="1"/>
      <protection locked="0"/>
    </xf>
    <xf numFmtId="9" fontId="0" fillId="0" borderId="0" xfId="2" applyFont="1"/>
    <xf numFmtId="0" fontId="8" fillId="7" borderId="6" xfId="0" applyFont="1" applyFill="1" applyBorder="1"/>
    <xf numFmtId="0" fontId="0" fillId="7" borderId="22" xfId="0" applyFill="1" applyBorder="1"/>
    <xf numFmtId="0" fontId="0" fillId="7" borderId="23" xfId="0" applyFill="1" applyBorder="1" applyAlignment="1">
      <alignment wrapText="1"/>
    </xf>
    <xf numFmtId="0" fontId="0" fillId="7" borderId="24" xfId="0" applyFill="1" applyBorder="1" applyAlignment="1">
      <alignment wrapText="1"/>
    </xf>
    <xf numFmtId="0" fontId="10" fillId="2" borderId="3" xfId="0" applyFont="1" applyFill="1" applyBorder="1" applyAlignment="1" applyProtection="1">
      <alignment vertical="center" wrapText="1"/>
    </xf>
    <xf numFmtId="0" fontId="12" fillId="2" borderId="8" xfId="0" applyFont="1" applyFill="1" applyBorder="1" applyAlignment="1" applyProtection="1">
      <alignment vertical="center" wrapText="1"/>
    </xf>
    <xf numFmtId="0" fontId="12" fillId="2" borderId="12" xfId="0" applyFont="1" applyFill="1" applyBorder="1" applyAlignment="1" applyProtection="1">
      <alignment vertical="center" wrapText="1"/>
    </xf>
    <xf numFmtId="0" fontId="12" fillId="2" borderId="8" xfId="0" applyFont="1" applyFill="1" applyBorder="1" applyAlignment="1" applyProtection="1">
      <alignment vertical="center" wrapText="1"/>
      <protection locked="0"/>
    </xf>
    <xf numFmtId="44" fontId="7" fillId="2" borderId="38" xfId="0" applyNumberFormat="1" applyFont="1" applyFill="1" applyBorder="1" applyAlignment="1">
      <alignment wrapText="1"/>
    </xf>
    <xf numFmtId="44" fontId="7" fillId="2" borderId="9" xfId="0" applyNumberFormat="1" applyFont="1" applyFill="1" applyBorder="1" applyAlignment="1">
      <alignment wrapText="1"/>
    </xf>
    <xf numFmtId="44" fontId="7" fillId="2" borderId="14" xfId="0" applyNumberFormat="1" applyFont="1" applyFill="1" applyBorder="1" applyAlignment="1">
      <alignment wrapText="1"/>
    </xf>
    <xf numFmtId="0" fontId="7" fillId="2" borderId="11" xfId="0" applyFont="1" applyFill="1" applyBorder="1" applyAlignment="1">
      <alignment horizontal="center" wrapText="1"/>
    </xf>
    <xf numFmtId="44" fontId="10" fillId="2" borderId="39" xfId="0" applyNumberFormat="1" applyFont="1" applyFill="1" applyBorder="1" applyAlignment="1">
      <alignment wrapText="1"/>
    </xf>
    <xf numFmtId="44" fontId="10" fillId="2" borderId="13" xfId="0" applyNumberFormat="1" applyFont="1" applyFill="1" applyBorder="1" applyAlignment="1">
      <alignment wrapText="1"/>
    </xf>
    <xf numFmtId="0" fontId="10" fillId="0" borderId="0" xfId="0" applyFont="1"/>
    <xf numFmtId="44" fontId="10" fillId="2" borderId="8" xfId="1" applyFont="1" applyFill="1" applyBorder="1" applyAlignment="1" applyProtection="1">
      <alignment wrapText="1"/>
    </xf>
    <xf numFmtId="44" fontId="10" fillId="2" borderId="51" xfId="1" applyFont="1" applyFill="1" applyBorder="1" applyAlignment="1" applyProtection="1">
      <alignment wrapText="1"/>
    </xf>
    <xf numFmtId="44" fontId="7" fillId="2" borderId="52" xfId="1" applyNumberFormat="1" applyFont="1" applyFill="1" applyBorder="1" applyAlignment="1">
      <alignment wrapText="1"/>
    </xf>
    <xf numFmtId="44" fontId="7" fillId="2" borderId="29" xfId="0" applyNumberFormat="1" applyFont="1" applyFill="1" applyBorder="1" applyAlignment="1">
      <alignment wrapText="1"/>
    </xf>
    <xf numFmtId="44" fontId="7" fillId="2" borderId="3" xfId="1" applyNumberFormat="1" applyFont="1" applyFill="1" applyBorder="1" applyAlignment="1">
      <alignment wrapText="1"/>
    </xf>
    <xf numFmtId="44" fontId="7" fillId="2" borderId="12" xfId="1" applyFont="1" applyFill="1" applyBorder="1" applyAlignment="1" applyProtection="1">
      <alignment wrapText="1"/>
    </xf>
    <xf numFmtId="44" fontId="7" fillId="2" borderId="13" xfId="1" applyNumberFormat="1" applyFont="1" applyFill="1" applyBorder="1" applyAlignment="1">
      <alignment wrapText="1"/>
    </xf>
    <xf numFmtId="10" fontId="7" fillId="2" borderId="9" xfId="2" applyNumberFormat="1" applyFont="1" applyFill="1" applyBorder="1" applyAlignment="1" applyProtection="1">
      <alignment wrapText="1"/>
    </xf>
    <xf numFmtId="44" fontId="19" fillId="0" borderId="0" xfId="1" applyFont="1" applyBorder="1" applyAlignment="1">
      <alignment wrapText="1"/>
    </xf>
    <xf numFmtId="44" fontId="0" fillId="0" borderId="0" xfId="1" applyFont="1" applyBorder="1" applyAlignment="1">
      <alignment wrapText="1"/>
    </xf>
    <xf numFmtId="44" fontId="0" fillId="0" borderId="0" xfId="1" applyFont="1" applyFill="1" applyBorder="1" applyAlignment="1">
      <alignment wrapText="1"/>
    </xf>
    <xf numFmtId="44" fontId="10" fillId="0" borderId="3" xfId="1" applyFont="1" applyBorder="1" applyAlignment="1" applyProtection="1">
      <alignment horizontal="center" vertical="center" wrapText="1"/>
      <protection locked="0"/>
    </xf>
    <xf numFmtId="44" fontId="10" fillId="3" borderId="3" xfId="1" applyFont="1" applyFill="1" applyBorder="1" applyAlignment="1" applyProtection="1">
      <alignment horizontal="center" vertical="center" wrapText="1"/>
      <protection locked="0"/>
    </xf>
    <xf numFmtId="44" fontId="7" fillId="3" borderId="0" xfId="1" applyFont="1" applyFill="1" applyBorder="1" applyAlignment="1" applyProtection="1">
      <alignment vertical="center" wrapText="1"/>
      <protection locked="0"/>
    </xf>
    <xf numFmtId="44" fontId="10" fillId="0" borderId="0" xfId="1" applyFont="1" applyFill="1" applyBorder="1" applyAlignment="1" applyProtection="1">
      <alignment vertical="center" wrapText="1"/>
      <protection locked="0"/>
    </xf>
    <xf numFmtId="44" fontId="7" fillId="3" borderId="0" xfId="1" applyFont="1" applyFill="1" applyBorder="1" applyAlignment="1">
      <alignment vertical="center" wrapText="1"/>
    </xf>
    <xf numFmtId="44" fontId="7" fillId="3" borderId="0" xfId="1" applyFont="1" applyFill="1" applyBorder="1" applyAlignment="1" applyProtection="1">
      <alignment horizontal="right" vertical="center" wrapText="1"/>
      <protection locked="0"/>
    </xf>
    <xf numFmtId="44" fontId="7" fillId="0" borderId="0" xfId="1" applyFont="1" applyFill="1" applyBorder="1" applyAlignment="1">
      <alignment vertical="center" wrapText="1"/>
    </xf>
    <xf numFmtId="44" fontId="22" fillId="8" borderId="3" xfId="0" applyNumberFormat="1" applyFont="1" applyFill="1" applyBorder="1" applyAlignment="1">
      <alignment horizontal="center" vertical="center" wrapText="1"/>
    </xf>
    <xf numFmtId="44" fontId="7" fillId="3" borderId="0" xfId="1" applyFont="1" applyFill="1" applyBorder="1" applyAlignment="1" applyProtection="1">
      <alignment horizontal="center" vertical="center" wrapText="1"/>
    </xf>
    <xf numFmtId="44" fontId="7" fillId="3" borderId="0" xfId="1" applyFont="1" applyFill="1" applyBorder="1" applyAlignment="1" applyProtection="1">
      <alignment vertical="center" wrapText="1"/>
    </xf>
    <xf numFmtId="44" fontId="17" fillId="3" borderId="0" xfId="1" applyFont="1" applyFill="1" applyBorder="1" applyAlignment="1">
      <alignment horizontal="left" wrapText="1"/>
    </xf>
    <xf numFmtId="0" fontId="6" fillId="2" borderId="3" xfId="0" applyFont="1" applyFill="1" applyBorder="1" applyAlignment="1" applyProtection="1">
      <alignment horizontal="center" vertical="center" wrapText="1"/>
    </xf>
    <xf numFmtId="44" fontId="7" fillId="2" borderId="28" xfId="0" applyNumberFormat="1" applyFont="1" applyFill="1" applyBorder="1" applyAlignment="1">
      <alignment vertical="center" wrapText="1"/>
    </xf>
    <xf numFmtId="0" fontId="0" fillId="2" borderId="12" xfId="0" applyFont="1" applyFill="1" applyBorder="1" applyAlignment="1">
      <alignment wrapText="1"/>
    </xf>
    <xf numFmtId="44" fontId="6" fillId="0" borderId="3" xfId="1" applyFont="1" applyBorder="1" applyAlignment="1" applyProtection="1">
      <alignment horizontal="center" vertical="center" wrapText="1"/>
      <protection locked="0"/>
    </xf>
    <xf numFmtId="9" fontId="7" fillId="2" borderId="9" xfId="2" applyNumberFormat="1" applyFont="1" applyFill="1" applyBorder="1" applyAlignment="1">
      <alignment vertical="center" wrapText="1"/>
    </xf>
    <xf numFmtId="44" fontId="6" fillId="2" borderId="3" xfId="1" applyFont="1" applyFill="1" applyBorder="1" applyAlignment="1">
      <alignment vertical="center" wrapText="1"/>
    </xf>
    <xf numFmtId="44" fontId="8" fillId="2" borderId="13" xfId="0" applyNumberFormat="1" applyFont="1" applyFill="1" applyBorder="1"/>
    <xf numFmtId="44" fontId="7" fillId="2" borderId="4" xfId="2" applyNumberFormat="1" applyFont="1" applyFill="1" applyBorder="1" applyAlignment="1">
      <alignment vertical="center" wrapText="1"/>
    </xf>
    <xf numFmtId="44" fontId="8" fillId="2" borderId="53" xfId="0" applyNumberFormat="1" applyFont="1" applyFill="1" applyBorder="1"/>
    <xf numFmtId="0" fontId="10" fillId="2" borderId="16" xfId="0" applyFont="1" applyFill="1" applyBorder="1"/>
    <xf numFmtId="0" fontId="0" fillId="2" borderId="14" xfId="0" applyFill="1" applyBorder="1"/>
    <xf numFmtId="0" fontId="7" fillId="2" borderId="5" xfId="0" applyFont="1" applyFill="1" applyBorder="1" applyAlignment="1">
      <alignment horizontal="center" vertical="center" wrapText="1"/>
    </xf>
    <xf numFmtId="44" fontId="19" fillId="3" borderId="0" xfId="1" applyFont="1" applyFill="1" applyBorder="1" applyAlignment="1">
      <alignment wrapText="1"/>
    </xf>
    <xf numFmtId="44" fontId="0" fillId="3" borderId="0" xfId="1" applyFont="1" applyFill="1" applyBorder="1" applyAlignment="1">
      <alignment wrapText="1"/>
    </xf>
    <xf numFmtId="44" fontId="7" fillId="3" borderId="3" xfId="1" applyFont="1" applyFill="1" applyBorder="1" applyAlignment="1" applyProtection="1">
      <alignment horizontal="center" vertical="center" wrapText="1"/>
    </xf>
    <xf numFmtId="44" fontId="22" fillId="9" borderId="3" xfId="0" applyNumberFormat="1" applyFont="1" applyFill="1" applyBorder="1" applyAlignment="1">
      <alignment horizontal="center" vertical="center" wrapText="1"/>
    </xf>
    <xf numFmtId="44" fontId="6" fillId="3" borderId="3" xfId="1" applyFont="1" applyFill="1" applyBorder="1" applyAlignment="1" applyProtection="1">
      <alignment horizontal="center" vertical="center" wrapText="1"/>
      <protection locked="0"/>
    </xf>
    <xf numFmtId="44" fontId="10" fillId="3" borderId="3" xfId="1" applyFont="1" applyFill="1" applyBorder="1" applyAlignment="1" applyProtection="1">
      <alignment vertical="center" wrapText="1"/>
      <protection locked="0"/>
    </xf>
    <xf numFmtId="44" fontId="0" fillId="3" borderId="0" xfId="1" applyFont="1" applyFill="1" applyBorder="1" applyAlignment="1">
      <alignment vertical="center" wrapText="1"/>
    </xf>
    <xf numFmtId="9" fontId="0" fillId="3" borderId="0" xfId="2" applyFont="1" applyFill="1" applyBorder="1" applyAlignment="1">
      <alignment wrapText="1"/>
    </xf>
    <xf numFmtId="0" fontId="5" fillId="2" borderId="3" xfId="0" applyFont="1" applyFill="1" applyBorder="1" applyAlignment="1">
      <alignment horizontal="center" vertical="center" wrapText="1"/>
    </xf>
    <xf numFmtId="0" fontId="5" fillId="2" borderId="3" xfId="0" applyFont="1" applyFill="1" applyBorder="1" applyAlignment="1" applyProtection="1">
      <alignment horizontal="center" vertical="center" wrapText="1"/>
    </xf>
    <xf numFmtId="44" fontId="7" fillId="2" borderId="5" xfId="1" applyFont="1" applyFill="1" applyBorder="1" applyAlignment="1" applyProtection="1">
      <alignment horizontal="center" vertical="center" wrapText="1"/>
      <protection locked="0"/>
    </xf>
    <xf numFmtId="0" fontId="16" fillId="6" borderId="6" xfId="0" applyFont="1" applyFill="1" applyBorder="1" applyAlignment="1">
      <alignment vertical="top" wrapText="1"/>
    </xf>
    <xf numFmtId="0" fontId="7" fillId="0" borderId="0" xfId="0" applyFont="1" applyFill="1" applyBorder="1" applyAlignment="1">
      <alignment wrapText="1"/>
    </xf>
    <xf numFmtId="0" fontId="23" fillId="0" borderId="0" xfId="0" applyFont="1" applyFill="1" applyBorder="1" applyAlignment="1">
      <alignment wrapText="1"/>
    </xf>
    <xf numFmtId="6" fontId="10" fillId="0" borderId="3" xfId="1" applyNumberFormat="1" applyFont="1" applyBorder="1" applyAlignment="1" applyProtection="1">
      <alignment horizontal="center" vertical="center" wrapText="1"/>
      <protection locked="0"/>
    </xf>
    <xf numFmtId="6" fontId="10" fillId="3" borderId="3" xfId="1" applyNumberFormat="1" applyFont="1" applyFill="1" applyBorder="1" applyAlignment="1" applyProtection="1">
      <alignment horizontal="center" vertical="center" wrapText="1"/>
      <protection locked="0"/>
    </xf>
    <xf numFmtId="44" fontId="5" fillId="0" borderId="3" xfId="1" applyFont="1" applyBorder="1" applyAlignment="1" applyProtection="1">
      <alignment vertical="center" wrapText="1"/>
      <protection locked="0"/>
    </xf>
    <xf numFmtId="44" fontId="5" fillId="3" borderId="3" xfId="1" applyFont="1" applyFill="1" applyBorder="1" applyAlignment="1" applyProtection="1">
      <alignment horizontal="center" vertical="center" wrapText="1"/>
      <protection locked="0"/>
    </xf>
    <xf numFmtId="6" fontId="10" fillId="0" borderId="39" xfId="0" applyNumberFormat="1" applyFont="1" applyBorder="1" applyAlignment="1" applyProtection="1">
      <alignment wrapText="1"/>
      <protection locked="0"/>
    </xf>
    <xf numFmtId="44" fontId="7" fillId="3" borderId="4" xfId="1" applyFont="1" applyFill="1" applyBorder="1" applyAlignment="1" applyProtection="1">
      <alignment horizontal="center" vertical="center" wrapText="1"/>
    </xf>
    <xf numFmtId="49" fontId="10" fillId="3" borderId="5" xfId="1" applyNumberFormat="1" applyFont="1" applyFill="1" applyBorder="1" applyAlignment="1" applyProtection="1">
      <alignment horizontal="left" wrapText="1"/>
      <protection locked="0"/>
    </xf>
    <xf numFmtId="164" fontId="28" fillId="10" borderId="6" xfId="0" applyNumberFormat="1" applyFont="1" applyFill="1" applyBorder="1" applyProtection="1">
      <protection locked="0"/>
    </xf>
    <xf numFmtId="49" fontId="4" fillId="0" borderId="3" xfId="1" applyNumberFormat="1" applyFont="1" applyBorder="1" applyAlignment="1" applyProtection="1">
      <alignment horizontal="left" wrapText="1"/>
      <protection locked="0"/>
    </xf>
    <xf numFmtId="44" fontId="4" fillId="0" borderId="3" xfId="1" applyFont="1" applyBorder="1" applyAlignment="1" applyProtection="1">
      <alignment horizontal="center" vertical="center" wrapText="1"/>
      <protection locked="0"/>
    </xf>
    <xf numFmtId="44" fontId="4" fillId="2" borderId="3" xfId="1" applyFont="1" applyFill="1" applyBorder="1" applyAlignment="1">
      <alignment horizontal="center" vertical="center" wrapText="1"/>
    </xf>
    <xf numFmtId="0" fontId="4" fillId="2" borderId="3" xfId="0" applyFont="1" applyFill="1" applyBorder="1" applyAlignment="1">
      <alignment vertical="center" wrapText="1"/>
    </xf>
    <xf numFmtId="0" fontId="29" fillId="0" borderId="3"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44" fontId="3" fillId="3" borderId="3" xfId="1" applyFont="1" applyFill="1" applyBorder="1" applyAlignment="1" applyProtection="1">
      <alignment horizontal="center" vertical="center" wrapText="1"/>
      <protection locked="0"/>
    </xf>
    <xf numFmtId="0" fontId="7" fillId="2" borderId="4" xfId="0" applyFont="1" applyFill="1" applyBorder="1" applyAlignment="1">
      <alignment horizontal="left" wrapText="1"/>
    </xf>
    <xf numFmtId="0" fontId="7" fillId="2" borderId="1" xfId="0" applyFont="1" applyFill="1" applyBorder="1" applyAlignment="1">
      <alignment horizontal="left" wrapText="1"/>
    </xf>
    <xf numFmtId="0" fontId="7" fillId="2" borderId="2" xfId="0" applyFont="1" applyFill="1" applyBorder="1" applyAlignment="1">
      <alignment horizontal="left" wrapText="1"/>
    </xf>
    <xf numFmtId="165" fontId="10" fillId="3" borderId="0" xfId="0" applyNumberFormat="1" applyFont="1" applyFill="1" applyBorder="1" applyAlignment="1" applyProtection="1">
      <alignment vertical="center" wrapText="1"/>
      <protection locked="0"/>
    </xf>
    <xf numFmtId="49" fontId="2" fillId="0" borderId="3" xfId="0" applyNumberFormat="1" applyFont="1" applyBorder="1" applyAlignment="1" applyProtection="1">
      <alignment horizontal="left" vertical="top" wrapText="1"/>
      <protection locked="0"/>
    </xf>
    <xf numFmtId="0" fontId="10" fillId="3" borderId="3" xfId="1" applyNumberFormat="1" applyFont="1" applyFill="1" applyBorder="1" applyAlignment="1" applyProtection="1">
      <alignment horizontal="center" vertical="center" wrapText="1"/>
      <protection locked="0"/>
    </xf>
    <xf numFmtId="43" fontId="10" fillId="0" borderId="3" xfId="3" applyFont="1" applyBorder="1" applyAlignment="1" applyProtection="1">
      <alignment horizontal="center" vertical="center" wrapText="1"/>
      <protection locked="0"/>
    </xf>
    <xf numFmtId="44" fontId="15" fillId="0" borderId="3" xfId="1" applyFont="1" applyBorder="1" applyAlignment="1" applyProtection="1">
      <alignment horizontal="center" vertical="center" wrapText="1"/>
      <protection locked="0"/>
    </xf>
    <xf numFmtId="44" fontId="15" fillId="3" borderId="3" xfId="1" applyFont="1" applyFill="1" applyBorder="1" applyAlignment="1" applyProtection="1">
      <alignment horizontal="center" vertical="center" wrapText="1"/>
      <protection locked="0"/>
    </xf>
    <xf numFmtId="0" fontId="1" fillId="0" borderId="3" xfId="0" applyFont="1" applyBorder="1" applyAlignment="1" applyProtection="1">
      <alignment horizontal="left" vertical="top" wrapText="1"/>
      <protection locked="0"/>
    </xf>
    <xf numFmtId="0" fontId="1" fillId="3" borderId="3" xfId="0" applyFont="1" applyFill="1" applyBorder="1" applyAlignment="1" applyProtection="1">
      <alignment horizontal="left" vertical="top" wrapText="1"/>
      <protection locked="0"/>
    </xf>
    <xf numFmtId="44" fontId="29" fillId="0" borderId="3" xfId="1" applyFont="1" applyBorder="1" applyAlignment="1" applyProtection="1">
      <alignment vertical="center" wrapText="1"/>
      <protection locked="0"/>
    </xf>
    <xf numFmtId="44" fontId="29" fillId="0" borderId="3" xfId="1" applyFont="1" applyBorder="1" applyAlignment="1" applyProtection="1">
      <alignment horizontal="center" vertical="center" wrapText="1"/>
      <protection locked="0"/>
    </xf>
    <xf numFmtId="44" fontId="30" fillId="2" borderId="3" xfId="1" applyFont="1" applyFill="1" applyBorder="1" applyAlignment="1" applyProtection="1">
      <alignment horizontal="center" vertical="center" wrapText="1"/>
    </xf>
    <xf numFmtId="44" fontId="29" fillId="3" borderId="3" xfId="1" applyFont="1" applyFill="1" applyBorder="1" applyAlignment="1" applyProtection="1">
      <alignment horizontal="center" vertical="center" wrapText="1"/>
      <protection locked="0"/>
    </xf>
    <xf numFmtId="44" fontId="30" fillId="8" borderId="3" xfId="0" applyNumberFormat="1" applyFont="1" applyFill="1" applyBorder="1" applyAlignment="1">
      <alignment horizontal="center" vertical="center" wrapText="1"/>
    </xf>
    <xf numFmtId="44" fontId="31" fillId="2" borderId="16" xfId="1" applyFont="1" applyFill="1" applyBorder="1" applyAlignment="1">
      <alignment vertical="center" wrapText="1"/>
    </xf>
    <xf numFmtId="9" fontId="31" fillId="2" borderId="14" xfId="2" applyFont="1" applyFill="1" applyBorder="1" applyAlignment="1">
      <alignment wrapText="1"/>
    </xf>
    <xf numFmtId="0" fontId="25" fillId="0" borderId="0" xfId="0" applyFont="1" applyBorder="1" applyAlignment="1">
      <alignment horizontal="left" vertical="top" wrapText="1"/>
    </xf>
    <xf numFmtId="0" fontId="7" fillId="2" borderId="5" xfId="0" applyFont="1" applyFill="1" applyBorder="1" applyAlignment="1" applyProtection="1">
      <alignment horizontal="center" vertical="center" wrapText="1"/>
      <protection locked="0"/>
    </xf>
    <xf numFmtId="0" fontId="7" fillId="2" borderId="39" xfId="0" applyFont="1" applyFill="1" applyBorder="1" applyAlignment="1" applyProtection="1">
      <alignment horizontal="center" vertical="center" wrapText="1"/>
      <protection locked="0"/>
    </xf>
    <xf numFmtId="0" fontId="23" fillId="0" borderId="55" xfId="0" applyFont="1" applyFill="1" applyBorder="1" applyAlignment="1">
      <alignment horizontal="left" wrapText="1"/>
    </xf>
    <xf numFmtId="0" fontId="10" fillId="3" borderId="4"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7" fillId="3" borderId="4" xfId="0" applyFont="1" applyFill="1" applyBorder="1" applyAlignment="1" applyProtection="1">
      <alignment horizontal="left" vertical="top" wrapText="1"/>
      <protection locked="0"/>
    </xf>
    <xf numFmtId="0" fontId="7" fillId="3" borderId="1"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wrapText="1"/>
      <protection locked="0"/>
    </xf>
    <xf numFmtId="0" fontId="1" fillId="3" borderId="4" xfId="0" applyFont="1" applyFill="1" applyBorder="1" applyAlignment="1" applyProtection="1">
      <alignment horizontal="left" vertical="top" wrapText="1"/>
      <protection locked="0"/>
    </xf>
    <xf numFmtId="49" fontId="7" fillId="3" borderId="4" xfId="0" applyNumberFormat="1" applyFont="1" applyFill="1" applyBorder="1" applyAlignment="1" applyProtection="1">
      <alignment horizontal="left" vertical="top" wrapText="1"/>
      <protection locked="0"/>
    </xf>
    <xf numFmtId="49" fontId="7" fillId="3" borderId="1" xfId="0" applyNumberFormat="1" applyFont="1" applyFill="1" applyBorder="1" applyAlignment="1" applyProtection="1">
      <alignment horizontal="left" vertical="top" wrapText="1"/>
      <protection locked="0"/>
    </xf>
    <xf numFmtId="49" fontId="7" fillId="3" borderId="2" xfId="0" applyNumberFormat="1" applyFont="1" applyFill="1" applyBorder="1" applyAlignment="1" applyProtection="1">
      <alignment horizontal="left" vertical="top" wrapText="1"/>
      <protection locked="0"/>
    </xf>
    <xf numFmtId="0" fontId="7" fillId="3" borderId="4" xfId="0" applyNumberFormat="1" applyFont="1" applyFill="1" applyBorder="1" applyAlignment="1" applyProtection="1">
      <alignment horizontal="left" vertical="top" wrapText="1"/>
      <protection locked="0"/>
    </xf>
    <xf numFmtId="0" fontId="7" fillId="3" borderId="1" xfId="0" applyNumberFormat="1" applyFont="1" applyFill="1" applyBorder="1" applyAlignment="1" applyProtection="1">
      <alignment horizontal="left" vertical="top" wrapText="1"/>
      <protection locked="0"/>
    </xf>
    <xf numFmtId="0" fontId="7" fillId="3" borderId="2" xfId="0" applyNumberFormat="1" applyFont="1" applyFill="1" applyBorder="1" applyAlignment="1" applyProtection="1">
      <alignment horizontal="left" vertical="top" wrapText="1"/>
      <protection locked="0"/>
    </xf>
    <xf numFmtId="49" fontId="1" fillId="3" borderId="4" xfId="0" applyNumberFormat="1" applyFont="1" applyFill="1" applyBorder="1" applyAlignment="1" applyProtection="1">
      <alignment horizontal="left" vertical="top" wrapText="1"/>
      <protection locked="0"/>
    </xf>
    <xf numFmtId="49" fontId="10" fillId="3" borderId="1" xfId="0" applyNumberFormat="1" applyFont="1" applyFill="1" applyBorder="1" applyAlignment="1" applyProtection="1">
      <alignment horizontal="left" vertical="top" wrapText="1"/>
      <protection locked="0"/>
    </xf>
    <xf numFmtId="49" fontId="10" fillId="3" borderId="2" xfId="0" applyNumberFormat="1" applyFont="1" applyFill="1" applyBorder="1" applyAlignment="1" applyProtection="1">
      <alignment horizontal="left" vertical="top" wrapText="1"/>
      <protection locked="0"/>
    </xf>
    <xf numFmtId="0" fontId="7" fillId="0" borderId="0" xfId="0" applyFont="1" applyFill="1" applyBorder="1" applyAlignment="1">
      <alignment horizontal="center" vertical="center" wrapText="1"/>
    </xf>
    <xf numFmtId="0" fontId="7" fillId="2" borderId="43" xfId="0" applyFont="1" applyFill="1" applyBorder="1" applyAlignment="1" applyProtection="1">
      <alignment horizontal="center" vertical="center" wrapText="1"/>
    </xf>
    <xf numFmtId="0" fontId="7" fillId="2" borderId="44" xfId="0" applyFont="1" applyFill="1" applyBorder="1" applyAlignment="1" applyProtection="1">
      <alignment horizontal="center" vertical="center" wrapText="1"/>
    </xf>
    <xf numFmtId="0" fontId="7" fillId="2" borderId="45" xfId="0" applyFont="1" applyFill="1" applyBorder="1" applyAlignment="1" applyProtection="1">
      <alignment horizontal="center" vertical="center" wrapText="1"/>
    </xf>
    <xf numFmtId="0" fontId="0" fillId="5" borderId="12" xfId="0" applyFont="1" applyFill="1" applyBorder="1" applyAlignment="1" applyProtection="1">
      <alignment horizontal="center" vertical="center" wrapText="1"/>
    </xf>
    <xf numFmtId="0" fontId="0" fillId="5" borderId="14" xfId="0" applyFont="1" applyFill="1" applyBorder="1" applyAlignment="1" applyProtection="1">
      <alignment horizontal="center" vertical="center" wrapText="1"/>
    </xf>
    <xf numFmtId="0" fontId="10" fillId="2" borderId="35" xfId="0" applyFont="1" applyFill="1" applyBorder="1" applyAlignment="1" applyProtection="1">
      <alignment horizontal="center" vertical="center" wrapText="1"/>
    </xf>
    <xf numFmtId="0" fontId="10" fillId="2" borderId="10" xfId="0" applyFont="1" applyFill="1" applyBorder="1" applyAlignment="1" applyProtection="1">
      <alignment horizontal="center" vertical="center" wrapText="1"/>
    </xf>
    <xf numFmtId="44" fontId="7" fillId="2" borderId="31" xfId="1" applyFont="1" applyFill="1" applyBorder="1" applyAlignment="1" applyProtection="1">
      <alignment horizontal="center" vertical="center" wrapText="1"/>
    </xf>
    <xf numFmtId="44" fontId="7" fillId="2" borderId="38" xfId="1"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39" xfId="0" applyFont="1" applyFill="1" applyBorder="1" applyAlignment="1" applyProtection="1">
      <alignment horizontal="center" vertical="center" wrapText="1"/>
    </xf>
    <xf numFmtId="0" fontId="7" fillId="2" borderId="31" xfId="0" applyFont="1" applyFill="1" applyBorder="1" applyAlignment="1" applyProtection="1">
      <alignment horizontal="center" vertical="center" wrapText="1"/>
    </xf>
    <xf numFmtId="0" fontId="7" fillId="2" borderId="38" xfId="0" applyFont="1" applyFill="1" applyBorder="1" applyAlignment="1" applyProtection="1">
      <alignment horizontal="center" vertical="center" wrapText="1"/>
    </xf>
    <xf numFmtId="0" fontId="8" fillId="2" borderId="7" xfId="0" applyFont="1" applyFill="1" applyBorder="1" applyAlignment="1" applyProtection="1">
      <alignment horizontal="center" vertical="center" wrapText="1"/>
    </xf>
    <xf numFmtId="0" fontId="8" fillId="2" borderId="36" xfId="0" applyFont="1" applyFill="1" applyBorder="1" applyAlignment="1" applyProtection="1">
      <alignment horizontal="center" vertical="center" wrapText="1"/>
    </xf>
    <xf numFmtId="0" fontId="7" fillId="4" borderId="43" xfId="0" applyFont="1" applyFill="1" applyBorder="1" applyAlignment="1" applyProtection="1">
      <alignment horizontal="center" vertical="center" wrapText="1"/>
    </xf>
    <xf numFmtId="0" fontId="7" fillId="4" borderId="44" xfId="0" applyFont="1" applyFill="1" applyBorder="1" applyAlignment="1" applyProtection="1">
      <alignment horizontal="center" vertical="center" wrapText="1"/>
    </xf>
    <xf numFmtId="0" fontId="7" fillId="4" borderId="45" xfId="0" applyFont="1" applyFill="1" applyBorder="1" applyAlignment="1" applyProtection="1">
      <alignment horizontal="center" vertical="center" wrapText="1"/>
    </xf>
    <xf numFmtId="44" fontId="7" fillId="2" borderId="5" xfId="1" applyFont="1" applyFill="1" applyBorder="1" applyAlignment="1" applyProtection="1">
      <alignment horizontal="center" vertical="center" wrapText="1"/>
      <protection locked="0"/>
    </xf>
    <xf numFmtId="44" fontId="7" fillId="2" borderId="39" xfId="1" applyFont="1" applyFill="1" applyBorder="1" applyAlignment="1" applyProtection="1">
      <alignment horizontal="center" vertical="center" wrapText="1"/>
      <protection locked="0"/>
    </xf>
    <xf numFmtId="0" fontId="7" fillId="2" borderId="54" xfId="0" applyFont="1" applyFill="1" applyBorder="1" applyAlignment="1" applyProtection="1">
      <alignment horizontal="center" wrapText="1"/>
      <protection locked="0"/>
    </xf>
    <xf numFmtId="0" fontId="7" fillId="2" borderId="39" xfId="0" applyFont="1" applyFill="1" applyBorder="1" applyAlignment="1" applyProtection="1">
      <alignment horizontal="center" wrapText="1"/>
      <protection locked="0"/>
    </xf>
    <xf numFmtId="0" fontId="7" fillId="2" borderId="4" xfId="0" applyFont="1" applyFill="1" applyBorder="1" applyAlignment="1">
      <alignment horizontal="left" wrapText="1"/>
    </xf>
    <xf numFmtId="0" fontId="7" fillId="2" borderId="1" xfId="0" applyFont="1" applyFill="1" applyBorder="1" applyAlignment="1">
      <alignment horizontal="left" wrapText="1"/>
    </xf>
    <xf numFmtId="0" fontId="7" fillId="2" borderId="2" xfId="0" applyFont="1" applyFill="1" applyBorder="1" applyAlignment="1">
      <alignment horizontal="left" wrapText="1"/>
    </xf>
    <xf numFmtId="0" fontId="7" fillId="2" borderId="29"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26" xfId="0" applyFont="1" applyFill="1" applyBorder="1" applyAlignment="1">
      <alignment horizontal="center" wrapText="1"/>
    </xf>
    <xf numFmtId="0" fontId="7" fillId="2" borderId="27" xfId="0" applyFont="1" applyFill="1" applyBorder="1" applyAlignment="1">
      <alignment horizontal="center" wrapText="1"/>
    </xf>
    <xf numFmtId="0" fontId="7" fillId="2" borderId="21" xfId="0" applyFont="1" applyFill="1" applyBorder="1" applyAlignment="1">
      <alignment horizontal="center" wrapText="1"/>
    </xf>
    <xf numFmtId="44" fontId="8" fillId="2" borderId="4" xfId="0" applyNumberFormat="1" applyFont="1" applyFill="1" applyBorder="1" applyAlignment="1">
      <alignment horizontal="center"/>
    </xf>
    <xf numFmtId="44" fontId="8" fillId="2" borderId="36" xfId="0" applyNumberFormat="1" applyFont="1" applyFill="1" applyBorder="1" applyAlignment="1">
      <alignment horizontal="center"/>
    </xf>
    <xf numFmtId="44" fontId="8" fillId="2" borderId="46" xfId="0" applyNumberFormat="1" applyFont="1" applyFill="1" applyBorder="1" applyAlignment="1">
      <alignment horizontal="center"/>
    </xf>
    <xf numFmtId="44" fontId="8" fillId="2" borderId="47" xfId="0" applyNumberFormat="1" applyFont="1" applyFill="1" applyBorder="1" applyAlignment="1">
      <alignment horizontal="center"/>
    </xf>
    <xf numFmtId="0" fontId="8" fillId="2" borderId="43" xfId="0" applyFont="1" applyFill="1" applyBorder="1" applyAlignment="1">
      <alignment horizontal="left"/>
    </xf>
    <xf numFmtId="0" fontId="8" fillId="2" borderId="44" xfId="0" applyFont="1" applyFill="1" applyBorder="1" applyAlignment="1">
      <alignment horizontal="left"/>
    </xf>
    <xf numFmtId="0" fontId="8" fillId="2" borderId="45" xfId="0" applyFont="1" applyFill="1" applyBorder="1" applyAlignment="1">
      <alignment horizontal="left"/>
    </xf>
    <xf numFmtId="49" fontId="0" fillId="2" borderId="48" xfId="0" applyNumberFormat="1" applyFill="1" applyBorder="1" applyAlignment="1">
      <alignment horizontal="center" wrapText="1"/>
    </xf>
    <xf numFmtId="49" fontId="0" fillId="2" borderId="49" xfId="0" applyNumberFormat="1" applyFill="1" applyBorder="1" applyAlignment="1">
      <alignment horizontal="center" wrapText="1"/>
    </xf>
    <xf numFmtId="49" fontId="0" fillId="2" borderId="50" xfId="0" applyNumberFormat="1" applyFill="1" applyBorder="1" applyAlignment="1">
      <alignment horizontal="center" wrapText="1"/>
    </xf>
    <xf numFmtId="0" fontId="0" fillId="2" borderId="48" xfId="0" applyNumberFormat="1" applyFill="1" applyBorder="1" applyAlignment="1">
      <alignment horizontal="center" wrapText="1"/>
    </xf>
    <xf numFmtId="0" fontId="0" fillId="2" borderId="49" xfId="0" applyNumberFormat="1" applyFill="1" applyBorder="1" applyAlignment="1">
      <alignment horizontal="center" wrapText="1"/>
    </xf>
    <xf numFmtId="0" fontId="0" fillId="2" borderId="50" xfId="0" applyNumberFormat="1" applyFill="1" applyBorder="1" applyAlignment="1">
      <alignment horizontal="center" wrapText="1"/>
    </xf>
    <xf numFmtId="0" fontId="8" fillId="6" borderId="17" xfId="0" applyFont="1" applyFill="1" applyBorder="1" applyAlignment="1">
      <alignment horizontal="center" vertical="center"/>
    </xf>
    <xf numFmtId="0" fontId="8" fillId="6" borderId="15" xfId="0" applyFont="1" applyFill="1" applyBorder="1" applyAlignment="1">
      <alignment horizontal="center" vertical="center"/>
    </xf>
    <xf numFmtId="0" fontId="8" fillId="6" borderId="18" xfId="0" applyFont="1" applyFill="1" applyBorder="1" applyAlignment="1">
      <alignment horizontal="center" vertical="center"/>
    </xf>
    <xf numFmtId="0" fontId="8" fillId="6" borderId="19" xfId="0" applyFont="1" applyFill="1" applyBorder="1" applyAlignment="1">
      <alignment horizontal="center" vertical="center"/>
    </xf>
    <xf numFmtId="0" fontId="8" fillId="6" borderId="25" xfId="0" applyFont="1" applyFill="1" applyBorder="1" applyAlignment="1">
      <alignment horizontal="center" vertical="center"/>
    </xf>
    <xf numFmtId="0" fontId="8" fillId="6" borderId="20" xfId="0" applyFont="1" applyFill="1" applyBorder="1" applyAlignment="1">
      <alignment horizontal="center" vertical="center"/>
    </xf>
    <xf numFmtId="0" fontId="7" fillId="2" borderId="31" xfId="0" applyFont="1" applyFill="1" applyBorder="1" applyAlignment="1">
      <alignment horizontal="center" vertical="center" wrapText="1"/>
    </xf>
    <xf numFmtId="0" fontId="7" fillId="6" borderId="17" xfId="0" applyFont="1" applyFill="1" applyBorder="1" applyAlignment="1">
      <alignment horizontal="center" vertical="center"/>
    </xf>
    <xf numFmtId="0" fontId="7" fillId="6" borderId="15" xfId="0" applyFont="1" applyFill="1" applyBorder="1" applyAlignment="1">
      <alignment horizontal="center" vertical="center"/>
    </xf>
    <xf numFmtId="0" fontId="7" fillId="6" borderId="18" xfId="0" applyFont="1" applyFill="1" applyBorder="1" applyAlignment="1">
      <alignment horizontal="center" vertical="center"/>
    </xf>
    <xf numFmtId="0" fontId="7" fillId="6" borderId="19" xfId="0" applyFont="1" applyFill="1" applyBorder="1" applyAlignment="1">
      <alignment horizontal="center" vertical="center"/>
    </xf>
    <xf numFmtId="0" fontId="7" fillId="6" borderId="25" xfId="0" applyFont="1" applyFill="1" applyBorder="1" applyAlignment="1">
      <alignment horizontal="center" vertical="center"/>
    </xf>
    <xf numFmtId="0" fontId="7" fillId="6" borderId="20" xfId="0" applyFont="1" applyFill="1" applyBorder="1" applyAlignment="1">
      <alignment horizontal="center" vertical="center"/>
    </xf>
    <xf numFmtId="0" fontId="7" fillId="2" borderId="54" xfId="0" applyFont="1" applyFill="1" applyBorder="1" applyAlignment="1" applyProtection="1">
      <alignment horizontal="center" wrapText="1"/>
    </xf>
    <xf numFmtId="0" fontId="7" fillId="2" borderId="39" xfId="0" applyFont="1" applyFill="1" applyBorder="1" applyAlignment="1" applyProtection="1">
      <alignment horizontal="center" wrapText="1"/>
    </xf>
    <xf numFmtId="0" fontId="7" fillId="2" borderId="28"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39" xfId="0" applyFont="1" applyFill="1" applyBorder="1" applyAlignment="1">
      <alignment horizontal="center" vertical="center" wrapText="1"/>
    </xf>
  </cellXfs>
  <cellStyles count="4">
    <cellStyle name="Comma" xfId="3" builtinId="3"/>
    <cellStyle name="Currency" xfId="1" builtinId="4"/>
    <cellStyle name="Normal" xfId="0" builtinId="0"/>
    <cellStyle name="Percent" xfId="2" builtinId="5"/>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C8568-A774-49BA-90A4-34E4951A04A7}">
  <sheetPr>
    <tabColor theme="4" tint="0.79998168889431442"/>
  </sheetPr>
  <dimension ref="B2:E3"/>
  <sheetViews>
    <sheetView showGridLines="0" zoomScale="80" zoomScaleNormal="80" workbookViewId="0">
      <selection activeCell="B9" sqref="B9"/>
    </sheetView>
  </sheetViews>
  <sheetFormatPr defaultColWidth="8.81640625" defaultRowHeight="14.5" x14ac:dyDescent="0.35"/>
  <cols>
    <col min="2" max="2" width="127.36328125" customWidth="1"/>
  </cols>
  <sheetData>
    <row r="2" spans="2:5" ht="36.75" customHeight="1" thickBot="1" x14ac:dyDescent="0.4">
      <c r="B2" s="249" t="s">
        <v>537</v>
      </c>
      <c r="C2" s="249"/>
      <c r="D2" s="249"/>
      <c r="E2" s="249"/>
    </row>
    <row r="3" spans="2:5" ht="295.5" customHeight="1" thickBot="1" x14ac:dyDescent="0.4">
      <c r="B3" s="213" t="s">
        <v>564</v>
      </c>
    </row>
  </sheetData>
  <sheetProtection sheet="1" objects="1" scenarios="1"/>
  <mergeCells count="1">
    <mergeCell ref="B2:E2"/>
  </mergeCell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L221"/>
  <sheetViews>
    <sheetView showGridLines="0" showZeros="0" tabSelected="1" topLeftCell="B49" zoomScale="76" zoomScaleNormal="76" workbookViewId="0">
      <selection activeCell="I206" sqref="I206"/>
    </sheetView>
  </sheetViews>
  <sheetFormatPr defaultColWidth="9.1796875" defaultRowHeight="14.5" x14ac:dyDescent="0.35"/>
  <cols>
    <col min="1" max="1" width="9.1796875" style="39"/>
    <col min="2" max="2" width="30.6328125" style="39" customWidth="1"/>
    <col min="3" max="3" width="35.36328125" style="39" customWidth="1"/>
    <col min="4" max="4" width="25.1796875" style="39" customWidth="1"/>
    <col min="5" max="6" width="25.6328125" style="39" customWidth="1"/>
    <col min="7" max="7" width="23.1796875" style="39" customWidth="1"/>
    <col min="8" max="8" width="22.453125" style="39" customWidth="1"/>
    <col min="9" max="9" width="22.453125" style="177" customWidth="1"/>
    <col min="10" max="10" width="28.81640625" style="203" customWidth="1"/>
    <col min="11" max="11" width="30.36328125" style="39" customWidth="1"/>
    <col min="12" max="12" width="18.81640625" style="39" customWidth="1"/>
    <col min="13" max="13" width="9.1796875" style="39"/>
    <col min="14" max="14" width="17.6328125" style="39" customWidth="1"/>
    <col min="15" max="15" width="26.453125" style="39" customWidth="1"/>
    <col min="16" max="16" width="22.453125" style="39" customWidth="1"/>
    <col min="17" max="17" width="29.6328125" style="39" customWidth="1"/>
    <col min="18" max="18" width="23.453125" style="39" customWidth="1"/>
    <col min="19" max="19" width="18.453125" style="39" customWidth="1"/>
    <col min="20" max="20" width="17.453125" style="39" customWidth="1"/>
    <col min="21" max="21" width="25.1796875" style="39" customWidth="1"/>
    <col min="22" max="16384" width="9.1796875" style="39"/>
  </cols>
  <sheetData>
    <row r="1" spans="1:12" ht="30.75" customHeight="1" x14ac:dyDescent="1">
      <c r="B1" s="249" t="s">
        <v>537</v>
      </c>
      <c r="C1" s="249"/>
      <c r="D1" s="249"/>
      <c r="E1" s="249"/>
      <c r="F1" s="37"/>
      <c r="G1" s="37"/>
      <c r="H1" s="38"/>
      <c r="I1" s="176"/>
      <c r="J1" s="202"/>
      <c r="K1" s="38"/>
    </row>
    <row r="2" spans="1:12" ht="16.5" customHeight="1" x14ac:dyDescent="0.6">
      <c r="B2" s="252" t="s">
        <v>173</v>
      </c>
      <c r="C2" s="252"/>
      <c r="D2" s="252"/>
      <c r="E2" s="252"/>
      <c r="F2" s="214"/>
      <c r="G2" s="214"/>
      <c r="H2" s="214"/>
      <c r="I2" s="189"/>
      <c r="J2" s="189"/>
    </row>
    <row r="4" spans="1:12" ht="119.25" customHeight="1" x14ac:dyDescent="0.35">
      <c r="B4" s="48" t="s">
        <v>549</v>
      </c>
      <c r="C4" s="48" t="s">
        <v>550</v>
      </c>
      <c r="D4" s="78" t="s">
        <v>565</v>
      </c>
      <c r="E4" s="78" t="s">
        <v>566</v>
      </c>
      <c r="F4" s="78" t="s">
        <v>567</v>
      </c>
      <c r="G4" s="109" t="s">
        <v>62</v>
      </c>
      <c r="H4" s="48" t="s">
        <v>551</v>
      </c>
      <c r="I4" s="190" t="s">
        <v>555</v>
      </c>
      <c r="J4" s="210" t="s">
        <v>561</v>
      </c>
      <c r="K4" s="211" t="s">
        <v>563</v>
      </c>
      <c r="L4" s="47"/>
    </row>
    <row r="5" spans="1:12" ht="51" customHeight="1" x14ac:dyDescent="0.35">
      <c r="B5" s="106" t="s">
        <v>0</v>
      </c>
      <c r="C5" s="260" t="s">
        <v>568</v>
      </c>
      <c r="D5" s="261"/>
      <c r="E5" s="261"/>
      <c r="F5" s="261"/>
      <c r="G5" s="261"/>
      <c r="H5" s="261"/>
      <c r="I5" s="261"/>
      <c r="J5" s="261"/>
      <c r="K5" s="262"/>
      <c r="L5" s="19"/>
    </row>
    <row r="6" spans="1:12" ht="51" customHeight="1" x14ac:dyDescent="0.35">
      <c r="B6" s="106" t="s">
        <v>1</v>
      </c>
      <c r="C6" s="266" t="s">
        <v>569</v>
      </c>
      <c r="D6" s="267"/>
      <c r="E6" s="267"/>
      <c r="F6" s="267"/>
      <c r="G6" s="267"/>
      <c r="H6" s="267"/>
      <c r="I6" s="267"/>
      <c r="J6" s="267"/>
      <c r="K6" s="268"/>
      <c r="L6" s="50"/>
    </row>
    <row r="7" spans="1:12" ht="62" x14ac:dyDescent="0.35">
      <c r="B7" s="157" t="s">
        <v>2</v>
      </c>
      <c r="C7" s="240" t="s">
        <v>570</v>
      </c>
      <c r="D7" s="237">
        <v>61350</v>
      </c>
      <c r="E7" s="20"/>
      <c r="F7" s="20"/>
      <c r="G7" s="137">
        <f>SUM(D7:F7)</f>
        <v>61350</v>
      </c>
      <c r="H7" s="134">
        <v>0.35</v>
      </c>
      <c r="I7" s="243">
        <v>35167.699999999997</v>
      </c>
      <c r="J7" s="219" t="s">
        <v>587</v>
      </c>
      <c r="K7" s="121"/>
      <c r="L7" s="51"/>
    </row>
    <row r="8" spans="1:12" ht="62" x14ac:dyDescent="0.35">
      <c r="B8" s="157" t="s">
        <v>3</v>
      </c>
      <c r="C8" s="240" t="s">
        <v>571</v>
      </c>
      <c r="D8" s="237">
        <v>89841.96</v>
      </c>
      <c r="E8" s="20"/>
      <c r="F8" s="20"/>
      <c r="G8" s="137">
        <f t="shared" ref="G8:G14" si="0">SUM(D8:F8)</f>
        <v>89841.96</v>
      </c>
      <c r="H8" s="134">
        <v>0.5</v>
      </c>
      <c r="I8" s="243">
        <v>52871.49</v>
      </c>
      <c r="J8" s="219" t="s">
        <v>588</v>
      </c>
      <c r="K8" s="121"/>
      <c r="L8" s="51"/>
    </row>
    <row r="9" spans="1:12" ht="93" x14ac:dyDescent="0.35">
      <c r="B9" s="157" t="s">
        <v>4</v>
      </c>
      <c r="C9" s="240" t="s">
        <v>572</v>
      </c>
      <c r="D9" s="237">
        <v>80000</v>
      </c>
      <c r="E9" s="20"/>
      <c r="F9" s="20"/>
      <c r="G9" s="137">
        <f t="shared" si="0"/>
        <v>80000</v>
      </c>
      <c r="H9" s="134">
        <v>0.4</v>
      </c>
      <c r="I9" s="243">
        <v>47298.68</v>
      </c>
      <c r="J9" s="219" t="s">
        <v>589</v>
      </c>
      <c r="K9" s="121"/>
      <c r="L9" s="51"/>
    </row>
    <row r="10" spans="1:12" ht="15.5" x14ac:dyDescent="0.35">
      <c r="B10" s="157" t="s">
        <v>31</v>
      </c>
      <c r="C10" s="229"/>
      <c r="D10" s="20"/>
      <c r="E10" s="20"/>
      <c r="F10" s="20"/>
      <c r="G10" s="137">
        <f t="shared" si="0"/>
        <v>0</v>
      </c>
      <c r="H10" s="134"/>
      <c r="I10" s="238"/>
      <c r="J10" s="230"/>
      <c r="K10" s="121"/>
      <c r="L10" s="51"/>
    </row>
    <row r="11" spans="1:12" ht="15.5" x14ac:dyDescent="0.35">
      <c r="B11" s="157" t="s">
        <v>32</v>
      </c>
      <c r="C11" s="229"/>
      <c r="D11" s="20"/>
      <c r="E11" s="20"/>
      <c r="F11" s="20"/>
      <c r="G11" s="137">
        <f t="shared" si="0"/>
        <v>0</v>
      </c>
      <c r="H11" s="134"/>
      <c r="I11" s="238"/>
      <c r="J11" s="230"/>
      <c r="K11" s="121"/>
      <c r="L11" s="51"/>
    </row>
    <row r="12" spans="1:12" ht="15.5" x14ac:dyDescent="0.35">
      <c r="B12" s="157" t="s">
        <v>33</v>
      </c>
      <c r="C12" s="18"/>
      <c r="D12" s="20"/>
      <c r="E12" s="20"/>
      <c r="F12" s="20"/>
      <c r="G12" s="137">
        <f t="shared" si="0"/>
        <v>0</v>
      </c>
      <c r="H12" s="134"/>
      <c r="I12" s="238"/>
      <c r="J12" s="180"/>
      <c r="K12" s="121"/>
      <c r="L12" s="51"/>
    </row>
    <row r="13" spans="1:12" ht="15.5" x14ac:dyDescent="0.35">
      <c r="B13" s="157" t="s">
        <v>34</v>
      </c>
      <c r="C13" s="46"/>
      <c r="D13" s="21"/>
      <c r="E13" s="21"/>
      <c r="F13" s="21"/>
      <c r="G13" s="137">
        <f t="shared" si="0"/>
        <v>0</v>
      </c>
      <c r="H13" s="135"/>
      <c r="I13" s="239"/>
      <c r="J13" s="180"/>
      <c r="K13" s="122"/>
      <c r="L13" s="51"/>
    </row>
    <row r="14" spans="1:12" ht="16" thickBot="1" x14ac:dyDescent="0.4">
      <c r="A14" s="40"/>
      <c r="B14" s="157" t="s">
        <v>35</v>
      </c>
      <c r="C14" s="46"/>
      <c r="D14" s="21"/>
      <c r="E14" s="21"/>
      <c r="F14" s="21"/>
      <c r="G14" s="137">
        <f t="shared" si="0"/>
        <v>0</v>
      </c>
      <c r="H14" s="135"/>
      <c r="I14" s="239"/>
      <c r="J14" s="180"/>
      <c r="K14" s="122"/>
      <c r="L14" s="41"/>
    </row>
    <row r="15" spans="1:12" ht="15.5" x14ac:dyDescent="0.35">
      <c r="A15" s="40"/>
      <c r="C15" s="106" t="s">
        <v>172</v>
      </c>
      <c r="D15" s="22">
        <f>SUM(D7:D14)</f>
        <v>231191.96000000002</v>
      </c>
      <c r="E15" s="22">
        <f>SUM(E7:E14)</f>
        <v>0</v>
      </c>
      <c r="F15" s="22">
        <f>SUM(F7:F14)</f>
        <v>0</v>
      </c>
      <c r="G15" s="22">
        <f>SUM(G7:G14)</f>
        <v>231191.96000000002</v>
      </c>
      <c r="H15" s="123">
        <f>(H7*G7)+(H8*G8)+(H9*G9)+(H10*G10)+(H11*G11)+(H12*G12)+(H13*G13)+(H14*G14)</f>
        <v>98393.48000000001</v>
      </c>
      <c r="I15" s="244">
        <f>SUM(I7:I14)</f>
        <v>135337.87</v>
      </c>
      <c r="J15" s="204"/>
      <c r="K15" s="122"/>
      <c r="L15" s="53"/>
    </row>
    <row r="16" spans="1:12" ht="51" customHeight="1" x14ac:dyDescent="0.35">
      <c r="A16" s="40"/>
      <c r="B16" s="106" t="s">
        <v>5</v>
      </c>
      <c r="C16" s="259" t="s">
        <v>573</v>
      </c>
      <c r="D16" s="254"/>
      <c r="E16" s="254"/>
      <c r="F16" s="254"/>
      <c r="G16" s="254"/>
      <c r="H16" s="254"/>
      <c r="I16" s="254"/>
      <c r="J16" s="254"/>
      <c r="K16" s="255"/>
      <c r="L16" s="50"/>
    </row>
    <row r="17" spans="1:12" ht="77.5" x14ac:dyDescent="0.35">
      <c r="A17" s="40"/>
      <c r="B17" s="157" t="s">
        <v>42</v>
      </c>
      <c r="C17" s="240" t="s">
        <v>574</v>
      </c>
      <c r="D17" s="237">
        <v>100000</v>
      </c>
      <c r="E17" s="20"/>
      <c r="F17" s="20"/>
      <c r="G17" s="137">
        <f>SUM(D17:F17)</f>
        <v>100000</v>
      </c>
      <c r="H17" s="134">
        <v>0.4</v>
      </c>
      <c r="I17" s="243">
        <v>90000</v>
      </c>
      <c r="J17" s="219" t="s">
        <v>590</v>
      </c>
      <c r="K17" s="121"/>
      <c r="L17" s="51"/>
    </row>
    <row r="18" spans="1:12" ht="77.5" x14ac:dyDescent="0.35">
      <c r="A18" s="40"/>
      <c r="B18" s="157" t="s">
        <v>43</v>
      </c>
      <c r="C18" s="240" t="s">
        <v>575</v>
      </c>
      <c r="D18" s="237">
        <v>131000</v>
      </c>
      <c r="E18" s="20"/>
      <c r="F18" s="20"/>
      <c r="G18" s="137">
        <f t="shared" ref="G18:G24" si="1">SUM(D18:F18)</f>
        <v>131000</v>
      </c>
      <c r="H18" s="134">
        <v>0.6</v>
      </c>
      <c r="I18" s="243">
        <v>77273.919999999998</v>
      </c>
      <c r="J18" s="219" t="s">
        <v>591</v>
      </c>
      <c r="K18" s="121"/>
      <c r="L18" s="51"/>
    </row>
    <row r="19" spans="1:12" ht="77.5" x14ac:dyDescent="0.35">
      <c r="A19" s="40"/>
      <c r="B19" s="157" t="s">
        <v>36</v>
      </c>
      <c r="C19" s="240" t="s">
        <v>576</v>
      </c>
      <c r="D19" s="237">
        <v>150000</v>
      </c>
      <c r="E19" s="20"/>
      <c r="F19" s="20"/>
      <c r="G19" s="137">
        <f t="shared" si="1"/>
        <v>150000</v>
      </c>
      <c r="H19" s="134">
        <v>0.6</v>
      </c>
      <c r="I19" s="243">
        <v>136999.29999999999</v>
      </c>
      <c r="J19" s="219" t="s">
        <v>592</v>
      </c>
      <c r="K19" s="121"/>
      <c r="L19" s="51"/>
    </row>
    <row r="20" spans="1:12" ht="62" x14ac:dyDescent="0.35">
      <c r="A20" s="40"/>
      <c r="B20" s="157" t="s">
        <v>37</v>
      </c>
      <c r="C20" s="240" t="s">
        <v>577</v>
      </c>
      <c r="D20" s="20"/>
      <c r="E20" s="20"/>
      <c r="F20" s="20">
        <v>110100</v>
      </c>
      <c r="G20" s="137">
        <f t="shared" si="1"/>
        <v>110100</v>
      </c>
      <c r="H20" s="134">
        <v>0.3</v>
      </c>
      <c r="I20" s="243">
        <v>110100</v>
      </c>
      <c r="J20" s="230" t="s">
        <v>597</v>
      </c>
      <c r="K20" s="121"/>
      <c r="L20" s="51"/>
    </row>
    <row r="21" spans="1:12" ht="93" x14ac:dyDescent="0.35">
      <c r="A21" s="40"/>
      <c r="B21" s="227" t="s">
        <v>38</v>
      </c>
      <c r="C21" s="228" t="s">
        <v>595</v>
      </c>
      <c r="D21" s="225"/>
      <c r="E21" s="225"/>
      <c r="F21" s="20">
        <v>60900</v>
      </c>
      <c r="G21" s="226">
        <f t="shared" si="1"/>
        <v>60900</v>
      </c>
      <c r="H21" s="134">
        <v>0.4</v>
      </c>
      <c r="I21" s="243">
        <v>60900</v>
      </c>
      <c r="J21" s="230" t="s">
        <v>596</v>
      </c>
      <c r="K21" s="224"/>
      <c r="L21" s="51"/>
    </row>
    <row r="22" spans="1:12" ht="93" x14ac:dyDescent="0.35">
      <c r="A22" s="40"/>
      <c r="B22" s="157" t="s">
        <v>39</v>
      </c>
      <c r="C22" s="240" t="s">
        <v>578</v>
      </c>
      <c r="D22" s="216">
        <v>130000</v>
      </c>
      <c r="E22" s="20"/>
      <c r="F22" s="20"/>
      <c r="G22" s="137">
        <f t="shared" si="1"/>
        <v>130000</v>
      </c>
      <c r="H22" s="134"/>
      <c r="I22" s="243">
        <v>100000</v>
      </c>
      <c r="J22" s="180"/>
      <c r="K22" s="121"/>
      <c r="L22" s="51"/>
    </row>
    <row r="23" spans="1:12" ht="77.5" x14ac:dyDescent="0.35">
      <c r="A23" s="40"/>
      <c r="B23" s="157" t="s">
        <v>40</v>
      </c>
      <c r="C23" s="241" t="s">
        <v>579</v>
      </c>
      <c r="D23" s="217">
        <v>230000</v>
      </c>
      <c r="E23" s="21"/>
      <c r="F23" s="21"/>
      <c r="G23" s="137">
        <f t="shared" si="1"/>
        <v>230000</v>
      </c>
      <c r="H23" s="135"/>
      <c r="I23" s="245">
        <v>175000</v>
      </c>
      <c r="J23" s="180"/>
      <c r="K23" s="122"/>
      <c r="L23" s="51"/>
    </row>
    <row r="24" spans="1:12" ht="15.5" x14ac:dyDescent="0.35">
      <c r="A24" s="40"/>
      <c r="B24" s="157" t="s">
        <v>41</v>
      </c>
      <c r="C24" s="46"/>
      <c r="D24" s="21"/>
      <c r="E24" s="21"/>
      <c r="F24" s="21"/>
      <c r="G24" s="137">
        <f t="shared" si="1"/>
        <v>0</v>
      </c>
      <c r="H24" s="135"/>
      <c r="I24" s="239"/>
      <c r="J24" s="180"/>
      <c r="K24" s="122"/>
      <c r="L24" s="51"/>
    </row>
    <row r="25" spans="1:12" ht="15.5" x14ac:dyDescent="0.35">
      <c r="A25" s="40"/>
      <c r="C25" s="106" t="s">
        <v>172</v>
      </c>
      <c r="D25" s="25">
        <f>SUM(D17:D24)</f>
        <v>741000</v>
      </c>
      <c r="E25" s="25">
        <f>SUM(E17:E24)</f>
        <v>0</v>
      </c>
      <c r="F25" s="25">
        <f>SUM(F17:F24)</f>
        <v>171000</v>
      </c>
      <c r="G25" s="25">
        <f>SUM(G17:G24)</f>
        <v>912000</v>
      </c>
      <c r="H25" s="123">
        <f>(H17*G17)+(H18*G18)+(H19*G19)+(H20*G20)+(H21*G21)+(H22*G22)+(H23*G23)+(H24*G24)</f>
        <v>265990</v>
      </c>
      <c r="I25" s="244">
        <f>SUM(I17:I24)</f>
        <v>750273.22</v>
      </c>
      <c r="J25" s="204"/>
      <c r="K25" s="122"/>
      <c r="L25" s="53"/>
    </row>
    <row r="26" spans="1:12" ht="51" hidden="1" customHeight="1" x14ac:dyDescent="0.35">
      <c r="A26" s="40"/>
      <c r="B26" s="106" t="s">
        <v>6</v>
      </c>
      <c r="C26" s="253"/>
      <c r="D26" s="254"/>
      <c r="E26" s="254"/>
      <c r="F26" s="254"/>
      <c r="G26" s="254"/>
      <c r="H26" s="254"/>
      <c r="I26" s="254"/>
      <c r="J26" s="254"/>
      <c r="K26" s="255"/>
      <c r="L26" s="50"/>
    </row>
    <row r="27" spans="1:12" ht="15.5" hidden="1" x14ac:dyDescent="0.35">
      <c r="A27" s="40"/>
      <c r="B27" s="157" t="s">
        <v>44</v>
      </c>
      <c r="C27" s="18"/>
      <c r="D27" s="20"/>
      <c r="E27" s="20"/>
      <c r="F27" s="20"/>
      <c r="G27" s="137">
        <f>SUM(D27:F27)</f>
        <v>0</v>
      </c>
      <c r="H27" s="134"/>
      <c r="I27" s="179"/>
      <c r="J27" s="180"/>
      <c r="K27" s="121"/>
      <c r="L27" s="51"/>
    </row>
    <row r="28" spans="1:12" ht="15.5" hidden="1" x14ac:dyDescent="0.35">
      <c r="A28" s="40"/>
      <c r="B28" s="157" t="s">
        <v>45</v>
      </c>
      <c r="C28" s="18"/>
      <c r="D28" s="20"/>
      <c r="E28" s="20"/>
      <c r="F28" s="20"/>
      <c r="G28" s="137">
        <f t="shared" ref="G28:G34" si="2">SUM(D28:F28)</f>
        <v>0</v>
      </c>
      <c r="H28" s="134"/>
      <c r="I28" s="179"/>
      <c r="J28" s="180"/>
      <c r="K28" s="121"/>
      <c r="L28" s="51"/>
    </row>
    <row r="29" spans="1:12" ht="15.5" hidden="1" x14ac:dyDescent="0.35">
      <c r="A29" s="40"/>
      <c r="B29" s="157" t="s">
        <v>46</v>
      </c>
      <c r="C29" s="18"/>
      <c r="D29" s="20"/>
      <c r="E29" s="20"/>
      <c r="F29" s="20"/>
      <c r="G29" s="137">
        <f t="shared" si="2"/>
        <v>0</v>
      </c>
      <c r="H29" s="134"/>
      <c r="I29" s="179"/>
      <c r="J29" s="180"/>
      <c r="K29" s="121"/>
      <c r="L29" s="51"/>
    </row>
    <row r="30" spans="1:12" ht="15.5" hidden="1" x14ac:dyDescent="0.35">
      <c r="A30" s="40"/>
      <c r="B30" s="157" t="s">
        <v>47</v>
      </c>
      <c r="C30" s="18"/>
      <c r="D30" s="20"/>
      <c r="E30" s="20"/>
      <c r="F30" s="20"/>
      <c r="G30" s="137">
        <f t="shared" si="2"/>
        <v>0</v>
      </c>
      <c r="H30" s="134"/>
      <c r="I30" s="179"/>
      <c r="J30" s="180"/>
      <c r="K30" s="121"/>
      <c r="L30" s="51"/>
    </row>
    <row r="31" spans="1:12" s="40" customFormat="1" ht="15.5" hidden="1" x14ac:dyDescent="0.35">
      <c r="B31" s="157" t="s">
        <v>48</v>
      </c>
      <c r="C31" s="18"/>
      <c r="D31" s="20"/>
      <c r="E31" s="20"/>
      <c r="F31" s="20"/>
      <c r="G31" s="137">
        <f t="shared" si="2"/>
        <v>0</v>
      </c>
      <c r="H31" s="134"/>
      <c r="I31" s="179"/>
      <c r="J31" s="180"/>
      <c r="K31" s="121"/>
      <c r="L31" s="51"/>
    </row>
    <row r="32" spans="1:12" s="40" customFormat="1" ht="15.5" hidden="1" x14ac:dyDescent="0.35">
      <c r="B32" s="157" t="s">
        <v>49</v>
      </c>
      <c r="C32" s="18"/>
      <c r="D32" s="20"/>
      <c r="E32" s="20"/>
      <c r="F32" s="20"/>
      <c r="G32" s="137">
        <f t="shared" si="2"/>
        <v>0</v>
      </c>
      <c r="H32" s="134"/>
      <c r="I32" s="179"/>
      <c r="J32" s="180"/>
      <c r="K32" s="121"/>
      <c r="L32" s="51"/>
    </row>
    <row r="33" spans="1:12" s="40" customFormat="1" ht="15.5" hidden="1" x14ac:dyDescent="0.35">
      <c r="A33" s="39"/>
      <c r="B33" s="157" t="s">
        <v>50</v>
      </c>
      <c r="C33" s="46"/>
      <c r="D33" s="21"/>
      <c r="E33" s="21"/>
      <c r="F33" s="21"/>
      <c r="G33" s="137">
        <f t="shared" si="2"/>
        <v>0</v>
      </c>
      <c r="H33" s="135"/>
      <c r="I33" s="180"/>
      <c r="J33" s="180"/>
      <c r="K33" s="122"/>
      <c r="L33" s="51"/>
    </row>
    <row r="34" spans="1:12" ht="15.5" hidden="1" x14ac:dyDescent="0.35">
      <c r="B34" s="157" t="s">
        <v>51</v>
      </c>
      <c r="C34" s="46"/>
      <c r="D34" s="21"/>
      <c r="E34" s="21"/>
      <c r="F34" s="21"/>
      <c r="G34" s="137">
        <f t="shared" si="2"/>
        <v>0</v>
      </c>
      <c r="H34" s="135"/>
      <c r="I34" s="180"/>
      <c r="J34" s="180"/>
      <c r="K34" s="122"/>
      <c r="L34" s="51"/>
    </row>
    <row r="35" spans="1:12" ht="15.5" hidden="1" x14ac:dyDescent="0.35">
      <c r="C35" s="106" t="s">
        <v>172</v>
      </c>
      <c r="D35" s="25">
        <f>SUM(D27:D34)</f>
        <v>0</v>
      </c>
      <c r="E35" s="25">
        <f>SUM(E27:E34)</f>
        <v>0</v>
      </c>
      <c r="F35" s="25">
        <f>SUM(F27:F34)</f>
        <v>0</v>
      </c>
      <c r="G35" s="25">
        <f>SUM(G27:G34)</f>
        <v>0</v>
      </c>
      <c r="H35" s="123">
        <f>(H27*G27)+(H28*G28)+(H29*G29)+(H30*G30)+(H31*G31)+(H32*G32)+(H33*G33)+(H34*G34)</f>
        <v>0</v>
      </c>
      <c r="I35" s="123">
        <f>SUM(I27:I34)</f>
        <v>0</v>
      </c>
      <c r="J35" s="204"/>
      <c r="K35" s="122"/>
      <c r="L35" s="53"/>
    </row>
    <row r="36" spans="1:12" ht="51" hidden="1" customHeight="1" x14ac:dyDescent="0.35">
      <c r="B36" s="106" t="s">
        <v>52</v>
      </c>
      <c r="C36" s="253"/>
      <c r="D36" s="254"/>
      <c r="E36" s="254"/>
      <c r="F36" s="254"/>
      <c r="G36" s="254"/>
      <c r="H36" s="254"/>
      <c r="I36" s="254"/>
      <c r="J36" s="254"/>
      <c r="K36" s="255"/>
      <c r="L36" s="50"/>
    </row>
    <row r="37" spans="1:12" ht="15.5" hidden="1" x14ac:dyDescent="0.35">
      <c r="B37" s="157" t="s">
        <v>53</v>
      </c>
      <c r="C37" s="18"/>
      <c r="D37" s="20"/>
      <c r="E37" s="20"/>
      <c r="F37" s="20"/>
      <c r="G37" s="137">
        <f>SUM(D37:F37)</f>
        <v>0</v>
      </c>
      <c r="H37" s="134"/>
      <c r="I37" s="179"/>
      <c r="J37" s="180"/>
      <c r="K37" s="121"/>
      <c r="L37" s="51"/>
    </row>
    <row r="38" spans="1:12" ht="15.5" hidden="1" x14ac:dyDescent="0.35">
      <c r="B38" s="157" t="s">
        <v>54</v>
      </c>
      <c r="C38" s="18"/>
      <c r="D38" s="20"/>
      <c r="E38" s="20"/>
      <c r="F38" s="20"/>
      <c r="G38" s="137">
        <f t="shared" ref="G38:G44" si="3">SUM(D38:F38)</f>
        <v>0</v>
      </c>
      <c r="H38" s="134"/>
      <c r="I38" s="179"/>
      <c r="J38" s="180"/>
      <c r="K38" s="121"/>
      <c r="L38" s="51"/>
    </row>
    <row r="39" spans="1:12" ht="15.5" hidden="1" x14ac:dyDescent="0.35">
      <c r="B39" s="157" t="s">
        <v>55</v>
      </c>
      <c r="C39" s="18"/>
      <c r="D39" s="20"/>
      <c r="E39" s="20"/>
      <c r="F39" s="20"/>
      <c r="G39" s="137">
        <f t="shared" si="3"/>
        <v>0</v>
      </c>
      <c r="H39" s="134"/>
      <c r="I39" s="179"/>
      <c r="J39" s="180"/>
      <c r="K39" s="121"/>
      <c r="L39" s="51"/>
    </row>
    <row r="40" spans="1:12" ht="15.5" hidden="1" x14ac:dyDescent="0.35">
      <c r="B40" s="157" t="s">
        <v>56</v>
      </c>
      <c r="C40" s="18"/>
      <c r="D40" s="20"/>
      <c r="E40" s="20"/>
      <c r="F40" s="20"/>
      <c r="G40" s="137">
        <f t="shared" si="3"/>
        <v>0</v>
      </c>
      <c r="H40" s="134"/>
      <c r="I40" s="179"/>
      <c r="J40" s="180"/>
      <c r="K40" s="121"/>
      <c r="L40" s="51"/>
    </row>
    <row r="41" spans="1:12" ht="15.5" hidden="1" x14ac:dyDescent="0.35">
      <c r="B41" s="157" t="s">
        <v>57</v>
      </c>
      <c r="C41" s="18"/>
      <c r="D41" s="20"/>
      <c r="E41" s="20"/>
      <c r="F41" s="20"/>
      <c r="G41" s="137">
        <f t="shared" si="3"/>
        <v>0</v>
      </c>
      <c r="H41" s="134"/>
      <c r="I41" s="179"/>
      <c r="J41" s="180"/>
      <c r="K41" s="121"/>
      <c r="L41" s="51"/>
    </row>
    <row r="42" spans="1:12" ht="15.5" hidden="1" x14ac:dyDescent="0.35">
      <c r="A42" s="40"/>
      <c r="B42" s="157" t="s">
        <v>58</v>
      </c>
      <c r="C42" s="18"/>
      <c r="D42" s="20"/>
      <c r="E42" s="20"/>
      <c r="F42" s="20"/>
      <c r="G42" s="137">
        <f t="shared" si="3"/>
        <v>0</v>
      </c>
      <c r="H42" s="134"/>
      <c r="I42" s="179"/>
      <c r="J42" s="180"/>
      <c r="K42" s="121"/>
      <c r="L42" s="51"/>
    </row>
    <row r="43" spans="1:12" s="40" customFormat="1" ht="15.5" hidden="1" x14ac:dyDescent="0.35">
      <c r="A43" s="39"/>
      <c r="B43" s="157" t="s">
        <v>59</v>
      </c>
      <c r="C43" s="46"/>
      <c r="D43" s="21"/>
      <c r="E43" s="21"/>
      <c r="F43" s="21"/>
      <c r="G43" s="137">
        <f t="shared" si="3"/>
        <v>0</v>
      </c>
      <c r="H43" s="135"/>
      <c r="I43" s="180"/>
      <c r="J43" s="180"/>
      <c r="K43" s="122"/>
      <c r="L43" s="51"/>
    </row>
    <row r="44" spans="1:12" ht="16" hidden="1" thickBot="1" x14ac:dyDescent="0.4">
      <c r="B44" s="157" t="s">
        <v>60</v>
      </c>
      <c r="C44" s="46"/>
      <c r="D44" s="21"/>
      <c r="E44" s="21"/>
      <c r="F44" s="21"/>
      <c r="G44" s="137">
        <f t="shared" si="3"/>
        <v>0</v>
      </c>
      <c r="H44" s="135"/>
      <c r="I44" s="180"/>
      <c r="J44" s="180"/>
      <c r="K44" s="222"/>
      <c r="L44" s="51"/>
    </row>
    <row r="45" spans="1:12" ht="16" hidden="1" thickBot="1" x14ac:dyDescent="0.4">
      <c r="C45" s="106" t="s">
        <v>172</v>
      </c>
      <c r="D45" s="22">
        <f>SUM(D37:D44)</f>
        <v>0</v>
      </c>
      <c r="E45" s="22">
        <f>SUM(E37:E44)</f>
        <v>0</v>
      </c>
      <c r="F45" s="22">
        <f>SUM(F37:F44)</f>
        <v>0</v>
      </c>
      <c r="G45" s="22">
        <f>SUM(G37:G44)</f>
        <v>0</v>
      </c>
      <c r="H45" s="123">
        <f>(H37*G37)+(H38*G38)+(H39*G39)+(H40*G40)+(H41*G41)+(H42*G42)+(H43*G43)+(H44*G44)</f>
        <v>0</v>
      </c>
      <c r="I45" s="123">
        <f>SUM(I37:I44)</f>
        <v>0</v>
      </c>
      <c r="J45" s="221"/>
      <c r="K45" s="223">
        <v>1155000</v>
      </c>
      <c r="L45" s="53"/>
    </row>
    <row r="46" spans="1:12" ht="15.5" x14ac:dyDescent="0.35">
      <c r="B46" s="12"/>
      <c r="C46" s="13"/>
      <c r="D46" s="11"/>
      <c r="E46" s="11"/>
      <c r="F46" s="11"/>
      <c r="G46" s="11"/>
      <c r="H46" s="11"/>
      <c r="I46" s="11"/>
      <c r="J46" s="11"/>
      <c r="K46" s="11"/>
      <c r="L46" s="52"/>
    </row>
    <row r="47" spans="1:12" ht="51" customHeight="1" x14ac:dyDescent="0.35">
      <c r="B47" s="106" t="s">
        <v>7</v>
      </c>
      <c r="C47" s="263" t="s">
        <v>579</v>
      </c>
      <c r="D47" s="264"/>
      <c r="E47" s="264"/>
      <c r="F47" s="264"/>
      <c r="G47" s="264"/>
      <c r="H47" s="264"/>
      <c r="I47" s="264"/>
      <c r="J47" s="264"/>
      <c r="K47" s="265"/>
      <c r="L47" s="19"/>
    </row>
    <row r="48" spans="1:12" ht="51" customHeight="1" x14ac:dyDescent="0.35">
      <c r="B48" s="106" t="s">
        <v>185</v>
      </c>
      <c r="C48" s="259" t="s">
        <v>580</v>
      </c>
      <c r="D48" s="254"/>
      <c r="E48" s="254"/>
      <c r="F48" s="254"/>
      <c r="G48" s="254"/>
      <c r="H48" s="254"/>
      <c r="I48" s="254"/>
      <c r="J48" s="254"/>
      <c r="K48" s="255"/>
      <c r="L48" s="50"/>
    </row>
    <row r="49" spans="1:12" ht="93" x14ac:dyDescent="0.35">
      <c r="B49" s="157" t="s">
        <v>65</v>
      </c>
      <c r="C49" s="240" t="s">
        <v>581</v>
      </c>
      <c r="D49" s="20"/>
      <c r="E49" s="20">
        <v>100000</v>
      </c>
      <c r="F49" s="20"/>
      <c r="G49" s="137">
        <f>SUM(D49:F49)</f>
        <v>100000</v>
      </c>
      <c r="H49" s="134">
        <v>1</v>
      </c>
      <c r="I49" s="243">
        <v>87157.71</v>
      </c>
      <c r="J49" s="180" t="s">
        <v>599</v>
      </c>
      <c r="K49" s="121"/>
      <c r="L49" s="51"/>
    </row>
    <row r="50" spans="1:12" ht="76" customHeight="1" x14ac:dyDescent="0.35">
      <c r="B50" s="157" t="s">
        <v>64</v>
      </c>
      <c r="C50" s="240" t="s">
        <v>582</v>
      </c>
      <c r="D50" s="20"/>
      <c r="E50" s="20">
        <v>296500</v>
      </c>
      <c r="F50" s="20"/>
      <c r="G50" s="137">
        <f t="shared" ref="G50:G56" si="4">SUM(D50:F50)</f>
        <v>296500</v>
      </c>
      <c r="H50" s="134">
        <v>0.8</v>
      </c>
      <c r="I50" s="243">
        <v>87143.01</v>
      </c>
      <c r="J50" s="180" t="s">
        <v>600</v>
      </c>
      <c r="K50" s="121"/>
      <c r="L50" s="51"/>
    </row>
    <row r="51" spans="1:12" ht="62" x14ac:dyDescent="0.35">
      <c r="B51" s="157" t="s">
        <v>66</v>
      </c>
      <c r="C51" s="240" t="s">
        <v>583</v>
      </c>
      <c r="D51" s="216">
        <v>300000</v>
      </c>
      <c r="E51" s="20"/>
      <c r="F51" s="20"/>
      <c r="G51" s="137">
        <f t="shared" si="4"/>
        <v>300000</v>
      </c>
      <c r="H51" s="134">
        <v>0.4</v>
      </c>
      <c r="I51" s="243">
        <v>190000</v>
      </c>
      <c r="J51" s="219" t="s">
        <v>593</v>
      </c>
      <c r="K51" s="121"/>
      <c r="L51" s="51"/>
    </row>
    <row r="52" spans="1:12" ht="15.5" x14ac:dyDescent="0.35">
      <c r="B52" s="157" t="s">
        <v>67</v>
      </c>
      <c r="C52" s="18"/>
      <c r="D52" s="20"/>
      <c r="E52" s="20"/>
      <c r="F52" s="20"/>
      <c r="G52" s="137">
        <f t="shared" si="4"/>
        <v>0</v>
      </c>
      <c r="H52" s="134"/>
      <c r="I52" s="238"/>
      <c r="J52" s="180"/>
      <c r="K52" s="121"/>
      <c r="L52" s="51"/>
    </row>
    <row r="53" spans="1:12" ht="15.5" x14ac:dyDescent="0.35">
      <c r="B53" s="157" t="s">
        <v>68</v>
      </c>
      <c r="C53" s="18"/>
      <c r="D53" s="20"/>
      <c r="E53" s="20"/>
      <c r="F53" s="20"/>
      <c r="G53" s="137">
        <f t="shared" si="4"/>
        <v>0</v>
      </c>
      <c r="H53" s="134"/>
      <c r="I53" s="238"/>
      <c r="J53" s="180"/>
      <c r="K53" s="121"/>
      <c r="L53" s="51"/>
    </row>
    <row r="54" spans="1:12" ht="15.5" x14ac:dyDescent="0.35">
      <c r="B54" s="157" t="s">
        <v>69</v>
      </c>
      <c r="C54" s="18"/>
      <c r="D54" s="20"/>
      <c r="E54" s="20"/>
      <c r="F54" s="20"/>
      <c r="G54" s="137">
        <f t="shared" si="4"/>
        <v>0</v>
      </c>
      <c r="H54" s="134"/>
      <c r="I54" s="238"/>
      <c r="J54" s="180"/>
      <c r="K54" s="121"/>
      <c r="L54" s="51"/>
    </row>
    <row r="55" spans="1:12" ht="15.5" x14ac:dyDescent="0.35">
      <c r="A55" s="40"/>
      <c r="B55" s="157" t="s">
        <v>70</v>
      </c>
      <c r="C55" s="46"/>
      <c r="D55" s="21"/>
      <c r="E55" s="21"/>
      <c r="F55" s="21"/>
      <c r="G55" s="137">
        <f t="shared" si="4"/>
        <v>0</v>
      </c>
      <c r="H55" s="135"/>
      <c r="I55" s="239"/>
      <c r="J55" s="180"/>
      <c r="K55" s="122"/>
      <c r="L55" s="51"/>
    </row>
    <row r="56" spans="1:12" s="40" customFormat="1" ht="15.5" x14ac:dyDescent="0.35">
      <c r="B56" s="157" t="s">
        <v>71</v>
      </c>
      <c r="C56" s="46"/>
      <c r="D56" s="21"/>
      <c r="E56" s="21"/>
      <c r="F56" s="21"/>
      <c r="G56" s="137">
        <f t="shared" si="4"/>
        <v>0</v>
      </c>
      <c r="H56" s="135"/>
      <c r="I56" s="239"/>
      <c r="J56" s="180"/>
      <c r="K56" s="122"/>
      <c r="L56" s="51"/>
    </row>
    <row r="57" spans="1:12" s="40" customFormat="1" ht="15.5" x14ac:dyDescent="0.35">
      <c r="A57" s="39"/>
      <c r="B57" s="39"/>
      <c r="C57" s="106" t="s">
        <v>172</v>
      </c>
      <c r="D57" s="22">
        <f>SUM(D49:D56)</f>
        <v>300000</v>
      </c>
      <c r="E57" s="22">
        <f>SUM(E49:E56)</f>
        <v>396500</v>
      </c>
      <c r="F57" s="22">
        <f>SUM(F49:F56)</f>
        <v>0</v>
      </c>
      <c r="G57" s="25">
        <f>SUM(G49:G56)</f>
        <v>696500</v>
      </c>
      <c r="H57" s="123">
        <f>(H49*G49)+(H50*G50)+(H51*G51)+(H52*G52)+(H53*G53)+(H54*G54)+(H55*G55)+(H56*G56)</f>
        <v>457200</v>
      </c>
      <c r="I57" s="244">
        <f>SUM(I49:I56)</f>
        <v>364300.72</v>
      </c>
      <c r="J57" s="204"/>
      <c r="K57" s="122"/>
      <c r="L57" s="53"/>
    </row>
    <row r="58" spans="1:12" ht="51" customHeight="1" x14ac:dyDescent="0.35">
      <c r="B58" s="106" t="s">
        <v>72</v>
      </c>
      <c r="C58" s="259" t="s">
        <v>583</v>
      </c>
      <c r="D58" s="254"/>
      <c r="E58" s="254"/>
      <c r="F58" s="254"/>
      <c r="G58" s="254"/>
      <c r="H58" s="254"/>
      <c r="I58" s="254"/>
      <c r="J58" s="254"/>
      <c r="K58" s="255"/>
      <c r="L58" s="50"/>
    </row>
    <row r="59" spans="1:12" ht="167" customHeight="1" x14ac:dyDescent="0.35">
      <c r="B59" s="157" t="s">
        <v>73</v>
      </c>
      <c r="C59" s="240" t="s">
        <v>584</v>
      </c>
      <c r="D59" s="20"/>
      <c r="E59" s="20">
        <v>200000</v>
      </c>
      <c r="F59" s="20"/>
      <c r="G59" s="137">
        <f>SUM(D59:F59)</f>
        <v>200000</v>
      </c>
      <c r="H59" s="134">
        <v>0.8</v>
      </c>
      <c r="I59" s="243">
        <v>148685.69</v>
      </c>
      <c r="J59" s="236" t="s">
        <v>601</v>
      </c>
      <c r="K59" s="121"/>
      <c r="L59" s="51"/>
    </row>
    <row r="60" spans="1:12" ht="170.5" x14ac:dyDescent="0.35">
      <c r="B60" s="157" t="s">
        <v>74</v>
      </c>
      <c r="C60" s="240" t="s">
        <v>585</v>
      </c>
      <c r="D60" s="20"/>
      <c r="E60" s="20">
        <v>265600</v>
      </c>
      <c r="F60" s="20"/>
      <c r="G60" s="137">
        <f t="shared" ref="G60:G66" si="5">SUM(D60:F60)</f>
        <v>265600</v>
      </c>
      <c r="H60" s="134">
        <v>0.8</v>
      </c>
      <c r="I60" s="243">
        <v>224724.27</v>
      </c>
      <c r="J60" s="236" t="s">
        <v>602</v>
      </c>
      <c r="K60" s="121"/>
      <c r="L60" s="51"/>
    </row>
    <row r="61" spans="1:12" ht="124" x14ac:dyDescent="0.35">
      <c r="B61" s="157" t="s">
        <v>75</v>
      </c>
      <c r="C61" s="240" t="s">
        <v>586</v>
      </c>
      <c r="D61" s="20">
        <v>250000</v>
      </c>
      <c r="E61" s="20"/>
      <c r="F61" s="20"/>
      <c r="G61" s="137">
        <f t="shared" si="5"/>
        <v>250000</v>
      </c>
      <c r="H61" s="134">
        <v>0.6</v>
      </c>
      <c r="I61" s="243">
        <v>160000</v>
      </c>
      <c r="J61" s="219" t="s">
        <v>594</v>
      </c>
      <c r="K61" s="121"/>
      <c r="L61" s="51"/>
    </row>
    <row r="62" spans="1:12" ht="15.5" x14ac:dyDescent="0.35">
      <c r="B62" s="157" t="s">
        <v>76</v>
      </c>
      <c r="C62" s="18"/>
      <c r="D62" s="20"/>
      <c r="E62" s="20"/>
      <c r="F62" s="20"/>
      <c r="G62" s="137">
        <f t="shared" si="5"/>
        <v>0</v>
      </c>
      <c r="H62" s="134"/>
      <c r="I62" s="238"/>
      <c r="J62" s="180"/>
      <c r="K62" s="121"/>
      <c r="L62" s="51"/>
    </row>
    <row r="63" spans="1:12" ht="15.5" x14ac:dyDescent="0.35">
      <c r="B63" s="157" t="s">
        <v>77</v>
      </c>
      <c r="C63" s="18"/>
      <c r="D63" s="20"/>
      <c r="E63" s="20"/>
      <c r="F63" s="20"/>
      <c r="G63" s="137">
        <f t="shared" si="5"/>
        <v>0</v>
      </c>
      <c r="H63" s="134"/>
      <c r="I63" s="238"/>
      <c r="J63" s="180"/>
      <c r="K63" s="121"/>
      <c r="L63" s="51"/>
    </row>
    <row r="64" spans="1:12" ht="15.5" x14ac:dyDescent="0.35">
      <c r="B64" s="157" t="s">
        <v>78</v>
      </c>
      <c r="C64" s="18"/>
      <c r="D64" s="20"/>
      <c r="E64" s="20"/>
      <c r="F64" s="20"/>
      <c r="G64" s="137">
        <f t="shared" si="5"/>
        <v>0</v>
      </c>
      <c r="H64" s="134"/>
      <c r="I64" s="238"/>
      <c r="J64" s="180"/>
      <c r="K64" s="121"/>
      <c r="L64" s="51"/>
    </row>
    <row r="65" spans="1:12" ht="15.5" x14ac:dyDescent="0.35">
      <c r="B65" s="157" t="s">
        <v>79</v>
      </c>
      <c r="C65" s="46"/>
      <c r="D65" s="21"/>
      <c r="E65" s="21"/>
      <c r="F65" s="21"/>
      <c r="G65" s="137">
        <f t="shared" si="5"/>
        <v>0</v>
      </c>
      <c r="H65" s="135"/>
      <c r="I65" s="239"/>
      <c r="J65" s="180"/>
      <c r="K65" s="122"/>
      <c r="L65" s="51"/>
    </row>
    <row r="66" spans="1:12" ht="15.5" x14ac:dyDescent="0.35">
      <c r="B66" s="157" t="s">
        <v>80</v>
      </c>
      <c r="C66" s="46"/>
      <c r="D66" s="21"/>
      <c r="E66" s="21"/>
      <c r="F66" s="21"/>
      <c r="G66" s="137">
        <f t="shared" si="5"/>
        <v>0</v>
      </c>
      <c r="H66" s="135"/>
      <c r="I66" s="239"/>
      <c r="J66" s="180"/>
      <c r="K66" s="122"/>
      <c r="L66" s="51"/>
    </row>
    <row r="67" spans="1:12" ht="15.5" x14ac:dyDescent="0.35">
      <c r="C67" s="106" t="s">
        <v>172</v>
      </c>
      <c r="D67" s="25">
        <f>SUM(D59:D66)</f>
        <v>250000</v>
      </c>
      <c r="E67" s="25">
        <f>SUM(E59:E66)</f>
        <v>465600</v>
      </c>
      <c r="F67" s="25">
        <f>SUM(F59:F66)</f>
        <v>0</v>
      </c>
      <c r="G67" s="25">
        <f>SUM(G59:G66)</f>
        <v>715600</v>
      </c>
      <c r="H67" s="123">
        <f>(H59*G59)+(H60*G60)+(H61*G61)+(H62*G62)+(H63*G63)+(H64*G64)+(H65*G65)+(H66*G66)</f>
        <v>522480</v>
      </c>
      <c r="I67" s="246">
        <f>SUM(I59:I66)</f>
        <v>533409.96</v>
      </c>
      <c r="J67" s="205"/>
      <c r="K67" s="122"/>
      <c r="L67" s="53"/>
    </row>
    <row r="68" spans="1:12" ht="51" customHeight="1" x14ac:dyDescent="0.35">
      <c r="B68" s="106" t="s">
        <v>81</v>
      </c>
      <c r="C68" s="253"/>
      <c r="D68" s="254"/>
      <c r="E68" s="254"/>
      <c r="F68" s="254"/>
      <c r="G68" s="254"/>
      <c r="H68" s="254"/>
      <c r="I68" s="254"/>
      <c r="J68" s="254"/>
      <c r="K68" s="255"/>
      <c r="L68" s="50"/>
    </row>
    <row r="69" spans="1:12" ht="15.5" x14ac:dyDescent="0.35">
      <c r="B69" s="157" t="s">
        <v>82</v>
      </c>
      <c r="C69" s="18"/>
      <c r="D69" s="20"/>
      <c r="E69" s="20"/>
      <c r="F69" s="20"/>
      <c r="G69" s="137">
        <f>SUM(D69:F69)</f>
        <v>0</v>
      </c>
      <c r="H69" s="134"/>
      <c r="I69" s="179"/>
      <c r="J69" s="180"/>
      <c r="K69" s="121"/>
      <c r="L69" s="51"/>
    </row>
    <row r="70" spans="1:12" ht="15.5" x14ac:dyDescent="0.35">
      <c r="B70" s="157" t="s">
        <v>83</v>
      </c>
      <c r="C70" s="18"/>
      <c r="D70" s="20"/>
      <c r="E70" s="20"/>
      <c r="F70" s="20"/>
      <c r="G70" s="137">
        <f t="shared" ref="G70:G76" si="6">SUM(D70:F70)</f>
        <v>0</v>
      </c>
      <c r="H70" s="134"/>
      <c r="I70" s="179"/>
      <c r="J70" s="180"/>
      <c r="K70" s="121"/>
      <c r="L70" s="51"/>
    </row>
    <row r="71" spans="1:12" ht="15.5" x14ac:dyDescent="0.35">
      <c r="B71" s="157" t="s">
        <v>84</v>
      </c>
      <c r="C71" s="18"/>
      <c r="D71" s="20"/>
      <c r="E71" s="20"/>
      <c r="F71" s="20"/>
      <c r="G71" s="137">
        <f t="shared" si="6"/>
        <v>0</v>
      </c>
      <c r="H71" s="134"/>
      <c r="I71" s="179"/>
      <c r="J71" s="180"/>
      <c r="K71" s="121"/>
      <c r="L71" s="51"/>
    </row>
    <row r="72" spans="1:12" ht="15.5" x14ac:dyDescent="0.35">
      <c r="A72" s="40"/>
      <c r="B72" s="157" t="s">
        <v>85</v>
      </c>
      <c r="C72" s="18"/>
      <c r="D72" s="20"/>
      <c r="E72" s="20"/>
      <c r="F72" s="20"/>
      <c r="G72" s="137">
        <f t="shared" si="6"/>
        <v>0</v>
      </c>
      <c r="H72" s="134"/>
      <c r="I72" s="179"/>
      <c r="J72" s="180"/>
      <c r="K72" s="121"/>
      <c r="L72" s="51"/>
    </row>
    <row r="73" spans="1:12" s="40" customFormat="1" ht="15.5" x14ac:dyDescent="0.35">
      <c r="A73" s="39"/>
      <c r="B73" s="157" t="s">
        <v>86</v>
      </c>
      <c r="C73" s="18"/>
      <c r="D73" s="20"/>
      <c r="E73" s="20"/>
      <c r="F73" s="20"/>
      <c r="G73" s="137">
        <f t="shared" si="6"/>
        <v>0</v>
      </c>
      <c r="H73" s="134"/>
      <c r="I73" s="179"/>
      <c r="J73" s="180"/>
      <c r="K73" s="121"/>
      <c r="L73" s="51"/>
    </row>
    <row r="74" spans="1:12" ht="15.5" x14ac:dyDescent="0.35">
      <c r="B74" s="157" t="s">
        <v>87</v>
      </c>
      <c r="C74" s="18"/>
      <c r="D74" s="20"/>
      <c r="E74" s="20"/>
      <c r="F74" s="20"/>
      <c r="G74" s="137">
        <f t="shared" si="6"/>
        <v>0</v>
      </c>
      <c r="H74" s="134"/>
      <c r="I74" s="179"/>
      <c r="J74" s="180"/>
      <c r="K74" s="121"/>
      <c r="L74" s="51"/>
    </row>
    <row r="75" spans="1:12" ht="15.5" x14ac:dyDescent="0.35">
      <c r="B75" s="157" t="s">
        <v>88</v>
      </c>
      <c r="C75" s="46"/>
      <c r="D75" s="21"/>
      <c r="E75" s="21"/>
      <c r="F75" s="21"/>
      <c r="G75" s="137">
        <f t="shared" si="6"/>
        <v>0</v>
      </c>
      <c r="H75" s="135"/>
      <c r="I75" s="180"/>
      <c r="J75" s="180"/>
      <c r="K75" s="122"/>
      <c r="L75" s="51"/>
    </row>
    <row r="76" spans="1:12" ht="15.5" x14ac:dyDescent="0.35">
      <c r="B76" s="157" t="s">
        <v>89</v>
      </c>
      <c r="C76" s="46"/>
      <c r="D76" s="21"/>
      <c r="E76" s="21"/>
      <c r="F76" s="21"/>
      <c r="G76" s="137">
        <f t="shared" si="6"/>
        <v>0</v>
      </c>
      <c r="H76" s="135"/>
      <c r="I76" s="180"/>
      <c r="J76" s="180"/>
      <c r="K76" s="122"/>
      <c r="L76" s="51"/>
    </row>
    <row r="77" spans="1:12" ht="15.5" x14ac:dyDescent="0.35">
      <c r="C77" s="106" t="s">
        <v>172</v>
      </c>
      <c r="D77" s="25">
        <f>SUM(D69:D76)</f>
        <v>0</v>
      </c>
      <c r="E77" s="25">
        <f>SUM(E69:E76)</f>
        <v>0</v>
      </c>
      <c r="F77" s="25">
        <f>SUM(F69:F76)</f>
        <v>0</v>
      </c>
      <c r="G77" s="25">
        <f>SUM(G69:G76)</f>
        <v>0</v>
      </c>
      <c r="H77" s="123">
        <f>(H69*G69)+(H70*G70)+(H71*G71)+(H72*G72)+(H73*G73)+(H74*G74)+(H75*G75)+(H76*G76)</f>
        <v>0</v>
      </c>
      <c r="I77" s="186">
        <f>SUM(I69:I76)</f>
        <v>0</v>
      </c>
      <c r="J77" s="205"/>
      <c r="K77" s="122"/>
      <c r="L77" s="53"/>
    </row>
    <row r="78" spans="1:12" ht="51" customHeight="1" x14ac:dyDescent="0.35">
      <c r="B78" s="106" t="s">
        <v>98</v>
      </c>
      <c r="C78" s="253"/>
      <c r="D78" s="254"/>
      <c r="E78" s="254"/>
      <c r="F78" s="254"/>
      <c r="G78" s="254"/>
      <c r="H78" s="254"/>
      <c r="I78" s="254"/>
      <c r="J78" s="254"/>
      <c r="K78" s="255"/>
      <c r="L78" s="50"/>
    </row>
    <row r="79" spans="1:12" ht="15.5" x14ac:dyDescent="0.35">
      <c r="B79" s="157" t="s">
        <v>90</v>
      </c>
      <c r="C79" s="18"/>
      <c r="D79" s="20"/>
      <c r="E79" s="20"/>
      <c r="F79" s="20"/>
      <c r="G79" s="137">
        <f>SUM(D79:F79)</f>
        <v>0</v>
      </c>
      <c r="H79" s="134"/>
      <c r="I79" s="179"/>
      <c r="J79" s="180"/>
      <c r="K79" s="121"/>
      <c r="L79" s="51"/>
    </row>
    <row r="80" spans="1:12" ht="15.5" x14ac:dyDescent="0.35">
      <c r="B80" s="157" t="s">
        <v>91</v>
      </c>
      <c r="C80" s="18"/>
      <c r="D80" s="20"/>
      <c r="E80" s="20"/>
      <c r="F80" s="20"/>
      <c r="G80" s="137">
        <f t="shared" ref="G80:G86" si="7">SUM(D80:F80)</f>
        <v>0</v>
      </c>
      <c r="H80" s="134"/>
      <c r="I80" s="179"/>
      <c r="J80" s="180"/>
      <c r="K80" s="121"/>
      <c r="L80" s="51"/>
    </row>
    <row r="81" spans="2:12" ht="15.5" x14ac:dyDescent="0.35">
      <c r="B81" s="157" t="s">
        <v>92</v>
      </c>
      <c r="C81" s="18"/>
      <c r="D81" s="20"/>
      <c r="E81" s="20"/>
      <c r="F81" s="20"/>
      <c r="G81" s="137">
        <f t="shared" si="7"/>
        <v>0</v>
      </c>
      <c r="H81" s="134"/>
      <c r="I81" s="179"/>
      <c r="J81" s="180"/>
      <c r="K81" s="121"/>
      <c r="L81" s="51"/>
    </row>
    <row r="82" spans="2:12" ht="15.5" x14ac:dyDescent="0.35">
      <c r="B82" s="157" t="s">
        <v>93</v>
      </c>
      <c r="C82" s="18"/>
      <c r="D82" s="20"/>
      <c r="E82" s="20"/>
      <c r="F82" s="20"/>
      <c r="G82" s="137">
        <f t="shared" si="7"/>
        <v>0</v>
      </c>
      <c r="H82" s="134"/>
      <c r="I82" s="179"/>
      <c r="J82" s="180"/>
      <c r="K82" s="121"/>
      <c r="L82" s="51"/>
    </row>
    <row r="83" spans="2:12" ht="15.5" x14ac:dyDescent="0.35">
      <c r="B83" s="157" t="s">
        <v>94</v>
      </c>
      <c r="C83" s="18"/>
      <c r="D83" s="20"/>
      <c r="E83" s="20"/>
      <c r="F83" s="20"/>
      <c r="G83" s="137">
        <f t="shared" si="7"/>
        <v>0</v>
      </c>
      <c r="H83" s="134"/>
      <c r="I83" s="179"/>
      <c r="J83" s="180"/>
      <c r="K83" s="121"/>
      <c r="L83" s="51"/>
    </row>
    <row r="84" spans="2:12" ht="15.5" x14ac:dyDescent="0.35">
      <c r="B84" s="157" t="s">
        <v>95</v>
      </c>
      <c r="C84" s="18"/>
      <c r="D84" s="20"/>
      <c r="E84" s="20"/>
      <c r="F84" s="20"/>
      <c r="G84" s="137">
        <f t="shared" si="7"/>
        <v>0</v>
      </c>
      <c r="H84" s="134"/>
      <c r="I84" s="179"/>
      <c r="J84" s="180"/>
      <c r="K84" s="121"/>
      <c r="L84" s="51"/>
    </row>
    <row r="85" spans="2:12" ht="15.5" x14ac:dyDescent="0.35">
      <c r="B85" s="157" t="s">
        <v>96</v>
      </c>
      <c r="C85" s="46"/>
      <c r="D85" s="21"/>
      <c r="E85" s="21"/>
      <c r="F85" s="21"/>
      <c r="G85" s="137">
        <f t="shared" si="7"/>
        <v>0</v>
      </c>
      <c r="H85" s="135"/>
      <c r="I85" s="180"/>
      <c r="J85" s="180"/>
      <c r="K85" s="122"/>
      <c r="L85" s="51"/>
    </row>
    <row r="86" spans="2:12" ht="15.5" x14ac:dyDescent="0.35">
      <c r="B86" s="157" t="s">
        <v>97</v>
      </c>
      <c r="C86" s="46"/>
      <c r="D86" s="21"/>
      <c r="E86" s="21"/>
      <c r="F86" s="21"/>
      <c r="G86" s="137">
        <f t="shared" si="7"/>
        <v>0</v>
      </c>
      <c r="H86" s="135"/>
      <c r="I86" s="180"/>
      <c r="J86" s="180"/>
      <c r="K86" s="122"/>
      <c r="L86" s="51"/>
    </row>
    <row r="87" spans="2:12" ht="15.5" x14ac:dyDescent="0.35">
      <c r="C87" s="106" t="s">
        <v>172</v>
      </c>
      <c r="D87" s="22">
        <f>SUM(D79:D86)</f>
        <v>0</v>
      </c>
      <c r="E87" s="22">
        <f>SUM(E79:E86)</f>
        <v>0</v>
      </c>
      <c r="F87" s="22">
        <f>SUM(F79:F86)</f>
        <v>0</v>
      </c>
      <c r="G87" s="22">
        <f>SUM(G79:G86)</f>
        <v>0</v>
      </c>
      <c r="H87" s="123">
        <f>(H79*G79)+(H80*G80)+(H81*G81)+(H82*G82)+(H83*G83)+(H84*G84)+(H85*G85)+(H86*G86)</f>
        <v>0</v>
      </c>
      <c r="I87" s="186">
        <f>SUM(I79:I86)</f>
        <v>0</v>
      </c>
      <c r="J87" s="205"/>
      <c r="K87" s="122"/>
      <c r="L87" s="53"/>
    </row>
    <row r="88" spans="2:12" ht="15.75" customHeight="1" x14ac:dyDescent="0.35">
      <c r="B88" s="7"/>
      <c r="C88" s="12"/>
      <c r="D88" s="27"/>
      <c r="E88" s="27"/>
      <c r="F88" s="27"/>
      <c r="G88" s="27"/>
      <c r="H88" s="27"/>
      <c r="I88" s="27"/>
      <c r="J88" s="27"/>
      <c r="K88" s="12"/>
      <c r="L88" s="4"/>
    </row>
    <row r="89" spans="2:12" ht="51" hidden="1" customHeight="1" x14ac:dyDescent="0.35">
      <c r="B89" s="106" t="s">
        <v>99</v>
      </c>
      <c r="C89" s="256"/>
      <c r="D89" s="257"/>
      <c r="E89" s="257"/>
      <c r="F89" s="257"/>
      <c r="G89" s="257"/>
      <c r="H89" s="257"/>
      <c r="I89" s="257"/>
      <c r="J89" s="257"/>
      <c r="K89" s="258"/>
      <c r="L89" s="19"/>
    </row>
    <row r="90" spans="2:12" ht="51" hidden="1" customHeight="1" x14ac:dyDescent="0.35">
      <c r="B90" s="106" t="s">
        <v>100</v>
      </c>
      <c r="C90" s="253"/>
      <c r="D90" s="254"/>
      <c r="E90" s="254"/>
      <c r="F90" s="254"/>
      <c r="G90" s="254"/>
      <c r="H90" s="254"/>
      <c r="I90" s="254"/>
      <c r="J90" s="254"/>
      <c r="K90" s="255"/>
      <c r="L90" s="50"/>
    </row>
    <row r="91" spans="2:12" ht="15.5" hidden="1" x14ac:dyDescent="0.35">
      <c r="B91" s="157" t="s">
        <v>101</v>
      </c>
      <c r="C91" s="18"/>
      <c r="D91" s="20"/>
      <c r="E91" s="20"/>
      <c r="F91" s="20"/>
      <c r="G91" s="137">
        <f>SUM(D91:F91)</f>
        <v>0</v>
      </c>
      <c r="H91" s="134"/>
      <c r="I91" s="179"/>
      <c r="J91" s="180"/>
      <c r="K91" s="121"/>
      <c r="L91" s="51"/>
    </row>
    <row r="92" spans="2:12" ht="15.5" hidden="1" x14ac:dyDescent="0.35">
      <c r="B92" s="157" t="s">
        <v>102</v>
      </c>
      <c r="C92" s="18"/>
      <c r="D92" s="20"/>
      <c r="E92" s="20"/>
      <c r="F92" s="20"/>
      <c r="G92" s="137">
        <f t="shared" ref="G92:G98" si="8">SUM(D92:F92)</f>
        <v>0</v>
      </c>
      <c r="H92" s="134"/>
      <c r="I92" s="179"/>
      <c r="J92" s="180"/>
      <c r="K92" s="121"/>
      <c r="L92" s="51"/>
    </row>
    <row r="93" spans="2:12" ht="15.5" hidden="1" x14ac:dyDescent="0.35">
      <c r="B93" s="157" t="s">
        <v>103</v>
      </c>
      <c r="C93" s="18"/>
      <c r="D93" s="20"/>
      <c r="E93" s="20"/>
      <c r="F93" s="20"/>
      <c r="G93" s="137">
        <f t="shared" si="8"/>
        <v>0</v>
      </c>
      <c r="H93" s="134"/>
      <c r="I93" s="179"/>
      <c r="J93" s="180"/>
      <c r="K93" s="121"/>
      <c r="L93" s="51"/>
    </row>
    <row r="94" spans="2:12" ht="15.5" hidden="1" x14ac:dyDescent="0.35">
      <c r="B94" s="157" t="s">
        <v>104</v>
      </c>
      <c r="C94" s="18"/>
      <c r="D94" s="20"/>
      <c r="E94" s="20"/>
      <c r="F94" s="20"/>
      <c r="G94" s="137">
        <f t="shared" si="8"/>
        <v>0</v>
      </c>
      <c r="H94" s="134"/>
      <c r="I94" s="179"/>
      <c r="J94" s="180"/>
      <c r="K94" s="121"/>
      <c r="L94" s="51"/>
    </row>
    <row r="95" spans="2:12" ht="15.5" hidden="1" x14ac:dyDescent="0.35">
      <c r="B95" s="157" t="s">
        <v>105</v>
      </c>
      <c r="C95" s="18"/>
      <c r="D95" s="20"/>
      <c r="E95" s="20"/>
      <c r="F95" s="20"/>
      <c r="G95" s="137">
        <f t="shared" si="8"/>
        <v>0</v>
      </c>
      <c r="H95" s="134"/>
      <c r="I95" s="179"/>
      <c r="J95" s="180"/>
      <c r="K95" s="121"/>
      <c r="L95" s="51"/>
    </row>
    <row r="96" spans="2:12" ht="15.5" hidden="1" x14ac:dyDescent="0.35">
      <c r="B96" s="157" t="s">
        <v>106</v>
      </c>
      <c r="C96" s="18"/>
      <c r="D96" s="20"/>
      <c r="E96" s="20"/>
      <c r="F96" s="20"/>
      <c r="G96" s="137">
        <f t="shared" si="8"/>
        <v>0</v>
      </c>
      <c r="H96" s="134"/>
      <c r="I96" s="179"/>
      <c r="J96" s="180"/>
      <c r="K96" s="121"/>
      <c r="L96" s="51"/>
    </row>
    <row r="97" spans="2:12" ht="15.5" hidden="1" x14ac:dyDescent="0.35">
      <c r="B97" s="157" t="s">
        <v>107</v>
      </c>
      <c r="C97" s="46"/>
      <c r="D97" s="21"/>
      <c r="E97" s="21"/>
      <c r="F97" s="21"/>
      <c r="G97" s="137">
        <f t="shared" si="8"/>
        <v>0</v>
      </c>
      <c r="H97" s="135"/>
      <c r="I97" s="180"/>
      <c r="J97" s="180"/>
      <c r="K97" s="122"/>
      <c r="L97" s="51"/>
    </row>
    <row r="98" spans="2:12" ht="15.5" hidden="1" x14ac:dyDescent="0.35">
      <c r="B98" s="157" t="s">
        <v>108</v>
      </c>
      <c r="C98" s="46"/>
      <c r="D98" s="21"/>
      <c r="E98" s="21"/>
      <c r="F98" s="21"/>
      <c r="G98" s="137">
        <f t="shared" si="8"/>
        <v>0</v>
      </c>
      <c r="H98" s="135"/>
      <c r="I98" s="180"/>
      <c r="J98" s="180"/>
      <c r="K98" s="122"/>
      <c r="L98" s="51"/>
    </row>
    <row r="99" spans="2:12" ht="15.5" hidden="1" x14ac:dyDescent="0.35">
      <c r="C99" s="106" t="s">
        <v>172</v>
      </c>
      <c r="D99" s="22">
        <f>SUM(D91:D98)</f>
        <v>0</v>
      </c>
      <c r="E99" s="22">
        <f>SUM(E91:E98)</f>
        <v>0</v>
      </c>
      <c r="F99" s="22">
        <f>SUM(F91:F98)</f>
        <v>0</v>
      </c>
      <c r="G99" s="25">
        <f>SUM(G91:G98)</f>
        <v>0</v>
      </c>
      <c r="H99" s="123">
        <f>(H91*G91)+(H92*G92)+(H93*G93)+(H94*G94)+(H95*G95)+(H96*G96)+(H97*G97)+(H98*G98)</f>
        <v>0</v>
      </c>
      <c r="I99" s="186">
        <f>SUM(I91:I98)</f>
        <v>0</v>
      </c>
      <c r="J99" s="205"/>
      <c r="K99" s="122"/>
      <c r="L99" s="53"/>
    </row>
    <row r="100" spans="2:12" ht="51" hidden="1" customHeight="1" x14ac:dyDescent="0.35">
      <c r="B100" s="106" t="s">
        <v>8</v>
      </c>
      <c r="C100" s="253"/>
      <c r="D100" s="254"/>
      <c r="E100" s="254"/>
      <c r="F100" s="254"/>
      <c r="G100" s="254"/>
      <c r="H100" s="254"/>
      <c r="I100" s="254"/>
      <c r="J100" s="254"/>
      <c r="K100" s="255"/>
      <c r="L100" s="50"/>
    </row>
    <row r="101" spans="2:12" ht="15.5" hidden="1" x14ac:dyDescent="0.35">
      <c r="B101" s="157" t="s">
        <v>109</v>
      </c>
      <c r="C101" s="18"/>
      <c r="D101" s="20"/>
      <c r="E101" s="20"/>
      <c r="F101" s="20"/>
      <c r="G101" s="137">
        <f>SUM(D101:F101)</f>
        <v>0</v>
      </c>
      <c r="H101" s="134"/>
      <c r="I101" s="179"/>
      <c r="J101" s="180"/>
      <c r="K101" s="121"/>
      <c r="L101" s="51"/>
    </row>
    <row r="102" spans="2:12" ht="15.5" hidden="1" x14ac:dyDescent="0.35">
      <c r="B102" s="157" t="s">
        <v>110</v>
      </c>
      <c r="C102" s="18"/>
      <c r="D102" s="20"/>
      <c r="E102" s="20"/>
      <c r="F102" s="20"/>
      <c r="G102" s="137">
        <f t="shared" ref="G102:G108" si="9">SUM(D102:F102)</f>
        <v>0</v>
      </c>
      <c r="H102" s="134"/>
      <c r="I102" s="179"/>
      <c r="J102" s="180"/>
      <c r="K102" s="121"/>
      <c r="L102" s="51"/>
    </row>
    <row r="103" spans="2:12" ht="15.5" hidden="1" x14ac:dyDescent="0.35">
      <c r="B103" s="157" t="s">
        <v>111</v>
      </c>
      <c r="C103" s="18"/>
      <c r="D103" s="20"/>
      <c r="E103" s="20"/>
      <c r="F103" s="20"/>
      <c r="G103" s="137">
        <f t="shared" si="9"/>
        <v>0</v>
      </c>
      <c r="H103" s="134"/>
      <c r="I103" s="179"/>
      <c r="J103" s="180"/>
      <c r="K103" s="121"/>
      <c r="L103" s="51"/>
    </row>
    <row r="104" spans="2:12" ht="15.5" hidden="1" x14ac:dyDescent="0.35">
      <c r="B104" s="157" t="s">
        <v>112</v>
      </c>
      <c r="C104" s="18"/>
      <c r="D104" s="20"/>
      <c r="E104" s="20"/>
      <c r="F104" s="20"/>
      <c r="G104" s="137">
        <f t="shared" si="9"/>
        <v>0</v>
      </c>
      <c r="H104" s="134"/>
      <c r="I104" s="179"/>
      <c r="J104" s="180"/>
      <c r="K104" s="121"/>
      <c r="L104" s="51"/>
    </row>
    <row r="105" spans="2:12" ht="15.5" hidden="1" x14ac:dyDescent="0.35">
      <c r="B105" s="157" t="s">
        <v>113</v>
      </c>
      <c r="C105" s="18"/>
      <c r="D105" s="20"/>
      <c r="E105" s="20"/>
      <c r="F105" s="20"/>
      <c r="G105" s="137">
        <f t="shared" si="9"/>
        <v>0</v>
      </c>
      <c r="H105" s="134"/>
      <c r="I105" s="179"/>
      <c r="J105" s="180"/>
      <c r="K105" s="121"/>
      <c r="L105" s="51"/>
    </row>
    <row r="106" spans="2:12" ht="15.5" hidden="1" x14ac:dyDescent="0.35">
      <c r="B106" s="157" t="s">
        <v>114</v>
      </c>
      <c r="C106" s="18"/>
      <c r="D106" s="20"/>
      <c r="E106" s="20"/>
      <c r="F106" s="20"/>
      <c r="G106" s="137">
        <f t="shared" si="9"/>
        <v>0</v>
      </c>
      <c r="H106" s="134"/>
      <c r="I106" s="179"/>
      <c r="J106" s="180"/>
      <c r="K106" s="121"/>
      <c r="L106" s="51"/>
    </row>
    <row r="107" spans="2:12" ht="15.5" hidden="1" x14ac:dyDescent="0.35">
      <c r="B107" s="157" t="s">
        <v>115</v>
      </c>
      <c r="C107" s="46"/>
      <c r="D107" s="21"/>
      <c r="E107" s="21"/>
      <c r="F107" s="21"/>
      <c r="G107" s="137">
        <f t="shared" si="9"/>
        <v>0</v>
      </c>
      <c r="H107" s="135"/>
      <c r="I107" s="180"/>
      <c r="J107" s="180"/>
      <c r="K107" s="122"/>
      <c r="L107" s="51"/>
    </row>
    <row r="108" spans="2:12" ht="15.5" hidden="1" x14ac:dyDescent="0.35">
      <c r="B108" s="157" t="s">
        <v>116</v>
      </c>
      <c r="C108" s="46"/>
      <c r="D108" s="21"/>
      <c r="E108" s="21"/>
      <c r="F108" s="21"/>
      <c r="G108" s="137">
        <f t="shared" si="9"/>
        <v>0</v>
      </c>
      <c r="H108" s="135"/>
      <c r="I108" s="180"/>
      <c r="J108" s="180"/>
      <c r="K108" s="122"/>
      <c r="L108" s="51"/>
    </row>
    <row r="109" spans="2:12" ht="15.5" hidden="1" x14ac:dyDescent="0.35">
      <c r="C109" s="106" t="s">
        <v>172</v>
      </c>
      <c r="D109" s="25">
        <f>SUM(D101:D108)</f>
        <v>0</v>
      </c>
      <c r="E109" s="25">
        <f>SUM(E101:E108)</f>
        <v>0</v>
      </c>
      <c r="F109" s="25">
        <f>SUM(F101:F108)</f>
        <v>0</v>
      </c>
      <c r="G109" s="25">
        <f>SUM(G101:G108)</f>
        <v>0</v>
      </c>
      <c r="H109" s="123">
        <f>(H101*G101)+(H102*G102)+(H103*G103)+(H104*G104)+(H105*G105)+(H106*G106)+(H107*G107)+(H108*G108)</f>
        <v>0</v>
      </c>
      <c r="I109" s="186">
        <f>SUM(I101:I108)</f>
        <v>0</v>
      </c>
      <c r="J109" s="205"/>
      <c r="K109" s="122"/>
      <c r="L109" s="53"/>
    </row>
    <row r="110" spans="2:12" ht="51" hidden="1" customHeight="1" x14ac:dyDescent="0.35">
      <c r="B110" s="106" t="s">
        <v>117</v>
      </c>
      <c r="C110" s="253"/>
      <c r="D110" s="254"/>
      <c r="E110" s="254"/>
      <c r="F110" s="254"/>
      <c r="G110" s="254"/>
      <c r="H110" s="254"/>
      <c r="I110" s="254"/>
      <c r="J110" s="254"/>
      <c r="K110" s="255"/>
      <c r="L110" s="50"/>
    </row>
    <row r="111" spans="2:12" ht="15.5" hidden="1" x14ac:dyDescent="0.35">
      <c r="B111" s="157" t="s">
        <v>118</v>
      </c>
      <c r="C111" s="18"/>
      <c r="D111" s="20"/>
      <c r="E111" s="20"/>
      <c r="F111" s="20"/>
      <c r="G111" s="137">
        <f>SUM(D111:F111)</f>
        <v>0</v>
      </c>
      <c r="H111" s="134"/>
      <c r="I111" s="179"/>
      <c r="J111" s="180"/>
      <c r="K111" s="121"/>
      <c r="L111" s="51"/>
    </row>
    <row r="112" spans="2:12" ht="15.5" hidden="1" x14ac:dyDescent="0.35">
      <c r="B112" s="157" t="s">
        <v>119</v>
      </c>
      <c r="C112" s="18"/>
      <c r="D112" s="20"/>
      <c r="E112" s="20"/>
      <c r="F112" s="20"/>
      <c r="G112" s="137">
        <f t="shared" ref="G112:G118" si="10">SUM(D112:F112)</f>
        <v>0</v>
      </c>
      <c r="H112" s="134"/>
      <c r="I112" s="179"/>
      <c r="J112" s="180"/>
      <c r="K112" s="121"/>
      <c r="L112" s="51"/>
    </row>
    <row r="113" spans="2:12" ht="15.5" hidden="1" x14ac:dyDescent="0.35">
      <c r="B113" s="157" t="s">
        <v>120</v>
      </c>
      <c r="C113" s="18"/>
      <c r="D113" s="20"/>
      <c r="E113" s="20"/>
      <c r="F113" s="20"/>
      <c r="G113" s="137">
        <f t="shared" si="10"/>
        <v>0</v>
      </c>
      <c r="H113" s="134"/>
      <c r="I113" s="179"/>
      <c r="J113" s="180"/>
      <c r="K113" s="121"/>
      <c r="L113" s="51"/>
    </row>
    <row r="114" spans="2:12" ht="15.5" hidden="1" x14ac:dyDescent="0.35">
      <c r="B114" s="157" t="s">
        <v>121</v>
      </c>
      <c r="C114" s="18"/>
      <c r="D114" s="20"/>
      <c r="E114" s="20"/>
      <c r="F114" s="20"/>
      <c r="G114" s="137">
        <f t="shared" si="10"/>
        <v>0</v>
      </c>
      <c r="H114" s="134"/>
      <c r="I114" s="179"/>
      <c r="J114" s="180"/>
      <c r="K114" s="121"/>
      <c r="L114" s="51"/>
    </row>
    <row r="115" spans="2:12" ht="15.5" hidden="1" x14ac:dyDescent="0.35">
      <c r="B115" s="157" t="s">
        <v>122</v>
      </c>
      <c r="C115" s="18"/>
      <c r="D115" s="20"/>
      <c r="E115" s="20"/>
      <c r="F115" s="20"/>
      <c r="G115" s="137">
        <f t="shared" si="10"/>
        <v>0</v>
      </c>
      <c r="H115" s="134"/>
      <c r="I115" s="179"/>
      <c r="J115" s="180"/>
      <c r="K115" s="121"/>
      <c r="L115" s="51"/>
    </row>
    <row r="116" spans="2:12" ht="15.5" hidden="1" x14ac:dyDescent="0.35">
      <c r="B116" s="157" t="s">
        <v>123</v>
      </c>
      <c r="C116" s="18"/>
      <c r="D116" s="20"/>
      <c r="E116" s="20"/>
      <c r="F116" s="20"/>
      <c r="G116" s="137">
        <f t="shared" si="10"/>
        <v>0</v>
      </c>
      <c r="H116" s="134"/>
      <c r="I116" s="179"/>
      <c r="J116" s="180"/>
      <c r="K116" s="121"/>
      <c r="L116" s="51"/>
    </row>
    <row r="117" spans="2:12" ht="15.5" hidden="1" x14ac:dyDescent="0.35">
      <c r="B117" s="157" t="s">
        <v>124</v>
      </c>
      <c r="C117" s="46"/>
      <c r="D117" s="21"/>
      <c r="E117" s="21"/>
      <c r="F117" s="21"/>
      <c r="G117" s="137">
        <f t="shared" si="10"/>
        <v>0</v>
      </c>
      <c r="H117" s="135"/>
      <c r="I117" s="180"/>
      <c r="J117" s="180"/>
      <c r="K117" s="122"/>
      <c r="L117" s="51"/>
    </row>
    <row r="118" spans="2:12" ht="15.5" hidden="1" x14ac:dyDescent="0.35">
      <c r="B118" s="157" t="s">
        <v>125</v>
      </c>
      <c r="C118" s="46"/>
      <c r="D118" s="21"/>
      <c r="E118" s="21"/>
      <c r="F118" s="21"/>
      <c r="G118" s="137">
        <f t="shared" si="10"/>
        <v>0</v>
      </c>
      <c r="H118" s="135"/>
      <c r="I118" s="180"/>
      <c r="J118" s="180"/>
      <c r="K118" s="122"/>
      <c r="L118" s="51"/>
    </row>
    <row r="119" spans="2:12" ht="15.5" hidden="1" x14ac:dyDescent="0.35">
      <c r="C119" s="106" t="s">
        <v>172</v>
      </c>
      <c r="D119" s="25">
        <f>SUM(D111:D118)</f>
        <v>0</v>
      </c>
      <c r="E119" s="25">
        <f>SUM(E111:E118)</f>
        <v>0</v>
      </c>
      <c r="F119" s="25">
        <f>SUM(F111:F118)</f>
        <v>0</v>
      </c>
      <c r="G119" s="25">
        <f>SUM(G111:G118)</f>
        <v>0</v>
      </c>
      <c r="H119" s="123">
        <f>(H111*G111)+(H112*G112)+(H113*G113)+(H114*G114)+(H115*G115)+(H116*G116)+(H117*G117)+(H118*G118)</f>
        <v>0</v>
      </c>
      <c r="I119" s="186">
        <f>SUM(I111:I118)</f>
        <v>0</v>
      </c>
      <c r="J119" s="205"/>
      <c r="K119" s="122"/>
      <c r="L119" s="53"/>
    </row>
    <row r="120" spans="2:12" ht="51" hidden="1" customHeight="1" x14ac:dyDescent="0.35">
      <c r="B120" s="106" t="s">
        <v>126</v>
      </c>
      <c r="C120" s="253"/>
      <c r="D120" s="254"/>
      <c r="E120" s="254"/>
      <c r="F120" s="254"/>
      <c r="G120" s="254"/>
      <c r="H120" s="254"/>
      <c r="I120" s="254"/>
      <c r="J120" s="254"/>
      <c r="K120" s="255"/>
      <c r="L120" s="50"/>
    </row>
    <row r="121" spans="2:12" ht="15.5" hidden="1" x14ac:dyDescent="0.35">
      <c r="B121" s="157" t="s">
        <v>127</v>
      </c>
      <c r="C121" s="18"/>
      <c r="D121" s="20"/>
      <c r="E121" s="20"/>
      <c r="F121" s="20"/>
      <c r="G121" s="137">
        <f>SUM(D121:F121)</f>
        <v>0</v>
      </c>
      <c r="H121" s="134"/>
      <c r="I121" s="179"/>
      <c r="J121" s="180"/>
      <c r="K121" s="121"/>
      <c r="L121" s="51"/>
    </row>
    <row r="122" spans="2:12" ht="15.5" hidden="1" x14ac:dyDescent="0.35">
      <c r="B122" s="157" t="s">
        <v>128</v>
      </c>
      <c r="C122" s="18"/>
      <c r="D122" s="20"/>
      <c r="E122" s="20"/>
      <c r="F122" s="20"/>
      <c r="G122" s="137">
        <f t="shared" ref="G122:G128" si="11">SUM(D122:F122)</f>
        <v>0</v>
      </c>
      <c r="H122" s="134"/>
      <c r="I122" s="179"/>
      <c r="J122" s="180"/>
      <c r="K122" s="121"/>
      <c r="L122" s="51"/>
    </row>
    <row r="123" spans="2:12" ht="15.5" hidden="1" x14ac:dyDescent="0.35">
      <c r="B123" s="157" t="s">
        <v>129</v>
      </c>
      <c r="C123" s="18"/>
      <c r="D123" s="20"/>
      <c r="E123" s="20"/>
      <c r="F123" s="20"/>
      <c r="G123" s="137">
        <f t="shared" si="11"/>
        <v>0</v>
      </c>
      <c r="H123" s="134"/>
      <c r="I123" s="179"/>
      <c r="J123" s="180"/>
      <c r="K123" s="121"/>
      <c r="L123" s="51"/>
    </row>
    <row r="124" spans="2:12" ht="15.5" hidden="1" x14ac:dyDescent="0.35">
      <c r="B124" s="157" t="s">
        <v>130</v>
      </c>
      <c r="C124" s="18"/>
      <c r="D124" s="20"/>
      <c r="E124" s="20"/>
      <c r="F124" s="20"/>
      <c r="G124" s="137">
        <f t="shared" si="11"/>
        <v>0</v>
      </c>
      <c r="H124" s="134"/>
      <c r="I124" s="179"/>
      <c r="J124" s="180"/>
      <c r="K124" s="121"/>
      <c r="L124" s="51"/>
    </row>
    <row r="125" spans="2:12" ht="15.5" hidden="1" x14ac:dyDescent="0.35">
      <c r="B125" s="157" t="s">
        <v>131</v>
      </c>
      <c r="C125" s="18"/>
      <c r="D125" s="20"/>
      <c r="E125" s="20"/>
      <c r="F125" s="20"/>
      <c r="G125" s="137">
        <f t="shared" si="11"/>
        <v>0</v>
      </c>
      <c r="H125" s="134"/>
      <c r="I125" s="179"/>
      <c r="J125" s="180"/>
      <c r="K125" s="121"/>
      <c r="L125" s="51"/>
    </row>
    <row r="126" spans="2:12" ht="15.5" hidden="1" x14ac:dyDescent="0.35">
      <c r="B126" s="157" t="s">
        <v>132</v>
      </c>
      <c r="C126" s="18"/>
      <c r="D126" s="20"/>
      <c r="E126" s="20"/>
      <c r="F126" s="20"/>
      <c r="G126" s="137">
        <f t="shared" si="11"/>
        <v>0</v>
      </c>
      <c r="H126" s="134"/>
      <c r="I126" s="179"/>
      <c r="J126" s="180"/>
      <c r="K126" s="121"/>
      <c r="L126" s="51"/>
    </row>
    <row r="127" spans="2:12" ht="15.5" hidden="1" x14ac:dyDescent="0.35">
      <c r="B127" s="157" t="s">
        <v>133</v>
      </c>
      <c r="C127" s="46"/>
      <c r="D127" s="21"/>
      <c r="E127" s="21"/>
      <c r="F127" s="21"/>
      <c r="G127" s="137">
        <f t="shared" si="11"/>
        <v>0</v>
      </c>
      <c r="H127" s="135"/>
      <c r="I127" s="180"/>
      <c r="J127" s="180"/>
      <c r="K127" s="122"/>
      <c r="L127" s="51"/>
    </row>
    <row r="128" spans="2:12" ht="15.5" hidden="1" x14ac:dyDescent="0.35">
      <c r="B128" s="157" t="s">
        <v>134</v>
      </c>
      <c r="C128" s="46"/>
      <c r="D128" s="21"/>
      <c r="E128" s="21"/>
      <c r="F128" s="21"/>
      <c r="G128" s="137">
        <f t="shared" si="11"/>
        <v>0</v>
      </c>
      <c r="H128" s="135"/>
      <c r="I128" s="180"/>
      <c r="J128" s="180"/>
      <c r="K128" s="122"/>
      <c r="L128" s="51"/>
    </row>
    <row r="129" spans="2:12" ht="15.5" hidden="1" x14ac:dyDescent="0.35">
      <c r="C129" s="106" t="s">
        <v>172</v>
      </c>
      <c r="D129" s="22">
        <f>SUM(D121:D128)</f>
        <v>0</v>
      </c>
      <c r="E129" s="22">
        <f>SUM(E121:E128)</f>
        <v>0</v>
      </c>
      <c r="F129" s="22">
        <f>SUM(F121:F128)</f>
        <v>0</v>
      </c>
      <c r="G129" s="22">
        <f>SUM(G121:G128)</f>
        <v>0</v>
      </c>
      <c r="H129" s="123">
        <f>(H121*G121)+(H122*G122)+(H123*G123)+(H124*G124)+(H125*G125)+(H126*G126)+(H127*G127)+(H128*G128)</f>
        <v>0</v>
      </c>
      <c r="I129" s="186">
        <f>SUM(I121:I128)</f>
        <v>0</v>
      </c>
      <c r="J129" s="205"/>
      <c r="K129" s="122"/>
      <c r="L129" s="53"/>
    </row>
    <row r="130" spans="2:12" ht="15.75" hidden="1" customHeight="1" x14ac:dyDescent="0.35">
      <c r="B130" s="7"/>
      <c r="C130" s="12"/>
      <c r="D130" s="27"/>
      <c r="E130" s="27"/>
      <c r="F130" s="27"/>
      <c r="G130" s="27"/>
      <c r="H130" s="27"/>
      <c r="I130" s="27"/>
      <c r="J130" s="27"/>
      <c r="K130" s="77"/>
      <c r="L130" s="4"/>
    </row>
    <row r="131" spans="2:12" ht="51" hidden="1" customHeight="1" x14ac:dyDescent="0.35">
      <c r="B131" s="106" t="s">
        <v>135</v>
      </c>
      <c r="C131" s="256"/>
      <c r="D131" s="257"/>
      <c r="E131" s="257"/>
      <c r="F131" s="257"/>
      <c r="G131" s="257"/>
      <c r="H131" s="257"/>
      <c r="I131" s="257"/>
      <c r="J131" s="257"/>
      <c r="K131" s="258"/>
      <c r="L131" s="19"/>
    </row>
    <row r="132" spans="2:12" ht="51" hidden="1" customHeight="1" x14ac:dyDescent="0.35">
      <c r="B132" s="106" t="s">
        <v>136</v>
      </c>
      <c r="C132" s="253"/>
      <c r="D132" s="254"/>
      <c r="E132" s="254"/>
      <c r="F132" s="254"/>
      <c r="G132" s="254"/>
      <c r="H132" s="254"/>
      <c r="I132" s="254"/>
      <c r="J132" s="254"/>
      <c r="K132" s="255"/>
      <c r="L132" s="50"/>
    </row>
    <row r="133" spans="2:12" ht="15.5" hidden="1" x14ac:dyDescent="0.35">
      <c r="B133" s="157" t="s">
        <v>137</v>
      </c>
      <c r="C133" s="18"/>
      <c r="D133" s="20"/>
      <c r="E133" s="20"/>
      <c r="F133" s="20"/>
      <c r="G133" s="137">
        <f>SUM(D133:F133)</f>
        <v>0</v>
      </c>
      <c r="H133" s="134"/>
      <c r="I133" s="179"/>
      <c r="J133" s="180"/>
      <c r="K133" s="121"/>
      <c r="L133" s="51"/>
    </row>
    <row r="134" spans="2:12" ht="15.5" hidden="1" x14ac:dyDescent="0.35">
      <c r="B134" s="157" t="s">
        <v>138</v>
      </c>
      <c r="C134" s="18"/>
      <c r="D134" s="20"/>
      <c r="E134" s="20"/>
      <c r="F134" s="20"/>
      <c r="G134" s="137">
        <f t="shared" ref="G134:G140" si="12">SUM(D134:F134)</f>
        <v>0</v>
      </c>
      <c r="H134" s="134"/>
      <c r="I134" s="179"/>
      <c r="J134" s="180"/>
      <c r="K134" s="121"/>
      <c r="L134" s="51"/>
    </row>
    <row r="135" spans="2:12" ht="15.5" hidden="1" x14ac:dyDescent="0.35">
      <c r="B135" s="157" t="s">
        <v>139</v>
      </c>
      <c r="C135" s="18"/>
      <c r="D135" s="20"/>
      <c r="E135" s="20"/>
      <c r="F135" s="20"/>
      <c r="G135" s="137">
        <f t="shared" si="12"/>
        <v>0</v>
      </c>
      <c r="H135" s="134"/>
      <c r="I135" s="179"/>
      <c r="J135" s="180"/>
      <c r="K135" s="121"/>
      <c r="L135" s="51"/>
    </row>
    <row r="136" spans="2:12" ht="15.5" hidden="1" x14ac:dyDescent="0.35">
      <c r="B136" s="157" t="s">
        <v>140</v>
      </c>
      <c r="C136" s="18"/>
      <c r="D136" s="20"/>
      <c r="E136" s="20"/>
      <c r="F136" s="20"/>
      <c r="G136" s="137">
        <f t="shared" si="12"/>
        <v>0</v>
      </c>
      <c r="H136" s="134"/>
      <c r="I136" s="179"/>
      <c r="J136" s="180"/>
      <c r="K136" s="121"/>
      <c r="L136" s="51"/>
    </row>
    <row r="137" spans="2:12" ht="15.5" hidden="1" x14ac:dyDescent="0.35">
      <c r="B137" s="157" t="s">
        <v>141</v>
      </c>
      <c r="C137" s="18"/>
      <c r="D137" s="20"/>
      <c r="E137" s="20"/>
      <c r="F137" s="20"/>
      <c r="G137" s="137">
        <f t="shared" si="12"/>
        <v>0</v>
      </c>
      <c r="H137" s="134"/>
      <c r="I137" s="179"/>
      <c r="J137" s="180"/>
      <c r="K137" s="121"/>
      <c r="L137" s="51"/>
    </row>
    <row r="138" spans="2:12" ht="15.5" hidden="1" x14ac:dyDescent="0.35">
      <c r="B138" s="157" t="s">
        <v>142</v>
      </c>
      <c r="C138" s="18"/>
      <c r="D138" s="20"/>
      <c r="E138" s="20"/>
      <c r="F138" s="20"/>
      <c r="G138" s="137">
        <f t="shared" si="12"/>
        <v>0</v>
      </c>
      <c r="H138" s="134"/>
      <c r="I138" s="179"/>
      <c r="J138" s="180"/>
      <c r="K138" s="121"/>
      <c r="L138" s="51"/>
    </row>
    <row r="139" spans="2:12" ht="15.5" hidden="1" x14ac:dyDescent="0.35">
      <c r="B139" s="157" t="s">
        <v>143</v>
      </c>
      <c r="C139" s="46"/>
      <c r="D139" s="21"/>
      <c r="E139" s="21"/>
      <c r="F139" s="21"/>
      <c r="G139" s="137">
        <f t="shared" si="12"/>
        <v>0</v>
      </c>
      <c r="H139" s="135"/>
      <c r="I139" s="180"/>
      <c r="J139" s="180"/>
      <c r="K139" s="122"/>
      <c r="L139" s="51"/>
    </row>
    <row r="140" spans="2:12" ht="15.5" hidden="1" x14ac:dyDescent="0.35">
      <c r="B140" s="157" t="s">
        <v>144</v>
      </c>
      <c r="C140" s="46"/>
      <c r="D140" s="21"/>
      <c r="E140" s="21"/>
      <c r="F140" s="21"/>
      <c r="G140" s="137">
        <f t="shared" si="12"/>
        <v>0</v>
      </c>
      <c r="H140" s="135"/>
      <c r="I140" s="180"/>
      <c r="J140" s="180"/>
      <c r="K140" s="122"/>
      <c r="L140" s="51"/>
    </row>
    <row r="141" spans="2:12" ht="15.5" hidden="1" x14ac:dyDescent="0.35">
      <c r="C141" s="106" t="s">
        <v>172</v>
      </c>
      <c r="D141" s="22">
        <f>SUM(D133:D140)</f>
        <v>0</v>
      </c>
      <c r="E141" s="22">
        <f>SUM(E133:E140)</f>
        <v>0</v>
      </c>
      <c r="F141" s="22">
        <f>SUM(F133:F140)</f>
        <v>0</v>
      </c>
      <c r="G141" s="25">
        <f>SUM(G133:G140)</f>
        <v>0</v>
      </c>
      <c r="H141" s="123">
        <f>(H133*G133)+(H134*G134)+(H135*G135)+(H136*G136)+(H137*G137)+(H138*G138)+(H139*G139)+(H140*G140)</f>
        <v>0</v>
      </c>
      <c r="I141" s="186">
        <f>SUM(I133:I140)</f>
        <v>0</v>
      </c>
      <c r="J141" s="205"/>
      <c r="K141" s="122"/>
      <c r="L141" s="53"/>
    </row>
    <row r="142" spans="2:12" ht="51" hidden="1" customHeight="1" x14ac:dyDescent="0.35">
      <c r="B142" s="106" t="s">
        <v>145</v>
      </c>
      <c r="C142" s="253"/>
      <c r="D142" s="254"/>
      <c r="E142" s="254"/>
      <c r="F142" s="254"/>
      <c r="G142" s="254"/>
      <c r="H142" s="254"/>
      <c r="I142" s="254"/>
      <c r="J142" s="254"/>
      <c r="K142" s="255"/>
      <c r="L142" s="50"/>
    </row>
    <row r="143" spans="2:12" ht="15.5" hidden="1" x14ac:dyDescent="0.35">
      <c r="B143" s="157" t="s">
        <v>146</v>
      </c>
      <c r="C143" s="18"/>
      <c r="D143" s="20"/>
      <c r="E143" s="20"/>
      <c r="F143" s="20"/>
      <c r="G143" s="137">
        <f>SUM(D143:F143)</f>
        <v>0</v>
      </c>
      <c r="H143" s="134"/>
      <c r="I143" s="179"/>
      <c r="J143" s="180"/>
      <c r="K143" s="121"/>
      <c r="L143" s="51"/>
    </row>
    <row r="144" spans="2:12" ht="15.5" hidden="1" x14ac:dyDescent="0.35">
      <c r="B144" s="157" t="s">
        <v>147</v>
      </c>
      <c r="C144" s="18"/>
      <c r="D144" s="20"/>
      <c r="E144" s="20"/>
      <c r="F144" s="20"/>
      <c r="G144" s="137">
        <f t="shared" ref="G144:G150" si="13">SUM(D144:F144)</f>
        <v>0</v>
      </c>
      <c r="H144" s="134"/>
      <c r="I144" s="179"/>
      <c r="J144" s="180"/>
      <c r="K144" s="121"/>
      <c r="L144" s="51"/>
    </row>
    <row r="145" spans="2:12" ht="15.5" hidden="1" x14ac:dyDescent="0.35">
      <c r="B145" s="157" t="s">
        <v>148</v>
      </c>
      <c r="C145" s="18"/>
      <c r="D145" s="20"/>
      <c r="E145" s="20"/>
      <c r="F145" s="20"/>
      <c r="G145" s="137">
        <f t="shared" si="13"/>
        <v>0</v>
      </c>
      <c r="H145" s="134"/>
      <c r="I145" s="179"/>
      <c r="J145" s="180"/>
      <c r="K145" s="121"/>
      <c r="L145" s="51"/>
    </row>
    <row r="146" spans="2:12" ht="15.5" hidden="1" x14ac:dyDescent="0.35">
      <c r="B146" s="157" t="s">
        <v>149</v>
      </c>
      <c r="C146" s="18"/>
      <c r="D146" s="20"/>
      <c r="E146" s="20"/>
      <c r="F146" s="20"/>
      <c r="G146" s="137">
        <f t="shared" si="13"/>
        <v>0</v>
      </c>
      <c r="H146" s="134"/>
      <c r="I146" s="179"/>
      <c r="J146" s="180"/>
      <c r="K146" s="121"/>
      <c r="L146" s="51"/>
    </row>
    <row r="147" spans="2:12" ht="15.5" hidden="1" x14ac:dyDescent="0.35">
      <c r="B147" s="157" t="s">
        <v>150</v>
      </c>
      <c r="C147" s="18"/>
      <c r="D147" s="20"/>
      <c r="E147" s="20"/>
      <c r="F147" s="20"/>
      <c r="G147" s="137">
        <f t="shared" si="13"/>
        <v>0</v>
      </c>
      <c r="H147" s="134"/>
      <c r="I147" s="179"/>
      <c r="J147" s="180"/>
      <c r="K147" s="121"/>
      <c r="L147" s="51"/>
    </row>
    <row r="148" spans="2:12" ht="15.5" hidden="1" x14ac:dyDescent="0.35">
      <c r="B148" s="157" t="s">
        <v>151</v>
      </c>
      <c r="C148" s="18"/>
      <c r="D148" s="20"/>
      <c r="E148" s="20"/>
      <c r="F148" s="20"/>
      <c r="G148" s="137">
        <f t="shared" si="13"/>
        <v>0</v>
      </c>
      <c r="H148" s="134"/>
      <c r="I148" s="179"/>
      <c r="J148" s="180"/>
      <c r="K148" s="121"/>
      <c r="L148" s="51"/>
    </row>
    <row r="149" spans="2:12" ht="15.5" hidden="1" x14ac:dyDescent="0.35">
      <c r="B149" s="157" t="s">
        <v>152</v>
      </c>
      <c r="C149" s="46"/>
      <c r="D149" s="21"/>
      <c r="E149" s="21"/>
      <c r="F149" s="21"/>
      <c r="G149" s="137">
        <f t="shared" si="13"/>
        <v>0</v>
      </c>
      <c r="H149" s="135"/>
      <c r="I149" s="180"/>
      <c r="J149" s="180"/>
      <c r="K149" s="122"/>
      <c r="L149" s="51"/>
    </row>
    <row r="150" spans="2:12" ht="15.5" hidden="1" x14ac:dyDescent="0.35">
      <c r="B150" s="157" t="s">
        <v>153</v>
      </c>
      <c r="C150" s="46"/>
      <c r="D150" s="21"/>
      <c r="E150" s="21"/>
      <c r="F150" s="21"/>
      <c r="G150" s="137">
        <f t="shared" si="13"/>
        <v>0</v>
      </c>
      <c r="H150" s="135"/>
      <c r="I150" s="180"/>
      <c r="J150" s="180"/>
      <c r="K150" s="122"/>
      <c r="L150" s="51"/>
    </row>
    <row r="151" spans="2:12" ht="15.5" hidden="1" x14ac:dyDescent="0.35">
      <c r="C151" s="106" t="s">
        <v>172</v>
      </c>
      <c r="D151" s="25">
        <f>SUM(D143:D150)</f>
        <v>0</v>
      </c>
      <c r="E151" s="25">
        <f>SUM(E143:E150)</f>
        <v>0</v>
      </c>
      <c r="F151" s="25">
        <f>SUM(F143:F150)</f>
        <v>0</v>
      </c>
      <c r="G151" s="25">
        <f>SUM(G143:G150)</f>
        <v>0</v>
      </c>
      <c r="H151" s="123">
        <f>(H143*G143)+(H144*G144)+(H145*G145)+(H146*G146)+(H147*G147)+(H148*G148)+(H149*G149)+(H150*G150)</f>
        <v>0</v>
      </c>
      <c r="I151" s="186">
        <f>SUM(I143:I150)</f>
        <v>0</v>
      </c>
      <c r="J151" s="205"/>
      <c r="K151" s="122"/>
      <c r="L151" s="53"/>
    </row>
    <row r="152" spans="2:12" ht="51" hidden="1" customHeight="1" x14ac:dyDescent="0.35">
      <c r="B152" s="106" t="s">
        <v>154</v>
      </c>
      <c r="C152" s="253"/>
      <c r="D152" s="254"/>
      <c r="E152" s="254"/>
      <c r="F152" s="254"/>
      <c r="G152" s="254"/>
      <c r="H152" s="254"/>
      <c r="I152" s="254"/>
      <c r="J152" s="254"/>
      <c r="K152" s="255"/>
      <c r="L152" s="50"/>
    </row>
    <row r="153" spans="2:12" ht="15.5" hidden="1" x14ac:dyDescent="0.35">
      <c r="B153" s="157" t="s">
        <v>155</v>
      </c>
      <c r="C153" s="18"/>
      <c r="D153" s="20"/>
      <c r="E153" s="20"/>
      <c r="F153" s="20"/>
      <c r="G153" s="137">
        <f>SUM(D153:F153)</f>
        <v>0</v>
      </c>
      <c r="H153" s="134"/>
      <c r="I153" s="179"/>
      <c r="J153" s="180"/>
      <c r="K153" s="121"/>
      <c r="L153" s="51"/>
    </row>
    <row r="154" spans="2:12" ht="15.5" hidden="1" x14ac:dyDescent="0.35">
      <c r="B154" s="157" t="s">
        <v>156</v>
      </c>
      <c r="C154" s="18"/>
      <c r="D154" s="20"/>
      <c r="E154" s="20"/>
      <c r="F154" s="20"/>
      <c r="G154" s="137">
        <f t="shared" ref="G154:G160" si="14">SUM(D154:F154)</f>
        <v>0</v>
      </c>
      <c r="H154" s="134"/>
      <c r="I154" s="179"/>
      <c r="J154" s="180"/>
      <c r="K154" s="121"/>
      <c r="L154" s="51"/>
    </row>
    <row r="155" spans="2:12" ht="15.5" hidden="1" x14ac:dyDescent="0.35">
      <c r="B155" s="157" t="s">
        <v>157</v>
      </c>
      <c r="C155" s="18"/>
      <c r="D155" s="20"/>
      <c r="E155" s="20"/>
      <c r="F155" s="20"/>
      <c r="G155" s="137">
        <f t="shared" si="14"/>
        <v>0</v>
      </c>
      <c r="H155" s="134"/>
      <c r="I155" s="179"/>
      <c r="J155" s="180"/>
      <c r="K155" s="121"/>
      <c r="L155" s="51"/>
    </row>
    <row r="156" spans="2:12" ht="15.5" hidden="1" x14ac:dyDescent="0.35">
      <c r="B156" s="157" t="s">
        <v>158</v>
      </c>
      <c r="C156" s="18"/>
      <c r="D156" s="20"/>
      <c r="E156" s="20"/>
      <c r="F156" s="20"/>
      <c r="G156" s="137">
        <f t="shared" si="14"/>
        <v>0</v>
      </c>
      <c r="H156" s="134"/>
      <c r="I156" s="193"/>
      <c r="J156" s="206"/>
      <c r="K156" s="121"/>
      <c r="L156" s="51"/>
    </row>
    <row r="157" spans="2:12" ht="15.5" hidden="1" x14ac:dyDescent="0.35">
      <c r="B157" s="157" t="s">
        <v>159</v>
      </c>
      <c r="C157" s="18"/>
      <c r="D157" s="20"/>
      <c r="E157" s="20"/>
      <c r="F157" s="20"/>
      <c r="G157" s="137">
        <f t="shared" si="14"/>
        <v>0</v>
      </c>
      <c r="H157" s="134"/>
      <c r="I157" s="179"/>
      <c r="J157" s="180"/>
      <c r="K157" s="121"/>
      <c r="L157" s="51"/>
    </row>
    <row r="158" spans="2:12" ht="15.5" hidden="1" x14ac:dyDescent="0.35">
      <c r="B158" s="157" t="s">
        <v>160</v>
      </c>
      <c r="C158" s="18"/>
      <c r="D158" s="20"/>
      <c r="E158" s="20"/>
      <c r="F158" s="20"/>
      <c r="G158" s="137">
        <f t="shared" si="14"/>
        <v>0</v>
      </c>
      <c r="H158" s="134"/>
      <c r="I158" s="179"/>
      <c r="J158" s="180"/>
      <c r="K158" s="121"/>
      <c r="L158" s="51"/>
    </row>
    <row r="159" spans="2:12" ht="15.5" hidden="1" x14ac:dyDescent="0.35">
      <c r="B159" s="157" t="s">
        <v>161</v>
      </c>
      <c r="C159" s="46"/>
      <c r="D159" s="21"/>
      <c r="E159" s="21"/>
      <c r="F159" s="21"/>
      <c r="G159" s="137">
        <f t="shared" si="14"/>
        <v>0</v>
      </c>
      <c r="H159" s="135"/>
      <c r="I159" s="180"/>
      <c r="J159" s="180"/>
      <c r="K159" s="122"/>
      <c r="L159" s="51"/>
    </row>
    <row r="160" spans="2:12" ht="15.5" hidden="1" x14ac:dyDescent="0.35">
      <c r="B160" s="157" t="s">
        <v>162</v>
      </c>
      <c r="C160" s="46"/>
      <c r="D160" s="21"/>
      <c r="E160" s="21"/>
      <c r="F160" s="21"/>
      <c r="G160" s="137">
        <f t="shared" si="14"/>
        <v>0</v>
      </c>
      <c r="H160" s="135"/>
      <c r="I160" s="180"/>
      <c r="J160" s="180"/>
      <c r="K160" s="122"/>
      <c r="L160" s="51"/>
    </row>
    <row r="161" spans="2:12" ht="15.5" hidden="1" x14ac:dyDescent="0.35">
      <c r="C161" s="106" t="s">
        <v>172</v>
      </c>
      <c r="D161" s="25">
        <f>SUM(D153:D160)</f>
        <v>0</v>
      </c>
      <c r="E161" s="25">
        <f>SUM(E153:E160)</f>
        <v>0</v>
      </c>
      <c r="F161" s="25">
        <f>SUM(F153:F160)</f>
        <v>0</v>
      </c>
      <c r="G161" s="25">
        <f>SUM(G153:G160)</f>
        <v>0</v>
      </c>
      <c r="H161" s="123">
        <f>(H153*G153)+(H154*G154)+(H155*G155)+(H156*G156)+(H157*G157)+(H158*G158)+(H159*G159)+(H160*G160)</f>
        <v>0</v>
      </c>
      <c r="I161" s="186">
        <f>SUM(I153:I160)</f>
        <v>0</v>
      </c>
      <c r="J161" s="205"/>
      <c r="K161" s="122"/>
      <c r="L161" s="53"/>
    </row>
    <row r="162" spans="2:12" ht="51" hidden="1" customHeight="1" x14ac:dyDescent="0.35">
      <c r="B162" s="106" t="s">
        <v>163</v>
      </c>
      <c r="C162" s="253"/>
      <c r="D162" s="254"/>
      <c r="E162" s="254"/>
      <c r="F162" s="254"/>
      <c r="G162" s="254"/>
      <c r="H162" s="254"/>
      <c r="I162" s="254"/>
      <c r="J162" s="254"/>
      <c r="K162" s="255"/>
      <c r="L162" s="50"/>
    </row>
    <row r="163" spans="2:12" ht="15.5" hidden="1" x14ac:dyDescent="0.35">
      <c r="B163" s="157" t="s">
        <v>164</v>
      </c>
      <c r="C163" s="18"/>
      <c r="D163" s="20"/>
      <c r="E163" s="20"/>
      <c r="F163" s="20"/>
      <c r="G163" s="137">
        <f>SUM(D163:F163)</f>
        <v>0</v>
      </c>
      <c r="H163" s="134"/>
      <c r="I163" s="179"/>
      <c r="J163" s="180"/>
      <c r="K163" s="121"/>
      <c r="L163" s="51"/>
    </row>
    <row r="164" spans="2:12" ht="15.5" hidden="1" x14ac:dyDescent="0.35">
      <c r="B164" s="157" t="s">
        <v>165</v>
      </c>
      <c r="C164" s="18"/>
      <c r="D164" s="20"/>
      <c r="E164" s="20"/>
      <c r="F164" s="20"/>
      <c r="G164" s="137">
        <f t="shared" ref="G164:G170" si="15">SUM(D164:F164)</f>
        <v>0</v>
      </c>
      <c r="H164" s="134"/>
      <c r="I164" s="179"/>
      <c r="J164" s="180"/>
      <c r="K164" s="121"/>
      <c r="L164" s="51"/>
    </row>
    <row r="165" spans="2:12" ht="15.5" hidden="1" x14ac:dyDescent="0.35">
      <c r="B165" s="157" t="s">
        <v>166</v>
      </c>
      <c r="C165" s="18"/>
      <c r="D165" s="20"/>
      <c r="E165" s="20"/>
      <c r="F165" s="20"/>
      <c r="G165" s="137">
        <f t="shared" si="15"/>
        <v>0</v>
      </c>
      <c r="H165" s="134"/>
      <c r="I165" s="179"/>
      <c r="J165" s="180"/>
      <c r="K165" s="121"/>
      <c r="L165" s="51"/>
    </row>
    <row r="166" spans="2:12" ht="15.5" hidden="1" x14ac:dyDescent="0.35">
      <c r="B166" s="157" t="s">
        <v>167</v>
      </c>
      <c r="C166" s="18"/>
      <c r="D166" s="20"/>
      <c r="E166" s="20"/>
      <c r="F166" s="20"/>
      <c r="G166" s="137">
        <f t="shared" si="15"/>
        <v>0</v>
      </c>
      <c r="H166" s="134"/>
      <c r="I166" s="179"/>
      <c r="J166" s="180"/>
      <c r="K166" s="121"/>
      <c r="L166" s="51"/>
    </row>
    <row r="167" spans="2:12" ht="15.5" hidden="1" x14ac:dyDescent="0.35">
      <c r="B167" s="157" t="s">
        <v>168</v>
      </c>
      <c r="C167" s="18"/>
      <c r="D167" s="20"/>
      <c r="E167" s="20"/>
      <c r="F167" s="20"/>
      <c r="G167" s="137">
        <f>SUM(D167:F167)</f>
        <v>0</v>
      </c>
      <c r="H167" s="134"/>
      <c r="I167" s="179"/>
      <c r="J167" s="180"/>
      <c r="K167" s="121"/>
      <c r="L167" s="51"/>
    </row>
    <row r="168" spans="2:12" ht="15.5" hidden="1" x14ac:dyDescent="0.35">
      <c r="B168" s="157" t="s">
        <v>169</v>
      </c>
      <c r="C168" s="18"/>
      <c r="D168" s="20"/>
      <c r="E168" s="20"/>
      <c r="F168" s="20"/>
      <c r="G168" s="137">
        <f t="shared" si="15"/>
        <v>0</v>
      </c>
      <c r="H168" s="134"/>
      <c r="I168" s="179"/>
      <c r="J168" s="180"/>
      <c r="K168" s="121"/>
      <c r="L168" s="51"/>
    </row>
    <row r="169" spans="2:12" ht="15.5" hidden="1" x14ac:dyDescent="0.35">
      <c r="B169" s="157" t="s">
        <v>170</v>
      </c>
      <c r="C169" s="46"/>
      <c r="D169" s="21"/>
      <c r="E169" s="21"/>
      <c r="F169" s="21"/>
      <c r="G169" s="137">
        <f t="shared" si="15"/>
        <v>0</v>
      </c>
      <c r="H169" s="135"/>
      <c r="I169" s="180"/>
      <c r="J169" s="180"/>
      <c r="K169" s="122"/>
      <c r="L169" s="51"/>
    </row>
    <row r="170" spans="2:12" ht="15.5" hidden="1" x14ac:dyDescent="0.35">
      <c r="B170" s="157" t="s">
        <v>171</v>
      </c>
      <c r="C170" s="46"/>
      <c r="D170" s="21"/>
      <c r="E170" s="21"/>
      <c r="F170" s="21"/>
      <c r="G170" s="137">
        <f t="shared" si="15"/>
        <v>0</v>
      </c>
      <c r="H170" s="135"/>
      <c r="I170" s="180"/>
      <c r="J170" s="180"/>
      <c r="K170" s="122"/>
      <c r="L170" s="51"/>
    </row>
    <row r="171" spans="2:12" ht="15.5" hidden="1" x14ac:dyDescent="0.35">
      <c r="C171" s="106" t="s">
        <v>172</v>
      </c>
      <c r="D171" s="22">
        <f>SUM(D163:D170)</f>
        <v>0</v>
      </c>
      <c r="E171" s="22">
        <f>SUM(E163:E170)</f>
        <v>0</v>
      </c>
      <c r="F171" s="22">
        <f>SUM(F163:F170)</f>
        <v>0</v>
      </c>
      <c r="G171" s="22">
        <f>SUM(G163:G170)</f>
        <v>0</v>
      </c>
      <c r="H171" s="123">
        <f>(H163*G163)+(H164*G164)+(H165*G165)+(H166*G166)+(H167*G167)+(H168*G168)+(H169*G169)+(H170*G170)</f>
        <v>0</v>
      </c>
      <c r="I171" s="186">
        <f>SUM(I163:I170)</f>
        <v>0</v>
      </c>
      <c r="J171" s="205"/>
      <c r="K171" s="122"/>
      <c r="L171" s="53"/>
    </row>
    <row r="172" spans="2:12" ht="15.75" customHeight="1" x14ac:dyDescent="0.35">
      <c r="B172" s="7"/>
      <c r="C172" s="12"/>
      <c r="D172" s="27"/>
      <c r="E172" s="27"/>
      <c r="F172" s="27"/>
      <c r="G172" s="27"/>
      <c r="H172" s="27"/>
      <c r="I172" s="27"/>
      <c r="J172" s="27"/>
      <c r="K172" s="12"/>
      <c r="L172" s="4"/>
    </row>
    <row r="173" spans="2:12" ht="15.75" customHeight="1" x14ac:dyDescent="0.35">
      <c r="B173" s="7"/>
      <c r="C173" s="12"/>
      <c r="D173" s="27"/>
      <c r="E173" s="27"/>
      <c r="F173" s="27"/>
      <c r="G173" s="27"/>
      <c r="H173" s="27"/>
      <c r="I173" s="27"/>
      <c r="J173" s="27"/>
      <c r="K173" s="12"/>
      <c r="L173" s="4"/>
    </row>
    <row r="174" spans="2:12" ht="63.75" customHeight="1" x14ac:dyDescent="0.35">
      <c r="B174" s="106" t="s">
        <v>539</v>
      </c>
      <c r="C174" s="17"/>
      <c r="D174" s="218">
        <v>285000</v>
      </c>
      <c r="E174" s="30">
        <v>115500</v>
      </c>
      <c r="F174" s="30">
        <v>47708</v>
      </c>
      <c r="G174" s="124">
        <f>SUM(D174:F174)</f>
        <v>448208</v>
      </c>
      <c r="H174" s="136"/>
      <c r="I174" s="242">
        <v>404090.22</v>
      </c>
      <c r="J174" s="207"/>
      <c r="K174" s="128"/>
      <c r="L174" s="53"/>
    </row>
    <row r="175" spans="2:12" ht="64.5" customHeight="1" x14ac:dyDescent="0.35">
      <c r="B175" s="106" t="s">
        <v>562</v>
      </c>
      <c r="C175" s="17"/>
      <c r="D175" s="30">
        <v>12000</v>
      </c>
      <c r="E175" s="30">
        <v>44339.25</v>
      </c>
      <c r="F175" s="30">
        <v>2936.86</v>
      </c>
      <c r="G175" s="124">
        <f>SUM(D175:F175)</f>
        <v>59276.11</v>
      </c>
      <c r="H175" s="136"/>
      <c r="I175" s="242">
        <v>234053.61</v>
      </c>
      <c r="J175" s="207"/>
      <c r="K175" s="128"/>
      <c r="L175" s="53"/>
    </row>
    <row r="176" spans="2:12" ht="57" customHeight="1" x14ac:dyDescent="0.35">
      <c r="B176" s="106" t="s">
        <v>540</v>
      </c>
      <c r="C176" s="129"/>
      <c r="D176" s="30">
        <v>78751.97</v>
      </c>
      <c r="E176" s="30">
        <v>57500</v>
      </c>
      <c r="F176" s="30">
        <v>12000</v>
      </c>
      <c r="G176" s="124">
        <f>SUM(D176:F176)</f>
        <v>148251.97</v>
      </c>
      <c r="H176" s="136"/>
      <c r="I176" s="242">
        <v>81553.899999999994</v>
      </c>
      <c r="J176" s="207"/>
      <c r="K176" s="235" t="s">
        <v>598</v>
      </c>
      <c r="L176" s="53"/>
    </row>
    <row r="177" spans="2:12" ht="65.25" customHeight="1" x14ac:dyDescent="0.35">
      <c r="B177" s="130" t="s">
        <v>544</v>
      </c>
      <c r="C177" s="17"/>
      <c r="D177" s="30">
        <v>60000</v>
      </c>
      <c r="E177" s="30"/>
      <c r="F177" s="30"/>
      <c r="G177" s="124">
        <f>SUM(D177:F177)</f>
        <v>60000</v>
      </c>
      <c r="H177" s="136"/>
      <c r="I177" s="242">
        <v>0</v>
      </c>
      <c r="J177" s="207"/>
      <c r="K177" s="128"/>
      <c r="L177" s="53"/>
    </row>
    <row r="178" spans="2:12" ht="21.75" customHeight="1" x14ac:dyDescent="0.35">
      <c r="B178" s="7"/>
      <c r="C178" s="131" t="s">
        <v>538</v>
      </c>
      <c r="D178" s="138">
        <f>SUM(D174:D177)</f>
        <v>435751.97</v>
      </c>
      <c r="E178" s="138">
        <f>SUM(E174:E177)</f>
        <v>217339.25</v>
      </c>
      <c r="F178" s="138">
        <f>SUM(F174:F177)</f>
        <v>62644.86</v>
      </c>
      <c r="G178" s="138">
        <f>SUM(G174:G177)</f>
        <v>715736.08</v>
      </c>
      <c r="H178" s="123">
        <f>(H174*G174)+(H175*G175)+(H176*G176)+(H177*G177)</f>
        <v>0</v>
      </c>
      <c r="I178" s="246">
        <f>SUM(I174:I177)</f>
        <v>719697.73</v>
      </c>
      <c r="J178" s="205"/>
      <c r="K178" s="17"/>
      <c r="L178" s="15"/>
    </row>
    <row r="179" spans="2:12" ht="15.75" customHeight="1" x14ac:dyDescent="0.35">
      <c r="B179" s="7"/>
      <c r="C179" s="12"/>
      <c r="D179" s="27"/>
      <c r="E179" s="27"/>
      <c r="F179" s="27"/>
      <c r="G179" s="27"/>
      <c r="H179" s="27"/>
      <c r="I179" s="27"/>
      <c r="J179" s="27"/>
      <c r="K179" s="12"/>
      <c r="L179" s="15"/>
    </row>
    <row r="180" spans="2:12" ht="15.75" customHeight="1" x14ac:dyDescent="0.35">
      <c r="B180" s="7"/>
      <c r="C180" s="12"/>
      <c r="D180" s="27"/>
      <c r="E180" s="27"/>
      <c r="F180" s="27"/>
      <c r="G180" s="27"/>
      <c r="H180" s="27"/>
      <c r="I180" s="27"/>
      <c r="J180" s="27"/>
      <c r="K180" s="12"/>
      <c r="L180" s="15"/>
    </row>
    <row r="181" spans="2:12" ht="15.75" customHeight="1" x14ac:dyDescent="0.35">
      <c r="B181" s="7"/>
      <c r="C181" s="12"/>
      <c r="D181" s="27"/>
      <c r="E181" s="27"/>
      <c r="F181" s="27"/>
      <c r="G181" s="27"/>
      <c r="H181" s="27"/>
      <c r="I181" s="27"/>
      <c r="J181" s="27"/>
      <c r="K181" s="12"/>
      <c r="L181" s="15"/>
    </row>
    <row r="182" spans="2:12" ht="15.75" customHeight="1" x14ac:dyDescent="0.35">
      <c r="B182" s="7"/>
      <c r="C182" s="12"/>
      <c r="D182" s="27"/>
      <c r="E182" s="27"/>
      <c r="F182" s="27"/>
      <c r="G182" s="27"/>
      <c r="H182" s="27"/>
      <c r="I182" s="27"/>
      <c r="J182" s="27"/>
      <c r="K182" s="12"/>
      <c r="L182" s="15"/>
    </row>
    <row r="183" spans="2:12" ht="15.75" customHeight="1" x14ac:dyDescent="0.35">
      <c r="B183" s="7"/>
      <c r="C183" s="12"/>
      <c r="D183" s="27"/>
      <c r="E183" s="27"/>
      <c r="F183" s="27"/>
      <c r="G183" s="27"/>
      <c r="H183" s="27"/>
      <c r="I183" s="27"/>
      <c r="J183" s="27"/>
      <c r="K183" s="12"/>
      <c r="L183" s="15"/>
    </row>
    <row r="184" spans="2:12" ht="15.75" customHeight="1" x14ac:dyDescent="0.35">
      <c r="B184" s="7"/>
      <c r="C184" s="12"/>
      <c r="D184" s="27"/>
      <c r="E184" s="27"/>
      <c r="F184" s="27"/>
      <c r="G184" s="27"/>
      <c r="H184" s="27"/>
      <c r="I184" s="27"/>
      <c r="J184" s="27"/>
      <c r="K184" s="12"/>
      <c r="L184" s="15"/>
    </row>
    <row r="185" spans="2:12" ht="15.75" customHeight="1" thickBot="1" x14ac:dyDescent="0.4">
      <c r="B185" s="7"/>
      <c r="C185" s="12"/>
      <c r="D185" s="27"/>
      <c r="E185" s="27"/>
      <c r="F185" s="27"/>
      <c r="G185" s="27"/>
      <c r="H185" s="27"/>
      <c r="I185" s="27"/>
      <c r="J185" s="27"/>
      <c r="K185" s="12"/>
      <c r="L185" s="15"/>
    </row>
    <row r="186" spans="2:12" ht="15.5" x14ac:dyDescent="0.35">
      <c r="B186" s="7"/>
      <c r="C186" s="285" t="s">
        <v>18</v>
      </c>
      <c r="D186" s="286"/>
      <c r="E186" s="286"/>
      <c r="F186" s="286"/>
      <c r="G186" s="287"/>
      <c r="H186" s="15"/>
      <c r="I186" s="27"/>
      <c r="J186" s="27"/>
      <c r="K186" s="15"/>
    </row>
    <row r="187" spans="2:12" ht="40.5" customHeight="1" x14ac:dyDescent="0.35">
      <c r="B187" s="7"/>
      <c r="C187" s="275"/>
      <c r="D187" s="288" t="str">
        <f>D4</f>
        <v>UNDP</v>
      </c>
      <c r="E187" s="288" t="str">
        <f>E4</f>
        <v>UNWOMEN</v>
      </c>
      <c r="F187" s="288" t="str">
        <f>F4</f>
        <v>I-WATCH</v>
      </c>
      <c r="G187" s="277" t="s">
        <v>62</v>
      </c>
      <c r="H187" s="234"/>
      <c r="I187" s="27"/>
      <c r="J187" s="27"/>
      <c r="K187" s="15"/>
    </row>
    <row r="188" spans="2:12" ht="24.75" customHeight="1" x14ac:dyDescent="0.35">
      <c r="B188" s="7"/>
      <c r="C188" s="276"/>
      <c r="D188" s="289"/>
      <c r="E188" s="289"/>
      <c r="F188" s="289"/>
      <c r="G188" s="278"/>
      <c r="H188" s="12"/>
      <c r="I188" s="27"/>
      <c r="J188" s="27"/>
      <c r="K188" s="15"/>
    </row>
    <row r="189" spans="2:12" ht="41.25" customHeight="1" x14ac:dyDescent="0.35">
      <c r="B189" s="28"/>
      <c r="C189" s="125" t="s">
        <v>61</v>
      </c>
      <c r="D189" s="107">
        <f>SUM(D15,D25,D35,D45,D57,D67,D77,D87,D99,D109,D119,D129,D141,D151,D161,D171,D174,D175,D176,D177)</f>
        <v>1957943.93</v>
      </c>
      <c r="E189" s="107">
        <f>SUM(E15,E25,E35,E45,E57,E67,E77,E87,E99,E109,E119,E129,E141,E151,E161,E171,E174,E175,E176,E177)</f>
        <v>1079439.25</v>
      </c>
      <c r="F189" s="107">
        <f>SUM(F15,F25,F35,F45,F57,F67,F77,F87,F99,F109,F119,F129,F141,F151,F161,F171,F174,F175,F176,F177)</f>
        <v>233644.86</v>
      </c>
      <c r="G189" s="126">
        <f>SUM(D189:F189)</f>
        <v>3271028.0399999996</v>
      </c>
      <c r="H189" s="12"/>
      <c r="I189" s="182"/>
      <c r="J189" s="27"/>
      <c r="K189" s="16"/>
    </row>
    <row r="190" spans="2:12" ht="51.75" customHeight="1" x14ac:dyDescent="0.35">
      <c r="B190" s="5"/>
      <c r="C190" s="125" t="s">
        <v>9</v>
      </c>
      <c r="D190" s="107">
        <f>D189*0.07</f>
        <v>137056.07510000002</v>
      </c>
      <c r="E190" s="107">
        <f>E189*0.07</f>
        <v>75560.747500000012</v>
      </c>
      <c r="F190" s="107">
        <f>F189*0.07</f>
        <v>16355.1402</v>
      </c>
      <c r="G190" s="126">
        <f>G189*0.07</f>
        <v>228971.96279999998</v>
      </c>
      <c r="H190" s="5"/>
      <c r="I190" s="182"/>
      <c r="J190" s="27"/>
      <c r="K190" s="2"/>
    </row>
    <row r="191" spans="2:12" ht="51.75" customHeight="1" thickBot="1" x14ac:dyDescent="0.4">
      <c r="B191" s="5"/>
      <c r="C191" s="32" t="s">
        <v>62</v>
      </c>
      <c r="D191" s="112">
        <f>SUM(D189:D190)</f>
        <v>2095000.0051</v>
      </c>
      <c r="E191" s="112">
        <f>SUM(E189:E190)</f>
        <v>1154999.9975000001</v>
      </c>
      <c r="F191" s="112">
        <f>SUM(F189:F190)</f>
        <v>250000.00019999998</v>
      </c>
      <c r="G191" s="127">
        <f>SUM(G189:G190)</f>
        <v>3500000.0027999994</v>
      </c>
      <c r="H191" s="5"/>
      <c r="K191" s="2"/>
    </row>
    <row r="192" spans="2:12" ht="42" customHeight="1" x14ac:dyDescent="0.35">
      <c r="B192" s="5"/>
      <c r="I192" s="183"/>
      <c r="J192" s="183"/>
      <c r="K192" s="4"/>
      <c r="L192" s="2"/>
    </row>
    <row r="193" spans="2:12" s="40" customFormat="1" ht="29.25" customHeight="1" thickBot="1" x14ac:dyDescent="0.4">
      <c r="B193" s="12"/>
      <c r="C193" s="34"/>
      <c r="D193" s="35"/>
      <c r="E193" s="35"/>
      <c r="F193" s="35"/>
      <c r="G193" s="35"/>
      <c r="H193" s="35"/>
      <c r="I193" s="187"/>
      <c r="J193" s="187"/>
      <c r="K193" s="15"/>
      <c r="L193" s="16"/>
    </row>
    <row r="194" spans="2:12" ht="23.25" customHeight="1" x14ac:dyDescent="0.35">
      <c r="B194" s="2"/>
      <c r="C194" s="270" t="s">
        <v>27</v>
      </c>
      <c r="D194" s="271"/>
      <c r="E194" s="271"/>
      <c r="F194" s="271"/>
      <c r="G194" s="271"/>
      <c r="H194" s="272"/>
      <c r="I194" s="187"/>
      <c r="J194" s="187"/>
      <c r="K194" s="2"/>
      <c r="L194" s="41"/>
    </row>
    <row r="195" spans="2:12" ht="41.25" customHeight="1" x14ac:dyDescent="0.35">
      <c r="B195" s="2"/>
      <c r="C195" s="108"/>
      <c r="D195" s="250" t="str">
        <f>D4</f>
        <v>UNDP</v>
      </c>
      <c r="E195" s="250" t="str">
        <f>E4</f>
        <v>UNWOMEN</v>
      </c>
      <c r="F195" s="250" t="str">
        <f>F4</f>
        <v>I-WATCH</v>
      </c>
      <c r="G195" s="279" t="s">
        <v>62</v>
      </c>
      <c r="H195" s="281" t="s">
        <v>29</v>
      </c>
      <c r="I195" s="187"/>
      <c r="J195" s="187"/>
      <c r="K195" s="2"/>
      <c r="L195" s="41"/>
    </row>
    <row r="196" spans="2:12" ht="27.75" customHeight="1" x14ac:dyDescent="0.35">
      <c r="B196" s="2"/>
      <c r="C196" s="108"/>
      <c r="D196" s="251"/>
      <c r="E196" s="251"/>
      <c r="F196" s="251"/>
      <c r="G196" s="280"/>
      <c r="H196" s="282"/>
      <c r="I196" s="181"/>
      <c r="J196" s="181"/>
      <c r="K196" s="2"/>
      <c r="L196" s="41"/>
    </row>
    <row r="197" spans="2:12" ht="55.5" customHeight="1" x14ac:dyDescent="0.35">
      <c r="B197" s="2"/>
      <c r="C197" s="31" t="s">
        <v>28</v>
      </c>
      <c r="D197" s="110">
        <f>$D$191*H197</f>
        <v>1257000.00306</v>
      </c>
      <c r="E197" s="111">
        <f>$E$191*H197</f>
        <v>692999.99849999999</v>
      </c>
      <c r="F197" s="111">
        <v>150000</v>
      </c>
      <c r="G197" s="111">
        <f>SUM(D197:F197)</f>
        <v>2100000.0015599998</v>
      </c>
      <c r="H197" s="149">
        <v>0.6</v>
      </c>
      <c r="I197" s="181"/>
      <c r="J197" s="181"/>
      <c r="K197" s="2"/>
      <c r="L197" s="41"/>
    </row>
    <row r="198" spans="2:12" ht="57.75" customHeight="1" x14ac:dyDescent="0.35">
      <c r="B198" s="269"/>
      <c r="C198" s="132" t="s">
        <v>30</v>
      </c>
      <c r="D198" s="110">
        <f>$D$191*H198</f>
        <v>838000.00204000005</v>
      </c>
      <c r="E198" s="111">
        <f>$E$191*H198</f>
        <v>461999.99900000007</v>
      </c>
      <c r="F198" s="111">
        <v>100000</v>
      </c>
      <c r="G198" s="133">
        <f>SUM(D198:F198)</f>
        <v>1400000.00104</v>
      </c>
      <c r="H198" s="150">
        <v>0.4</v>
      </c>
      <c r="I198" s="184"/>
      <c r="J198" s="184"/>
      <c r="K198" s="41"/>
      <c r="L198" s="41"/>
    </row>
    <row r="199" spans="2:12" ht="57.75" customHeight="1" x14ac:dyDescent="0.35">
      <c r="B199" s="269"/>
      <c r="C199" s="132" t="s">
        <v>548</v>
      </c>
      <c r="D199" s="110">
        <f>$D$191*H199</f>
        <v>0</v>
      </c>
      <c r="E199" s="111">
        <f>$E$191*H199</f>
        <v>0</v>
      </c>
      <c r="F199" s="111">
        <v>0</v>
      </c>
      <c r="G199" s="133">
        <f>SUM(D199:F199)</f>
        <v>0</v>
      </c>
      <c r="H199" s="151">
        <v>0</v>
      </c>
      <c r="I199" s="188"/>
      <c r="J199" s="188"/>
      <c r="K199" s="41"/>
      <c r="L199" s="41"/>
    </row>
    <row r="200" spans="2:12" ht="38.25" customHeight="1" thickBot="1" x14ac:dyDescent="0.4">
      <c r="B200" s="269"/>
      <c r="C200" s="32" t="s">
        <v>543</v>
      </c>
      <c r="D200" s="112">
        <f>SUM(D197:D199)</f>
        <v>2095000.0051000002</v>
      </c>
      <c r="E200" s="112">
        <f>SUM(E197:E199)</f>
        <v>1154999.9975000001</v>
      </c>
      <c r="F200" s="112">
        <f>SUM(F197:F199)</f>
        <v>250000</v>
      </c>
      <c r="G200" s="112">
        <f>SUM(G197:G199)</f>
        <v>3500000.0025999998</v>
      </c>
      <c r="H200" s="113">
        <f>SUM(H197:H199)</f>
        <v>1</v>
      </c>
      <c r="I200" s="185"/>
      <c r="J200" s="183"/>
      <c r="K200" s="41"/>
      <c r="L200" s="41"/>
    </row>
    <row r="201" spans="2:12" ht="21.75" customHeight="1" thickBot="1" x14ac:dyDescent="0.4">
      <c r="B201" s="269"/>
      <c r="C201" s="3"/>
      <c r="D201" s="8"/>
      <c r="E201" s="8"/>
      <c r="F201" s="8"/>
      <c r="G201" s="8"/>
      <c r="H201" s="8"/>
      <c r="I201" s="185"/>
      <c r="J201" s="183"/>
      <c r="K201" s="41"/>
      <c r="L201" s="41"/>
    </row>
    <row r="202" spans="2:12" ht="49.5" customHeight="1" x14ac:dyDescent="0.35">
      <c r="B202" s="269"/>
      <c r="C202" s="114" t="s">
        <v>556</v>
      </c>
      <c r="D202" s="115">
        <f>SUM(H15,H25,H35,H45,H57,H67,H77,H87,H99,H109,H119,H129,H141,H151,H161,H171,H178)*1.07</f>
        <v>1438147.9236000001</v>
      </c>
      <c r="E202" s="35"/>
      <c r="F202" s="35"/>
      <c r="G202" s="35"/>
      <c r="H202" s="191" t="s">
        <v>558</v>
      </c>
      <c r="I202" s="247">
        <f>SUM(I178,I171,I161,I151,I141,I129,I119,I109,I99,I87,I77,I67,I57,I45,I35,I25,I15)</f>
        <v>2503019.5</v>
      </c>
      <c r="J202" s="208"/>
      <c r="K202" s="41"/>
      <c r="L202" s="41"/>
    </row>
    <row r="203" spans="2:12" ht="28.5" customHeight="1" thickBot="1" x14ac:dyDescent="0.4">
      <c r="B203" s="269"/>
      <c r="C203" s="116" t="s">
        <v>15</v>
      </c>
      <c r="D203" s="175">
        <f>D202/G191</f>
        <v>0.41089940641413769</v>
      </c>
      <c r="E203" s="43"/>
      <c r="F203" s="43"/>
      <c r="G203" s="43"/>
      <c r="H203" s="192" t="s">
        <v>559</v>
      </c>
      <c r="I203" s="248">
        <f>(I202/G200)*100%</f>
        <v>0.71514842804017553</v>
      </c>
      <c r="J203" s="209"/>
      <c r="K203" s="41"/>
      <c r="L203" s="41"/>
    </row>
    <row r="204" spans="2:12" ht="28.5" customHeight="1" x14ac:dyDescent="0.35">
      <c r="B204" s="269"/>
      <c r="C204" s="283"/>
      <c r="D204" s="284"/>
      <c r="E204" s="44"/>
      <c r="F204" s="44"/>
      <c r="G204" s="44"/>
      <c r="K204" s="41"/>
      <c r="L204" s="41"/>
    </row>
    <row r="205" spans="2:12" ht="32.25" customHeight="1" x14ac:dyDescent="0.35">
      <c r="B205" s="269"/>
      <c r="C205" s="116" t="s">
        <v>557</v>
      </c>
      <c r="D205" s="117">
        <f>SUM(D176:F177)*1.07</f>
        <v>222829.6079</v>
      </c>
      <c r="E205" s="45"/>
      <c r="F205" s="45"/>
      <c r="G205" s="45"/>
      <c r="K205" s="41"/>
      <c r="L205" s="41"/>
    </row>
    <row r="206" spans="2:12" ht="23.25" customHeight="1" x14ac:dyDescent="0.35">
      <c r="B206" s="269"/>
      <c r="C206" s="116" t="s">
        <v>16</v>
      </c>
      <c r="D206" s="175">
        <f>D205/G191</f>
        <v>6.3665602206210384E-2</v>
      </c>
      <c r="E206" s="45"/>
      <c r="F206" s="45"/>
      <c r="G206" s="45"/>
      <c r="I206" s="178"/>
      <c r="K206" s="41"/>
      <c r="L206" s="41"/>
    </row>
    <row r="207" spans="2:12" ht="66.75" customHeight="1" thickBot="1" x14ac:dyDescent="0.4">
      <c r="B207" s="269"/>
      <c r="C207" s="273" t="s">
        <v>553</v>
      </c>
      <c r="D207" s="274"/>
      <c r="E207" s="36"/>
      <c r="F207" s="36"/>
      <c r="G207" s="36"/>
      <c r="H207" s="41"/>
      <c r="K207" s="41"/>
      <c r="L207" s="41"/>
    </row>
    <row r="208" spans="2:12" ht="55.5" customHeight="1" x14ac:dyDescent="0.35">
      <c r="B208" s="269"/>
      <c r="L208" s="40"/>
    </row>
    <row r="209" spans="1:12" ht="42.75" customHeight="1" x14ac:dyDescent="0.35">
      <c r="B209" s="269"/>
      <c r="K209" s="41"/>
    </row>
    <row r="210" spans="1:12" ht="21.75" customHeight="1" x14ac:dyDescent="0.35">
      <c r="B210" s="269"/>
      <c r="K210" s="41"/>
    </row>
    <row r="211" spans="1:12" ht="21.75" customHeight="1" x14ac:dyDescent="0.35">
      <c r="A211" s="41"/>
      <c r="B211" s="269"/>
    </row>
    <row r="212" spans="1:12" s="41" customFormat="1" ht="23.25" customHeight="1" x14ac:dyDescent="0.35">
      <c r="A212" s="39"/>
      <c r="B212" s="269"/>
      <c r="C212" s="39"/>
      <c r="D212" s="39"/>
      <c r="E212" s="39"/>
      <c r="F212" s="39"/>
      <c r="G212" s="39"/>
      <c r="H212" s="39"/>
      <c r="I212" s="177"/>
      <c r="J212" s="203"/>
      <c r="K212" s="39"/>
      <c r="L212" s="39"/>
    </row>
    <row r="213" spans="1:12" ht="23.25" customHeight="1" x14ac:dyDescent="0.35"/>
    <row r="214" spans="1:12" ht="21.75" customHeight="1" x14ac:dyDescent="0.35"/>
    <row r="215" spans="1:12" ht="16.5" customHeight="1" x14ac:dyDescent="0.35"/>
    <row r="216" spans="1:12" ht="29.25" customHeight="1" x14ac:dyDescent="0.35"/>
    <row r="217" spans="1:12" ht="24.75" customHeight="1" x14ac:dyDescent="0.35"/>
    <row r="218" spans="1:12" ht="33" customHeight="1" x14ac:dyDescent="0.35"/>
    <row r="220" spans="1:12" ht="15" customHeight="1" x14ac:dyDescent="0.35"/>
    <row r="221" spans="1:12" ht="25.5" customHeight="1" x14ac:dyDescent="0.35"/>
  </sheetData>
  <sheetProtection formatCells="0" formatColumns="0" formatRows="0"/>
  <mergeCells count="37">
    <mergeCell ref="C152:K152"/>
    <mergeCell ref="C162:K162"/>
    <mergeCell ref="B198:B212"/>
    <mergeCell ref="C194:H194"/>
    <mergeCell ref="C207:D207"/>
    <mergeCell ref="C187:C188"/>
    <mergeCell ref="G187:G188"/>
    <mergeCell ref="G195:G196"/>
    <mergeCell ref="H195:H196"/>
    <mergeCell ref="C204:D204"/>
    <mergeCell ref="C186:G186"/>
    <mergeCell ref="D187:D188"/>
    <mergeCell ref="E187:E188"/>
    <mergeCell ref="F187:F188"/>
    <mergeCell ref="D195:D196"/>
    <mergeCell ref="E195:E196"/>
    <mergeCell ref="C48:K48"/>
    <mergeCell ref="B1:E1"/>
    <mergeCell ref="C16:K16"/>
    <mergeCell ref="C6:K6"/>
    <mergeCell ref="C26:K26"/>
    <mergeCell ref="F195:F196"/>
    <mergeCell ref="B2:E2"/>
    <mergeCell ref="C100:K100"/>
    <mergeCell ref="C110:K110"/>
    <mergeCell ref="C131:K131"/>
    <mergeCell ref="C120:K120"/>
    <mergeCell ref="C142:K142"/>
    <mergeCell ref="C132:K132"/>
    <mergeCell ref="C58:K58"/>
    <mergeCell ref="C68:K68"/>
    <mergeCell ref="C78:K78"/>
    <mergeCell ref="C89:K89"/>
    <mergeCell ref="C90:K90"/>
    <mergeCell ref="C36:K36"/>
    <mergeCell ref="C5:K5"/>
    <mergeCell ref="C47:K47"/>
  </mergeCells>
  <conditionalFormatting sqref="D203">
    <cfRule type="cellIs" dxfId="25" priority="46" operator="lessThan">
      <formula>0.15</formula>
    </cfRule>
  </conditionalFormatting>
  <conditionalFormatting sqref="D206">
    <cfRule type="cellIs" dxfId="24" priority="44" operator="lessThan">
      <formula>0.05</formula>
    </cfRule>
  </conditionalFormatting>
  <conditionalFormatting sqref="I199:J199 H200">
    <cfRule type="cellIs" dxfId="23" priority="1" operator="greaterThan">
      <formula>1</formula>
    </cfRule>
  </conditionalFormatting>
  <dataValidations xWindow="431" yWindow="475" count="6">
    <dataValidation allowBlank="1" showInputMessage="1" showErrorMessage="1" prompt="% Towards Gender Equality and Women's Empowerment Must be Higher than 15%_x000a_" sqref="D203:G203" xr:uid="{E72508C7-C8DD-46A5-878C-E4FA07CAB6AF}"/>
    <dataValidation allowBlank="1" showInputMessage="1" showErrorMessage="1" prompt="M&amp;E Budget Cannot be Less than 5%_x000a_" sqref="D206:G206" xr:uid="{53928C0A-D548-4B6B-97FC-07D38B0E5FA7}"/>
    <dataValidation allowBlank="1" showInputMessage="1" showErrorMessage="1" prompt="Insert *text* description of Outcome here" sqref="C5:K5 C47:K47 C89:K89 C131:K131" xr:uid="{89ACADD6-F982-42D9-AC8D-CCF9750605B2}"/>
    <dataValidation allowBlank="1" showInputMessage="1" showErrorMessage="1" prompt="Insert *text* description of Output here" sqref="C6 C16 C26 C36 C48 C58 C68 C78 C90 C100 C110 C120 C132 C142 C152 C162" xr:uid="{31AC9CA6-D499-4711-A99F-BECD0A64F3A8}"/>
    <dataValidation allowBlank="1" showInputMessage="1" showErrorMessage="1" prompt="Insert *text* description of Activity here" sqref="C7 C17 C27 C37 C49 C59 C69 C79 C91 C101 C111 C121 C133 C143 C153 C163" xr:uid="{E7A390F5-03DD-4A67-B842-17326B4F2DA4}"/>
    <dataValidation allowBlank="1" showErrorMessage="1" prompt="% Towards Gender Equality and Women's Empowerment Must be Higher than 15%_x000a_" sqref="D205:G205" xr:uid="{8C6643DA-1D03-44FB-AC1F-C4CB706ED3AA}"/>
  </dataValidations>
  <pageMargins left="0.7" right="0.7" top="0.75" bottom="0.75" header="0.3" footer="0.3"/>
  <pageSetup scale="65" orientation="landscape" r:id="rId1"/>
  <rowBreaks count="1" manualBreakCount="1">
    <brk id="58" max="16383" man="1"/>
  </rowBreaks>
  <ignoredErrors>
    <ignoredError sqref="D187:F188 D195:F196"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N245"/>
  <sheetViews>
    <sheetView showGridLines="0" showZeros="0" zoomScale="80" zoomScaleNormal="80" workbookViewId="0">
      <pane ySplit="4" topLeftCell="A5" activePane="bottomLeft" state="frozen"/>
      <selection pane="bottomLeft" activeCell="C199" sqref="C199:C207"/>
    </sheetView>
  </sheetViews>
  <sheetFormatPr defaultColWidth="9.1796875" defaultRowHeight="15.5" x14ac:dyDescent="0.35"/>
  <cols>
    <col min="1" max="1" width="4.453125" style="56" customWidth="1"/>
    <col min="2" max="2" width="3.36328125" style="56" customWidth="1"/>
    <col min="3" max="3" width="51.453125" style="56" customWidth="1"/>
    <col min="4" max="4" width="34.36328125" style="57" customWidth="1"/>
    <col min="5" max="5" width="35" style="57" customWidth="1"/>
    <col min="6" max="6" width="36.453125" style="57" customWidth="1"/>
    <col min="7" max="7" width="25.6328125" style="56" customWidth="1"/>
    <col min="8" max="8" width="21.453125" style="56" customWidth="1"/>
    <col min="9" max="9" width="16.81640625" style="56" customWidth="1"/>
    <col min="10" max="10" width="19.453125" style="56" customWidth="1"/>
    <col min="11" max="11" width="19" style="56" customWidth="1"/>
    <col min="12" max="12" width="26" style="56" customWidth="1"/>
    <col min="13" max="13" width="21.1796875" style="56" customWidth="1"/>
    <col min="14" max="14" width="7" style="59" customWidth="1"/>
    <col min="15" max="15" width="24.36328125" style="56" customWidth="1"/>
    <col min="16" max="16" width="26.453125" style="56" customWidth="1"/>
    <col min="17" max="17" width="30.1796875" style="56" customWidth="1"/>
    <col min="18" max="18" width="33" style="56" customWidth="1"/>
    <col min="19" max="20" width="22.6328125" style="56" customWidth="1"/>
    <col min="21" max="21" width="23.453125" style="56" customWidth="1"/>
    <col min="22" max="22" width="32.1796875" style="56" customWidth="1"/>
    <col min="23" max="23" width="9.1796875" style="56"/>
    <col min="24" max="24" width="17.6328125" style="56" customWidth="1"/>
    <col min="25" max="25" width="26.453125" style="56" customWidth="1"/>
    <col min="26" max="26" width="22.453125" style="56" customWidth="1"/>
    <col min="27" max="27" width="29.6328125" style="56" customWidth="1"/>
    <col min="28" max="28" width="23.453125" style="56" customWidth="1"/>
    <col min="29" max="29" width="18.453125" style="56" customWidth="1"/>
    <col min="30" max="30" width="17.453125" style="56" customWidth="1"/>
    <col min="31" max="31" width="25.1796875" style="56" customWidth="1"/>
    <col min="32" max="16384" width="9.1796875" style="56"/>
  </cols>
  <sheetData>
    <row r="1" spans="2:14" ht="31.5" customHeight="1" x14ac:dyDescent="1">
      <c r="C1" s="249" t="s">
        <v>537</v>
      </c>
      <c r="D1" s="249"/>
      <c r="E1" s="249"/>
      <c r="F1" s="249"/>
      <c r="G1" s="37"/>
      <c r="H1" s="38"/>
      <c r="I1" s="38"/>
      <c r="L1" s="24"/>
      <c r="M1" s="6"/>
      <c r="N1" s="56"/>
    </row>
    <row r="2" spans="2:14" ht="24" customHeight="1" x14ac:dyDescent="0.45">
      <c r="C2" s="252" t="s">
        <v>174</v>
      </c>
      <c r="D2" s="252"/>
      <c r="E2" s="252"/>
      <c r="F2" s="215"/>
      <c r="L2" s="24"/>
      <c r="M2" s="6"/>
      <c r="N2" s="56"/>
    </row>
    <row r="3" spans="2:14" ht="24" customHeight="1" x14ac:dyDescent="0.35">
      <c r="C3" s="49"/>
      <c r="D3" s="49"/>
      <c r="E3" s="49"/>
      <c r="F3" s="49"/>
      <c r="L3" s="24"/>
      <c r="M3" s="6"/>
      <c r="N3" s="56"/>
    </row>
    <row r="4" spans="2:14" ht="24" customHeight="1" x14ac:dyDescent="0.35">
      <c r="C4" s="49"/>
      <c r="D4" s="212" t="s">
        <v>565</v>
      </c>
      <c r="E4" s="212" t="str">
        <f>'1) Budget Table'!E4</f>
        <v>UNWOMEN</v>
      </c>
      <c r="F4" s="212" t="str">
        <f>'1) Budget Table'!F4</f>
        <v>I-WATCH</v>
      </c>
      <c r="G4" s="201" t="s">
        <v>62</v>
      </c>
      <c r="L4" s="24"/>
      <c r="M4" s="6"/>
      <c r="N4" s="56"/>
    </row>
    <row r="5" spans="2:14" ht="24" customHeight="1" x14ac:dyDescent="0.35">
      <c r="B5" s="292" t="s">
        <v>180</v>
      </c>
      <c r="C5" s="293"/>
      <c r="D5" s="293"/>
      <c r="E5" s="293"/>
      <c r="F5" s="293"/>
      <c r="G5" s="294"/>
      <c r="L5" s="24"/>
      <c r="M5" s="6"/>
      <c r="N5" s="56"/>
    </row>
    <row r="6" spans="2:14" ht="22.5" customHeight="1" x14ac:dyDescent="0.35">
      <c r="C6" s="292" t="s">
        <v>177</v>
      </c>
      <c r="D6" s="293"/>
      <c r="E6" s="293"/>
      <c r="F6" s="293"/>
      <c r="G6" s="294"/>
      <c r="L6" s="24"/>
      <c r="M6" s="6"/>
      <c r="N6" s="56"/>
    </row>
    <row r="7" spans="2:14" ht="24.75" customHeight="1" thickBot="1" x14ac:dyDescent="0.4">
      <c r="C7" s="66" t="s">
        <v>176</v>
      </c>
      <c r="D7" s="67">
        <f>'1) Budget Table'!D15</f>
        <v>231191.96000000002</v>
      </c>
      <c r="E7" s="67">
        <f>'1) Budget Table'!E15</f>
        <v>0</v>
      </c>
      <c r="F7" s="67">
        <f>'1) Budget Table'!F15</f>
        <v>0</v>
      </c>
      <c r="G7" s="68">
        <f>SUM(D7:F7)</f>
        <v>231191.96000000002</v>
      </c>
      <c r="L7" s="24"/>
      <c r="M7" s="6"/>
      <c r="N7" s="56"/>
    </row>
    <row r="8" spans="2:14" ht="21.75" customHeight="1" x14ac:dyDescent="0.35">
      <c r="C8" s="64" t="s">
        <v>10</v>
      </c>
      <c r="D8" s="220"/>
      <c r="E8" s="104"/>
      <c r="F8" s="104"/>
      <c r="G8" s="65">
        <f t="shared" ref="G8:G15" si="0">SUM(D8:F8)</f>
        <v>0</v>
      </c>
      <c r="N8" s="56"/>
    </row>
    <row r="9" spans="2:14" x14ac:dyDescent="0.35">
      <c r="C9" s="54" t="s">
        <v>11</v>
      </c>
      <c r="D9" s="105"/>
      <c r="E9" s="21"/>
      <c r="F9" s="21"/>
      <c r="G9" s="63">
        <f t="shared" si="0"/>
        <v>0</v>
      </c>
      <c r="N9" s="56"/>
    </row>
    <row r="10" spans="2:14" ht="15.75" customHeight="1" x14ac:dyDescent="0.35">
      <c r="C10" s="54" t="s">
        <v>12</v>
      </c>
      <c r="D10" s="105"/>
      <c r="E10" s="105"/>
      <c r="F10" s="105"/>
      <c r="G10" s="63">
        <f t="shared" si="0"/>
        <v>0</v>
      </c>
      <c r="N10" s="56"/>
    </row>
    <row r="11" spans="2:14" x14ac:dyDescent="0.35">
      <c r="C11" s="55" t="s">
        <v>13</v>
      </c>
      <c r="D11" s="105">
        <v>231191.96</v>
      </c>
      <c r="E11" s="105"/>
      <c r="F11" s="105"/>
      <c r="G11" s="63">
        <f t="shared" si="0"/>
        <v>231191.96</v>
      </c>
      <c r="N11" s="56"/>
    </row>
    <row r="12" spans="2:14" x14ac:dyDescent="0.35">
      <c r="C12" s="54" t="s">
        <v>17</v>
      </c>
      <c r="D12" s="105"/>
      <c r="E12" s="105"/>
      <c r="F12" s="105"/>
      <c r="G12" s="63">
        <f t="shared" si="0"/>
        <v>0</v>
      </c>
      <c r="N12" s="56"/>
    </row>
    <row r="13" spans="2:14" ht="21.75" customHeight="1" x14ac:dyDescent="0.35">
      <c r="C13" s="54" t="s">
        <v>14</v>
      </c>
      <c r="D13" s="105"/>
      <c r="E13" s="105"/>
      <c r="F13" s="105"/>
      <c r="G13" s="63">
        <f t="shared" si="0"/>
        <v>0</v>
      </c>
      <c r="N13" s="56"/>
    </row>
    <row r="14" spans="2:14" ht="21.75" customHeight="1" x14ac:dyDescent="0.35">
      <c r="C14" s="54" t="s">
        <v>175</v>
      </c>
      <c r="D14" s="105"/>
      <c r="E14" s="105"/>
      <c r="F14" s="105"/>
      <c r="G14" s="63">
        <f t="shared" si="0"/>
        <v>0</v>
      </c>
      <c r="N14" s="56"/>
    </row>
    <row r="15" spans="2:14" ht="15.75" customHeight="1" x14ac:dyDescent="0.35">
      <c r="C15" s="58" t="s">
        <v>178</v>
      </c>
      <c r="D15" s="69">
        <f>SUM(D8:D14)</f>
        <v>231191.96</v>
      </c>
      <c r="E15" s="69">
        <f>SUM(E8:E14)</f>
        <v>0</v>
      </c>
      <c r="F15" s="69">
        <f>SUM(F8:F14)</f>
        <v>0</v>
      </c>
      <c r="G15" s="139">
        <f t="shared" si="0"/>
        <v>231191.96</v>
      </c>
      <c r="N15" s="56"/>
    </row>
    <row r="16" spans="2:14" s="57" customFormat="1" x14ac:dyDescent="0.35">
      <c r="C16" s="73"/>
      <c r="D16" s="74"/>
      <c r="E16" s="74"/>
      <c r="F16" s="74"/>
      <c r="G16" s="140"/>
    </row>
    <row r="17" spans="3:14" x14ac:dyDescent="0.35">
      <c r="C17" s="292" t="s">
        <v>181</v>
      </c>
      <c r="D17" s="293"/>
      <c r="E17" s="293"/>
      <c r="F17" s="293"/>
      <c r="G17" s="294"/>
      <c r="N17" s="56"/>
    </row>
    <row r="18" spans="3:14" ht="27" customHeight="1" thickBot="1" x14ac:dyDescent="0.4">
      <c r="C18" s="66" t="s">
        <v>176</v>
      </c>
      <c r="D18" s="67">
        <f>'1) Budget Table'!D25</f>
        <v>741000</v>
      </c>
      <c r="E18" s="67">
        <f>'1) Budget Table'!E25</f>
        <v>0</v>
      </c>
      <c r="F18" s="67">
        <f>'1) Budget Table'!F25</f>
        <v>171000</v>
      </c>
      <c r="G18" s="68">
        <f t="shared" ref="G18:G26" si="1">SUM(D18:F18)</f>
        <v>912000</v>
      </c>
      <c r="N18" s="56"/>
    </row>
    <row r="19" spans="3:14" x14ac:dyDescent="0.35">
      <c r="C19" s="64" t="s">
        <v>10</v>
      </c>
      <c r="D19" s="220"/>
      <c r="E19" s="27"/>
      <c r="F19" s="104"/>
      <c r="G19" s="65">
        <f t="shared" si="1"/>
        <v>0</v>
      </c>
      <c r="N19" s="56"/>
    </row>
    <row r="20" spans="3:14" x14ac:dyDescent="0.35">
      <c r="C20" s="54" t="s">
        <v>11</v>
      </c>
      <c r="D20" s="105"/>
      <c r="E20" s="21"/>
      <c r="F20" s="21"/>
      <c r="G20" s="63">
        <f t="shared" si="1"/>
        <v>0</v>
      </c>
      <c r="N20" s="56"/>
    </row>
    <row r="21" spans="3:14" ht="31" x14ac:dyDescent="0.35">
      <c r="C21" s="54" t="s">
        <v>12</v>
      </c>
      <c r="D21" s="105"/>
      <c r="E21" s="105"/>
      <c r="F21" s="105"/>
      <c r="G21" s="63">
        <f t="shared" si="1"/>
        <v>0</v>
      </c>
      <c r="N21" s="56"/>
    </row>
    <row r="22" spans="3:14" x14ac:dyDescent="0.35">
      <c r="C22" s="55" t="s">
        <v>13</v>
      </c>
      <c r="D22" s="105"/>
      <c r="E22" s="105"/>
      <c r="F22" s="105">
        <v>171000</v>
      </c>
      <c r="G22" s="63">
        <f t="shared" si="1"/>
        <v>171000</v>
      </c>
      <c r="N22" s="56"/>
    </row>
    <row r="23" spans="3:14" x14ac:dyDescent="0.35">
      <c r="C23" s="54" t="s">
        <v>17</v>
      </c>
      <c r="D23" s="105"/>
      <c r="E23" s="105"/>
      <c r="F23" s="105"/>
      <c r="G23" s="63">
        <f t="shared" si="1"/>
        <v>0</v>
      </c>
      <c r="N23" s="56"/>
    </row>
    <row r="24" spans="3:14" x14ac:dyDescent="0.35">
      <c r="C24" s="54" t="s">
        <v>14</v>
      </c>
      <c r="D24" s="105">
        <v>741000</v>
      </c>
      <c r="E24" s="105"/>
      <c r="F24" s="105"/>
      <c r="G24" s="63">
        <f t="shared" si="1"/>
        <v>741000</v>
      </c>
      <c r="N24" s="56"/>
    </row>
    <row r="25" spans="3:14" x14ac:dyDescent="0.35">
      <c r="C25" s="54" t="s">
        <v>175</v>
      </c>
      <c r="D25" s="105"/>
      <c r="E25" s="105"/>
      <c r="F25" s="105"/>
      <c r="G25" s="63">
        <f t="shared" si="1"/>
        <v>0</v>
      </c>
      <c r="N25" s="56"/>
    </row>
    <row r="26" spans="3:14" x14ac:dyDescent="0.35">
      <c r="C26" s="58" t="s">
        <v>178</v>
      </c>
      <c r="D26" s="69">
        <f>SUM(D19:D25)</f>
        <v>741000</v>
      </c>
      <c r="E26" s="69">
        <f>SUM(E19:E25)</f>
        <v>0</v>
      </c>
      <c r="F26" s="69">
        <f>SUM(F19:F25)</f>
        <v>171000</v>
      </c>
      <c r="G26" s="63">
        <f t="shared" si="1"/>
        <v>912000</v>
      </c>
      <c r="N26" s="56"/>
    </row>
    <row r="27" spans="3:14" s="57" customFormat="1" x14ac:dyDescent="0.35">
      <c r="C27" s="73"/>
      <c r="D27" s="74"/>
      <c r="E27" s="74"/>
      <c r="F27" s="74"/>
      <c r="G27" s="75"/>
    </row>
    <row r="28" spans="3:14" x14ac:dyDescent="0.35">
      <c r="C28" s="292" t="s">
        <v>182</v>
      </c>
      <c r="D28" s="293"/>
      <c r="E28" s="293"/>
      <c r="F28" s="293"/>
      <c r="G28" s="294"/>
      <c r="N28" s="56"/>
    </row>
    <row r="29" spans="3:14" ht="21.75" customHeight="1" thickBot="1" x14ac:dyDescent="0.4">
      <c r="C29" s="66" t="s">
        <v>176</v>
      </c>
      <c r="D29" s="67">
        <f>'1) Budget Table'!D35</f>
        <v>0</v>
      </c>
      <c r="E29" s="67">
        <f>'1) Budget Table'!E35</f>
        <v>0</v>
      </c>
      <c r="F29" s="67">
        <f>'1) Budget Table'!F35</f>
        <v>0</v>
      </c>
      <c r="G29" s="68">
        <f t="shared" ref="G29:G37" si="2">SUM(D29:F29)</f>
        <v>0</v>
      </c>
      <c r="N29" s="56"/>
    </row>
    <row r="30" spans="3:14" x14ac:dyDescent="0.35">
      <c r="C30" s="64" t="s">
        <v>10</v>
      </c>
      <c r="D30" s="103"/>
      <c r="E30" s="104"/>
      <c r="F30" s="104"/>
      <c r="G30" s="65">
        <f t="shared" si="2"/>
        <v>0</v>
      </c>
      <c r="N30" s="56"/>
    </row>
    <row r="31" spans="3:14" s="57" customFormat="1" ht="15.75" customHeight="1" x14ac:dyDescent="0.35">
      <c r="C31" s="54" t="s">
        <v>11</v>
      </c>
      <c r="D31" s="105"/>
      <c r="E31" s="21"/>
      <c r="F31" s="21"/>
      <c r="G31" s="63">
        <f t="shared" si="2"/>
        <v>0</v>
      </c>
    </row>
    <row r="32" spans="3:14" s="57" customFormat="1" ht="31" x14ac:dyDescent="0.35">
      <c r="C32" s="54" t="s">
        <v>12</v>
      </c>
      <c r="D32" s="105"/>
      <c r="E32" s="105"/>
      <c r="F32" s="105"/>
      <c r="G32" s="63">
        <f t="shared" si="2"/>
        <v>0</v>
      </c>
    </row>
    <row r="33" spans="3:14" s="57" customFormat="1" x14ac:dyDescent="0.35">
      <c r="C33" s="55" t="s">
        <v>13</v>
      </c>
      <c r="D33" s="105">
        <v>0</v>
      </c>
      <c r="E33" s="105"/>
      <c r="F33" s="105"/>
      <c r="G33" s="63">
        <f t="shared" si="2"/>
        <v>0</v>
      </c>
    </row>
    <row r="34" spans="3:14" x14ac:dyDescent="0.35">
      <c r="C34" s="54" t="s">
        <v>17</v>
      </c>
      <c r="D34" s="105">
        <v>0</v>
      </c>
      <c r="E34" s="105"/>
      <c r="F34" s="105"/>
      <c r="G34" s="63">
        <f t="shared" si="2"/>
        <v>0</v>
      </c>
      <c r="N34" s="56"/>
    </row>
    <row r="35" spans="3:14" x14ac:dyDescent="0.35">
      <c r="C35" s="54" t="s">
        <v>14</v>
      </c>
      <c r="D35" s="105"/>
      <c r="E35" s="105"/>
      <c r="F35" s="105"/>
      <c r="G35" s="63">
        <f t="shared" si="2"/>
        <v>0</v>
      </c>
      <c r="N35" s="56"/>
    </row>
    <row r="36" spans="3:14" x14ac:dyDescent="0.35">
      <c r="C36" s="54" t="s">
        <v>175</v>
      </c>
      <c r="D36" s="105"/>
      <c r="E36" s="105"/>
      <c r="F36" s="105"/>
      <c r="G36" s="63">
        <f t="shared" si="2"/>
        <v>0</v>
      </c>
      <c r="N36" s="56"/>
    </row>
    <row r="37" spans="3:14" x14ac:dyDescent="0.35">
      <c r="C37" s="58" t="s">
        <v>178</v>
      </c>
      <c r="D37" s="69">
        <f>SUM(D30:D36)</f>
        <v>0</v>
      </c>
      <c r="E37" s="69">
        <f>SUM(E30:E36)</f>
        <v>0</v>
      </c>
      <c r="F37" s="69">
        <f>SUM(F30:F36)</f>
        <v>0</v>
      </c>
      <c r="G37" s="63">
        <f t="shared" si="2"/>
        <v>0</v>
      </c>
      <c r="N37" s="56"/>
    </row>
    <row r="38" spans="3:14" x14ac:dyDescent="0.35">
      <c r="C38" s="292" t="s">
        <v>183</v>
      </c>
      <c r="D38" s="293"/>
      <c r="E38" s="293"/>
      <c r="F38" s="293"/>
      <c r="G38" s="294"/>
      <c r="N38" s="56"/>
    </row>
    <row r="39" spans="3:14" s="57" customFormat="1" x14ac:dyDescent="0.35">
      <c r="C39" s="70"/>
      <c r="D39" s="71"/>
      <c r="E39" s="71"/>
      <c r="F39" s="71"/>
      <c r="G39" s="72"/>
    </row>
    <row r="40" spans="3:14" ht="20.25" customHeight="1" thickBot="1" x14ac:dyDescent="0.4">
      <c r="C40" s="66" t="s">
        <v>176</v>
      </c>
      <c r="D40" s="67">
        <f>'1) Budget Table'!D45</f>
        <v>0</v>
      </c>
      <c r="E40" s="67">
        <f>'1) Budget Table'!E45</f>
        <v>0</v>
      </c>
      <c r="F40" s="67">
        <f>'1) Budget Table'!F45</f>
        <v>0</v>
      </c>
      <c r="G40" s="68">
        <f t="shared" ref="G40:G48" si="3">SUM(D40:F40)</f>
        <v>0</v>
      </c>
      <c r="N40" s="56"/>
    </row>
    <row r="41" spans="3:14" x14ac:dyDescent="0.35">
      <c r="C41" s="64" t="s">
        <v>10</v>
      </c>
      <c r="D41" s="103"/>
      <c r="E41" s="104"/>
      <c r="F41" s="104"/>
      <c r="G41" s="65">
        <f t="shared" si="3"/>
        <v>0</v>
      </c>
      <c r="N41" s="56"/>
    </row>
    <row r="42" spans="3:14" ht="15.75" customHeight="1" x14ac:dyDescent="0.35">
      <c r="C42" s="54" t="s">
        <v>11</v>
      </c>
      <c r="D42" s="105"/>
      <c r="E42" s="21"/>
      <c r="F42" s="21"/>
      <c r="G42" s="63">
        <f t="shared" si="3"/>
        <v>0</v>
      </c>
      <c r="N42" s="56"/>
    </row>
    <row r="43" spans="3:14" ht="32.25" customHeight="1" x14ac:dyDescent="0.35">
      <c r="C43" s="54" t="s">
        <v>12</v>
      </c>
      <c r="D43" s="105"/>
      <c r="E43" s="105"/>
      <c r="F43" s="105"/>
      <c r="G43" s="63">
        <f t="shared" si="3"/>
        <v>0</v>
      </c>
      <c r="N43" s="56"/>
    </row>
    <row r="44" spans="3:14" s="57" customFormat="1" x14ac:dyDescent="0.35">
      <c r="C44" s="55" t="s">
        <v>13</v>
      </c>
      <c r="D44" s="105"/>
      <c r="E44" s="105"/>
      <c r="F44" s="105"/>
      <c r="G44" s="63">
        <f t="shared" si="3"/>
        <v>0</v>
      </c>
    </row>
    <row r="45" spans="3:14" x14ac:dyDescent="0.35">
      <c r="C45" s="54" t="s">
        <v>17</v>
      </c>
      <c r="D45" s="105"/>
      <c r="E45" s="105"/>
      <c r="F45" s="105"/>
      <c r="G45" s="63">
        <f t="shared" si="3"/>
        <v>0</v>
      </c>
      <c r="N45" s="56"/>
    </row>
    <row r="46" spans="3:14" x14ac:dyDescent="0.35">
      <c r="C46" s="54" t="s">
        <v>14</v>
      </c>
      <c r="D46" s="105"/>
      <c r="E46" s="105"/>
      <c r="F46" s="105"/>
      <c r="G46" s="63">
        <f t="shared" si="3"/>
        <v>0</v>
      </c>
      <c r="N46" s="56"/>
    </row>
    <row r="47" spans="3:14" x14ac:dyDescent="0.35">
      <c r="C47" s="54" t="s">
        <v>175</v>
      </c>
      <c r="D47" s="105"/>
      <c r="E47" s="105"/>
      <c r="F47" s="105"/>
      <c r="G47" s="63">
        <f t="shared" si="3"/>
        <v>0</v>
      </c>
      <c r="N47" s="56"/>
    </row>
    <row r="48" spans="3:14" ht="21" customHeight="1" x14ac:dyDescent="0.35">
      <c r="C48" s="58" t="s">
        <v>178</v>
      </c>
      <c r="D48" s="69">
        <f>SUM(D41:D47)</f>
        <v>0</v>
      </c>
      <c r="E48" s="69">
        <f>SUM(E41:E47)</f>
        <v>0</v>
      </c>
      <c r="F48" s="69">
        <f>SUM(F41:F47)</f>
        <v>0</v>
      </c>
      <c r="G48" s="63">
        <f t="shared" si="3"/>
        <v>0</v>
      </c>
      <c r="N48" s="56"/>
    </row>
    <row r="49" spans="2:14" s="57" customFormat="1" ht="22.5" customHeight="1" x14ac:dyDescent="0.35">
      <c r="C49" s="76"/>
      <c r="D49" s="74"/>
      <c r="E49" s="74"/>
      <c r="F49" s="74"/>
      <c r="G49" s="75"/>
    </row>
    <row r="50" spans="2:14" x14ac:dyDescent="0.35">
      <c r="B50" s="292" t="s">
        <v>184</v>
      </c>
      <c r="C50" s="293"/>
      <c r="D50" s="293"/>
      <c r="E50" s="293"/>
      <c r="F50" s="293"/>
      <c r="G50" s="294"/>
      <c r="N50" s="56"/>
    </row>
    <row r="51" spans="2:14" x14ac:dyDescent="0.35">
      <c r="C51" s="292" t="s">
        <v>185</v>
      </c>
      <c r="D51" s="293"/>
      <c r="E51" s="293"/>
      <c r="F51" s="293"/>
      <c r="G51" s="294"/>
      <c r="N51" s="56"/>
    </row>
    <row r="52" spans="2:14" ht="24" customHeight="1" thickBot="1" x14ac:dyDescent="0.4">
      <c r="C52" s="66" t="s">
        <v>176</v>
      </c>
      <c r="D52" s="67">
        <f>'1) Budget Table'!D57</f>
        <v>300000</v>
      </c>
      <c r="E52" s="67">
        <f>'1) Budget Table'!E57</f>
        <v>396500</v>
      </c>
      <c r="F52" s="67">
        <f>'1) Budget Table'!F57</f>
        <v>0</v>
      </c>
      <c r="G52" s="68">
        <f>SUM(D52:F52)</f>
        <v>696500</v>
      </c>
      <c r="N52" s="56"/>
    </row>
    <row r="53" spans="2:14" ht="15.75" customHeight="1" x14ac:dyDescent="0.35">
      <c r="C53" s="64" t="s">
        <v>10</v>
      </c>
      <c r="D53" s="103"/>
      <c r="E53" s="104"/>
      <c r="F53" s="104"/>
      <c r="G53" s="65">
        <f t="shared" ref="G53:G60" si="4">SUM(D53:F53)</f>
        <v>0</v>
      </c>
      <c r="N53" s="56"/>
    </row>
    <row r="54" spans="2:14" ht="15.75" customHeight="1" x14ac:dyDescent="0.35">
      <c r="C54" s="54" t="s">
        <v>11</v>
      </c>
      <c r="D54" s="105"/>
      <c r="E54" s="21"/>
      <c r="F54" s="21"/>
      <c r="G54" s="63">
        <f t="shared" si="4"/>
        <v>0</v>
      </c>
      <c r="N54" s="56"/>
    </row>
    <row r="55" spans="2:14" ht="15.75" customHeight="1" x14ac:dyDescent="0.35">
      <c r="C55" s="54" t="s">
        <v>12</v>
      </c>
      <c r="D55" s="105"/>
      <c r="E55" s="105"/>
      <c r="F55" s="105"/>
      <c r="G55" s="63">
        <f t="shared" si="4"/>
        <v>0</v>
      </c>
      <c r="N55" s="56"/>
    </row>
    <row r="56" spans="2:14" ht="18.75" customHeight="1" x14ac:dyDescent="0.35">
      <c r="C56" s="55" t="s">
        <v>13</v>
      </c>
      <c r="D56" s="105"/>
      <c r="E56" s="105">
        <v>70000</v>
      </c>
      <c r="F56" s="105"/>
      <c r="G56" s="63">
        <f t="shared" si="4"/>
        <v>70000</v>
      </c>
      <c r="N56" s="56"/>
    </row>
    <row r="57" spans="2:14" x14ac:dyDescent="0.35">
      <c r="C57" s="54" t="s">
        <v>17</v>
      </c>
      <c r="D57" s="105"/>
      <c r="E57" s="105"/>
      <c r="F57" s="105"/>
      <c r="G57" s="63">
        <f t="shared" si="4"/>
        <v>0</v>
      </c>
      <c r="N57" s="56"/>
    </row>
    <row r="58" spans="2:14" s="57" customFormat="1" ht="21.75" customHeight="1" x14ac:dyDescent="0.35">
      <c r="B58" s="56"/>
      <c r="C58" s="54" t="s">
        <v>14</v>
      </c>
      <c r="D58" s="105">
        <v>300000</v>
      </c>
      <c r="E58" s="105">
        <v>326500</v>
      </c>
      <c r="F58" s="105"/>
      <c r="G58" s="63">
        <f t="shared" si="4"/>
        <v>626500</v>
      </c>
    </row>
    <row r="59" spans="2:14" s="57" customFormat="1" x14ac:dyDescent="0.35">
      <c r="B59" s="56"/>
      <c r="C59" s="54" t="s">
        <v>175</v>
      </c>
      <c r="D59" s="105"/>
      <c r="E59" s="105"/>
      <c r="F59" s="105"/>
      <c r="G59" s="63">
        <f t="shared" si="4"/>
        <v>0</v>
      </c>
    </row>
    <row r="60" spans="2:14" x14ac:dyDescent="0.35">
      <c r="C60" s="58" t="s">
        <v>178</v>
      </c>
      <c r="D60" s="69">
        <f>SUM(D53:D59)</f>
        <v>300000</v>
      </c>
      <c r="E60" s="69">
        <f>SUM(E53:E59)</f>
        <v>396500</v>
      </c>
      <c r="F60" s="69">
        <f>SUM(F53:F59)</f>
        <v>0</v>
      </c>
      <c r="G60" s="63">
        <f t="shared" si="4"/>
        <v>696500</v>
      </c>
      <c r="N60" s="56"/>
    </row>
    <row r="61" spans="2:14" s="57" customFormat="1" x14ac:dyDescent="0.35">
      <c r="C61" s="73"/>
      <c r="D61" s="74"/>
      <c r="E61" s="74"/>
      <c r="F61" s="74"/>
      <c r="G61" s="75"/>
    </row>
    <row r="62" spans="2:14" x14ac:dyDescent="0.35">
      <c r="B62" s="57"/>
      <c r="C62" s="292" t="s">
        <v>72</v>
      </c>
      <c r="D62" s="293"/>
      <c r="E62" s="293"/>
      <c r="F62" s="293"/>
      <c r="G62" s="294"/>
      <c r="N62" s="56"/>
    </row>
    <row r="63" spans="2:14" ht="21.75" customHeight="1" thickBot="1" x14ac:dyDescent="0.4">
      <c r="C63" s="66" t="s">
        <v>176</v>
      </c>
      <c r="D63" s="67">
        <f>'1) Budget Table'!D67</f>
        <v>250000</v>
      </c>
      <c r="E63" s="67">
        <f>'1) Budget Table'!E67</f>
        <v>465600</v>
      </c>
      <c r="F63" s="67">
        <f>'1) Budget Table'!F67</f>
        <v>0</v>
      </c>
      <c r="G63" s="68">
        <f t="shared" ref="G63:G71" si="5">SUM(D63:F63)</f>
        <v>715600</v>
      </c>
      <c r="N63" s="56"/>
    </row>
    <row r="64" spans="2:14" ht="15.75" customHeight="1" x14ac:dyDescent="0.35">
      <c r="C64" s="64" t="s">
        <v>10</v>
      </c>
      <c r="D64" s="103"/>
      <c r="E64" s="104"/>
      <c r="F64" s="104"/>
      <c r="G64" s="65">
        <f t="shared" si="5"/>
        <v>0</v>
      </c>
      <c r="N64" s="56"/>
    </row>
    <row r="65" spans="2:14" ht="15.75" customHeight="1" x14ac:dyDescent="0.35">
      <c r="C65" s="54" t="s">
        <v>11</v>
      </c>
      <c r="D65" s="105"/>
      <c r="E65" s="21"/>
      <c r="F65" s="21"/>
      <c r="G65" s="63">
        <f t="shared" si="5"/>
        <v>0</v>
      </c>
      <c r="N65" s="56"/>
    </row>
    <row r="66" spans="2:14" ht="15.75" customHeight="1" x14ac:dyDescent="0.35">
      <c r="C66" s="54" t="s">
        <v>12</v>
      </c>
      <c r="D66" s="105"/>
      <c r="E66" s="105"/>
      <c r="F66" s="105"/>
      <c r="G66" s="63">
        <f t="shared" si="5"/>
        <v>0</v>
      </c>
      <c r="N66" s="56"/>
    </row>
    <row r="67" spans="2:14" x14ac:dyDescent="0.35">
      <c r="C67" s="55" t="s">
        <v>13</v>
      </c>
      <c r="D67" s="105"/>
      <c r="E67" s="105">
        <v>50000</v>
      </c>
      <c r="F67" s="105"/>
      <c r="G67" s="63">
        <f t="shared" si="5"/>
        <v>50000</v>
      </c>
      <c r="N67" s="56"/>
    </row>
    <row r="68" spans="2:14" x14ac:dyDescent="0.35">
      <c r="C68" s="54" t="s">
        <v>17</v>
      </c>
      <c r="D68" s="105"/>
      <c r="E68" s="105"/>
      <c r="F68" s="105"/>
      <c r="G68" s="63">
        <f t="shared" si="5"/>
        <v>0</v>
      </c>
      <c r="N68" s="56"/>
    </row>
    <row r="69" spans="2:14" x14ac:dyDescent="0.35">
      <c r="C69" s="54" t="s">
        <v>14</v>
      </c>
      <c r="D69" s="105">
        <v>250000</v>
      </c>
      <c r="E69" s="105">
        <v>415600</v>
      </c>
      <c r="F69" s="105"/>
      <c r="G69" s="63">
        <f t="shared" si="5"/>
        <v>665600</v>
      </c>
      <c r="N69" s="56"/>
    </row>
    <row r="70" spans="2:14" x14ac:dyDescent="0.35">
      <c r="C70" s="54" t="s">
        <v>175</v>
      </c>
      <c r="D70" s="105"/>
      <c r="E70" s="105"/>
      <c r="F70" s="105"/>
      <c r="G70" s="63">
        <f t="shared" si="5"/>
        <v>0</v>
      </c>
      <c r="N70" s="56"/>
    </row>
    <row r="71" spans="2:14" x14ac:dyDescent="0.35">
      <c r="C71" s="58" t="s">
        <v>178</v>
      </c>
      <c r="D71" s="69">
        <f>SUM(D64:D70)</f>
        <v>250000</v>
      </c>
      <c r="E71" s="69">
        <f>SUM(E64:E70)</f>
        <v>465600</v>
      </c>
      <c r="F71" s="69">
        <f>SUM(F64:F70)</f>
        <v>0</v>
      </c>
      <c r="G71" s="63">
        <f t="shared" si="5"/>
        <v>715600</v>
      </c>
      <c r="N71" s="56"/>
    </row>
    <row r="72" spans="2:14" s="57" customFormat="1" x14ac:dyDescent="0.35">
      <c r="C72" s="73"/>
      <c r="D72" s="74"/>
      <c r="E72" s="74"/>
      <c r="F72" s="74"/>
      <c r="G72" s="75"/>
    </row>
    <row r="73" spans="2:14" x14ac:dyDescent="0.35">
      <c r="C73" s="231" t="s">
        <v>81</v>
      </c>
      <c r="D73" s="232"/>
      <c r="E73" s="232"/>
      <c r="F73" s="232"/>
      <c r="G73" s="233"/>
      <c r="N73" s="56"/>
    </row>
    <row r="74" spans="2:14" ht="21.75" customHeight="1" thickBot="1" x14ac:dyDescent="0.4">
      <c r="B74" s="57"/>
      <c r="C74" s="66" t="s">
        <v>176</v>
      </c>
      <c r="D74" s="67">
        <f>'1) Budget Table'!D77</f>
        <v>0</v>
      </c>
      <c r="E74" s="67">
        <f>'1) Budget Table'!E77</f>
        <v>0</v>
      </c>
      <c r="F74" s="67">
        <f>'1) Budget Table'!F77</f>
        <v>0</v>
      </c>
      <c r="G74" s="68">
        <f t="shared" ref="G74:G82" si="6">SUM(D74:F74)</f>
        <v>0</v>
      </c>
      <c r="N74" s="56"/>
    </row>
    <row r="75" spans="2:14" ht="18" customHeight="1" x14ac:dyDescent="0.35">
      <c r="C75" s="64" t="s">
        <v>10</v>
      </c>
      <c r="D75" s="103"/>
      <c r="E75" s="104"/>
      <c r="F75" s="104"/>
      <c r="G75" s="65">
        <f t="shared" si="6"/>
        <v>0</v>
      </c>
      <c r="N75" s="56"/>
    </row>
    <row r="76" spans="2:14" ht="15.75" customHeight="1" x14ac:dyDescent="0.35">
      <c r="C76" s="54" t="s">
        <v>11</v>
      </c>
      <c r="D76" s="105"/>
      <c r="E76" s="21"/>
      <c r="F76" s="21"/>
      <c r="G76" s="63">
        <f t="shared" si="6"/>
        <v>0</v>
      </c>
      <c r="N76" s="56"/>
    </row>
    <row r="77" spans="2:14" s="57" customFormat="1" ht="15.75" customHeight="1" x14ac:dyDescent="0.35">
      <c r="B77" s="56"/>
      <c r="C77" s="54" t="s">
        <v>12</v>
      </c>
      <c r="D77" s="105"/>
      <c r="E77" s="105"/>
      <c r="F77" s="105"/>
      <c r="G77" s="63">
        <f t="shared" si="6"/>
        <v>0</v>
      </c>
    </row>
    <row r="78" spans="2:14" x14ac:dyDescent="0.35">
      <c r="B78" s="57"/>
      <c r="C78" s="55" t="s">
        <v>13</v>
      </c>
      <c r="D78" s="105"/>
      <c r="E78" s="105"/>
      <c r="F78" s="105"/>
      <c r="G78" s="63">
        <f t="shared" si="6"/>
        <v>0</v>
      </c>
      <c r="N78" s="56"/>
    </row>
    <row r="79" spans="2:14" x14ac:dyDescent="0.35">
      <c r="B79" s="57"/>
      <c r="C79" s="54" t="s">
        <v>17</v>
      </c>
      <c r="D79" s="105"/>
      <c r="E79" s="105"/>
      <c r="F79" s="105"/>
      <c r="G79" s="63">
        <f t="shared" si="6"/>
        <v>0</v>
      </c>
      <c r="N79" s="56"/>
    </row>
    <row r="80" spans="2:14" x14ac:dyDescent="0.35">
      <c r="B80" s="57"/>
      <c r="C80" s="54" t="s">
        <v>14</v>
      </c>
      <c r="D80" s="105"/>
      <c r="E80" s="105"/>
      <c r="F80" s="105"/>
      <c r="G80" s="63">
        <f t="shared" si="6"/>
        <v>0</v>
      </c>
      <c r="N80" s="56"/>
    </row>
    <row r="81" spans="2:14" x14ac:dyDescent="0.35">
      <c r="C81" s="54" t="s">
        <v>175</v>
      </c>
      <c r="D81" s="105"/>
      <c r="E81" s="105"/>
      <c r="F81" s="105"/>
      <c r="G81" s="63">
        <f t="shared" si="6"/>
        <v>0</v>
      </c>
      <c r="N81" s="56"/>
    </row>
    <row r="82" spans="2:14" x14ac:dyDescent="0.35">
      <c r="C82" s="58" t="s">
        <v>178</v>
      </c>
      <c r="D82" s="69">
        <f>SUM(D75:D81)</f>
        <v>0</v>
      </c>
      <c r="E82" s="69">
        <f>SUM(E75:E81)</f>
        <v>0</v>
      </c>
      <c r="F82" s="69">
        <f>SUM(F75:F81)</f>
        <v>0</v>
      </c>
      <c r="G82" s="63">
        <f t="shared" si="6"/>
        <v>0</v>
      </c>
      <c r="N82" s="56"/>
    </row>
    <row r="83" spans="2:14" s="57" customFormat="1" x14ac:dyDescent="0.35">
      <c r="C83" s="73"/>
      <c r="D83" s="74"/>
      <c r="E83" s="74"/>
      <c r="F83" s="74"/>
      <c r="G83" s="75"/>
    </row>
    <row r="84" spans="2:14" x14ac:dyDescent="0.35">
      <c r="C84" s="292" t="s">
        <v>98</v>
      </c>
      <c r="D84" s="293"/>
      <c r="E84" s="293"/>
      <c r="F84" s="293"/>
      <c r="G84" s="294"/>
      <c r="N84" s="56"/>
    </row>
    <row r="85" spans="2:14" ht="21.75" customHeight="1" thickBot="1" x14ac:dyDescent="0.4">
      <c r="C85" s="66" t="s">
        <v>176</v>
      </c>
      <c r="D85" s="67">
        <f>'1) Budget Table'!D87</f>
        <v>0</v>
      </c>
      <c r="E85" s="67">
        <f>'1) Budget Table'!E87</f>
        <v>0</v>
      </c>
      <c r="F85" s="67">
        <f>'1) Budget Table'!F87</f>
        <v>0</v>
      </c>
      <c r="G85" s="68">
        <f t="shared" ref="G85:G93" si="7">SUM(D85:F85)</f>
        <v>0</v>
      </c>
      <c r="N85" s="56"/>
    </row>
    <row r="86" spans="2:14" ht="15.75" customHeight="1" x14ac:dyDescent="0.35">
      <c r="C86" s="64" t="s">
        <v>10</v>
      </c>
      <c r="D86" s="103"/>
      <c r="E86" s="104"/>
      <c r="F86" s="104"/>
      <c r="G86" s="65">
        <f t="shared" si="7"/>
        <v>0</v>
      </c>
      <c r="N86" s="56"/>
    </row>
    <row r="87" spans="2:14" ht="15.75" customHeight="1" x14ac:dyDescent="0.35">
      <c r="B87" s="57"/>
      <c r="C87" s="54" t="s">
        <v>11</v>
      </c>
      <c r="D87" s="105"/>
      <c r="E87" s="21"/>
      <c r="F87" s="21"/>
      <c r="G87" s="63">
        <f t="shared" si="7"/>
        <v>0</v>
      </c>
      <c r="N87" s="56"/>
    </row>
    <row r="88" spans="2:14" ht="15.75" customHeight="1" x14ac:dyDescent="0.35">
      <c r="C88" s="54" t="s">
        <v>12</v>
      </c>
      <c r="D88" s="105"/>
      <c r="E88" s="105"/>
      <c r="F88" s="105"/>
      <c r="G88" s="63">
        <f t="shared" si="7"/>
        <v>0</v>
      </c>
      <c r="N88" s="56"/>
    </row>
    <row r="89" spans="2:14" x14ac:dyDescent="0.35">
      <c r="C89" s="55" t="s">
        <v>13</v>
      </c>
      <c r="D89" s="105"/>
      <c r="E89" s="105"/>
      <c r="F89" s="105"/>
      <c r="G89" s="63">
        <f t="shared" si="7"/>
        <v>0</v>
      </c>
      <c r="N89" s="56"/>
    </row>
    <row r="90" spans="2:14" x14ac:dyDescent="0.35">
      <c r="C90" s="54" t="s">
        <v>17</v>
      </c>
      <c r="D90" s="105"/>
      <c r="E90" s="105"/>
      <c r="F90" s="105"/>
      <c r="G90" s="63">
        <f t="shared" si="7"/>
        <v>0</v>
      </c>
      <c r="N90" s="56"/>
    </row>
    <row r="91" spans="2:14" ht="25.5" customHeight="1" x14ac:dyDescent="0.35">
      <c r="C91" s="54" t="s">
        <v>14</v>
      </c>
      <c r="D91" s="105"/>
      <c r="E91" s="105"/>
      <c r="F91" s="105"/>
      <c r="G91" s="63">
        <f t="shared" si="7"/>
        <v>0</v>
      </c>
      <c r="N91" s="56"/>
    </row>
    <row r="92" spans="2:14" x14ac:dyDescent="0.35">
      <c r="B92" s="57"/>
      <c r="C92" s="54" t="s">
        <v>175</v>
      </c>
      <c r="D92" s="105"/>
      <c r="E92" s="105"/>
      <c r="F92" s="105"/>
      <c r="G92" s="63">
        <f t="shared" si="7"/>
        <v>0</v>
      </c>
      <c r="N92" s="56"/>
    </row>
    <row r="93" spans="2:14" ht="15.75" customHeight="1" x14ac:dyDescent="0.35">
      <c r="C93" s="58" t="s">
        <v>178</v>
      </c>
      <c r="D93" s="69">
        <f>SUM(D86:D92)</f>
        <v>0</v>
      </c>
      <c r="E93" s="69">
        <f>SUM(E86:E92)</f>
        <v>0</v>
      </c>
      <c r="F93" s="69">
        <f>SUM(F86:F92)</f>
        <v>0</v>
      </c>
      <c r="G93" s="63">
        <f t="shared" si="7"/>
        <v>0</v>
      </c>
      <c r="N93" s="56"/>
    </row>
    <row r="94" spans="2:14" ht="25.5" customHeight="1" x14ac:dyDescent="0.35">
      <c r="D94" s="59"/>
      <c r="E94" s="59"/>
      <c r="F94" s="59"/>
      <c r="G94" s="59"/>
      <c r="N94" s="56"/>
    </row>
    <row r="95" spans="2:14" x14ac:dyDescent="0.35">
      <c r="B95" s="292" t="s">
        <v>186</v>
      </c>
      <c r="C95" s="293"/>
      <c r="D95" s="293"/>
      <c r="E95" s="293"/>
      <c r="F95" s="293"/>
      <c r="G95" s="294"/>
      <c r="N95" s="56"/>
    </row>
    <row r="96" spans="2:14" x14ac:dyDescent="0.35">
      <c r="C96" s="292" t="s">
        <v>100</v>
      </c>
      <c r="D96" s="293"/>
      <c r="E96" s="293"/>
      <c r="F96" s="293"/>
      <c r="G96" s="294"/>
      <c r="N96" s="56"/>
    </row>
    <row r="97" spans="3:14" ht="22.5" customHeight="1" thickBot="1" x14ac:dyDescent="0.4">
      <c r="C97" s="66" t="s">
        <v>176</v>
      </c>
      <c r="D97" s="67">
        <f>'1) Budget Table'!D99</f>
        <v>0</v>
      </c>
      <c r="E97" s="67">
        <f>'1) Budget Table'!E99</f>
        <v>0</v>
      </c>
      <c r="F97" s="67">
        <f>'1) Budget Table'!F99</f>
        <v>0</v>
      </c>
      <c r="G97" s="68">
        <f>SUM(D97:F97)</f>
        <v>0</v>
      </c>
      <c r="N97" s="56"/>
    </row>
    <row r="98" spans="3:14" x14ac:dyDescent="0.35">
      <c r="C98" s="64" t="s">
        <v>10</v>
      </c>
      <c r="D98" s="103"/>
      <c r="E98" s="104"/>
      <c r="F98" s="104"/>
      <c r="G98" s="65">
        <f t="shared" ref="G98:G105" si="8">SUM(D98:F98)</f>
        <v>0</v>
      </c>
      <c r="N98" s="56"/>
    </row>
    <row r="99" spans="3:14" x14ac:dyDescent="0.35">
      <c r="C99" s="54" t="s">
        <v>11</v>
      </c>
      <c r="D99" s="105"/>
      <c r="E99" s="21"/>
      <c r="F99" s="21"/>
      <c r="G99" s="63">
        <f t="shared" si="8"/>
        <v>0</v>
      </c>
      <c r="N99" s="56"/>
    </row>
    <row r="100" spans="3:14" ht="15.75" customHeight="1" x14ac:dyDescent="0.35">
      <c r="C100" s="54" t="s">
        <v>12</v>
      </c>
      <c r="D100" s="105"/>
      <c r="E100" s="105"/>
      <c r="F100" s="105"/>
      <c r="G100" s="63">
        <f t="shared" si="8"/>
        <v>0</v>
      </c>
      <c r="N100" s="56"/>
    </row>
    <row r="101" spans="3:14" x14ac:dyDescent="0.35">
      <c r="C101" s="55" t="s">
        <v>13</v>
      </c>
      <c r="D101" s="105"/>
      <c r="E101" s="105"/>
      <c r="F101" s="105"/>
      <c r="G101" s="63">
        <f t="shared" si="8"/>
        <v>0</v>
      </c>
      <c r="N101" s="56"/>
    </row>
    <row r="102" spans="3:14" x14ac:dyDescent="0.35">
      <c r="C102" s="54" t="s">
        <v>17</v>
      </c>
      <c r="D102" s="105"/>
      <c r="E102" s="105"/>
      <c r="F102" s="105"/>
      <c r="G102" s="63">
        <f t="shared" si="8"/>
        <v>0</v>
      </c>
      <c r="N102" s="56"/>
    </row>
    <row r="103" spans="3:14" x14ac:dyDescent="0.35">
      <c r="C103" s="54" t="s">
        <v>14</v>
      </c>
      <c r="D103" s="105"/>
      <c r="E103" s="105"/>
      <c r="F103" s="105"/>
      <c r="G103" s="63">
        <f t="shared" si="8"/>
        <v>0</v>
      </c>
      <c r="N103" s="56"/>
    </row>
    <row r="104" spans="3:14" x14ac:dyDescent="0.35">
      <c r="C104" s="54" t="s">
        <v>175</v>
      </c>
      <c r="D104" s="105"/>
      <c r="E104" s="105"/>
      <c r="F104" s="105"/>
      <c r="G104" s="63">
        <f t="shared" si="8"/>
        <v>0</v>
      </c>
      <c r="N104" s="56"/>
    </row>
    <row r="105" spans="3:14" x14ac:dyDescent="0.35">
      <c r="C105" s="58" t="s">
        <v>178</v>
      </c>
      <c r="D105" s="69">
        <f>SUM(D98:D104)</f>
        <v>0</v>
      </c>
      <c r="E105" s="69">
        <f>SUM(E98:E104)</f>
        <v>0</v>
      </c>
      <c r="F105" s="69">
        <f>SUM(F98:F104)</f>
        <v>0</v>
      </c>
      <c r="G105" s="63">
        <f t="shared" si="8"/>
        <v>0</v>
      </c>
      <c r="N105" s="56"/>
    </row>
    <row r="106" spans="3:14" s="57" customFormat="1" x14ac:dyDescent="0.35">
      <c r="C106" s="73"/>
      <c r="D106" s="74"/>
      <c r="E106" s="74"/>
      <c r="F106" s="74"/>
      <c r="G106" s="75"/>
    </row>
    <row r="107" spans="3:14" ht="15.75" customHeight="1" x14ac:dyDescent="0.35">
      <c r="C107" s="292" t="s">
        <v>187</v>
      </c>
      <c r="D107" s="293"/>
      <c r="E107" s="293"/>
      <c r="F107" s="293"/>
      <c r="G107" s="294"/>
      <c r="N107" s="56"/>
    </row>
    <row r="108" spans="3:14" ht="21.75" customHeight="1" thickBot="1" x14ac:dyDescent="0.4">
      <c r="C108" s="66" t="s">
        <v>176</v>
      </c>
      <c r="D108" s="67">
        <f>'1) Budget Table'!D109</f>
        <v>0</v>
      </c>
      <c r="E108" s="67">
        <f>'1) Budget Table'!E109</f>
        <v>0</v>
      </c>
      <c r="F108" s="67">
        <f>'1) Budget Table'!F109</f>
        <v>0</v>
      </c>
      <c r="G108" s="68">
        <f t="shared" ref="G108:G116" si="9">SUM(D108:F108)</f>
        <v>0</v>
      </c>
      <c r="N108" s="56"/>
    </row>
    <row r="109" spans="3:14" x14ac:dyDescent="0.35">
      <c r="C109" s="64" t="s">
        <v>10</v>
      </c>
      <c r="D109" s="103"/>
      <c r="E109" s="104"/>
      <c r="F109" s="104"/>
      <c r="G109" s="65">
        <f t="shared" si="9"/>
        <v>0</v>
      </c>
      <c r="N109" s="56"/>
    </row>
    <row r="110" spans="3:14" x14ac:dyDescent="0.35">
      <c r="C110" s="54" t="s">
        <v>11</v>
      </c>
      <c r="D110" s="105"/>
      <c r="E110" s="21"/>
      <c r="F110" s="21"/>
      <c r="G110" s="63">
        <f t="shared" si="9"/>
        <v>0</v>
      </c>
      <c r="N110" s="56"/>
    </row>
    <row r="111" spans="3:14" ht="31" x14ac:dyDescent="0.35">
      <c r="C111" s="54" t="s">
        <v>12</v>
      </c>
      <c r="D111" s="105"/>
      <c r="E111" s="105"/>
      <c r="F111" s="105"/>
      <c r="G111" s="63">
        <f t="shared" si="9"/>
        <v>0</v>
      </c>
      <c r="N111" s="56"/>
    </row>
    <row r="112" spans="3:14" x14ac:dyDescent="0.35">
      <c r="C112" s="55" t="s">
        <v>13</v>
      </c>
      <c r="D112" s="105"/>
      <c r="E112" s="105"/>
      <c r="F112" s="105"/>
      <c r="G112" s="63">
        <f t="shared" si="9"/>
        <v>0</v>
      </c>
      <c r="N112" s="56"/>
    </row>
    <row r="113" spans="3:14" x14ac:dyDescent="0.35">
      <c r="C113" s="54" t="s">
        <v>17</v>
      </c>
      <c r="D113" s="105"/>
      <c r="E113" s="105"/>
      <c r="F113" s="105"/>
      <c r="G113" s="63">
        <f t="shared" si="9"/>
        <v>0</v>
      </c>
      <c r="N113" s="56"/>
    </row>
    <row r="114" spans="3:14" x14ac:dyDescent="0.35">
      <c r="C114" s="54" t="s">
        <v>14</v>
      </c>
      <c r="D114" s="105"/>
      <c r="E114" s="105"/>
      <c r="F114" s="105"/>
      <c r="G114" s="63">
        <f t="shared" si="9"/>
        <v>0</v>
      </c>
      <c r="N114" s="56"/>
    </row>
    <row r="115" spans="3:14" x14ac:dyDescent="0.35">
      <c r="C115" s="54" t="s">
        <v>175</v>
      </c>
      <c r="D115" s="105"/>
      <c r="E115" s="105"/>
      <c r="F115" s="105"/>
      <c r="G115" s="63">
        <f t="shared" si="9"/>
        <v>0</v>
      </c>
      <c r="N115" s="56"/>
    </row>
    <row r="116" spans="3:14" x14ac:dyDescent="0.35">
      <c r="C116" s="58" t="s">
        <v>178</v>
      </c>
      <c r="D116" s="69">
        <f>SUM(D109:D115)</f>
        <v>0</v>
      </c>
      <c r="E116" s="69">
        <f>SUM(E109:E115)</f>
        <v>0</v>
      </c>
      <c r="F116" s="69">
        <f>SUM(F109:F115)</f>
        <v>0</v>
      </c>
      <c r="G116" s="63">
        <f t="shared" si="9"/>
        <v>0</v>
      </c>
      <c r="N116" s="56"/>
    </row>
    <row r="117" spans="3:14" s="57" customFormat="1" x14ac:dyDescent="0.35">
      <c r="C117" s="73"/>
      <c r="D117" s="74"/>
      <c r="E117" s="74"/>
      <c r="F117" s="74"/>
      <c r="G117" s="75"/>
    </row>
    <row r="118" spans="3:14" x14ac:dyDescent="0.35">
      <c r="C118" s="292" t="s">
        <v>117</v>
      </c>
      <c r="D118" s="293"/>
      <c r="E118" s="293"/>
      <c r="F118" s="293"/>
      <c r="G118" s="294"/>
      <c r="N118" s="56"/>
    </row>
    <row r="119" spans="3:14" ht="21" customHeight="1" thickBot="1" x14ac:dyDescent="0.4">
      <c r="C119" s="66" t="s">
        <v>176</v>
      </c>
      <c r="D119" s="67">
        <f>'1) Budget Table'!D119</f>
        <v>0</v>
      </c>
      <c r="E119" s="67">
        <f>'1) Budget Table'!E119</f>
        <v>0</v>
      </c>
      <c r="F119" s="67">
        <f>'1) Budget Table'!F119</f>
        <v>0</v>
      </c>
      <c r="G119" s="68">
        <f t="shared" ref="G119:G127" si="10">SUM(D119:F119)</f>
        <v>0</v>
      </c>
      <c r="N119" s="56"/>
    </row>
    <row r="120" spans="3:14" x14ac:dyDescent="0.35">
      <c r="C120" s="64" t="s">
        <v>10</v>
      </c>
      <c r="D120" s="103"/>
      <c r="E120" s="104"/>
      <c r="F120" s="104"/>
      <c r="G120" s="65">
        <f t="shared" si="10"/>
        <v>0</v>
      </c>
      <c r="N120" s="56"/>
    </row>
    <row r="121" spans="3:14" x14ac:dyDescent="0.35">
      <c r="C121" s="54" t="s">
        <v>11</v>
      </c>
      <c r="D121" s="105"/>
      <c r="E121" s="21"/>
      <c r="F121" s="21"/>
      <c r="G121" s="63">
        <f t="shared" si="10"/>
        <v>0</v>
      </c>
      <c r="N121" s="56"/>
    </row>
    <row r="122" spans="3:14" ht="31" x14ac:dyDescent="0.35">
      <c r="C122" s="54" t="s">
        <v>12</v>
      </c>
      <c r="D122" s="105"/>
      <c r="E122" s="105"/>
      <c r="F122" s="105"/>
      <c r="G122" s="63">
        <f t="shared" si="10"/>
        <v>0</v>
      </c>
      <c r="N122" s="56"/>
    </row>
    <row r="123" spans="3:14" x14ac:dyDescent="0.35">
      <c r="C123" s="55" t="s">
        <v>13</v>
      </c>
      <c r="D123" s="105"/>
      <c r="E123" s="105"/>
      <c r="F123" s="105"/>
      <c r="G123" s="63">
        <f t="shared" si="10"/>
        <v>0</v>
      </c>
      <c r="N123" s="56"/>
    </row>
    <row r="124" spans="3:14" x14ac:dyDescent="0.35">
      <c r="C124" s="54" t="s">
        <v>17</v>
      </c>
      <c r="D124" s="105"/>
      <c r="E124" s="105"/>
      <c r="F124" s="105"/>
      <c r="G124" s="63">
        <f t="shared" si="10"/>
        <v>0</v>
      </c>
      <c r="N124" s="56"/>
    </row>
    <row r="125" spans="3:14" x14ac:dyDescent="0.35">
      <c r="C125" s="54" t="s">
        <v>14</v>
      </c>
      <c r="D125" s="105"/>
      <c r="E125" s="105"/>
      <c r="F125" s="105"/>
      <c r="G125" s="63">
        <f t="shared" si="10"/>
        <v>0</v>
      </c>
      <c r="N125" s="56"/>
    </row>
    <row r="126" spans="3:14" x14ac:dyDescent="0.35">
      <c r="C126" s="54" t="s">
        <v>175</v>
      </c>
      <c r="D126" s="105"/>
      <c r="E126" s="105"/>
      <c r="F126" s="105"/>
      <c r="G126" s="63">
        <f t="shared" si="10"/>
        <v>0</v>
      </c>
      <c r="N126" s="56"/>
    </row>
    <row r="127" spans="3:14" x14ac:dyDescent="0.35">
      <c r="C127" s="58" t="s">
        <v>178</v>
      </c>
      <c r="D127" s="69">
        <f>SUM(D120:D126)</f>
        <v>0</v>
      </c>
      <c r="E127" s="69">
        <f>SUM(E120:E126)</f>
        <v>0</v>
      </c>
      <c r="F127" s="69">
        <f>SUM(F120:F126)</f>
        <v>0</v>
      </c>
      <c r="G127" s="63">
        <f t="shared" si="10"/>
        <v>0</v>
      </c>
      <c r="N127" s="56"/>
    </row>
    <row r="128" spans="3:14" s="57" customFormat="1" x14ac:dyDescent="0.35">
      <c r="C128" s="73"/>
      <c r="D128" s="74"/>
      <c r="E128" s="74"/>
      <c r="F128" s="74"/>
      <c r="G128" s="75"/>
    </row>
    <row r="129" spans="2:14" x14ac:dyDescent="0.35">
      <c r="C129" s="292" t="s">
        <v>126</v>
      </c>
      <c r="D129" s="293"/>
      <c r="E129" s="293"/>
      <c r="F129" s="293"/>
      <c r="G129" s="294"/>
      <c r="N129" s="56"/>
    </row>
    <row r="130" spans="2:14" ht="24" customHeight="1" thickBot="1" x14ac:dyDescent="0.4">
      <c r="C130" s="66" t="s">
        <v>176</v>
      </c>
      <c r="D130" s="67">
        <f>'1) Budget Table'!D129</f>
        <v>0</v>
      </c>
      <c r="E130" s="67">
        <f>'1) Budget Table'!E129</f>
        <v>0</v>
      </c>
      <c r="F130" s="67">
        <f>'1) Budget Table'!F129</f>
        <v>0</v>
      </c>
      <c r="G130" s="68">
        <f t="shared" ref="G130:G138" si="11">SUM(D130:F130)</f>
        <v>0</v>
      </c>
      <c r="N130" s="56"/>
    </row>
    <row r="131" spans="2:14" ht="15.75" customHeight="1" x14ac:dyDescent="0.35">
      <c r="C131" s="64" t="s">
        <v>10</v>
      </c>
      <c r="D131" s="103"/>
      <c r="E131" s="104"/>
      <c r="F131" s="104"/>
      <c r="G131" s="65">
        <f t="shared" si="11"/>
        <v>0</v>
      </c>
      <c r="N131" s="56"/>
    </row>
    <row r="132" spans="2:14" s="59" customFormat="1" x14ac:dyDescent="0.35">
      <c r="C132" s="54" t="s">
        <v>11</v>
      </c>
      <c r="D132" s="105"/>
      <c r="E132" s="21"/>
      <c r="F132" s="21"/>
      <c r="G132" s="63">
        <f t="shared" si="11"/>
        <v>0</v>
      </c>
    </row>
    <row r="133" spans="2:14" s="59" customFormat="1" ht="15.75" customHeight="1" x14ac:dyDescent="0.35">
      <c r="C133" s="54" t="s">
        <v>12</v>
      </c>
      <c r="D133" s="105"/>
      <c r="E133" s="105"/>
      <c r="F133" s="105"/>
      <c r="G133" s="63">
        <f t="shared" si="11"/>
        <v>0</v>
      </c>
    </row>
    <row r="134" spans="2:14" s="59" customFormat="1" x14ac:dyDescent="0.35">
      <c r="C134" s="55" t="s">
        <v>13</v>
      </c>
      <c r="D134" s="105"/>
      <c r="E134" s="105"/>
      <c r="F134" s="105"/>
      <c r="G134" s="63">
        <f t="shared" si="11"/>
        <v>0</v>
      </c>
    </row>
    <row r="135" spans="2:14" s="59" customFormat="1" x14ac:dyDescent="0.35">
      <c r="C135" s="54" t="s">
        <v>17</v>
      </c>
      <c r="D135" s="105"/>
      <c r="E135" s="105"/>
      <c r="F135" s="105"/>
      <c r="G135" s="63">
        <f t="shared" si="11"/>
        <v>0</v>
      </c>
    </row>
    <row r="136" spans="2:14" s="59" customFormat="1" ht="15.75" customHeight="1" x14ac:dyDescent="0.35">
      <c r="C136" s="54" t="s">
        <v>14</v>
      </c>
      <c r="D136" s="105"/>
      <c r="E136" s="105"/>
      <c r="F136" s="105"/>
      <c r="G136" s="63">
        <f t="shared" si="11"/>
        <v>0</v>
      </c>
    </row>
    <row r="137" spans="2:14" s="59" customFormat="1" x14ac:dyDescent="0.35">
      <c r="C137" s="54" t="s">
        <v>175</v>
      </c>
      <c r="D137" s="105"/>
      <c r="E137" s="105"/>
      <c r="F137" s="105"/>
      <c r="G137" s="63">
        <f t="shared" si="11"/>
        <v>0</v>
      </c>
    </row>
    <row r="138" spans="2:14" s="59" customFormat="1" x14ac:dyDescent="0.35">
      <c r="C138" s="58" t="s">
        <v>178</v>
      </c>
      <c r="D138" s="69">
        <f>SUM(D131:D137)</f>
        <v>0</v>
      </c>
      <c r="E138" s="69">
        <f>SUM(E131:E137)</f>
        <v>0</v>
      </c>
      <c r="F138" s="69">
        <f>SUM(F131:F137)</f>
        <v>0</v>
      </c>
      <c r="G138" s="63">
        <f t="shared" si="11"/>
        <v>0</v>
      </c>
    </row>
    <row r="139" spans="2:14" s="59" customFormat="1" x14ac:dyDescent="0.35">
      <c r="C139" s="56"/>
      <c r="D139" s="57"/>
      <c r="E139" s="57"/>
      <c r="F139" s="57"/>
      <c r="G139" s="56"/>
    </row>
    <row r="140" spans="2:14" s="59" customFormat="1" x14ac:dyDescent="0.35">
      <c r="B140" s="292" t="s">
        <v>188</v>
      </c>
      <c r="C140" s="293"/>
      <c r="D140" s="293"/>
      <c r="E140" s="293"/>
      <c r="F140" s="293"/>
      <c r="G140" s="294"/>
    </row>
    <row r="141" spans="2:14" s="59" customFormat="1" x14ac:dyDescent="0.35">
      <c r="B141" s="56"/>
      <c r="C141" s="292" t="s">
        <v>136</v>
      </c>
      <c r="D141" s="293"/>
      <c r="E141" s="293"/>
      <c r="F141" s="293"/>
      <c r="G141" s="294"/>
    </row>
    <row r="142" spans="2:14" s="59" customFormat="1" ht="24" customHeight="1" thickBot="1" x14ac:dyDescent="0.4">
      <c r="B142" s="56"/>
      <c r="C142" s="66" t="s">
        <v>176</v>
      </c>
      <c r="D142" s="67">
        <f>'1) Budget Table'!D141</f>
        <v>0</v>
      </c>
      <c r="E142" s="67">
        <f>'1) Budget Table'!E141</f>
        <v>0</v>
      </c>
      <c r="F142" s="67">
        <f>'1) Budget Table'!F141</f>
        <v>0</v>
      </c>
      <c r="G142" s="68">
        <f>SUM(D142:F142)</f>
        <v>0</v>
      </c>
    </row>
    <row r="143" spans="2:14" s="59" customFormat="1" ht="24.75" customHeight="1" x14ac:dyDescent="0.35">
      <c r="B143" s="56"/>
      <c r="C143" s="64" t="s">
        <v>10</v>
      </c>
      <c r="D143" s="103"/>
      <c r="E143" s="104"/>
      <c r="F143" s="104"/>
      <c r="G143" s="65">
        <f t="shared" ref="G143:G150" si="12">SUM(D143:F143)</f>
        <v>0</v>
      </c>
    </row>
    <row r="144" spans="2:14" s="59" customFormat="1" ht="15.75" customHeight="1" x14ac:dyDescent="0.35">
      <c r="B144" s="56"/>
      <c r="C144" s="54" t="s">
        <v>11</v>
      </c>
      <c r="D144" s="105"/>
      <c r="E144" s="21"/>
      <c r="F144" s="21"/>
      <c r="G144" s="63">
        <f t="shared" si="12"/>
        <v>0</v>
      </c>
    </row>
    <row r="145" spans="2:7" s="59" customFormat="1" ht="15.75" customHeight="1" x14ac:dyDescent="0.35">
      <c r="B145" s="56"/>
      <c r="C145" s="54" t="s">
        <v>12</v>
      </c>
      <c r="D145" s="105"/>
      <c r="E145" s="105"/>
      <c r="F145" s="105"/>
      <c r="G145" s="63">
        <f t="shared" si="12"/>
        <v>0</v>
      </c>
    </row>
    <row r="146" spans="2:7" s="59" customFormat="1" ht="15.75" customHeight="1" x14ac:dyDescent="0.35">
      <c r="B146" s="56"/>
      <c r="C146" s="55" t="s">
        <v>13</v>
      </c>
      <c r="D146" s="105"/>
      <c r="E146" s="105"/>
      <c r="F146" s="105"/>
      <c r="G146" s="63">
        <f t="shared" si="12"/>
        <v>0</v>
      </c>
    </row>
    <row r="147" spans="2:7" s="59" customFormat="1" ht="15.75" customHeight="1" x14ac:dyDescent="0.35">
      <c r="B147" s="56"/>
      <c r="C147" s="54" t="s">
        <v>17</v>
      </c>
      <c r="D147" s="105"/>
      <c r="E147" s="105"/>
      <c r="F147" s="105"/>
      <c r="G147" s="63">
        <f t="shared" si="12"/>
        <v>0</v>
      </c>
    </row>
    <row r="148" spans="2:7" s="59" customFormat="1" ht="15.75" customHeight="1" x14ac:dyDescent="0.35">
      <c r="B148" s="56"/>
      <c r="C148" s="54" t="s">
        <v>14</v>
      </c>
      <c r="D148" s="105"/>
      <c r="E148" s="105"/>
      <c r="F148" s="105"/>
      <c r="G148" s="63">
        <f t="shared" si="12"/>
        <v>0</v>
      </c>
    </row>
    <row r="149" spans="2:7" s="59" customFormat="1" ht="15.75" customHeight="1" x14ac:dyDescent="0.35">
      <c r="B149" s="56"/>
      <c r="C149" s="54" t="s">
        <v>175</v>
      </c>
      <c r="D149" s="105"/>
      <c r="E149" s="105"/>
      <c r="F149" s="105"/>
      <c r="G149" s="63">
        <f t="shared" si="12"/>
        <v>0</v>
      </c>
    </row>
    <row r="150" spans="2:7" s="59" customFormat="1" ht="15.75" customHeight="1" x14ac:dyDescent="0.35">
      <c r="B150" s="56"/>
      <c r="C150" s="58" t="s">
        <v>178</v>
      </c>
      <c r="D150" s="69">
        <f>SUM(D143:D149)</f>
        <v>0</v>
      </c>
      <c r="E150" s="69">
        <f>SUM(E143:E149)</f>
        <v>0</v>
      </c>
      <c r="F150" s="69">
        <f>SUM(F143:F149)</f>
        <v>0</v>
      </c>
      <c r="G150" s="63">
        <f t="shared" si="12"/>
        <v>0</v>
      </c>
    </row>
    <row r="151" spans="2:7" s="57" customFormat="1" ht="15.75" customHeight="1" x14ac:dyDescent="0.35">
      <c r="C151" s="73"/>
      <c r="D151" s="74"/>
      <c r="E151" s="74"/>
      <c r="F151" s="74"/>
      <c r="G151" s="75"/>
    </row>
    <row r="152" spans="2:7" s="59" customFormat="1" ht="15.75" customHeight="1" x14ac:dyDescent="0.35">
      <c r="C152" s="292" t="s">
        <v>145</v>
      </c>
      <c r="D152" s="293"/>
      <c r="E152" s="293"/>
      <c r="F152" s="293"/>
      <c r="G152" s="294"/>
    </row>
    <row r="153" spans="2:7" s="59" customFormat="1" ht="21" customHeight="1" thickBot="1" x14ac:dyDescent="0.4">
      <c r="C153" s="66" t="s">
        <v>176</v>
      </c>
      <c r="D153" s="67">
        <f>'1) Budget Table'!D151</f>
        <v>0</v>
      </c>
      <c r="E153" s="67">
        <f>'1) Budget Table'!E151</f>
        <v>0</v>
      </c>
      <c r="F153" s="67">
        <f>'1) Budget Table'!F151</f>
        <v>0</v>
      </c>
      <c r="G153" s="68">
        <f t="shared" ref="G153:G161" si="13">SUM(D153:F153)</f>
        <v>0</v>
      </c>
    </row>
    <row r="154" spans="2:7" s="59" customFormat="1" ht="15.75" customHeight="1" x14ac:dyDescent="0.35">
      <c r="C154" s="64" t="s">
        <v>10</v>
      </c>
      <c r="D154" s="103"/>
      <c r="E154" s="104"/>
      <c r="F154" s="104"/>
      <c r="G154" s="65">
        <f t="shared" si="13"/>
        <v>0</v>
      </c>
    </row>
    <row r="155" spans="2:7" s="59" customFormat="1" ht="15.75" customHeight="1" x14ac:dyDescent="0.35">
      <c r="C155" s="54" t="s">
        <v>11</v>
      </c>
      <c r="D155" s="105"/>
      <c r="E155" s="21"/>
      <c r="F155" s="21"/>
      <c r="G155" s="63">
        <f t="shared" si="13"/>
        <v>0</v>
      </c>
    </row>
    <row r="156" spans="2:7" s="59" customFormat="1" ht="15.75" customHeight="1" x14ac:dyDescent="0.35">
      <c r="C156" s="54" t="s">
        <v>12</v>
      </c>
      <c r="D156" s="105"/>
      <c r="E156" s="105"/>
      <c r="F156" s="105"/>
      <c r="G156" s="63">
        <f t="shared" si="13"/>
        <v>0</v>
      </c>
    </row>
    <row r="157" spans="2:7" s="59" customFormat="1" ht="15.75" customHeight="1" x14ac:dyDescent="0.35">
      <c r="C157" s="55" t="s">
        <v>13</v>
      </c>
      <c r="D157" s="105"/>
      <c r="E157" s="105"/>
      <c r="F157" s="105"/>
      <c r="G157" s="63">
        <f t="shared" si="13"/>
        <v>0</v>
      </c>
    </row>
    <row r="158" spans="2:7" s="59" customFormat="1" ht="15.75" customHeight="1" x14ac:dyDescent="0.35">
      <c r="C158" s="54" t="s">
        <v>17</v>
      </c>
      <c r="D158" s="105"/>
      <c r="E158" s="105"/>
      <c r="F158" s="105"/>
      <c r="G158" s="63">
        <f t="shared" si="13"/>
        <v>0</v>
      </c>
    </row>
    <row r="159" spans="2:7" s="59" customFormat="1" ht="15.75" customHeight="1" x14ac:dyDescent="0.35">
      <c r="C159" s="54" t="s">
        <v>14</v>
      </c>
      <c r="D159" s="105"/>
      <c r="E159" s="105"/>
      <c r="F159" s="105"/>
      <c r="G159" s="63">
        <f t="shared" si="13"/>
        <v>0</v>
      </c>
    </row>
    <row r="160" spans="2:7" s="59" customFormat="1" ht="15.75" customHeight="1" x14ac:dyDescent="0.35">
      <c r="C160" s="54" t="s">
        <v>175</v>
      </c>
      <c r="D160" s="105"/>
      <c r="E160" s="105"/>
      <c r="F160" s="105"/>
      <c r="G160" s="63">
        <f t="shared" si="13"/>
        <v>0</v>
      </c>
    </row>
    <row r="161" spans="3:7" s="59" customFormat="1" ht="15.75" customHeight="1" x14ac:dyDescent="0.35">
      <c r="C161" s="58" t="s">
        <v>178</v>
      </c>
      <c r="D161" s="69">
        <f>SUM(D154:D160)</f>
        <v>0</v>
      </c>
      <c r="E161" s="69">
        <f>SUM(E154:E160)</f>
        <v>0</v>
      </c>
      <c r="F161" s="69">
        <f>SUM(F154:F160)</f>
        <v>0</v>
      </c>
      <c r="G161" s="63">
        <f t="shared" si="13"/>
        <v>0</v>
      </c>
    </row>
    <row r="162" spans="3:7" s="57" customFormat="1" ht="15.75" customHeight="1" x14ac:dyDescent="0.35">
      <c r="C162" s="73"/>
      <c r="D162" s="74"/>
      <c r="E162" s="74"/>
      <c r="F162" s="74"/>
      <c r="G162" s="75"/>
    </row>
    <row r="163" spans="3:7" s="59" customFormat="1" ht="15.75" customHeight="1" x14ac:dyDescent="0.35">
      <c r="C163" s="292" t="s">
        <v>154</v>
      </c>
      <c r="D163" s="293"/>
      <c r="E163" s="293"/>
      <c r="F163" s="293"/>
      <c r="G163" s="294"/>
    </row>
    <row r="164" spans="3:7" s="59" customFormat="1" ht="19.5" customHeight="1" thickBot="1" x14ac:dyDescent="0.4">
      <c r="C164" s="66" t="s">
        <v>176</v>
      </c>
      <c r="D164" s="67">
        <f>'1) Budget Table'!D161</f>
        <v>0</v>
      </c>
      <c r="E164" s="67">
        <f>'1) Budget Table'!E161</f>
        <v>0</v>
      </c>
      <c r="F164" s="67">
        <f>'1) Budget Table'!F161</f>
        <v>0</v>
      </c>
      <c r="G164" s="68">
        <f t="shared" ref="G164:G172" si="14">SUM(D164:F164)</f>
        <v>0</v>
      </c>
    </row>
    <row r="165" spans="3:7" s="59" customFormat="1" ht="15.75" customHeight="1" x14ac:dyDescent="0.35">
      <c r="C165" s="64" t="s">
        <v>10</v>
      </c>
      <c r="D165" s="103"/>
      <c r="E165" s="104"/>
      <c r="F165" s="104"/>
      <c r="G165" s="65">
        <f t="shared" si="14"/>
        <v>0</v>
      </c>
    </row>
    <row r="166" spans="3:7" s="59" customFormat="1" ht="15.75" customHeight="1" x14ac:dyDescent="0.35">
      <c r="C166" s="54" t="s">
        <v>11</v>
      </c>
      <c r="D166" s="105"/>
      <c r="E166" s="21"/>
      <c r="F166" s="21"/>
      <c r="G166" s="63">
        <f t="shared" si="14"/>
        <v>0</v>
      </c>
    </row>
    <row r="167" spans="3:7" s="59" customFormat="1" ht="15.75" customHeight="1" x14ac:dyDescent="0.35">
      <c r="C167" s="54" t="s">
        <v>12</v>
      </c>
      <c r="D167" s="105"/>
      <c r="E167" s="105"/>
      <c r="F167" s="105"/>
      <c r="G167" s="63">
        <f t="shared" si="14"/>
        <v>0</v>
      </c>
    </row>
    <row r="168" spans="3:7" s="59" customFormat="1" ht="15.75" customHeight="1" x14ac:dyDescent="0.35">
      <c r="C168" s="55" t="s">
        <v>13</v>
      </c>
      <c r="D168" s="105"/>
      <c r="E168" s="105"/>
      <c r="F168" s="105"/>
      <c r="G168" s="63">
        <f t="shared" si="14"/>
        <v>0</v>
      </c>
    </row>
    <row r="169" spans="3:7" s="59" customFormat="1" ht="15.75" customHeight="1" x14ac:dyDescent="0.35">
      <c r="C169" s="54" t="s">
        <v>17</v>
      </c>
      <c r="D169" s="105"/>
      <c r="E169" s="105"/>
      <c r="F169" s="105"/>
      <c r="G169" s="63">
        <f t="shared" si="14"/>
        <v>0</v>
      </c>
    </row>
    <row r="170" spans="3:7" s="59" customFormat="1" ht="15.75" customHeight="1" x14ac:dyDescent="0.35">
      <c r="C170" s="54" t="s">
        <v>14</v>
      </c>
      <c r="D170" s="105"/>
      <c r="E170" s="105"/>
      <c r="F170" s="105"/>
      <c r="G170" s="63">
        <f t="shared" si="14"/>
        <v>0</v>
      </c>
    </row>
    <row r="171" spans="3:7" s="59" customFormat="1" ht="15.75" customHeight="1" x14ac:dyDescent="0.35">
      <c r="C171" s="54" t="s">
        <v>175</v>
      </c>
      <c r="D171" s="105"/>
      <c r="E171" s="105"/>
      <c r="F171" s="105"/>
      <c r="G171" s="63">
        <f t="shared" si="14"/>
        <v>0</v>
      </c>
    </row>
    <row r="172" spans="3:7" s="59" customFormat="1" ht="15.75" customHeight="1" x14ac:dyDescent="0.35">
      <c r="C172" s="58" t="s">
        <v>178</v>
      </c>
      <c r="D172" s="69">
        <f>SUM(D165:D171)</f>
        <v>0</v>
      </c>
      <c r="E172" s="69">
        <f>SUM(E165:E171)</f>
        <v>0</v>
      </c>
      <c r="F172" s="69">
        <f>SUM(F165:F171)</f>
        <v>0</v>
      </c>
      <c r="G172" s="63">
        <f t="shared" si="14"/>
        <v>0</v>
      </c>
    </row>
    <row r="173" spans="3:7" s="57" customFormat="1" ht="15.75" customHeight="1" x14ac:dyDescent="0.35">
      <c r="C173" s="73"/>
      <c r="D173" s="74"/>
      <c r="E173" s="74"/>
      <c r="F173" s="74"/>
      <c r="G173" s="75"/>
    </row>
    <row r="174" spans="3:7" s="59" customFormat="1" ht="15.75" customHeight="1" x14ac:dyDescent="0.35">
      <c r="C174" s="292" t="s">
        <v>163</v>
      </c>
      <c r="D174" s="293"/>
      <c r="E174" s="293"/>
      <c r="F174" s="293"/>
      <c r="G174" s="294"/>
    </row>
    <row r="175" spans="3:7" s="59" customFormat="1" ht="22.5" customHeight="1" thickBot="1" x14ac:dyDescent="0.4">
      <c r="C175" s="66" t="s">
        <v>176</v>
      </c>
      <c r="D175" s="67">
        <f>'1) Budget Table'!D171</f>
        <v>0</v>
      </c>
      <c r="E175" s="67">
        <f>'1) Budget Table'!E171</f>
        <v>0</v>
      </c>
      <c r="F175" s="67">
        <f>'1) Budget Table'!F171</f>
        <v>0</v>
      </c>
      <c r="G175" s="68">
        <f t="shared" ref="G175:G183" si="15">SUM(D175:F175)</f>
        <v>0</v>
      </c>
    </row>
    <row r="176" spans="3:7" s="59" customFormat="1" ht="15.75" customHeight="1" x14ac:dyDescent="0.35">
      <c r="C176" s="64" t="s">
        <v>10</v>
      </c>
      <c r="D176" s="103"/>
      <c r="E176" s="104"/>
      <c r="F176" s="104"/>
      <c r="G176" s="65">
        <f t="shared" si="15"/>
        <v>0</v>
      </c>
    </row>
    <row r="177" spans="3:7" s="59" customFormat="1" ht="15.75" customHeight="1" x14ac:dyDescent="0.35">
      <c r="C177" s="54" t="s">
        <v>11</v>
      </c>
      <c r="D177" s="105"/>
      <c r="E177" s="21"/>
      <c r="F177" s="21"/>
      <c r="G177" s="63">
        <f t="shared" si="15"/>
        <v>0</v>
      </c>
    </row>
    <row r="178" spans="3:7" s="59" customFormat="1" ht="15.75" customHeight="1" x14ac:dyDescent="0.35">
      <c r="C178" s="54" t="s">
        <v>12</v>
      </c>
      <c r="D178" s="105"/>
      <c r="E178" s="105"/>
      <c r="F178" s="105"/>
      <c r="G178" s="63">
        <f t="shared" si="15"/>
        <v>0</v>
      </c>
    </row>
    <row r="179" spans="3:7" s="59" customFormat="1" ht="15.75" customHeight="1" x14ac:dyDescent="0.35">
      <c r="C179" s="55" t="s">
        <v>13</v>
      </c>
      <c r="D179" s="105"/>
      <c r="E179" s="105"/>
      <c r="F179" s="105"/>
      <c r="G179" s="63">
        <f t="shared" si="15"/>
        <v>0</v>
      </c>
    </row>
    <row r="180" spans="3:7" s="59" customFormat="1" ht="15.75" customHeight="1" x14ac:dyDescent="0.35">
      <c r="C180" s="54" t="s">
        <v>17</v>
      </c>
      <c r="D180" s="105"/>
      <c r="E180" s="105"/>
      <c r="F180" s="105"/>
      <c r="G180" s="63">
        <f t="shared" si="15"/>
        <v>0</v>
      </c>
    </row>
    <row r="181" spans="3:7" s="59" customFormat="1" ht="15.75" customHeight="1" x14ac:dyDescent="0.35">
      <c r="C181" s="54" t="s">
        <v>14</v>
      </c>
      <c r="D181" s="105"/>
      <c r="E181" s="105"/>
      <c r="F181" s="105"/>
      <c r="G181" s="63">
        <f t="shared" si="15"/>
        <v>0</v>
      </c>
    </row>
    <row r="182" spans="3:7" s="59" customFormat="1" ht="15.75" customHeight="1" x14ac:dyDescent="0.35">
      <c r="C182" s="54" t="s">
        <v>175</v>
      </c>
      <c r="D182" s="105"/>
      <c r="E182" s="105"/>
      <c r="F182" s="105"/>
      <c r="G182" s="63">
        <f t="shared" si="15"/>
        <v>0</v>
      </c>
    </row>
    <row r="183" spans="3:7" s="59" customFormat="1" ht="15.75" customHeight="1" x14ac:dyDescent="0.35">
      <c r="C183" s="58" t="s">
        <v>178</v>
      </c>
      <c r="D183" s="69">
        <f>SUM(D176:D182)</f>
        <v>0</v>
      </c>
      <c r="E183" s="69">
        <f>SUM(E176:E182)</f>
        <v>0</v>
      </c>
      <c r="F183" s="69">
        <f>SUM(F176:F182)</f>
        <v>0</v>
      </c>
      <c r="G183" s="63">
        <f t="shared" si="15"/>
        <v>0</v>
      </c>
    </row>
    <row r="184" spans="3:7" s="59" customFormat="1" ht="15.75" customHeight="1" x14ac:dyDescent="0.35">
      <c r="C184" s="56"/>
      <c r="D184" s="57"/>
      <c r="E184" s="57"/>
      <c r="F184" s="57"/>
      <c r="G184" s="56"/>
    </row>
    <row r="185" spans="3:7" s="59" customFormat="1" ht="15.75" customHeight="1" x14ac:dyDescent="0.35">
      <c r="C185" s="292" t="s">
        <v>541</v>
      </c>
      <c r="D185" s="293"/>
      <c r="E185" s="293"/>
      <c r="F185" s="293"/>
      <c r="G185" s="294"/>
    </row>
    <row r="186" spans="3:7" s="59" customFormat="1" ht="19.5" customHeight="1" thickBot="1" x14ac:dyDescent="0.4">
      <c r="C186" s="66" t="s">
        <v>542</v>
      </c>
      <c r="D186" s="67">
        <f>'1) Budget Table'!D178</f>
        <v>435751.97</v>
      </c>
      <c r="E186" s="67">
        <f>'1) Budget Table'!E178</f>
        <v>217339.25</v>
      </c>
      <c r="F186" s="67">
        <f>'1) Budget Table'!F178</f>
        <v>62644.86</v>
      </c>
      <c r="G186" s="68">
        <f t="shared" ref="G186:G194" si="16">SUM(D186:F186)</f>
        <v>715736.08</v>
      </c>
    </row>
    <row r="187" spans="3:7" s="59" customFormat="1" ht="15.75" customHeight="1" x14ac:dyDescent="0.35">
      <c r="C187" s="64" t="s">
        <v>10</v>
      </c>
      <c r="D187" s="103">
        <v>285000</v>
      </c>
      <c r="E187" s="104">
        <v>115500</v>
      </c>
      <c r="F187" s="104">
        <v>47708</v>
      </c>
      <c r="G187" s="65">
        <f t="shared" si="16"/>
        <v>448208</v>
      </c>
    </row>
    <row r="188" spans="3:7" s="59" customFormat="1" ht="15.75" customHeight="1" x14ac:dyDescent="0.35">
      <c r="C188" s="54" t="s">
        <v>11</v>
      </c>
      <c r="D188" s="105"/>
      <c r="E188" s="21"/>
      <c r="F188" s="21"/>
      <c r="G188" s="63">
        <f t="shared" si="16"/>
        <v>0</v>
      </c>
    </row>
    <row r="189" spans="3:7" s="59" customFormat="1" ht="15.75" customHeight="1" x14ac:dyDescent="0.35">
      <c r="C189" s="54" t="s">
        <v>12</v>
      </c>
      <c r="D189" s="105"/>
      <c r="E189" s="105"/>
      <c r="F189" s="105"/>
      <c r="G189" s="63">
        <f t="shared" si="16"/>
        <v>0</v>
      </c>
    </row>
    <row r="190" spans="3:7" s="59" customFormat="1" ht="15.75" customHeight="1" x14ac:dyDescent="0.35">
      <c r="C190" s="55" t="s">
        <v>13</v>
      </c>
      <c r="D190" s="105"/>
      <c r="E190" s="105"/>
      <c r="F190" s="105"/>
      <c r="G190" s="63">
        <f t="shared" si="16"/>
        <v>0</v>
      </c>
    </row>
    <row r="191" spans="3:7" s="59" customFormat="1" ht="15.75" customHeight="1" x14ac:dyDescent="0.35">
      <c r="C191" s="54" t="s">
        <v>17</v>
      </c>
      <c r="D191" s="105">
        <v>98751.97</v>
      </c>
      <c r="E191" s="105">
        <v>57500</v>
      </c>
      <c r="F191" s="105">
        <v>12000</v>
      </c>
      <c r="G191" s="63">
        <f t="shared" si="16"/>
        <v>168251.97</v>
      </c>
    </row>
    <row r="192" spans="3:7" s="59" customFormat="1" ht="15.75" customHeight="1" x14ac:dyDescent="0.35">
      <c r="C192" s="54" t="s">
        <v>14</v>
      </c>
      <c r="D192" s="105"/>
      <c r="E192" s="105"/>
      <c r="F192" s="105"/>
      <c r="G192" s="63">
        <f t="shared" si="16"/>
        <v>0</v>
      </c>
    </row>
    <row r="193" spans="3:13" s="59" customFormat="1" ht="15.75" customHeight="1" x14ac:dyDescent="0.35">
      <c r="C193" s="54" t="s">
        <v>175</v>
      </c>
      <c r="D193" s="105">
        <v>52000</v>
      </c>
      <c r="E193" s="105">
        <v>44339.25</v>
      </c>
      <c r="F193" s="105">
        <v>2936.86</v>
      </c>
      <c r="G193" s="63">
        <f t="shared" si="16"/>
        <v>99276.11</v>
      </c>
    </row>
    <row r="194" spans="3:13" s="59" customFormat="1" ht="15.75" customHeight="1" x14ac:dyDescent="0.35">
      <c r="C194" s="58" t="s">
        <v>178</v>
      </c>
      <c r="D194" s="69">
        <f>SUM(D187:D193)</f>
        <v>435751.97</v>
      </c>
      <c r="E194" s="69">
        <f>SUM(E187:E193)</f>
        <v>217339.25</v>
      </c>
      <c r="F194" s="69">
        <f>SUM(F187:F193)</f>
        <v>62644.86</v>
      </c>
      <c r="G194" s="63">
        <f t="shared" si="16"/>
        <v>715736.08</v>
      </c>
    </row>
    <row r="195" spans="3:13" s="59" customFormat="1" ht="15.75" customHeight="1" thickBot="1" x14ac:dyDescent="0.4">
      <c r="C195" s="56"/>
      <c r="D195" s="57"/>
      <c r="E195" s="57"/>
      <c r="F195" s="57"/>
      <c r="G195" s="56"/>
    </row>
    <row r="196" spans="3:13" s="59" customFormat="1" ht="19.5" customHeight="1" thickBot="1" x14ac:dyDescent="0.4">
      <c r="C196" s="297" t="s">
        <v>18</v>
      </c>
      <c r="D196" s="298"/>
      <c r="E196" s="298"/>
      <c r="F196" s="298"/>
      <c r="G196" s="299"/>
    </row>
    <row r="197" spans="3:13" s="59" customFormat="1" ht="19.5" customHeight="1" x14ac:dyDescent="0.35">
      <c r="C197" s="81"/>
      <c r="D197" s="290" t="str">
        <f>'1) Budget Table'!D4</f>
        <v>UNDP</v>
      </c>
      <c r="E197" s="290" t="str">
        <f>'1) Budget Table'!E4</f>
        <v>UNWOMEN</v>
      </c>
      <c r="F197" s="290" t="str">
        <f>'1) Budget Table'!F4</f>
        <v>I-WATCH</v>
      </c>
      <c r="G197" s="295" t="s">
        <v>18</v>
      </c>
    </row>
    <row r="198" spans="3:13" s="59" customFormat="1" ht="19.5" customHeight="1" x14ac:dyDescent="0.35">
      <c r="C198" s="81"/>
      <c r="D198" s="291"/>
      <c r="E198" s="291"/>
      <c r="F198" s="291"/>
      <c r="G198" s="296"/>
    </row>
    <row r="199" spans="3:13" s="59" customFormat="1" ht="19.5" customHeight="1" x14ac:dyDescent="0.35">
      <c r="C199" s="23" t="s">
        <v>10</v>
      </c>
      <c r="D199" s="82">
        <f>SUM(D176,D165,D154,D143,D131,D120,D109,D98,D86,D75,D64,D53,D41,D30,D19,D8,D187)</f>
        <v>285000</v>
      </c>
      <c r="E199" s="82">
        <f>SUM(E176,E165,E154,E143,E131,E120,E109,E98,E86,E75,E64,E53,E41,E30,E19,E8,E187)</f>
        <v>115500</v>
      </c>
      <c r="F199" s="82">
        <f t="shared" ref="F199" si="17">SUM(F176,F165,F154,F143,F131,F120,F109,F98,F86,F75,F64,F53,F41,F30,F19,F8,F187)</f>
        <v>47708</v>
      </c>
      <c r="G199" s="79">
        <f t="shared" ref="G199:G206" si="18">SUM(D199:F199)</f>
        <v>448208</v>
      </c>
    </row>
    <row r="200" spans="3:13" s="59" customFormat="1" ht="34.5" customHeight="1" x14ac:dyDescent="0.35">
      <c r="C200" s="23" t="s">
        <v>11</v>
      </c>
      <c r="D200" s="82">
        <f>SUM(D177,D166,D155,D144,D132,D121,D110,D99,D87,D76,D65,D54,D42,D31,D20,D9,D188)</f>
        <v>0</v>
      </c>
      <c r="E200" s="82">
        <f t="shared" ref="E200:F200" si="19">SUM(E177,E166,E155,E144,E132,E121,E110,E99,E87,E76,E65,E54,E42,E31,E20,E9,E188)</f>
        <v>0</v>
      </c>
      <c r="F200" s="82">
        <f t="shared" si="19"/>
        <v>0</v>
      </c>
      <c r="G200" s="80">
        <f t="shared" si="18"/>
        <v>0</v>
      </c>
    </row>
    <row r="201" spans="3:13" s="59" customFormat="1" ht="48" customHeight="1" x14ac:dyDescent="0.35">
      <c r="C201" s="23" t="s">
        <v>12</v>
      </c>
      <c r="D201" s="82">
        <f t="shared" ref="D201:F205" si="20">SUM(D178,D167,D156,D145,D133,D122,D111,D100,D88,D77,D66,D55,D43,D32,D21,D10,D189)</f>
        <v>0</v>
      </c>
      <c r="E201" s="82">
        <f t="shared" si="20"/>
        <v>0</v>
      </c>
      <c r="F201" s="82">
        <f t="shared" si="20"/>
        <v>0</v>
      </c>
      <c r="G201" s="80">
        <f t="shared" si="18"/>
        <v>0</v>
      </c>
    </row>
    <row r="202" spans="3:13" s="59" customFormat="1" ht="33" customHeight="1" x14ac:dyDescent="0.35">
      <c r="C202" s="33" t="s">
        <v>13</v>
      </c>
      <c r="D202" s="82">
        <f t="shared" si="20"/>
        <v>231191.96</v>
      </c>
      <c r="E202" s="82">
        <f t="shared" si="20"/>
        <v>120000</v>
      </c>
      <c r="F202" s="82">
        <f t="shared" si="20"/>
        <v>171000</v>
      </c>
      <c r="G202" s="80">
        <f t="shared" si="18"/>
        <v>522191.95999999996</v>
      </c>
    </row>
    <row r="203" spans="3:13" s="59" customFormat="1" ht="21" customHeight="1" x14ac:dyDescent="0.35">
      <c r="C203" s="23" t="s">
        <v>17</v>
      </c>
      <c r="D203" s="82">
        <f t="shared" si="20"/>
        <v>98751.97</v>
      </c>
      <c r="E203" s="82">
        <f t="shared" si="20"/>
        <v>57500</v>
      </c>
      <c r="F203" s="82">
        <f t="shared" si="20"/>
        <v>12000</v>
      </c>
      <c r="G203" s="80">
        <f t="shared" si="18"/>
        <v>168251.97</v>
      </c>
      <c r="H203" s="27"/>
      <c r="I203" s="27"/>
      <c r="J203" s="27"/>
      <c r="K203" s="27"/>
      <c r="L203" s="27"/>
      <c r="M203" s="26"/>
    </row>
    <row r="204" spans="3:13" s="59" customFormat="1" ht="39.75" customHeight="1" x14ac:dyDescent="0.35">
      <c r="C204" s="23" t="s">
        <v>14</v>
      </c>
      <c r="D204" s="82">
        <f t="shared" si="20"/>
        <v>1291000</v>
      </c>
      <c r="E204" s="82">
        <f t="shared" si="20"/>
        <v>742100</v>
      </c>
      <c r="F204" s="82">
        <f t="shared" si="20"/>
        <v>0</v>
      </c>
      <c r="G204" s="80">
        <f t="shared" si="18"/>
        <v>2033100</v>
      </c>
      <c r="H204" s="27"/>
      <c r="I204" s="27"/>
      <c r="J204" s="27"/>
      <c r="K204" s="27"/>
      <c r="L204" s="27"/>
      <c r="M204" s="26"/>
    </row>
    <row r="205" spans="3:13" s="59" customFormat="1" ht="23.25" customHeight="1" x14ac:dyDescent="0.35">
      <c r="C205" s="23" t="s">
        <v>175</v>
      </c>
      <c r="D205" s="141">
        <f t="shared" si="20"/>
        <v>52000</v>
      </c>
      <c r="E205" s="141">
        <f t="shared" si="20"/>
        <v>44339.25</v>
      </c>
      <c r="F205" s="141">
        <f t="shared" si="20"/>
        <v>2936.86</v>
      </c>
      <c r="G205" s="80">
        <f t="shared" si="18"/>
        <v>99276.11</v>
      </c>
      <c r="H205" s="27"/>
      <c r="I205" s="27"/>
      <c r="J205" s="27"/>
      <c r="K205" s="27"/>
      <c r="L205" s="27"/>
      <c r="M205" s="26"/>
    </row>
    <row r="206" spans="3:13" s="59" customFormat="1" ht="22.5" customHeight="1" x14ac:dyDescent="0.35">
      <c r="C206" s="143" t="s">
        <v>547</v>
      </c>
      <c r="D206" s="142">
        <f>SUM(D199:D205)</f>
        <v>1957943.93</v>
      </c>
      <c r="E206" s="142">
        <f>SUM(E199:E205)</f>
        <v>1079439.25</v>
      </c>
      <c r="F206" s="142">
        <f>SUM(F199:F205)</f>
        <v>233644.86</v>
      </c>
      <c r="G206" s="144">
        <f t="shared" si="18"/>
        <v>3271028.0399999996</v>
      </c>
      <c r="H206" s="27"/>
      <c r="I206" s="27"/>
      <c r="J206" s="27"/>
      <c r="K206" s="27"/>
      <c r="L206" s="27"/>
      <c r="M206" s="26"/>
    </row>
    <row r="207" spans="3:13" s="59" customFormat="1" ht="26.25" customHeight="1" thickBot="1" x14ac:dyDescent="0.4">
      <c r="C207" s="147" t="s">
        <v>545</v>
      </c>
      <c r="D207" s="84">
        <f>D206*0.07</f>
        <v>137056.07510000002</v>
      </c>
      <c r="E207" s="84">
        <f t="shared" ref="E207:G207" si="21">E206*0.07</f>
        <v>75560.747500000012</v>
      </c>
      <c r="F207" s="84">
        <f t="shared" si="21"/>
        <v>16355.1402</v>
      </c>
      <c r="G207" s="148">
        <f t="shared" si="21"/>
        <v>228971.96279999998</v>
      </c>
      <c r="H207" s="35"/>
      <c r="I207" s="35"/>
      <c r="J207" s="35"/>
      <c r="K207" s="35"/>
      <c r="L207" s="60"/>
      <c r="M207" s="57"/>
    </row>
    <row r="208" spans="3:13" s="59" customFormat="1" ht="23.25" customHeight="1" thickBot="1" x14ac:dyDescent="0.4">
      <c r="C208" s="145" t="s">
        <v>546</v>
      </c>
      <c r="D208" s="146">
        <f>SUM(D206:D207)</f>
        <v>2095000.0051</v>
      </c>
      <c r="E208" s="146">
        <f t="shared" ref="E208:G208" si="22">SUM(E206:E207)</f>
        <v>1154999.9975000001</v>
      </c>
      <c r="F208" s="146">
        <f t="shared" si="22"/>
        <v>250000.00019999998</v>
      </c>
      <c r="G208" s="83">
        <f t="shared" si="22"/>
        <v>3500000.0027999994</v>
      </c>
      <c r="H208" s="35"/>
      <c r="I208" s="35"/>
      <c r="J208" s="35"/>
      <c r="K208" s="35"/>
      <c r="L208" s="60"/>
      <c r="M208" s="57"/>
    </row>
    <row r="209" spans="3:14" ht="15.75" customHeight="1" x14ac:dyDescent="0.35">
      <c r="L209" s="61"/>
    </row>
    <row r="210" spans="3:14" ht="15.75" customHeight="1" x14ac:dyDescent="0.35">
      <c r="H210" s="42"/>
      <c r="I210" s="42"/>
      <c r="L210" s="61"/>
    </row>
    <row r="211" spans="3:14" ht="15.75" customHeight="1" x14ac:dyDescent="0.35">
      <c r="H211" s="42"/>
      <c r="I211" s="42"/>
      <c r="L211" s="59"/>
    </row>
    <row r="212" spans="3:14" ht="40.5" customHeight="1" x14ac:dyDescent="0.35">
      <c r="H212" s="42"/>
      <c r="I212" s="42"/>
      <c r="L212" s="62"/>
    </row>
    <row r="213" spans="3:14" ht="24.75" customHeight="1" x14ac:dyDescent="0.35">
      <c r="H213" s="42"/>
      <c r="I213" s="42"/>
      <c r="L213" s="62"/>
    </row>
    <row r="214" spans="3:14" ht="41.25" customHeight="1" x14ac:dyDescent="0.35">
      <c r="H214" s="14"/>
      <c r="I214" s="42"/>
      <c r="L214" s="62"/>
    </row>
    <row r="215" spans="3:14" ht="51.75" customHeight="1" x14ac:dyDescent="0.35">
      <c r="H215" s="14"/>
      <c r="I215" s="42"/>
      <c r="L215" s="62"/>
      <c r="N215" s="56"/>
    </row>
    <row r="216" spans="3:14" ht="42" customHeight="1" x14ac:dyDescent="0.35">
      <c r="H216" s="42"/>
      <c r="I216" s="42"/>
      <c r="L216" s="62"/>
      <c r="N216" s="56"/>
    </row>
    <row r="217" spans="3:14" s="57" customFormat="1" ht="42" customHeight="1" x14ac:dyDescent="0.35">
      <c r="C217" s="56"/>
      <c r="G217" s="56"/>
      <c r="H217" s="59"/>
      <c r="I217" s="42"/>
      <c r="J217" s="56"/>
      <c r="K217" s="56"/>
      <c r="L217" s="62"/>
      <c r="M217" s="56"/>
    </row>
    <row r="218" spans="3:14" s="57" customFormat="1" ht="42" customHeight="1" x14ac:dyDescent="0.35">
      <c r="C218" s="56"/>
      <c r="G218" s="56"/>
      <c r="H218" s="56"/>
      <c r="I218" s="42"/>
      <c r="J218" s="56"/>
      <c r="K218" s="56"/>
      <c r="L218" s="56"/>
      <c r="M218" s="56"/>
    </row>
    <row r="219" spans="3:14" s="57" customFormat="1" ht="63.75" customHeight="1" x14ac:dyDescent="0.35">
      <c r="C219" s="56"/>
      <c r="G219" s="56"/>
      <c r="H219" s="56"/>
      <c r="I219" s="61"/>
      <c r="J219" s="59"/>
      <c r="K219" s="59"/>
      <c r="L219" s="56"/>
      <c r="M219" s="56"/>
    </row>
    <row r="220" spans="3:14" s="57" customFormat="1" ht="42" customHeight="1" x14ac:dyDescent="0.35">
      <c r="C220" s="56"/>
      <c r="G220" s="56"/>
      <c r="H220" s="56"/>
      <c r="I220" s="56"/>
      <c r="J220" s="56"/>
      <c r="K220" s="56"/>
      <c r="L220" s="56"/>
      <c r="M220" s="61"/>
    </row>
    <row r="221" spans="3:14" ht="23.25" customHeight="1" x14ac:dyDescent="0.35">
      <c r="N221" s="56"/>
    </row>
    <row r="222" spans="3:14" ht="27.75" customHeight="1" x14ac:dyDescent="0.35">
      <c r="L222" s="59"/>
      <c r="N222" s="56"/>
    </row>
    <row r="223" spans="3:14" ht="55.5" customHeight="1" x14ac:dyDescent="0.35">
      <c r="N223" s="56"/>
    </row>
    <row r="224" spans="3:14" ht="57.75" customHeight="1" x14ac:dyDescent="0.35">
      <c r="M224" s="59"/>
      <c r="N224" s="56"/>
    </row>
    <row r="225" spans="3:14" ht="21.75" customHeight="1" x14ac:dyDescent="0.35">
      <c r="N225" s="56"/>
    </row>
    <row r="226" spans="3:14" ht="49.5" customHeight="1" x14ac:dyDescent="0.35">
      <c r="N226" s="56"/>
    </row>
    <row r="227" spans="3:14" ht="28.5" customHeight="1" x14ac:dyDescent="0.35">
      <c r="N227" s="56"/>
    </row>
    <row r="228" spans="3:14" ht="28.5" customHeight="1" x14ac:dyDescent="0.35">
      <c r="N228" s="56"/>
    </row>
    <row r="229" spans="3:14" ht="28.5" customHeight="1" x14ac:dyDescent="0.35">
      <c r="N229" s="56"/>
    </row>
    <row r="230" spans="3:14" ht="23.25" customHeight="1" x14ac:dyDescent="0.35">
      <c r="N230" s="61"/>
    </row>
    <row r="231" spans="3:14" ht="43.5" customHeight="1" x14ac:dyDescent="0.35">
      <c r="N231" s="61"/>
    </row>
    <row r="232" spans="3:14" ht="55.5" customHeight="1" x14ac:dyDescent="0.35">
      <c r="N232" s="56"/>
    </row>
    <row r="233" spans="3:14" ht="42.75" customHeight="1" x14ac:dyDescent="0.35">
      <c r="N233" s="61"/>
    </row>
    <row r="234" spans="3:14" ht="21.75" customHeight="1" x14ac:dyDescent="0.35">
      <c r="N234" s="61"/>
    </row>
    <row r="235" spans="3:14" ht="21.75" customHeight="1" x14ac:dyDescent="0.35">
      <c r="N235" s="61"/>
    </row>
    <row r="236" spans="3:14" s="59" customFormat="1" ht="23.25" customHeight="1" x14ac:dyDescent="0.35">
      <c r="C236" s="56"/>
      <c r="D236" s="57"/>
      <c r="E236" s="57"/>
      <c r="F236" s="57"/>
      <c r="G236" s="56"/>
      <c r="H236" s="56"/>
      <c r="I236" s="56"/>
      <c r="J236" s="56"/>
      <c r="K236" s="56"/>
      <c r="L236" s="56"/>
      <c r="M236" s="56"/>
    </row>
    <row r="237" spans="3:14" ht="23.25" customHeight="1" x14ac:dyDescent="0.35"/>
    <row r="238" spans="3:14" ht="21.75" customHeight="1" x14ac:dyDescent="0.35"/>
    <row r="239" spans="3:14" ht="16.5" customHeight="1" x14ac:dyDescent="0.35"/>
    <row r="240" spans="3:14" ht="29.25" customHeight="1" x14ac:dyDescent="0.35"/>
    <row r="241" ht="24.75" customHeight="1" x14ac:dyDescent="0.35"/>
    <row r="242" ht="33" customHeight="1" x14ac:dyDescent="0.35"/>
    <row r="244" ht="15" customHeight="1" x14ac:dyDescent="0.35"/>
    <row r="245" ht="25.5" customHeight="1" x14ac:dyDescent="0.35"/>
  </sheetData>
  <sheetProtection sheet="1" insertColumns="0" insertRows="0" deleteRows="0"/>
  <mergeCells count="27">
    <mergeCell ref="C129:G129"/>
    <mergeCell ref="B140:G140"/>
    <mergeCell ref="C141:G141"/>
    <mergeCell ref="C62:G62"/>
    <mergeCell ref="C1:F1"/>
    <mergeCell ref="B5:G5"/>
    <mergeCell ref="C6:G6"/>
    <mergeCell ref="B50:G50"/>
    <mergeCell ref="C17:G17"/>
    <mergeCell ref="C28:G28"/>
    <mergeCell ref="C38:G38"/>
    <mergeCell ref="D197:D198"/>
    <mergeCell ref="E197:E198"/>
    <mergeCell ref="F197:F198"/>
    <mergeCell ref="C2:E2"/>
    <mergeCell ref="C84:G84"/>
    <mergeCell ref="B95:G95"/>
    <mergeCell ref="C185:G185"/>
    <mergeCell ref="G197:G198"/>
    <mergeCell ref="C163:G163"/>
    <mergeCell ref="C174:G174"/>
    <mergeCell ref="C152:G152"/>
    <mergeCell ref="C51:G51"/>
    <mergeCell ref="C96:G96"/>
    <mergeCell ref="C107:G107"/>
    <mergeCell ref="C118:G118"/>
    <mergeCell ref="C196:G196"/>
  </mergeCells>
  <conditionalFormatting sqref="G15">
    <cfRule type="cellIs" dxfId="22" priority="18" operator="notEqual">
      <formula>$G$7</formula>
    </cfRule>
  </conditionalFormatting>
  <conditionalFormatting sqref="G26">
    <cfRule type="cellIs" dxfId="21" priority="17" operator="notEqual">
      <formula>$G$18</formula>
    </cfRule>
  </conditionalFormatting>
  <conditionalFormatting sqref="G37">
    <cfRule type="cellIs" dxfId="20" priority="16" operator="notEqual">
      <formula>$G$29</formula>
    </cfRule>
  </conditionalFormatting>
  <conditionalFormatting sqref="G48">
    <cfRule type="cellIs" dxfId="19" priority="15" operator="notEqual">
      <formula>$G$40</formula>
    </cfRule>
  </conditionalFormatting>
  <conditionalFormatting sqref="G60">
    <cfRule type="cellIs" dxfId="18" priority="14" operator="notEqual">
      <formula>$G$52</formula>
    </cfRule>
  </conditionalFormatting>
  <conditionalFormatting sqref="G71">
    <cfRule type="cellIs" dxfId="17" priority="13" operator="notEqual">
      <formula>$G$63</formula>
    </cfRule>
  </conditionalFormatting>
  <conditionalFormatting sqref="G82">
    <cfRule type="cellIs" dxfId="16" priority="12" operator="notEqual">
      <formula>$G$74</formula>
    </cfRule>
  </conditionalFormatting>
  <conditionalFormatting sqref="G93">
    <cfRule type="cellIs" dxfId="15" priority="11" operator="notEqual">
      <formula>$G$85</formula>
    </cfRule>
  </conditionalFormatting>
  <conditionalFormatting sqref="G105">
    <cfRule type="cellIs" dxfId="14" priority="10" operator="notEqual">
      <formula>$G$97</formula>
    </cfRule>
  </conditionalFormatting>
  <conditionalFormatting sqref="G116">
    <cfRule type="cellIs" dxfId="13" priority="9" operator="notEqual">
      <formula>$G$108</formula>
    </cfRule>
  </conditionalFormatting>
  <conditionalFormatting sqref="G127">
    <cfRule type="cellIs" dxfId="12" priority="8" operator="notEqual">
      <formula>$G$119</formula>
    </cfRule>
  </conditionalFormatting>
  <conditionalFormatting sqref="G138">
    <cfRule type="cellIs" dxfId="11" priority="7" operator="notEqual">
      <formula>$G$130</formula>
    </cfRule>
  </conditionalFormatting>
  <conditionalFormatting sqref="G150">
    <cfRule type="cellIs" dxfId="10" priority="6" operator="notEqual">
      <formula>$G$142</formula>
    </cfRule>
  </conditionalFormatting>
  <conditionalFormatting sqref="G161">
    <cfRule type="cellIs" dxfId="9" priority="5" operator="notEqual">
      <formula>$G$153</formula>
    </cfRule>
  </conditionalFormatting>
  <conditionalFormatting sqref="G172">
    <cfRule type="cellIs" dxfId="8" priority="4" operator="notEqual">
      <formula>$G$153</formula>
    </cfRule>
  </conditionalFormatting>
  <conditionalFormatting sqref="G183">
    <cfRule type="cellIs" dxfId="7" priority="3" operator="notEqual">
      <formula>$G$175</formula>
    </cfRule>
  </conditionalFormatting>
  <conditionalFormatting sqref="G194">
    <cfRule type="cellIs" dxfId="6" priority="2" operator="notEqual">
      <formula>$G$186</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4 C25 C36 C47 C59 C70 C81 C92 C104 C115 C126 C137 C149 C160 C171 C182 C205 C193"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3 C24 C35 C46 C58 C69 C80 C91 C103 C114 C125 C136 C148 C159 C170 C181 C204 C192" xr:uid="{9DD30DAD-252C-43C8-B2D2-D70E24558917}"/>
    <dataValidation allowBlank="1" showInputMessage="1" showErrorMessage="1" prompt="Services contracted by an organization which follow the normal procurement processes." sqref="C11 C22 C33 C44 C56 C67 C78 C89 C101 C112 C123 C134 C146 C157 C168 C179 C202 C190" xr:uid="{D2D4883A-DF6E-4599-89E1-C25704DD6B71}"/>
    <dataValidation allowBlank="1" showInputMessage="1" showErrorMessage="1" prompt="Includes staff and non-staff travel paid for by the organization directly related to a project." sqref="C12 C23 C34 C45 C57 C68 C79 C90 C102 C113 C124 C135 C147 C158 C169 C180 C203 C191"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0 C21 C32 C43 C55 C66 C77 C88 C100 C111 C122 C133 C145 C156 C167 C178 C201 C189"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9 C20 C31 C42 C54 C65 C76 C87 C99 C110 C121 C132 C144 C155 C166 C177 C200 C188" xr:uid="{F098AF50-6738-49DD-B927-47F3EEE74261}"/>
    <dataValidation allowBlank="1" showInputMessage="1" showErrorMessage="1" prompt="Includes all related staff and temporary staff costs including base salary, post adjustment and all staff entitlements." sqref="C8 C19 C30 C41 C53 C64 C75 C86 C98 C109 C120 C131 C143 C154 C165 C176 C199 C187" xr:uid="{340B5EBB-3C3E-458C-BC5F-57C720FFB61A}"/>
    <dataValidation allowBlank="1" showInputMessage="1" showErrorMessage="1" prompt="Output totals must match the original total from Table 1, and will show as red if not. " sqref="G15" xr:uid="{CB4E1972-F42E-40FE-9670-1760DDE11E59}"/>
  </dataValidations>
  <pageMargins left="0.7" right="0.7" top="0.75" bottom="0.75" header="0.3" footer="0.3"/>
  <pageSetup scale="74" orientation="landscape" r:id="rId1"/>
  <rowBreaks count="1" manualBreakCount="1">
    <brk id="61" max="16383" man="1"/>
  </rowBreaks>
  <ignoredErrors>
    <ignoredError sqref="E4:F4 D197:F198"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Budget Table'!$G$191</xm:f>
            <x14:dxf>
              <font>
                <color rgb="FF9C0006"/>
              </font>
              <fill>
                <patternFill>
                  <bgColor rgb="FFFFC7CE"/>
                </patternFill>
              </fill>
            </x14:dxf>
          </x14:cfRule>
          <xm:sqref>G208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F16"/>
  <sheetViews>
    <sheetView showGridLines="0" workbookViewId="0"/>
  </sheetViews>
  <sheetFormatPr defaultColWidth="8.81640625" defaultRowHeight="14.5" x14ac:dyDescent="0.35"/>
  <cols>
    <col min="2" max="2" width="73.36328125" customWidth="1"/>
  </cols>
  <sheetData>
    <row r="1" spans="2:6" ht="15" thickBot="1" x14ac:dyDescent="0.4"/>
    <row r="2" spans="2:6" ht="15" thickBot="1" x14ac:dyDescent="0.4">
      <c r="B2" s="153" t="s">
        <v>26</v>
      </c>
      <c r="C2" s="1"/>
      <c r="D2" s="1"/>
      <c r="E2" s="1"/>
      <c r="F2" s="1"/>
    </row>
    <row r="3" spans="2:6" x14ac:dyDescent="0.35">
      <c r="B3" s="154"/>
    </row>
    <row r="4" spans="2:6" ht="30.75" customHeight="1" x14ac:dyDescent="0.35">
      <c r="B4" s="155" t="s">
        <v>19</v>
      </c>
    </row>
    <row r="5" spans="2:6" ht="30.75" customHeight="1" x14ac:dyDescent="0.35">
      <c r="B5" s="155"/>
    </row>
    <row r="6" spans="2:6" ht="58" x14ac:dyDescent="0.35">
      <c r="B6" s="155" t="s">
        <v>20</v>
      </c>
    </row>
    <row r="7" spans="2:6" x14ac:dyDescent="0.35">
      <c r="B7" s="155"/>
    </row>
    <row r="8" spans="2:6" ht="58" x14ac:dyDescent="0.35">
      <c r="B8" s="155" t="s">
        <v>21</v>
      </c>
    </row>
    <row r="9" spans="2:6" x14ac:dyDescent="0.35">
      <c r="B9" s="155"/>
    </row>
    <row r="10" spans="2:6" ht="58" x14ac:dyDescent="0.35">
      <c r="B10" s="155" t="s">
        <v>22</v>
      </c>
    </row>
    <row r="11" spans="2:6" x14ac:dyDescent="0.35">
      <c r="B11" s="155"/>
    </row>
    <row r="12" spans="2:6" ht="29" x14ac:dyDescent="0.35">
      <c r="B12" s="155" t="s">
        <v>23</v>
      </c>
    </row>
    <row r="13" spans="2:6" x14ac:dyDescent="0.35">
      <c r="B13" s="155"/>
    </row>
    <row r="14" spans="2:6" ht="58" x14ac:dyDescent="0.35">
      <c r="B14" s="155" t="s">
        <v>24</v>
      </c>
    </row>
    <row r="15" spans="2:6" x14ac:dyDescent="0.35">
      <c r="B15" s="155"/>
    </row>
    <row r="16" spans="2:6" ht="44" thickBot="1" x14ac:dyDescent="0.4">
      <c r="B16" s="156" t="s">
        <v>25</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1:D47"/>
  <sheetViews>
    <sheetView showGridLines="0" showZeros="0" topLeftCell="A9" zoomScale="80" zoomScaleNormal="80" zoomScaleSheetLayoutView="70" workbookViewId="0"/>
  </sheetViews>
  <sheetFormatPr defaultColWidth="8.81640625" defaultRowHeight="14.5" x14ac:dyDescent="0.35"/>
  <cols>
    <col min="2" max="2" width="61.81640625" customWidth="1"/>
    <col min="4" max="4" width="17.81640625" customWidth="1"/>
  </cols>
  <sheetData>
    <row r="1" spans="2:4" ht="15" thickBot="1" x14ac:dyDescent="0.4"/>
    <row r="2" spans="2:4" x14ac:dyDescent="0.35">
      <c r="B2" s="313" t="s">
        <v>552</v>
      </c>
      <c r="C2" s="314"/>
      <c r="D2" s="315"/>
    </row>
    <row r="3" spans="2:4" ht="15" thickBot="1" x14ac:dyDescent="0.4">
      <c r="B3" s="316"/>
      <c r="C3" s="317"/>
      <c r="D3" s="318"/>
    </row>
    <row r="4" spans="2:4" ht="15" thickBot="1" x14ac:dyDescent="0.4"/>
    <row r="5" spans="2:4" x14ac:dyDescent="0.35">
      <c r="B5" s="304" t="s">
        <v>179</v>
      </c>
      <c r="C5" s="305"/>
      <c r="D5" s="306"/>
    </row>
    <row r="6" spans="2:4" ht="15" thickBot="1" x14ac:dyDescent="0.4">
      <c r="B6" s="307"/>
      <c r="C6" s="308"/>
      <c r="D6" s="309"/>
    </row>
    <row r="7" spans="2:4" x14ac:dyDescent="0.35">
      <c r="B7" s="92" t="s">
        <v>189</v>
      </c>
      <c r="C7" s="302">
        <f>SUM('1) Budget Table'!D15:F15,'1) Budget Table'!D25:F25,'1) Budget Table'!D35:F35,'1) Budget Table'!D45:F45)</f>
        <v>1143191.96</v>
      </c>
      <c r="D7" s="303"/>
    </row>
    <row r="8" spans="2:4" x14ac:dyDescent="0.35">
      <c r="B8" s="92" t="s">
        <v>536</v>
      </c>
      <c r="C8" s="300">
        <f>SUM(D10:D14)</f>
        <v>0</v>
      </c>
      <c r="D8" s="301"/>
    </row>
    <row r="9" spans="2:4" x14ac:dyDescent="0.35">
      <c r="B9" s="93" t="s">
        <v>530</v>
      </c>
      <c r="C9" s="94" t="s">
        <v>531</v>
      </c>
      <c r="D9" s="95" t="s">
        <v>532</v>
      </c>
    </row>
    <row r="10" spans="2:4" ht="35.25" customHeight="1" x14ac:dyDescent="0.35">
      <c r="B10" s="118"/>
      <c r="C10" s="97"/>
      <c r="D10" s="98">
        <f>$C$7*C10</f>
        <v>0</v>
      </c>
    </row>
    <row r="11" spans="2:4" ht="35.25" customHeight="1" x14ac:dyDescent="0.35">
      <c r="B11" s="118"/>
      <c r="C11" s="97"/>
      <c r="D11" s="98">
        <f>C7*C11</f>
        <v>0</v>
      </c>
    </row>
    <row r="12" spans="2:4" ht="35.25" customHeight="1" x14ac:dyDescent="0.35">
      <c r="B12" s="119"/>
      <c r="C12" s="97"/>
      <c r="D12" s="98">
        <f>C7*C12</f>
        <v>0</v>
      </c>
    </row>
    <row r="13" spans="2:4" ht="35.25" customHeight="1" x14ac:dyDescent="0.35">
      <c r="B13" s="119"/>
      <c r="C13" s="97"/>
      <c r="D13" s="98">
        <f>C7*C13</f>
        <v>0</v>
      </c>
    </row>
    <row r="14" spans="2:4" ht="35.25" customHeight="1" thickBot="1" x14ac:dyDescent="0.4">
      <c r="B14" s="120"/>
      <c r="C14" s="97"/>
      <c r="D14" s="102">
        <f>C7*C14</f>
        <v>0</v>
      </c>
    </row>
    <row r="15" spans="2:4" ht="15" thickBot="1" x14ac:dyDescent="0.4"/>
    <row r="16" spans="2:4" x14ac:dyDescent="0.35">
      <c r="B16" s="304" t="s">
        <v>533</v>
      </c>
      <c r="C16" s="305"/>
      <c r="D16" s="306"/>
    </row>
    <row r="17" spans="2:4" ht="15" thickBot="1" x14ac:dyDescent="0.4">
      <c r="B17" s="310"/>
      <c r="C17" s="311"/>
      <c r="D17" s="312"/>
    </row>
    <row r="18" spans="2:4" x14ac:dyDescent="0.35">
      <c r="B18" s="92" t="s">
        <v>189</v>
      </c>
      <c r="C18" s="302">
        <f>SUM('1) Budget Table'!D57:F57,'1) Budget Table'!D67:F67,'1) Budget Table'!D77:F77,'1) Budget Table'!D87:F87)</f>
        <v>1412100</v>
      </c>
      <c r="D18" s="303"/>
    </row>
    <row r="19" spans="2:4" x14ac:dyDescent="0.35">
      <c r="B19" s="92" t="s">
        <v>536</v>
      </c>
      <c r="C19" s="300">
        <f>SUM(D21:D25)</f>
        <v>0</v>
      </c>
      <c r="D19" s="301"/>
    </row>
    <row r="20" spans="2:4" x14ac:dyDescent="0.35">
      <c r="B20" s="93" t="s">
        <v>530</v>
      </c>
      <c r="C20" s="94" t="s">
        <v>531</v>
      </c>
      <c r="D20" s="95" t="s">
        <v>532</v>
      </c>
    </row>
    <row r="21" spans="2:4" ht="35.25" customHeight="1" x14ac:dyDescent="0.35">
      <c r="B21" s="96"/>
      <c r="C21" s="97"/>
      <c r="D21" s="98">
        <f>$C$18*C21</f>
        <v>0</v>
      </c>
    </row>
    <row r="22" spans="2:4" ht="35.25" customHeight="1" x14ac:dyDescent="0.35">
      <c r="B22" s="99"/>
      <c r="C22" s="97"/>
      <c r="D22" s="98">
        <f>$C$18*C22</f>
        <v>0</v>
      </c>
    </row>
    <row r="23" spans="2:4" ht="35.25" customHeight="1" x14ac:dyDescent="0.35">
      <c r="B23" s="100"/>
      <c r="C23" s="97"/>
      <c r="D23" s="98">
        <f>$C$18*C23</f>
        <v>0</v>
      </c>
    </row>
    <row r="24" spans="2:4" ht="35.25" customHeight="1" x14ac:dyDescent="0.35">
      <c r="B24" s="100"/>
      <c r="C24" s="97"/>
      <c r="D24" s="98">
        <f>$C$18*C24</f>
        <v>0</v>
      </c>
    </row>
    <row r="25" spans="2:4" ht="35.25" customHeight="1" thickBot="1" x14ac:dyDescent="0.4">
      <c r="B25" s="101"/>
      <c r="C25" s="97"/>
      <c r="D25" s="98">
        <f>$C$18*C25</f>
        <v>0</v>
      </c>
    </row>
    <row r="26" spans="2:4" ht="15" thickBot="1" x14ac:dyDescent="0.4"/>
    <row r="27" spans="2:4" x14ac:dyDescent="0.35">
      <c r="B27" s="304" t="s">
        <v>534</v>
      </c>
      <c r="C27" s="305"/>
      <c r="D27" s="306"/>
    </row>
    <row r="28" spans="2:4" ht="15" thickBot="1" x14ac:dyDescent="0.4">
      <c r="B28" s="307"/>
      <c r="C28" s="308"/>
      <c r="D28" s="309"/>
    </row>
    <row r="29" spans="2:4" x14ac:dyDescent="0.35">
      <c r="B29" s="92" t="s">
        <v>189</v>
      </c>
      <c r="C29" s="302">
        <f>SUM('1) Budget Table'!D99:F99,'1) Budget Table'!D109:F109,'1) Budget Table'!D119:F119,'1) Budget Table'!D129:F129)</f>
        <v>0</v>
      </c>
      <c r="D29" s="303"/>
    </row>
    <row r="30" spans="2:4" x14ac:dyDescent="0.35">
      <c r="B30" s="92" t="s">
        <v>536</v>
      </c>
      <c r="C30" s="300">
        <f>SUM(D32:D36)</f>
        <v>0</v>
      </c>
      <c r="D30" s="301"/>
    </row>
    <row r="31" spans="2:4" x14ac:dyDescent="0.35">
      <c r="B31" s="93" t="s">
        <v>530</v>
      </c>
      <c r="C31" s="94" t="s">
        <v>531</v>
      </c>
      <c r="D31" s="95" t="s">
        <v>532</v>
      </c>
    </row>
    <row r="32" spans="2:4" ht="35.25" customHeight="1" x14ac:dyDescent="0.35">
      <c r="B32" s="96"/>
      <c r="C32" s="97"/>
      <c r="D32" s="98">
        <f>$C$29*C32</f>
        <v>0</v>
      </c>
    </row>
    <row r="33" spans="2:4" ht="35.25" customHeight="1" x14ac:dyDescent="0.35">
      <c r="B33" s="99"/>
      <c r="C33" s="97"/>
      <c r="D33" s="98">
        <f>$C$29*C33</f>
        <v>0</v>
      </c>
    </row>
    <row r="34" spans="2:4" ht="35.25" customHeight="1" x14ac:dyDescent="0.35">
      <c r="B34" s="100"/>
      <c r="C34" s="97"/>
      <c r="D34" s="98">
        <f>$C$29*C34</f>
        <v>0</v>
      </c>
    </row>
    <row r="35" spans="2:4" ht="35.25" customHeight="1" x14ac:dyDescent="0.35">
      <c r="B35" s="100"/>
      <c r="C35" s="97"/>
      <c r="D35" s="98">
        <f>$C$29*C35</f>
        <v>0</v>
      </c>
    </row>
    <row r="36" spans="2:4" ht="35.25" customHeight="1" thickBot="1" x14ac:dyDescent="0.4">
      <c r="B36" s="101"/>
      <c r="C36" s="97"/>
      <c r="D36" s="98">
        <f>$C$29*C36</f>
        <v>0</v>
      </c>
    </row>
    <row r="37" spans="2:4" ht="15" thickBot="1" x14ac:dyDescent="0.4"/>
    <row r="38" spans="2:4" x14ac:dyDescent="0.35">
      <c r="B38" s="304" t="s">
        <v>535</v>
      </c>
      <c r="C38" s="305"/>
      <c r="D38" s="306"/>
    </row>
    <row r="39" spans="2:4" ht="15" thickBot="1" x14ac:dyDescent="0.4">
      <c r="B39" s="307"/>
      <c r="C39" s="308"/>
      <c r="D39" s="309"/>
    </row>
    <row r="40" spans="2:4" x14ac:dyDescent="0.35">
      <c r="B40" s="92" t="s">
        <v>189</v>
      </c>
      <c r="C40" s="302">
        <f>SUM('1) Budget Table'!D141:F141,'1) Budget Table'!D151:F151,'1) Budget Table'!D161:F161,'1) Budget Table'!D171:F171)</f>
        <v>0</v>
      </c>
      <c r="D40" s="303"/>
    </row>
    <row r="41" spans="2:4" x14ac:dyDescent="0.35">
      <c r="B41" s="92" t="s">
        <v>536</v>
      </c>
      <c r="C41" s="300">
        <f>SUM(D43:D47)</f>
        <v>0</v>
      </c>
      <c r="D41" s="301"/>
    </row>
    <row r="42" spans="2:4" x14ac:dyDescent="0.35">
      <c r="B42" s="93" t="s">
        <v>530</v>
      </c>
      <c r="C42" s="94" t="s">
        <v>531</v>
      </c>
      <c r="D42" s="95" t="s">
        <v>532</v>
      </c>
    </row>
    <row r="43" spans="2:4" ht="35.25" customHeight="1" x14ac:dyDescent="0.35">
      <c r="B43" s="96"/>
      <c r="C43" s="97"/>
      <c r="D43" s="98">
        <f>$C$40*C43</f>
        <v>0</v>
      </c>
    </row>
    <row r="44" spans="2:4" ht="35.25" customHeight="1" x14ac:dyDescent="0.35">
      <c r="B44" s="99"/>
      <c r="C44" s="97"/>
      <c r="D44" s="98">
        <f>$C$40*C44</f>
        <v>0</v>
      </c>
    </row>
    <row r="45" spans="2:4" ht="35.25" customHeight="1" x14ac:dyDescent="0.35">
      <c r="B45" s="100"/>
      <c r="C45" s="97"/>
      <c r="D45" s="98">
        <f>$C$40*C45</f>
        <v>0</v>
      </c>
    </row>
    <row r="46" spans="2:4" ht="35.25" customHeight="1" x14ac:dyDescent="0.35">
      <c r="B46" s="100"/>
      <c r="C46" s="97"/>
      <c r="D46" s="98">
        <f>$C$40*C46</f>
        <v>0</v>
      </c>
    </row>
    <row r="47" spans="2:4" ht="35.25" customHeight="1" thickBot="1" x14ac:dyDescent="0.4">
      <c r="B47" s="101"/>
      <c r="C47" s="97"/>
      <c r="D47" s="102">
        <f>$C$40*C47</f>
        <v>0</v>
      </c>
    </row>
  </sheetData>
  <sheetProtection sheet="1" objects="1" scenarios="1"/>
  <mergeCells count="17">
    <mergeCell ref="B2:D3"/>
    <mergeCell ref="C7:D7"/>
    <mergeCell ref="B6:D6"/>
    <mergeCell ref="B5:D5"/>
    <mergeCell ref="C8:D8"/>
    <mergeCell ref="C19:D19"/>
    <mergeCell ref="C30:D30"/>
    <mergeCell ref="B16:D16"/>
    <mergeCell ref="B17:D17"/>
    <mergeCell ref="C18:D18"/>
    <mergeCell ref="B27:D27"/>
    <mergeCell ref="B28:D28"/>
    <mergeCell ref="C41:D41"/>
    <mergeCell ref="C29:D29"/>
    <mergeCell ref="B38:D38"/>
    <mergeCell ref="B39:D39"/>
    <mergeCell ref="C40:D40"/>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2FAA82D-1219-4AF1-90B6-46166E5347E9}">
          <x14:formula1>
            <xm:f>Sheet2!$A$1:$A$170</xm:f>
          </x14:formula1>
          <xm:sqref>B10:B14 B21:B25 B32:B36 B43:B47</xm:sqref>
        </x14:dataValidation>
        <x14:dataValidation type="list" allowBlank="1" showInputMessage="1" showErrorMessage="1" xr:uid="{0777CB22-5B10-42BE-9A12-0810C4C8B0D2}">
          <x14:formula1>
            <xm:f>Dropdowns!$A$1:$A$6</xm:f>
          </x14:formula1>
          <xm:sqref>C10:C14 C21:C25 C32:C36 C43:C47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G25"/>
  <sheetViews>
    <sheetView showGridLines="0" topLeftCell="A10" zoomScale="113" zoomScaleNormal="80" workbookViewId="0">
      <selection activeCell="E17" sqref="E17"/>
    </sheetView>
  </sheetViews>
  <sheetFormatPr defaultColWidth="8.81640625" defaultRowHeight="14.5" x14ac:dyDescent="0.35"/>
  <cols>
    <col min="1" max="1" width="12.453125" customWidth="1"/>
    <col min="2" max="2" width="20.453125" customWidth="1"/>
    <col min="3" max="5" width="25.453125" customWidth="1"/>
    <col min="6" max="6" width="24.453125" customWidth="1"/>
    <col min="7" max="7" width="18.453125" customWidth="1"/>
    <col min="8" max="8" width="21.6328125" customWidth="1"/>
    <col min="9" max="10" width="15.81640625" bestFit="1" customWidth="1"/>
    <col min="11" max="11" width="11.1796875" bestFit="1" customWidth="1"/>
  </cols>
  <sheetData>
    <row r="1" spans="2:6" ht="15" thickBot="1" x14ac:dyDescent="0.4"/>
    <row r="2" spans="2:6" s="85" customFormat="1" ht="15.5" x14ac:dyDescent="0.35">
      <c r="B2" s="320" t="s">
        <v>63</v>
      </c>
      <c r="C2" s="321"/>
      <c r="D2" s="321"/>
      <c r="E2" s="321"/>
      <c r="F2" s="322"/>
    </row>
    <row r="3" spans="2:6" s="85" customFormat="1" ht="16" thickBot="1" x14ac:dyDescent="0.4">
      <c r="B3" s="323"/>
      <c r="C3" s="324"/>
      <c r="D3" s="324"/>
      <c r="E3" s="324"/>
      <c r="F3" s="325"/>
    </row>
    <row r="4" spans="2:6" s="85" customFormat="1" ht="16" thickBot="1" x14ac:dyDescent="0.4"/>
    <row r="5" spans="2:6" s="85" customFormat="1" ht="16" thickBot="1" x14ac:dyDescent="0.4">
      <c r="B5" s="297" t="s">
        <v>18</v>
      </c>
      <c r="C5" s="298"/>
      <c r="D5" s="298"/>
      <c r="E5" s="298"/>
      <c r="F5" s="299"/>
    </row>
    <row r="6" spans="2:6" s="85" customFormat="1" ht="15.5" x14ac:dyDescent="0.35">
      <c r="B6" s="164"/>
      <c r="C6" s="326" t="str">
        <f>'1) Budget Table'!D4</f>
        <v>UNDP</v>
      </c>
      <c r="D6" s="326" t="str">
        <f>'1) Budget Table'!E4</f>
        <v>UNWOMEN</v>
      </c>
      <c r="E6" s="326" t="str">
        <f>'1) Budget Table'!F4</f>
        <v>I-WATCH</v>
      </c>
      <c r="F6" s="295" t="s">
        <v>18</v>
      </c>
    </row>
    <row r="7" spans="2:6" s="85" customFormat="1" ht="15.5" x14ac:dyDescent="0.35">
      <c r="B7" s="164"/>
      <c r="C7" s="327"/>
      <c r="D7" s="327"/>
      <c r="E7" s="327"/>
      <c r="F7" s="296"/>
    </row>
    <row r="8" spans="2:6" s="85" customFormat="1" ht="31" x14ac:dyDescent="0.35">
      <c r="B8" s="158" t="s">
        <v>10</v>
      </c>
      <c r="C8" s="165">
        <f>'2) By Category'!D199</f>
        <v>285000</v>
      </c>
      <c r="D8" s="165">
        <f>'2) By Category'!E199</f>
        <v>115500</v>
      </c>
      <c r="E8" s="165">
        <f>'2) By Category'!F199</f>
        <v>47708</v>
      </c>
      <c r="F8" s="161">
        <f t="shared" ref="F8:F15" si="0">SUM(C8:E8)</f>
        <v>448208</v>
      </c>
    </row>
    <row r="9" spans="2:6" s="85" customFormat="1" ht="46.5" x14ac:dyDescent="0.35">
      <c r="B9" s="158" t="s">
        <v>11</v>
      </c>
      <c r="C9" s="165">
        <f>'2) By Category'!D200</f>
        <v>0</v>
      </c>
      <c r="D9" s="165">
        <f>'2) By Category'!E200</f>
        <v>0</v>
      </c>
      <c r="E9" s="165">
        <f>'2) By Category'!F200</f>
        <v>0</v>
      </c>
      <c r="F9" s="162">
        <f t="shared" si="0"/>
        <v>0</v>
      </c>
    </row>
    <row r="10" spans="2:6" s="85" customFormat="1" ht="62" x14ac:dyDescent="0.35">
      <c r="B10" s="158" t="s">
        <v>12</v>
      </c>
      <c r="C10" s="165">
        <f>'2) By Category'!D201</f>
        <v>0</v>
      </c>
      <c r="D10" s="165">
        <f>'2) By Category'!E201</f>
        <v>0</v>
      </c>
      <c r="E10" s="165">
        <f>'2) By Category'!F201</f>
        <v>0</v>
      </c>
      <c r="F10" s="162">
        <f t="shared" si="0"/>
        <v>0</v>
      </c>
    </row>
    <row r="11" spans="2:6" s="85" customFormat="1" ht="31" x14ac:dyDescent="0.35">
      <c r="B11" s="160" t="s">
        <v>13</v>
      </c>
      <c r="C11" s="165">
        <f>'2) By Category'!D202</f>
        <v>231191.96</v>
      </c>
      <c r="D11" s="165">
        <f>'2) By Category'!E202</f>
        <v>120000</v>
      </c>
      <c r="E11" s="165">
        <f>'2) By Category'!F202</f>
        <v>171000</v>
      </c>
      <c r="F11" s="162">
        <f t="shared" si="0"/>
        <v>522191.95999999996</v>
      </c>
    </row>
    <row r="12" spans="2:6" s="85" customFormat="1" ht="15.5" x14ac:dyDescent="0.35">
      <c r="B12" s="158" t="s">
        <v>17</v>
      </c>
      <c r="C12" s="165">
        <f>'2) By Category'!D203</f>
        <v>98751.97</v>
      </c>
      <c r="D12" s="165">
        <f>'2) By Category'!E203</f>
        <v>57500</v>
      </c>
      <c r="E12" s="165">
        <f>'2) By Category'!F203</f>
        <v>12000</v>
      </c>
      <c r="F12" s="162">
        <f t="shared" si="0"/>
        <v>168251.97</v>
      </c>
    </row>
    <row r="13" spans="2:6" s="85" customFormat="1" ht="46.5" x14ac:dyDescent="0.35">
      <c r="B13" s="158" t="s">
        <v>14</v>
      </c>
      <c r="C13" s="165">
        <f>'2) By Category'!D204</f>
        <v>1291000</v>
      </c>
      <c r="D13" s="165">
        <f>'2) By Category'!E204</f>
        <v>742100</v>
      </c>
      <c r="E13" s="165">
        <f>'2) By Category'!F204</f>
        <v>0</v>
      </c>
      <c r="F13" s="162">
        <f t="shared" si="0"/>
        <v>2033100</v>
      </c>
    </row>
    <row r="14" spans="2:6" s="85" customFormat="1" ht="31.5" thickBot="1" x14ac:dyDescent="0.4">
      <c r="B14" s="159" t="s">
        <v>175</v>
      </c>
      <c r="C14" s="166">
        <f>'2) By Category'!D205</f>
        <v>52000</v>
      </c>
      <c r="D14" s="166">
        <f>'2) By Category'!E205</f>
        <v>44339.25</v>
      </c>
      <c r="E14" s="166">
        <f>'2) By Category'!F205</f>
        <v>2936.86</v>
      </c>
      <c r="F14" s="163">
        <f t="shared" si="0"/>
        <v>99276.11</v>
      </c>
    </row>
    <row r="15" spans="2:6" s="85" customFormat="1" ht="30" customHeight="1" x14ac:dyDescent="0.35">
      <c r="B15" s="169" t="s">
        <v>554</v>
      </c>
      <c r="C15" s="170">
        <f>SUM(C8:C14)</f>
        <v>1957943.93</v>
      </c>
      <c r="D15" s="170">
        <f>SUM(D8:D14)</f>
        <v>1079439.25</v>
      </c>
      <c r="E15" s="170">
        <f>SUM(E8:E14)</f>
        <v>233644.86</v>
      </c>
      <c r="F15" s="171">
        <f t="shared" si="0"/>
        <v>3271028.0399999996</v>
      </c>
    </row>
    <row r="16" spans="2:6" s="167" customFormat="1" ht="19.5" customHeight="1" x14ac:dyDescent="0.35">
      <c r="B16" s="168" t="s">
        <v>545</v>
      </c>
      <c r="C16" s="172">
        <f>C15*0.07</f>
        <v>137056.07510000002</v>
      </c>
      <c r="D16" s="172">
        <f t="shared" ref="D16:F16" si="1">D15*0.07</f>
        <v>75560.747500000012</v>
      </c>
      <c r="E16" s="172">
        <f t="shared" si="1"/>
        <v>16355.1402</v>
      </c>
      <c r="F16" s="172">
        <f t="shared" si="1"/>
        <v>228971.96279999998</v>
      </c>
    </row>
    <row r="17" spans="2:7" s="167" customFormat="1" ht="25.5" customHeight="1" thickBot="1" x14ac:dyDescent="0.4">
      <c r="B17" s="173" t="s">
        <v>62</v>
      </c>
      <c r="C17" s="174">
        <f>C15+C16</f>
        <v>2095000.0051</v>
      </c>
      <c r="D17" s="174">
        <f t="shared" ref="D17:F17" si="2">D15+D16</f>
        <v>1154999.9975000001</v>
      </c>
      <c r="E17" s="174">
        <f t="shared" si="2"/>
        <v>250000.00019999998</v>
      </c>
      <c r="F17" s="174">
        <f t="shared" si="2"/>
        <v>3500000.0027999994</v>
      </c>
    </row>
    <row r="18" spans="2:7" s="85" customFormat="1" ht="16" thickBot="1" x14ac:dyDescent="0.4"/>
    <row r="19" spans="2:7" s="85" customFormat="1" ht="15.75" customHeight="1" x14ac:dyDescent="0.35">
      <c r="B19" s="328" t="s">
        <v>27</v>
      </c>
      <c r="C19" s="329"/>
      <c r="D19" s="329"/>
      <c r="E19" s="329"/>
      <c r="F19" s="330"/>
      <c r="G19" s="199"/>
    </row>
    <row r="20" spans="2:7" ht="15.75" customHeight="1" x14ac:dyDescent="0.35">
      <c r="B20" s="331"/>
      <c r="C20" s="279" t="str">
        <f>'1) Budget Table'!D4</f>
        <v>UNDP</v>
      </c>
      <c r="D20" s="279" t="str">
        <f>'1) Budget Table'!E4</f>
        <v>UNWOMEN</v>
      </c>
      <c r="E20" s="279" t="str">
        <f>'1) Budget Table'!F4</f>
        <v>I-WATCH</v>
      </c>
      <c r="F20" s="333" t="s">
        <v>546</v>
      </c>
      <c r="G20" s="319" t="s">
        <v>29</v>
      </c>
    </row>
    <row r="21" spans="2:7" ht="15.75" customHeight="1" x14ac:dyDescent="0.35">
      <c r="B21" s="332"/>
      <c r="C21" s="280"/>
      <c r="D21" s="280"/>
      <c r="E21" s="280"/>
      <c r="F21" s="334"/>
      <c r="G21" s="296"/>
    </row>
    <row r="22" spans="2:7" ht="23.25" customHeight="1" x14ac:dyDescent="0.35">
      <c r="B22" s="29" t="s">
        <v>28</v>
      </c>
      <c r="C22" s="195">
        <f>'1) Budget Table'!D197</f>
        <v>1257000.00306</v>
      </c>
      <c r="D22" s="195">
        <f>'1) Budget Table'!E197</f>
        <v>692999.99849999999</v>
      </c>
      <c r="E22" s="195">
        <f>'1) Budget Table'!F197</f>
        <v>150000</v>
      </c>
      <c r="F22" s="197">
        <f>'1) Budget Table'!G197</f>
        <v>2100000.0015599998</v>
      </c>
      <c r="G22" s="194">
        <f>'1) Budget Table'!H197</f>
        <v>0.6</v>
      </c>
    </row>
    <row r="23" spans="2:7" ht="24.75" customHeight="1" x14ac:dyDescent="0.35">
      <c r="B23" s="29" t="s">
        <v>30</v>
      </c>
      <c r="C23" s="195">
        <f>'1) Budget Table'!D198</f>
        <v>838000.00204000005</v>
      </c>
      <c r="D23" s="195">
        <f>'1) Budget Table'!E198</f>
        <v>461999.99900000007</v>
      </c>
      <c r="E23" s="195">
        <f>'1) Budget Table'!F198</f>
        <v>100000</v>
      </c>
      <c r="F23" s="197">
        <f>'1) Budget Table'!G198</f>
        <v>1400000.00104</v>
      </c>
      <c r="G23" s="9">
        <f>'1) Budget Table'!H198</f>
        <v>0.4</v>
      </c>
    </row>
    <row r="24" spans="2:7" ht="24.75" customHeight="1" x14ac:dyDescent="0.35">
      <c r="B24" s="29" t="s">
        <v>560</v>
      </c>
      <c r="C24" s="195">
        <f>'1) Budget Table'!D199</f>
        <v>0</v>
      </c>
      <c r="D24" s="195">
        <f>'1) Budget Table'!E199</f>
        <v>0</v>
      </c>
      <c r="E24" s="195">
        <f>'1) Budget Table'!F199</f>
        <v>0</v>
      </c>
      <c r="F24" s="197">
        <f>'1) Budget Table'!G199</f>
        <v>0</v>
      </c>
      <c r="G24" s="9">
        <f>'1) Budget Table'!H199</f>
        <v>0</v>
      </c>
    </row>
    <row r="25" spans="2:7" ht="16" thickBot="1" x14ac:dyDescent="0.4">
      <c r="B25" s="10" t="s">
        <v>546</v>
      </c>
      <c r="C25" s="196">
        <f>'1) Budget Table'!D200</f>
        <v>2095000.0051000002</v>
      </c>
      <c r="D25" s="196">
        <f>'1) Budget Table'!E200</f>
        <v>1154999.9975000001</v>
      </c>
      <c r="E25" s="196">
        <f>'1) Budget Table'!F200</f>
        <v>250000</v>
      </c>
      <c r="F25" s="198">
        <f>'1) Budget Table'!G200</f>
        <v>3500000.0025999998</v>
      </c>
      <c r="G25" s="200"/>
    </row>
  </sheetData>
  <sheetProtection sheet="1" objects="1" scenarios="1" formatCells="0" formatColumns="0" formatRows="0"/>
  <mergeCells count="13">
    <mergeCell ref="G20:G21"/>
    <mergeCell ref="B2:F3"/>
    <mergeCell ref="C6:C7"/>
    <mergeCell ref="D6:D7"/>
    <mergeCell ref="E6:E7"/>
    <mergeCell ref="C20:C21"/>
    <mergeCell ref="D20:D21"/>
    <mergeCell ref="E20:E21"/>
    <mergeCell ref="B19:F19"/>
    <mergeCell ref="B5:F5"/>
    <mergeCell ref="F6:F7"/>
    <mergeCell ref="B20:B21"/>
    <mergeCell ref="F20:F21"/>
  </mergeCells>
  <dataValidations count="7">
    <dataValidation allowBlank="1" showInputMessage="1" showErrorMessage="1" prompt="Includes all related staff and temporary staff costs including base salary, post adjustment and all staff entitlements." sqref="B8"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9"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0" xr:uid="{77711502-57BE-4DB4-AF61-EF9806395508}"/>
    <dataValidation allowBlank="1" showInputMessage="1" showErrorMessage="1" prompt="Includes staff and non-staff travel paid for by the organization directly related to a project." sqref="B12" xr:uid="{7599ADEE-72AD-45B4-93A0-EDFAEB4D5077}"/>
    <dataValidation allowBlank="1" showInputMessage="1" showErrorMessage="1" prompt="Services contracted by an organization which follow the normal procurement processes." sqref="B11"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3"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4" xr:uid="{D281C19F-1EF8-4A9D-BA14-51718AA1EA2B}"/>
  </dataValidations>
  <pageMargins left="0.7" right="0.7" top="0.75" bottom="0.75" header="0.3" footer="0.3"/>
  <pageSetup orientation="portrait" r:id="rId1"/>
  <ignoredErrors>
    <ignoredError sqref="C6:E7 C20:E21"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FB9F449-C4BB-4C52-B0C3-287653B4F981}">
            <xm:f>'1) Budget Table'!$G$191</xm:f>
            <x14:dxf>
              <font>
                <color rgb="FF9C0006"/>
              </font>
              <fill>
                <patternFill>
                  <bgColor rgb="FFFFC7CE"/>
                </patternFill>
              </fill>
            </x14:dxf>
          </x14:cfRule>
          <xm:sqref>F17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6"/>
  <sheetViews>
    <sheetView workbookViewId="0">
      <selection activeCell="J6" sqref="J6"/>
    </sheetView>
  </sheetViews>
  <sheetFormatPr defaultColWidth="8.81640625" defaultRowHeight="14.5" x14ac:dyDescent="0.35"/>
  <sheetData>
    <row r="1" spans="1:1" x14ac:dyDescent="0.35">
      <c r="A1" s="152">
        <v>0</v>
      </c>
    </row>
    <row r="2" spans="1:1" x14ac:dyDescent="0.35">
      <c r="A2" s="152">
        <v>0.2</v>
      </c>
    </row>
    <row r="3" spans="1:1" x14ac:dyDescent="0.35">
      <c r="A3" s="152">
        <v>0.4</v>
      </c>
    </row>
    <row r="4" spans="1:1" x14ac:dyDescent="0.35">
      <c r="A4" s="152">
        <v>0.6</v>
      </c>
    </row>
    <row r="5" spans="1:1" x14ac:dyDescent="0.35">
      <c r="A5" s="152">
        <v>0.8</v>
      </c>
    </row>
    <row r="6" spans="1:1" x14ac:dyDescent="0.35">
      <c r="A6" s="152">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B170"/>
  <sheetViews>
    <sheetView topLeftCell="A148" workbookViewId="0">
      <selection activeCell="D3" sqref="D3"/>
    </sheetView>
  </sheetViews>
  <sheetFormatPr defaultColWidth="8.81640625" defaultRowHeight="14.5" x14ac:dyDescent="0.35"/>
  <sheetData>
    <row r="1" spans="1:2" x14ac:dyDescent="0.35">
      <c r="A1" s="86" t="s">
        <v>190</v>
      </c>
      <c r="B1" s="87" t="s">
        <v>191</v>
      </c>
    </row>
    <row r="2" spans="1:2" x14ac:dyDescent="0.35">
      <c r="A2" s="88" t="s">
        <v>192</v>
      </c>
      <c r="B2" s="89" t="s">
        <v>193</v>
      </c>
    </row>
    <row r="3" spans="1:2" x14ac:dyDescent="0.35">
      <c r="A3" s="88" t="s">
        <v>194</v>
      </c>
      <c r="B3" s="89" t="s">
        <v>195</v>
      </c>
    </row>
    <row r="4" spans="1:2" x14ac:dyDescent="0.35">
      <c r="A4" s="88" t="s">
        <v>196</v>
      </c>
      <c r="B4" s="89" t="s">
        <v>197</v>
      </c>
    </row>
    <row r="5" spans="1:2" x14ac:dyDescent="0.35">
      <c r="A5" s="88" t="s">
        <v>198</v>
      </c>
      <c r="B5" s="89" t="s">
        <v>199</v>
      </c>
    </row>
    <row r="6" spans="1:2" x14ac:dyDescent="0.35">
      <c r="A6" s="88" t="s">
        <v>200</v>
      </c>
      <c r="B6" s="89" t="s">
        <v>201</v>
      </c>
    </row>
    <row r="7" spans="1:2" x14ac:dyDescent="0.35">
      <c r="A7" s="88" t="s">
        <v>202</v>
      </c>
      <c r="B7" s="89" t="s">
        <v>203</v>
      </c>
    </row>
    <row r="8" spans="1:2" x14ac:dyDescent="0.35">
      <c r="A8" s="88" t="s">
        <v>204</v>
      </c>
      <c r="B8" s="89" t="s">
        <v>205</v>
      </c>
    </row>
    <row r="9" spans="1:2" x14ac:dyDescent="0.35">
      <c r="A9" s="88" t="s">
        <v>206</v>
      </c>
      <c r="B9" s="89" t="s">
        <v>207</v>
      </c>
    </row>
    <row r="10" spans="1:2" x14ac:dyDescent="0.35">
      <c r="A10" s="88" t="s">
        <v>208</v>
      </c>
      <c r="B10" s="89" t="s">
        <v>209</v>
      </c>
    </row>
    <row r="11" spans="1:2" x14ac:dyDescent="0.35">
      <c r="A11" s="88" t="s">
        <v>210</v>
      </c>
      <c r="B11" s="89" t="s">
        <v>211</v>
      </c>
    </row>
    <row r="12" spans="1:2" x14ac:dyDescent="0.35">
      <c r="A12" s="88" t="s">
        <v>212</v>
      </c>
      <c r="B12" s="89" t="s">
        <v>213</v>
      </c>
    </row>
    <row r="13" spans="1:2" x14ac:dyDescent="0.35">
      <c r="A13" s="88" t="s">
        <v>214</v>
      </c>
      <c r="B13" s="89" t="s">
        <v>215</v>
      </c>
    </row>
    <row r="14" spans="1:2" x14ac:dyDescent="0.35">
      <c r="A14" s="88" t="s">
        <v>216</v>
      </c>
      <c r="B14" s="89" t="s">
        <v>217</v>
      </c>
    </row>
    <row r="15" spans="1:2" x14ac:dyDescent="0.35">
      <c r="A15" s="88" t="s">
        <v>218</v>
      </c>
      <c r="B15" s="89" t="s">
        <v>219</v>
      </c>
    </row>
    <row r="16" spans="1:2" x14ac:dyDescent="0.35">
      <c r="A16" s="88" t="s">
        <v>220</v>
      </c>
      <c r="B16" s="89" t="s">
        <v>221</v>
      </c>
    </row>
    <row r="17" spans="1:2" x14ac:dyDescent="0.35">
      <c r="A17" s="88" t="s">
        <v>222</v>
      </c>
      <c r="B17" s="89" t="s">
        <v>223</v>
      </c>
    </row>
    <row r="18" spans="1:2" x14ac:dyDescent="0.35">
      <c r="A18" s="88" t="s">
        <v>224</v>
      </c>
      <c r="B18" s="89" t="s">
        <v>225</v>
      </c>
    </row>
    <row r="19" spans="1:2" x14ac:dyDescent="0.35">
      <c r="A19" s="88" t="s">
        <v>226</v>
      </c>
      <c r="B19" s="89" t="s">
        <v>227</v>
      </c>
    </row>
    <row r="20" spans="1:2" x14ac:dyDescent="0.35">
      <c r="A20" s="88" t="s">
        <v>228</v>
      </c>
      <c r="B20" s="89" t="s">
        <v>229</v>
      </c>
    </row>
    <row r="21" spans="1:2" x14ac:dyDescent="0.35">
      <c r="A21" s="88" t="s">
        <v>230</v>
      </c>
      <c r="B21" s="89" t="s">
        <v>231</v>
      </c>
    </row>
    <row r="22" spans="1:2" x14ac:dyDescent="0.35">
      <c r="A22" s="88" t="s">
        <v>232</v>
      </c>
      <c r="B22" s="89" t="s">
        <v>233</v>
      </c>
    </row>
    <row r="23" spans="1:2" x14ac:dyDescent="0.35">
      <c r="A23" s="88" t="s">
        <v>234</v>
      </c>
      <c r="B23" s="89" t="s">
        <v>235</v>
      </c>
    </row>
    <row r="24" spans="1:2" x14ac:dyDescent="0.35">
      <c r="A24" s="88" t="s">
        <v>236</v>
      </c>
      <c r="B24" s="89" t="s">
        <v>237</v>
      </c>
    </row>
    <row r="25" spans="1:2" x14ac:dyDescent="0.35">
      <c r="A25" s="88" t="s">
        <v>238</v>
      </c>
      <c r="B25" s="89" t="s">
        <v>239</v>
      </c>
    </row>
    <row r="26" spans="1:2" x14ac:dyDescent="0.35">
      <c r="A26" s="88" t="s">
        <v>240</v>
      </c>
      <c r="B26" s="89" t="s">
        <v>241</v>
      </c>
    </row>
    <row r="27" spans="1:2" x14ac:dyDescent="0.35">
      <c r="A27" s="88" t="s">
        <v>242</v>
      </c>
      <c r="B27" s="89" t="s">
        <v>243</v>
      </c>
    </row>
    <row r="28" spans="1:2" x14ac:dyDescent="0.35">
      <c r="A28" s="88" t="s">
        <v>244</v>
      </c>
      <c r="B28" s="89" t="s">
        <v>245</v>
      </c>
    </row>
    <row r="29" spans="1:2" x14ac:dyDescent="0.35">
      <c r="A29" s="88" t="s">
        <v>246</v>
      </c>
      <c r="B29" s="89" t="s">
        <v>247</v>
      </c>
    </row>
    <row r="30" spans="1:2" x14ac:dyDescent="0.35">
      <c r="A30" s="88" t="s">
        <v>248</v>
      </c>
      <c r="B30" s="89" t="s">
        <v>249</v>
      </c>
    </row>
    <row r="31" spans="1:2" x14ac:dyDescent="0.35">
      <c r="A31" s="88" t="s">
        <v>250</v>
      </c>
      <c r="B31" s="89" t="s">
        <v>251</v>
      </c>
    </row>
    <row r="32" spans="1:2" x14ac:dyDescent="0.35">
      <c r="A32" s="88" t="s">
        <v>252</v>
      </c>
      <c r="B32" s="89" t="s">
        <v>253</v>
      </c>
    </row>
    <row r="33" spans="1:2" x14ac:dyDescent="0.35">
      <c r="A33" s="88" t="s">
        <v>254</v>
      </c>
      <c r="B33" s="89" t="s">
        <v>255</v>
      </c>
    </row>
    <row r="34" spans="1:2" x14ac:dyDescent="0.35">
      <c r="A34" s="88" t="s">
        <v>256</v>
      </c>
      <c r="B34" s="89" t="s">
        <v>257</v>
      </c>
    </row>
    <row r="35" spans="1:2" x14ac:dyDescent="0.35">
      <c r="A35" s="88" t="s">
        <v>258</v>
      </c>
      <c r="B35" s="89" t="s">
        <v>259</v>
      </c>
    </row>
    <row r="36" spans="1:2" x14ac:dyDescent="0.35">
      <c r="A36" s="88" t="s">
        <v>260</v>
      </c>
      <c r="B36" s="89" t="s">
        <v>261</v>
      </c>
    </row>
    <row r="37" spans="1:2" x14ac:dyDescent="0.35">
      <c r="A37" s="88" t="s">
        <v>262</v>
      </c>
      <c r="B37" s="89" t="s">
        <v>263</v>
      </c>
    </row>
    <row r="38" spans="1:2" x14ac:dyDescent="0.35">
      <c r="A38" s="88" t="s">
        <v>264</v>
      </c>
      <c r="B38" s="89" t="s">
        <v>265</v>
      </c>
    </row>
    <row r="39" spans="1:2" x14ac:dyDescent="0.35">
      <c r="A39" s="88" t="s">
        <v>266</v>
      </c>
      <c r="B39" s="89" t="s">
        <v>267</v>
      </c>
    </row>
    <row r="40" spans="1:2" x14ac:dyDescent="0.35">
      <c r="A40" s="88" t="s">
        <v>268</v>
      </c>
      <c r="B40" s="89" t="s">
        <v>269</v>
      </c>
    </row>
    <row r="41" spans="1:2" x14ac:dyDescent="0.35">
      <c r="A41" s="88" t="s">
        <v>270</v>
      </c>
      <c r="B41" s="89" t="s">
        <v>271</v>
      </c>
    </row>
    <row r="42" spans="1:2" x14ac:dyDescent="0.35">
      <c r="A42" s="88" t="s">
        <v>272</v>
      </c>
      <c r="B42" s="89" t="s">
        <v>273</v>
      </c>
    </row>
    <row r="43" spans="1:2" x14ac:dyDescent="0.35">
      <c r="A43" s="88" t="s">
        <v>274</v>
      </c>
      <c r="B43" s="89" t="s">
        <v>275</v>
      </c>
    </row>
    <row r="44" spans="1:2" x14ac:dyDescent="0.35">
      <c r="A44" s="88" t="s">
        <v>276</v>
      </c>
      <c r="B44" s="89" t="s">
        <v>277</v>
      </c>
    </row>
    <row r="45" spans="1:2" x14ac:dyDescent="0.35">
      <c r="A45" s="88" t="s">
        <v>278</v>
      </c>
      <c r="B45" s="89" t="s">
        <v>279</v>
      </c>
    </row>
    <row r="46" spans="1:2" x14ac:dyDescent="0.35">
      <c r="A46" s="88" t="s">
        <v>280</v>
      </c>
      <c r="B46" s="89" t="s">
        <v>281</v>
      </c>
    </row>
    <row r="47" spans="1:2" x14ac:dyDescent="0.35">
      <c r="A47" s="88" t="s">
        <v>282</v>
      </c>
      <c r="B47" s="89" t="s">
        <v>283</v>
      </c>
    </row>
    <row r="48" spans="1:2" x14ac:dyDescent="0.35">
      <c r="A48" s="88" t="s">
        <v>284</v>
      </c>
      <c r="B48" s="89" t="s">
        <v>285</v>
      </c>
    </row>
    <row r="49" spans="1:2" x14ac:dyDescent="0.35">
      <c r="A49" s="88" t="s">
        <v>286</v>
      </c>
      <c r="B49" s="89" t="s">
        <v>287</v>
      </c>
    </row>
    <row r="50" spans="1:2" x14ac:dyDescent="0.35">
      <c r="A50" s="88" t="s">
        <v>288</v>
      </c>
      <c r="B50" s="89" t="s">
        <v>289</v>
      </c>
    </row>
    <row r="51" spans="1:2" x14ac:dyDescent="0.35">
      <c r="A51" s="88" t="s">
        <v>290</v>
      </c>
      <c r="B51" s="89" t="s">
        <v>291</v>
      </c>
    </row>
    <row r="52" spans="1:2" x14ac:dyDescent="0.35">
      <c r="A52" s="88" t="s">
        <v>292</v>
      </c>
      <c r="B52" s="89" t="s">
        <v>293</v>
      </c>
    </row>
    <row r="53" spans="1:2" x14ac:dyDescent="0.35">
      <c r="A53" s="88" t="s">
        <v>294</v>
      </c>
      <c r="B53" s="89" t="s">
        <v>295</v>
      </c>
    </row>
    <row r="54" spans="1:2" x14ac:dyDescent="0.35">
      <c r="A54" s="88" t="s">
        <v>296</v>
      </c>
      <c r="B54" s="89" t="s">
        <v>297</v>
      </c>
    </row>
    <row r="55" spans="1:2" x14ac:dyDescent="0.35">
      <c r="A55" s="88" t="s">
        <v>298</v>
      </c>
      <c r="B55" s="89" t="s">
        <v>299</v>
      </c>
    </row>
    <row r="56" spans="1:2" x14ac:dyDescent="0.35">
      <c r="A56" s="88" t="s">
        <v>300</v>
      </c>
      <c r="B56" s="89" t="s">
        <v>301</v>
      </c>
    </row>
    <row r="57" spans="1:2" x14ac:dyDescent="0.35">
      <c r="A57" s="88" t="s">
        <v>302</v>
      </c>
      <c r="B57" s="89" t="s">
        <v>303</v>
      </c>
    </row>
    <row r="58" spans="1:2" x14ac:dyDescent="0.35">
      <c r="A58" s="88" t="s">
        <v>304</v>
      </c>
      <c r="B58" s="89" t="s">
        <v>305</v>
      </c>
    </row>
    <row r="59" spans="1:2" x14ac:dyDescent="0.35">
      <c r="A59" s="88" t="s">
        <v>306</v>
      </c>
      <c r="B59" s="89" t="s">
        <v>307</v>
      </c>
    </row>
    <row r="60" spans="1:2" x14ac:dyDescent="0.35">
      <c r="A60" s="88" t="s">
        <v>308</v>
      </c>
      <c r="B60" s="89" t="s">
        <v>309</v>
      </c>
    </row>
    <row r="61" spans="1:2" x14ac:dyDescent="0.35">
      <c r="A61" s="88" t="s">
        <v>310</v>
      </c>
      <c r="B61" s="89" t="s">
        <v>311</v>
      </c>
    </row>
    <row r="62" spans="1:2" x14ac:dyDescent="0.35">
      <c r="A62" s="88" t="s">
        <v>312</v>
      </c>
      <c r="B62" s="89" t="s">
        <v>313</v>
      </c>
    </row>
    <row r="63" spans="1:2" x14ac:dyDescent="0.35">
      <c r="A63" s="88" t="s">
        <v>314</v>
      </c>
      <c r="B63" s="89" t="s">
        <v>315</v>
      </c>
    </row>
    <row r="64" spans="1:2" x14ac:dyDescent="0.35">
      <c r="A64" s="88" t="s">
        <v>316</v>
      </c>
      <c r="B64" s="89" t="s">
        <v>317</v>
      </c>
    </row>
    <row r="65" spans="1:2" x14ac:dyDescent="0.35">
      <c r="A65" s="88" t="s">
        <v>318</v>
      </c>
      <c r="B65" s="89" t="s">
        <v>319</v>
      </c>
    </row>
    <row r="66" spans="1:2" x14ac:dyDescent="0.35">
      <c r="A66" s="88" t="s">
        <v>320</v>
      </c>
      <c r="B66" s="89" t="s">
        <v>321</v>
      </c>
    </row>
    <row r="67" spans="1:2" x14ac:dyDescent="0.35">
      <c r="A67" s="88" t="s">
        <v>322</v>
      </c>
      <c r="B67" s="89" t="s">
        <v>323</v>
      </c>
    </row>
    <row r="68" spans="1:2" x14ac:dyDescent="0.35">
      <c r="A68" s="88" t="s">
        <v>324</v>
      </c>
      <c r="B68" s="89" t="s">
        <v>325</v>
      </c>
    </row>
    <row r="69" spans="1:2" x14ac:dyDescent="0.35">
      <c r="A69" s="88" t="s">
        <v>326</v>
      </c>
      <c r="B69" s="89" t="s">
        <v>327</v>
      </c>
    </row>
    <row r="70" spans="1:2" x14ac:dyDescent="0.35">
      <c r="A70" s="88" t="s">
        <v>328</v>
      </c>
      <c r="B70" s="89" t="s">
        <v>329</v>
      </c>
    </row>
    <row r="71" spans="1:2" x14ac:dyDescent="0.35">
      <c r="A71" s="88" t="s">
        <v>330</v>
      </c>
      <c r="B71" s="89" t="s">
        <v>331</v>
      </c>
    </row>
    <row r="72" spans="1:2" x14ac:dyDescent="0.35">
      <c r="A72" s="88" t="s">
        <v>332</v>
      </c>
      <c r="B72" s="89" t="s">
        <v>333</v>
      </c>
    </row>
    <row r="73" spans="1:2" x14ac:dyDescent="0.35">
      <c r="A73" s="88" t="s">
        <v>334</v>
      </c>
      <c r="B73" s="89" t="s">
        <v>335</v>
      </c>
    </row>
    <row r="74" spans="1:2" x14ac:dyDescent="0.35">
      <c r="A74" s="88" t="s">
        <v>336</v>
      </c>
      <c r="B74" s="89" t="s">
        <v>337</v>
      </c>
    </row>
    <row r="75" spans="1:2" x14ac:dyDescent="0.35">
      <c r="A75" s="88" t="s">
        <v>338</v>
      </c>
      <c r="B75" s="90" t="s">
        <v>339</v>
      </c>
    </row>
    <row r="76" spans="1:2" x14ac:dyDescent="0.35">
      <c r="A76" s="88" t="s">
        <v>340</v>
      </c>
      <c r="B76" s="90" t="s">
        <v>341</v>
      </c>
    </row>
    <row r="77" spans="1:2" x14ac:dyDescent="0.35">
      <c r="A77" s="88" t="s">
        <v>342</v>
      </c>
      <c r="B77" s="90" t="s">
        <v>343</v>
      </c>
    </row>
    <row r="78" spans="1:2" x14ac:dyDescent="0.35">
      <c r="A78" s="88" t="s">
        <v>344</v>
      </c>
      <c r="B78" s="90" t="s">
        <v>345</v>
      </c>
    </row>
    <row r="79" spans="1:2" x14ac:dyDescent="0.35">
      <c r="A79" s="88" t="s">
        <v>346</v>
      </c>
      <c r="B79" s="90" t="s">
        <v>347</v>
      </c>
    </row>
    <row r="80" spans="1:2" x14ac:dyDescent="0.35">
      <c r="A80" s="88" t="s">
        <v>348</v>
      </c>
      <c r="B80" s="90" t="s">
        <v>349</v>
      </c>
    </row>
    <row r="81" spans="1:2" x14ac:dyDescent="0.35">
      <c r="A81" s="88" t="s">
        <v>350</v>
      </c>
      <c r="B81" s="90" t="s">
        <v>351</v>
      </c>
    </row>
    <row r="82" spans="1:2" x14ac:dyDescent="0.35">
      <c r="A82" s="88" t="s">
        <v>352</v>
      </c>
      <c r="B82" s="90" t="s">
        <v>353</v>
      </c>
    </row>
    <row r="83" spans="1:2" x14ac:dyDescent="0.35">
      <c r="A83" s="88" t="s">
        <v>354</v>
      </c>
      <c r="B83" s="90" t="s">
        <v>355</v>
      </c>
    </row>
    <row r="84" spans="1:2" x14ac:dyDescent="0.35">
      <c r="A84" s="88" t="s">
        <v>356</v>
      </c>
      <c r="B84" s="90" t="s">
        <v>357</v>
      </c>
    </row>
    <row r="85" spans="1:2" x14ac:dyDescent="0.35">
      <c r="A85" s="88" t="s">
        <v>358</v>
      </c>
      <c r="B85" s="90" t="s">
        <v>359</v>
      </c>
    </row>
    <row r="86" spans="1:2" x14ac:dyDescent="0.35">
      <c r="A86" s="88" t="s">
        <v>360</v>
      </c>
      <c r="B86" s="90" t="s">
        <v>361</v>
      </c>
    </row>
    <row r="87" spans="1:2" x14ac:dyDescent="0.35">
      <c r="A87" s="88" t="s">
        <v>362</v>
      </c>
      <c r="B87" s="90" t="s">
        <v>363</v>
      </c>
    </row>
    <row r="88" spans="1:2" x14ac:dyDescent="0.35">
      <c r="A88" s="88" t="s">
        <v>364</v>
      </c>
      <c r="B88" s="90" t="s">
        <v>365</v>
      </c>
    </row>
    <row r="89" spans="1:2" x14ac:dyDescent="0.35">
      <c r="A89" s="88" t="s">
        <v>366</v>
      </c>
      <c r="B89" s="90" t="s">
        <v>367</v>
      </c>
    </row>
    <row r="90" spans="1:2" x14ac:dyDescent="0.35">
      <c r="A90" s="88" t="s">
        <v>368</v>
      </c>
      <c r="B90" s="90" t="s">
        <v>369</v>
      </c>
    </row>
    <row r="91" spans="1:2" x14ac:dyDescent="0.35">
      <c r="A91" s="88" t="s">
        <v>370</v>
      </c>
      <c r="B91" s="90" t="s">
        <v>371</v>
      </c>
    </row>
    <row r="92" spans="1:2" x14ac:dyDescent="0.35">
      <c r="A92" s="88" t="s">
        <v>372</v>
      </c>
      <c r="B92" s="90" t="s">
        <v>373</v>
      </c>
    </row>
    <row r="93" spans="1:2" x14ac:dyDescent="0.35">
      <c r="A93" s="88" t="s">
        <v>374</v>
      </c>
      <c r="B93" s="90" t="s">
        <v>375</v>
      </c>
    </row>
    <row r="94" spans="1:2" x14ac:dyDescent="0.35">
      <c r="A94" s="88" t="s">
        <v>376</v>
      </c>
      <c r="B94" s="90" t="s">
        <v>377</v>
      </c>
    </row>
    <row r="95" spans="1:2" x14ac:dyDescent="0.35">
      <c r="A95" s="88" t="s">
        <v>378</v>
      </c>
      <c r="B95" s="90" t="s">
        <v>379</v>
      </c>
    </row>
    <row r="96" spans="1:2" x14ac:dyDescent="0.35">
      <c r="A96" s="88" t="s">
        <v>380</v>
      </c>
      <c r="B96" s="90" t="s">
        <v>381</v>
      </c>
    </row>
    <row r="97" spans="1:2" x14ac:dyDescent="0.35">
      <c r="A97" s="88" t="s">
        <v>382</v>
      </c>
      <c r="B97" s="90" t="s">
        <v>383</v>
      </c>
    </row>
    <row r="98" spans="1:2" x14ac:dyDescent="0.35">
      <c r="A98" s="88" t="s">
        <v>384</v>
      </c>
      <c r="B98" s="90" t="s">
        <v>385</v>
      </c>
    </row>
    <row r="99" spans="1:2" x14ac:dyDescent="0.35">
      <c r="A99" s="88" t="s">
        <v>386</v>
      </c>
      <c r="B99" s="90" t="s">
        <v>387</v>
      </c>
    </row>
    <row r="100" spans="1:2" x14ac:dyDescent="0.35">
      <c r="A100" s="88" t="s">
        <v>388</v>
      </c>
      <c r="B100" s="90" t="s">
        <v>389</v>
      </c>
    </row>
    <row r="101" spans="1:2" x14ac:dyDescent="0.35">
      <c r="A101" s="88" t="s">
        <v>390</v>
      </c>
      <c r="B101" s="90" t="s">
        <v>391</v>
      </c>
    </row>
    <row r="102" spans="1:2" x14ac:dyDescent="0.35">
      <c r="A102" s="88" t="s">
        <v>392</v>
      </c>
      <c r="B102" s="90" t="s">
        <v>393</v>
      </c>
    </row>
    <row r="103" spans="1:2" x14ac:dyDescent="0.35">
      <c r="A103" s="88" t="s">
        <v>394</v>
      </c>
      <c r="B103" s="90" t="s">
        <v>395</v>
      </c>
    </row>
    <row r="104" spans="1:2" x14ac:dyDescent="0.35">
      <c r="A104" s="88" t="s">
        <v>396</v>
      </c>
      <c r="B104" s="90" t="s">
        <v>397</v>
      </c>
    </row>
    <row r="105" spans="1:2" x14ac:dyDescent="0.35">
      <c r="A105" s="88" t="s">
        <v>398</v>
      </c>
      <c r="B105" s="90" t="s">
        <v>399</v>
      </c>
    </row>
    <row r="106" spans="1:2" x14ac:dyDescent="0.35">
      <c r="A106" s="88" t="s">
        <v>400</v>
      </c>
      <c r="B106" s="90" t="s">
        <v>401</v>
      </c>
    </row>
    <row r="107" spans="1:2" x14ac:dyDescent="0.35">
      <c r="A107" s="88" t="s">
        <v>402</v>
      </c>
      <c r="B107" s="90" t="s">
        <v>403</v>
      </c>
    </row>
    <row r="108" spans="1:2" x14ac:dyDescent="0.35">
      <c r="A108" s="88" t="s">
        <v>404</v>
      </c>
      <c r="B108" s="90" t="s">
        <v>405</v>
      </c>
    </row>
    <row r="109" spans="1:2" x14ac:dyDescent="0.35">
      <c r="A109" s="88" t="s">
        <v>406</v>
      </c>
      <c r="B109" s="90" t="s">
        <v>407</v>
      </c>
    </row>
    <row r="110" spans="1:2" x14ac:dyDescent="0.35">
      <c r="A110" s="88" t="s">
        <v>408</v>
      </c>
      <c r="B110" s="90" t="s">
        <v>409</v>
      </c>
    </row>
    <row r="111" spans="1:2" x14ac:dyDescent="0.35">
      <c r="A111" s="88" t="s">
        <v>410</v>
      </c>
      <c r="B111" s="90" t="s">
        <v>411</v>
      </c>
    </row>
    <row r="112" spans="1:2" x14ac:dyDescent="0.35">
      <c r="A112" s="88" t="s">
        <v>412</v>
      </c>
      <c r="B112" s="90" t="s">
        <v>413</v>
      </c>
    </row>
    <row r="113" spans="1:2" x14ac:dyDescent="0.35">
      <c r="A113" s="88" t="s">
        <v>414</v>
      </c>
      <c r="B113" s="90" t="s">
        <v>415</v>
      </c>
    </row>
    <row r="114" spans="1:2" x14ac:dyDescent="0.35">
      <c r="A114" s="88" t="s">
        <v>416</v>
      </c>
      <c r="B114" s="90" t="s">
        <v>417</v>
      </c>
    </row>
    <row r="115" spans="1:2" x14ac:dyDescent="0.35">
      <c r="A115" s="88" t="s">
        <v>418</v>
      </c>
      <c r="B115" s="90" t="s">
        <v>419</v>
      </c>
    </row>
    <row r="116" spans="1:2" x14ac:dyDescent="0.35">
      <c r="A116" s="88" t="s">
        <v>420</v>
      </c>
      <c r="B116" s="90" t="s">
        <v>421</v>
      </c>
    </row>
    <row r="117" spans="1:2" x14ac:dyDescent="0.35">
      <c r="A117" s="88" t="s">
        <v>422</v>
      </c>
      <c r="B117" s="90" t="s">
        <v>423</v>
      </c>
    </row>
    <row r="118" spans="1:2" x14ac:dyDescent="0.35">
      <c r="A118" s="88" t="s">
        <v>424</v>
      </c>
      <c r="B118" s="90" t="s">
        <v>425</v>
      </c>
    </row>
    <row r="119" spans="1:2" x14ac:dyDescent="0.35">
      <c r="A119" s="88" t="s">
        <v>426</v>
      </c>
      <c r="B119" s="90" t="s">
        <v>427</v>
      </c>
    </row>
    <row r="120" spans="1:2" x14ac:dyDescent="0.35">
      <c r="A120" s="88" t="s">
        <v>428</v>
      </c>
      <c r="B120" s="90" t="s">
        <v>429</v>
      </c>
    </row>
    <row r="121" spans="1:2" x14ac:dyDescent="0.35">
      <c r="A121" s="88" t="s">
        <v>430</v>
      </c>
      <c r="B121" s="90" t="s">
        <v>431</v>
      </c>
    </row>
    <row r="122" spans="1:2" x14ac:dyDescent="0.35">
      <c r="A122" s="88" t="s">
        <v>432</v>
      </c>
      <c r="B122" s="90" t="s">
        <v>433</v>
      </c>
    </row>
    <row r="123" spans="1:2" x14ac:dyDescent="0.35">
      <c r="A123" s="88" t="s">
        <v>434</v>
      </c>
      <c r="B123" s="90" t="s">
        <v>435</v>
      </c>
    </row>
    <row r="124" spans="1:2" x14ac:dyDescent="0.35">
      <c r="A124" s="88" t="s">
        <v>436</v>
      </c>
      <c r="B124" s="90" t="s">
        <v>437</v>
      </c>
    </row>
    <row r="125" spans="1:2" x14ac:dyDescent="0.35">
      <c r="A125" s="88" t="s">
        <v>438</v>
      </c>
      <c r="B125" s="90" t="s">
        <v>439</v>
      </c>
    </row>
    <row r="126" spans="1:2" x14ac:dyDescent="0.35">
      <c r="A126" s="88" t="s">
        <v>440</v>
      </c>
      <c r="B126" s="90" t="s">
        <v>441</v>
      </c>
    </row>
    <row r="127" spans="1:2" x14ac:dyDescent="0.35">
      <c r="A127" s="88" t="s">
        <v>442</v>
      </c>
      <c r="B127" s="90" t="s">
        <v>443</v>
      </c>
    </row>
    <row r="128" spans="1:2" x14ac:dyDescent="0.35">
      <c r="A128" s="88" t="s">
        <v>444</v>
      </c>
      <c r="B128" s="90" t="s">
        <v>445</v>
      </c>
    </row>
    <row r="129" spans="1:2" x14ac:dyDescent="0.35">
      <c r="A129" s="88" t="s">
        <v>446</v>
      </c>
      <c r="B129" s="90" t="s">
        <v>447</v>
      </c>
    </row>
    <row r="130" spans="1:2" x14ac:dyDescent="0.35">
      <c r="A130" s="88" t="s">
        <v>448</v>
      </c>
      <c r="B130" s="90" t="s">
        <v>449</v>
      </c>
    </row>
    <row r="131" spans="1:2" x14ac:dyDescent="0.35">
      <c r="A131" s="88" t="s">
        <v>450</v>
      </c>
      <c r="B131" s="90" t="s">
        <v>451</v>
      </c>
    </row>
    <row r="132" spans="1:2" x14ac:dyDescent="0.35">
      <c r="A132" s="88" t="s">
        <v>452</v>
      </c>
      <c r="B132" s="90" t="s">
        <v>453</v>
      </c>
    </row>
    <row r="133" spans="1:2" x14ac:dyDescent="0.35">
      <c r="A133" s="88" t="s">
        <v>454</v>
      </c>
      <c r="B133" s="90" t="s">
        <v>455</v>
      </c>
    </row>
    <row r="134" spans="1:2" x14ac:dyDescent="0.35">
      <c r="A134" s="88" t="s">
        <v>456</v>
      </c>
      <c r="B134" s="90" t="s">
        <v>457</v>
      </c>
    </row>
    <row r="135" spans="1:2" x14ac:dyDescent="0.35">
      <c r="A135" s="88" t="s">
        <v>458</v>
      </c>
      <c r="B135" s="90" t="s">
        <v>459</v>
      </c>
    </row>
    <row r="136" spans="1:2" x14ac:dyDescent="0.35">
      <c r="A136" s="88" t="s">
        <v>460</v>
      </c>
      <c r="B136" s="90" t="s">
        <v>461</v>
      </c>
    </row>
    <row r="137" spans="1:2" x14ac:dyDescent="0.35">
      <c r="A137" s="88" t="s">
        <v>462</v>
      </c>
      <c r="B137" s="90" t="s">
        <v>463</v>
      </c>
    </row>
    <row r="138" spans="1:2" x14ac:dyDescent="0.35">
      <c r="A138" s="88" t="s">
        <v>464</v>
      </c>
      <c r="B138" s="90" t="s">
        <v>465</v>
      </c>
    </row>
    <row r="139" spans="1:2" x14ac:dyDescent="0.35">
      <c r="A139" s="88" t="s">
        <v>466</v>
      </c>
      <c r="B139" s="90" t="s">
        <v>467</v>
      </c>
    </row>
    <row r="140" spans="1:2" x14ac:dyDescent="0.35">
      <c r="A140" s="88" t="s">
        <v>468</v>
      </c>
      <c r="B140" s="90" t="s">
        <v>469</v>
      </c>
    </row>
    <row r="141" spans="1:2" x14ac:dyDescent="0.35">
      <c r="A141" s="88" t="s">
        <v>470</v>
      </c>
      <c r="B141" s="90" t="s">
        <v>471</v>
      </c>
    </row>
    <row r="142" spans="1:2" x14ac:dyDescent="0.35">
      <c r="A142" s="88" t="s">
        <v>472</v>
      </c>
      <c r="B142" s="90" t="s">
        <v>473</v>
      </c>
    </row>
    <row r="143" spans="1:2" x14ac:dyDescent="0.35">
      <c r="A143" s="88" t="s">
        <v>474</v>
      </c>
      <c r="B143" s="90" t="s">
        <v>475</v>
      </c>
    </row>
    <row r="144" spans="1:2" x14ac:dyDescent="0.35">
      <c r="A144" s="88" t="s">
        <v>476</v>
      </c>
      <c r="B144" s="91" t="s">
        <v>477</v>
      </c>
    </row>
    <row r="145" spans="1:2" x14ac:dyDescent="0.35">
      <c r="A145" s="88" t="s">
        <v>478</v>
      </c>
      <c r="B145" s="90" t="s">
        <v>479</v>
      </c>
    </row>
    <row r="146" spans="1:2" x14ac:dyDescent="0.35">
      <c r="A146" s="88" t="s">
        <v>480</v>
      </c>
      <c r="B146" s="90" t="s">
        <v>481</v>
      </c>
    </row>
    <row r="147" spans="1:2" x14ac:dyDescent="0.35">
      <c r="A147" s="88" t="s">
        <v>482</v>
      </c>
      <c r="B147" s="90" t="s">
        <v>483</v>
      </c>
    </row>
    <row r="148" spans="1:2" x14ac:dyDescent="0.35">
      <c r="A148" s="88" t="s">
        <v>484</v>
      </c>
      <c r="B148" s="90" t="s">
        <v>485</v>
      </c>
    </row>
    <row r="149" spans="1:2" x14ac:dyDescent="0.35">
      <c r="A149" s="88" t="s">
        <v>486</v>
      </c>
      <c r="B149" s="90" t="s">
        <v>487</v>
      </c>
    </row>
    <row r="150" spans="1:2" x14ac:dyDescent="0.35">
      <c r="A150" s="88" t="s">
        <v>488</v>
      </c>
      <c r="B150" s="90" t="s">
        <v>489</v>
      </c>
    </row>
    <row r="151" spans="1:2" x14ac:dyDescent="0.35">
      <c r="A151" s="88" t="s">
        <v>490</v>
      </c>
      <c r="B151" s="90" t="s">
        <v>491</v>
      </c>
    </row>
    <row r="152" spans="1:2" x14ac:dyDescent="0.35">
      <c r="A152" s="88" t="s">
        <v>492</v>
      </c>
      <c r="B152" s="90" t="s">
        <v>493</v>
      </c>
    </row>
    <row r="153" spans="1:2" x14ac:dyDescent="0.35">
      <c r="A153" s="88" t="s">
        <v>494</v>
      </c>
      <c r="B153" s="90" t="s">
        <v>495</v>
      </c>
    </row>
    <row r="154" spans="1:2" x14ac:dyDescent="0.35">
      <c r="A154" s="88" t="s">
        <v>496</v>
      </c>
      <c r="B154" s="90" t="s">
        <v>497</v>
      </c>
    </row>
    <row r="155" spans="1:2" x14ac:dyDescent="0.35">
      <c r="A155" s="88" t="s">
        <v>498</v>
      </c>
      <c r="B155" s="90" t="s">
        <v>499</v>
      </c>
    </row>
    <row r="156" spans="1:2" x14ac:dyDescent="0.35">
      <c r="A156" s="88" t="s">
        <v>500</v>
      </c>
      <c r="B156" s="90" t="s">
        <v>501</v>
      </c>
    </row>
    <row r="157" spans="1:2" x14ac:dyDescent="0.35">
      <c r="A157" s="88" t="s">
        <v>502</v>
      </c>
      <c r="B157" s="90" t="s">
        <v>503</v>
      </c>
    </row>
    <row r="158" spans="1:2" x14ac:dyDescent="0.35">
      <c r="A158" s="88" t="s">
        <v>504</v>
      </c>
      <c r="B158" s="90" t="s">
        <v>505</v>
      </c>
    </row>
    <row r="159" spans="1:2" x14ac:dyDescent="0.35">
      <c r="A159" s="88" t="s">
        <v>506</v>
      </c>
      <c r="B159" s="90" t="s">
        <v>507</v>
      </c>
    </row>
    <row r="160" spans="1:2" x14ac:dyDescent="0.35">
      <c r="A160" s="88" t="s">
        <v>508</v>
      </c>
      <c r="B160" s="90" t="s">
        <v>509</v>
      </c>
    </row>
    <row r="161" spans="1:2" x14ac:dyDescent="0.35">
      <c r="A161" s="88" t="s">
        <v>510</v>
      </c>
      <c r="B161" s="90" t="s">
        <v>511</v>
      </c>
    </row>
    <row r="162" spans="1:2" x14ac:dyDescent="0.35">
      <c r="A162" s="88" t="s">
        <v>512</v>
      </c>
      <c r="B162" s="90" t="s">
        <v>513</v>
      </c>
    </row>
    <row r="163" spans="1:2" x14ac:dyDescent="0.35">
      <c r="A163" s="88" t="s">
        <v>514</v>
      </c>
      <c r="B163" s="90" t="s">
        <v>515</v>
      </c>
    </row>
    <row r="164" spans="1:2" x14ac:dyDescent="0.35">
      <c r="A164" s="88" t="s">
        <v>516</v>
      </c>
      <c r="B164" s="90" t="s">
        <v>517</v>
      </c>
    </row>
    <row r="165" spans="1:2" x14ac:dyDescent="0.35">
      <c r="A165" s="88" t="s">
        <v>518</v>
      </c>
      <c r="B165" s="90" t="s">
        <v>519</v>
      </c>
    </row>
    <row r="166" spans="1:2" x14ac:dyDescent="0.35">
      <c r="A166" s="88" t="s">
        <v>520</v>
      </c>
      <c r="B166" s="90" t="s">
        <v>521</v>
      </c>
    </row>
    <row r="167" spans="1:2" x14ac:dyDescent="0.35">
      <c r="A167" s="88" t="s">
        <v>522</v>
      </c>
      <c r="B167" s="90" t="s">
        <v>523</v>
      </c>
    </row>
    <row r="168" spans="1:2" x14ac:dyDescent="0.35">
      <c r="A168" s="88" t="s">
        <v>524</v>
      </c>
      <c r="B168" s="90" t="s">
        <v>525</v>
      </c>
    </row>
    <row r="169" spans="1:2" x14ac:dyDescent="0.35">
      <c r="A169" s="88" t="s">
        <v>526</v>
      </c>
      <c r="B169" s="90" t="s">
        <v>527</v>
      </c>
    </row>
    <row r="170" spans="1:2" x14ac:dyDescent="0.35">
      <c r="A170" s="88" t="s">
        <v>528</v>
      </c>
      <c r="B170" s="90" t="s">
        <v>529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6af98b1f7a5babff7628a29df1fa198">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fbfb81ebdaa58ed3ce9dd715736c3161"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umentType xmlns="f9695bc1-6109-4dcd-a27a-f8a0370b00e2">Progress report</DocumentType>
    <UploadedBy xmlns="b1528a4b-5ccb-40f7-a09e-43427183cd95">imenteelea.grimes@undp.org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MPTF_00006_01032</ProjectId>
    <FundCode xmlns="f9695bc1-6109-4dcd-a27a-f8a0370b00e2">MPTF_00006</FundCode>
    <Comments xmlns="f9695bc1-6109-4dcd-a27a-f8a0370b00e2">Semi Annual Financial Report June 2026</Comments>
    <Active xmlns="f9695bc1-6109-4dcd-a27a-f8a0370b00e2">Yes</Active>
    <DocumentDate xmlns="b1528a4b-5ccb-40f7-a09e-43427183cd95">2026-06-16T07:00:00+00:00</DocumentDate>
    <Featured xmlns="b1528a4b-5ccb-40f7-a09e-43427183cd95">1</Featured>
    <FormTypeCode xmlns="b1528a4b-5ccb-40f7-a09e-43427183cd95" xsi:nil="true"/>
  </documentManagement>
</p:properties>
</file>

<file path=customXml/itemProps1.xml><?xml version="1.0" encoding="utf-8"?>
<ds:datastoreItem xmlns:ds="http://schemas.openxmlformats.org/officeDocument/2006/customXml" ds:itemID="{704D02A0-2D3A-4F8D-9A49-583B07354C9A}">
  <ds:schemaRefs>
    <ds:schemaRef ds:uri="http://schemas.microsoft.com/sharepoint/v3/contenttype/forms"/>
  </ds:schemaRefs>
</ds:datastoreItem>
</file>

<file path=customXml/itemProps2.xml><?xml version="1.0" encoding="utf-8"?>
<ds:datastoreItem xmlns:ds="http://schemas.openxmlformats.org/officeDocument/2006/customXml" ds:itemID="{E0EAD4BA-DDCC-4E6F-A103-CF2C7816EEAE}"/>
</file>

<file path=customXml/itemProps3.xml><?xml version="1.0" encoding="utf-8"?>
<ds:datastoreItem xmlns:ds="http://schemas.openxmlformats.org/officeDocument/2006/customXml" ds:itemID="{3710F683-3ED7-4623-ADFA-8921435CC57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1) Budget Table</vt:lpstr>
      <vt:lpstr>2) By Category</vt:lpstr>
      <vt:lpstr>3) Explanatory Notes</vt:lpstr>
      <vt:lpstr>4) -For PBSO Use-</vt:lpstr>
      <vt:lpstr>5) -For MPTF Use-</vt:lpstr>
      <vt:lpstr>Dropdowns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Semi Annual Financial Report Accountability Project.xlsx</dc:title>
  <dc:creator>Jelena Zelenovic</dc:creator>
  <cp:lastModifiedBy>Imenteelea Grimes</cp:lastModifiedBy>
  <cp:lastPrinted>2023-08-08T09:24:28Z</cp:lastPrinted>
  <dcterms:created xsi:type="dcterms:W3CDTF">2017-11-15T21:17:43Z</dcterms:created>
  <dcterms:modified xsi:type="dcterms:W3CDTF">2026-06-16T13:07:15Z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ies>
</file>