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cha\Documents\PBF Coordination\Reports\Juin 2019\Alternatives to Violence_War_Child\"/>
    </mc:Choice>
  </mc:AlternateContent>
  <xr:revisionPtr revIDLastSave="0" documentId="8_{756BBE39-E99F-49EE-B8A8-9DC303252F2B}" xr6:coauthVersionLast="36" xr6:coauthVersionMax="36" xr10:uidLastSave="{00000000-0000-0000-0000-000000000000}"/>
  <bookViews>
    <workbookView xWindow="0" yWindow="0" windowWidth="28800" windowHeight="12180" tabRatio="827" xr2:uid="{00000000-000D-0000-FFFF-FFFF00000000}"/>
  </bookViews>
  <sheets>
    <sheet name="Table 1" sheetId="24" r:id="rId1"/>
    <sheet name="Table 2" sheetId="25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Sup1">'[1]7 and 8  Supplies and Services'!#REF!</definedName>
    <definedName name="____Sup2">'[1]7 and 8  Supplies and Services'!#REF!</definedName>
    <definedName name="____Sup3">'[1]7 and 8  Supplies and Services'!#REF!</definedName>
    <definedName name="___mm1">'[2]1. Expatriates'!$G$6</definedName>
    <definedName name="___mm2">'[2]1. Expatriates'!$G$30</definedName>
    <definedName name="___mm3">'[2]1. Expatriates'!$G$54</definedName>
    <definedName name="___mm4">'[2]1. Expatriates'!$G$78</definedName>
    <definedName name="__mm1">'[2]1. Expatriates'!$G$6</definedName>
    <definedName name="__mm2">'[2]1. Expatriates'!$G$30</definedName>
    <definedName name="__mm3">'[2]1. Expatriates'!$G$54</definedName>
    <definedName name="__mm4">'[2]1. Expatriates'!$G$78</definedName>
    <definedName name="__Sup1">'[1]7 and 8  Supplies and Services'!#REF!</definedName>
    <definedName name="__Sup2">'[1]7 and 8  Supplies and Services'!#REF!</definedName>
    <definedName name="__Sup3">'[1]7 and 8  Supplies and Services'!#REF!</definedName>
    <definedName name="_mm1">'[2]1. Expatriates'!$G$6</definedName>
    <definedName name="_mm2">'[2]1. Expatriates'!$G$30</definedName>
    <definedName name="_mm3">'[2]1. Expatriates'!$G$54</definedName>
    <definedName name="_mm4">'[2]1. Expatriates'!$G$78</definedName>
    <definedName name="_Sup1">'[1]7 and 8  Supplies and Services'!#REF!</definedName>
    <definedName name="_Sup2">'[1]7 and 8  Supplies and Services'!#REF!</definedName>
    <definedName name="_Sup3">'[1]7 and 8  Supplies and Services'!#REF!</definedName>
    <definedName name="AdmComFix">'[1]5 and  6  Operational Costs'!#REF!</definedName>
    <definedName name="AdmCommDes">'[1]5 and  6  Operational Costs'!#REF!</definedName>
    <definedName name="AdmComVar">'[1]5 and  6  Operational Costs'!#REF!</definedName>
    <definedName name="ave_exp1">'[1]1. Expatriates'!#REF!</definedName>
    <definedName name="ave_exp2">'[1]1. Expatriates'!#REF!</definedName>
    <definedName name="ave_exp3">'[1]1. Expatriates'!#REF!</definedName>
    <definedName name="ave_exp4">'[1]1. Expatriates'!#REF!</definedName>
    <definedName name="BackStopping">[1]Proposal!#REF!</definedName>
    <definedName name="BacStoFix">'[1]3. Office Staff'!#REF!</definedName>
    <definedName name="BacStoVar">'[1]3. Office Staff'!#REF!</definedName>
    <definedName name="col_cumexp">'[3]Ledger Data'!$P$1:$P$65536</definedName>
    <definedName name="col_link">'[3]Ledger Data'!$D$1:$D$65536</definedName>
    <definedName name="col_periodexp">'[3]Ledger Data'!$M$1:$M$65536</definedName>
    <definedName name="ConEva">[1]Proposal!#REF!</definedName>
    <definedName name="ConRes">[1]Proposal!#REF!</definedName>
    <definedName name="country">'[4]General Data'!$B$3</definedName>
    <definedName name="cumexp">#REF!</definedName>
    <definedName name="Excel_BuiltIn_Print_Titles_2">#REF!</definedName>
    <definedName name="ExPatStaff">[1]Proposal!#REF!</definedName>
    <definedName name="FixVar">[1]Control!#REF!</definedName>
    <definedName name="function1">'[2]1. Expatriates'!$B$4</definedName>
    <definedName name="HPMOffEqu">'[5]5 and  6  Operational Costs'!$I$21</definedName>
    <definedName name="HPMVeh">'[5]5 and  6  Operational Costs'!$I$60</definedName>
    <definedName name="HQ_Back2">'[1]3. Office Staff'!#REF!</definedName>
    <definedName name="HQ_Back3">'[1]3. Office Staff'!#REF!</definedName>
    <definedName name="HQ_Back4">'[1]3. Office Staff'!#REF!</definedName>
    <definedName name="HQAdmCom">'[1]5 and  6  Operational Costs'!#REF!</definedName>
    <definedName name="HQAdmStaff">'[1]4. DE'!#REF!</definedName>
    <definedName name="HQDruMed">'[1]7 and 8  Supplies and Services'!#REF!</definedName>
    <definedName name="HQFreHan">'[1]7 and 8  Supplies and Services'!#REF!</definedName>
    <definedName name="HQMedStaff">'[1]4. DE'!#REF!</definedName>
    <definedName name="HQNonMed">'[1]7 and 8  Supplies and Services'!#REF!</definedName>
    <definedName name="HQOffEqu">'[1]5 and  6  Operational Costs'!#REF!</definedName>
    <definedName name="HQOthRes">'[1]9. Training'!#REF!</definedName>
    <definedName name="HQReh">'[1]7 and 8  Supplies and Services'!#REF!</definedName>
    <definedName name="HQSupStaff">'[1]4. DE'!#REF!</definedName>
    <definedName name="HQTranCos">'[1]5 and  6  Operational Costs'!#REF!</definedName>
    <definedName name="HQVeh">'[1]5 and  6  Operational Costs'!#REF!</definedName>
    <definedName name="IndCos">[1]Proposal!#REF!</definedName>
    <definedName name="Item6">'[1]5 and  6  Operational Costs'!#REF!</definedName>
    <definedName name="Mainoff6">'[1]3. Office Staff'!#REF!</definedName>
    <definedName name="MohStafFix">'[1]4. DE'!#REF!</definedName>
    <definedName name="MohStafVar">'[1]4. DE'!#REF!</definedName>
    <definedName name="MonAdmStaff">'[1]4. DE'!#REF!</definedName>
    <definedName name="MonMedStaff">'[1]4. DE'!#REF!</definedName>
    <definedName name="MonMoHStaff">'[1]4. DE'!#REF!</definedName>
    <definedName name="MonSupStaff">'[1]4. DE'!#REF!</definedName>
    <definedName name="name">'[4]General Data'!$B$2</definedName>
    <definedName name="NatStaff">[1]Proposal!#REF!</definedName>
    <definedName name="OffEquDes">'[1]5 and  6  Operational Costs'!#REF!</definedName>
    <definedName name="OpeCos">[1]Proposal!#REF!</definedName>
    <definedName name="P.O1">'[6]Logframe format CARJR2'!$D$21:$D$25</definedName>
    <definedName name="Rehablitation">[1]Proposal!#REF!</definedName>
    <definedName name="staffcat1">'[1]4. DE'!#REF!</definedName>
    <definedName name="staffcat2">'[1]4. DE'!#REF!</definedName>
    <definedName name="staffcat3">'[1]4. DE'!#REF!</definedName>
    <definedName name="staffcat4">'[1]4. DE'!#REF!</definedName>
    <definedName name="staffcat5">'[1]4. DE'!#REF!</definedName>
    <definedName name="staffcat6">'[1]4. DE'!#REF!</definedName>
    <definedName name="StotDirCosts">[1]Proposal!#REF!</definedName>
    <definedName name="Supplies">[1]Proposal!#REF!</definedName>
    <definedName name="tot_drugs">'[1]7 and 8  Supplies and Services'!#REF!</definedName>
    <definedName name="tot_freight">'[1]7 and 8  Supplies and Services'!#REF!</definedName>
    <definedName name="tot_nonmed">'[1]7 and 8  Supplies and Services'!#REF!</definedName>
    <definedName name="tot_vehicles">'[1]5 and  6  Operational Costs'!#REF!</definedName>
    <definedName name="TotConEva1">[1]Proposal!#REF!</definedName>
    <definedName name="TotConEva2">[1]Proposal!#REF!</definedName>
    <definedName name="TotConEva3">[1]Proposal!#REF!</definedName>
    <definedName name="TotConEva4">[1]Proposal!#REF!</definedName>
    <definedName name="TotConEva5">[1]Proposal!#REF!</definedName>
    <definedName name="TotConEva6">[1]Proposal!#REF!</definedName>
    <definedName name="totfmo">'[1]4. DE'!#REF!</definedName>
    <definedName name="totfpo">'[1]4. DE'!#REF!</definedName>
    <definedName name="TotFun1">[1]Proposal!#REF!</definedName>
    <definedName name="TotFun2">[1]Proposal!#REF!</definedName>
    <definedName name="TotFun3">[1]Proposal!#REF!</definedName>
    <definedName name="TotFun4">[1]Proposal!#REF!</definedName>
    <definedName name="TotHPM1.1">[1]Proposal!#REF!</definedName>
    <definedName name="TotHPM1.2">[1]Proposal!#REF!</definedName>
    <definedName name="TotHPM1.3">[1]Proposal!#REF!</definedName>
    <definedName name="TotHPM1.4">[1]Proposal!#REF!</definedName>
    <definedName name="TotHPM3.1">[1]Proposal!#REF!</definedName>
    <definedName name="TotHPM3.2">[1]Proposal!#REF!</definedName>
    <definedName name="TotHPM3.3">[1]Proposal!#REF!</definedName>
    <definedName name="TotHPM3.4">[1]Proposal!#REF!</definedName>
    <definedName name="TotHPM3.5">[1]Proposal!#REF!</definedName>
    <definedName name="TotHPM3.6">[1]Proposal!#REF!</definedName>
    <definedName name="TotHPM5.2">[1]Proposal!#REF!</definedName>
    <definedName name="TotOpeCos2">[1]Proposal!#REF!</definedName>
    <definedName name="totsm">'[1]4. DE'!#REF!</definedName>
    <definedName name="TraCosFix">'[1]5 and  6  Operational Costs'!#REF!</definedName>
    <definedName name="TranCosDes">'[1]5 and  6  Operational Costs'!#REF!</definedName>
    <definedName name="Transportation">[1]Proposal!#REF!</definedName>
    <definedName name="TraRes">[1]Proposal!#REF!</definedName>
    <definedName name="VehDes">'[1]5 and  6  Operational Costs'!#REF!</definedName>
    <definedName name="VehFix">'[1]5 and  6  Operational Costs'!#REF!</definedName>
    <definedName name="VehVar">'[1]5 and  6  Operational Costs'!#REF!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24" l="1"/>
  <c r="F52" i="24"/>
  <c r="F47" i="24"/>
  <c r="F23" i="24"/>
  <c r="F53" i="24" l="1"/>
  <c r="F54" i="24" s="1"/>
  <c r="H15" i="25" l="1"/>
  <c r="H13" i="25"/>
  <c r="H12" i="25"/>
  <c r="H11" i="25"/>
  <c r="H10" i="25"/>
  <c r="H9" i="25"/>
  <c r="H8" i="25"/>
  <c r="H7" i="25"/>
  <c r="H14" i="25" s="1"/>
  <c r="G14" i="25"/>
  <c r="G16" i="25" s="1"/>
  <c r="C14" i="25" l="1"/>
  <c r="C16" i="25" s="1"/>
  <c r="K11" i="24" l="1"/>
  <c r="K9" i="24"/>
  <c r="K12" i="24" l="1"/>
  <c r="K13" i="24" s="1"/>
  <c r="K14" i="24" s="1"/>
  <c r="D47" i="24"/>
  <c r="D26" i="24" l="1"/>
  <c r="D17" i="24" l="1"/>
  <c r="D43" i="24" l="1"/>
  <c r="D34" i="24"/>
  <c r="D40" i="24" s="1"/>
  <c r="B14" i="25" l="1"/>
  <c r="D14" i="25"/>
  <c r="F14" i="25"/>
  <c r="D9" i="24"/>
  <c r="E14" i="25"/>
  <c r="F16" i="25" l="1"/>
  <c r="D23" i="24"/>
  <c r="D52" i="24" s="1"/>
  <c r="B16" i="25"/>
  <c r="D16" i="25"/>
  <c r="E16" i="25"/>
  <c r="D53" i="24" l="1"/>
  <c r="D54" i="24" s="1"/>
  <c r="H16" i="25"/>
</calcChain>
</file>

<file path=xl/sharedStrings.xml><?xml version="1.0" encoding="utf-8"?>
<sst xmlns="http://schemas.openxmlformats.org/spreadsheetml/2006/main" count="95" uniqueCount="93">
  <si>
    <t>Outcome/ Output number</t>
  </si>
  <si>
    <t>Outcome/ output/ activity formulation:</t>
  </si>
  <si>
    <t>Output 1.1:</t>
  </si>
  <si>
    <t>Activity 1.1.1:</t>
  </si>
  <si>
    <t>Activity 1.1.2:</t>
  </si>
  <si>
    <t>Activity 1.1.3:</t>
  </si>
  <si>
    <t>TOTAL $ FOR OUTCOME 1:</t>
  </si>
  <si>
    <t xml:space="preserve">OUTCOME 2: 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</si>
  <si>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</si>
  <si>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</si>
  <si>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</si>
  <si>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</si>
  <si>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</si>
  <si>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</si>
  <si>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</si>
  <si>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</si>
  <si>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TOTAL $ FOR OUTCOME 2:</t>
  </si>
  <si>
    <t>SUB-TOTAL PROJECT BUDGET:</t>
  </si>
  <si>
    <t>Indirect support costs (7%):</t>
  </si>
  <si>
    <t>TOTAL PROJECT BUDGET:</t>
  </si>
  <si>
    <t>Any remarks (e.g. on types of inputs provided or budget justification, for example if high TA or travel costs)</t>
  </si>
  <si>
    <t>CATEGORIES</t>
  </si>
  <si>
    <t>TOTAL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</si>
  <si>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</si>
  <si>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</si>
  <si>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</si>
  <si>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</si>
  <si>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</si>
  <si>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</si>
  <si>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</si>
  <si>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</si>
  <si>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</si>
  <si>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</si>
  <si>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</si>
  <si>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</si>
  <si>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</si>
  <si>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</si>
  <si>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</si>
  <si>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</si>
  <si>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</si>
  <si>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</si>
  <si>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</si>
  <si>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Level of expenditure/ commitments in USD (to provide at time of project progress reporting):</t>
  </si>
  <si>
    <t>Amount Recipient  Agency WCUK</t>
  </si>
  <si>
    <t>Identification and targeting of participants.</t>
  </si>
  <si>
    <t>Youth-led and inclusive labour market and value chain assessment.</t>
  </si>
  <si>
    <t>Market-based technical and vocational training.</t>
  </si>
  <si>
    <t>Business development path.</t>
  </si>
  <si>
    <t>Employability path.</t>
  </si>
  <si>
    <t>Activity 1.1.4:</t>
  </si>
  <si>
    <t>Activity 1.1.5:</t>
  </si>
  <si>
    <t>Activity 1.1.6:</t>
  </si>
  <si>
    <t>Activity 2.1.4:</t>
  </si>
  <si>
    <t>Activity 2.1.5:</t>
  </si>
  <si>
    <t>Activity 2.1.6:</t>
  </si>
  <si>
    <t>Activity 2.2.4:</t>
  </si>
  <si>
    <t>Activity 2.2.5:</t>
  </si>
  <si>
    <t>Budget by recipient organization in USD - War Child UK</t>
  </si>
  <si>
    <t>OUTCOME 3: Project personnel and operational costs necessary for efficient and effective direct implementation</t>
  </si>
  <si>
    <t>Output 3.1:</t>
  </si>
  <si>
    <t>Activity 3.1.1:</t>
  </si>
  <si>
    <t>Activity 3.1.2:</t>
  </si>
  <si>
    <t>Operational costs incurred in carrying out direct implementation of activities</t>
  </si>
  <si>
    <t>Activity 3.1.3:</t>
  </si>
  <si>
    <t>Equipment required to enhance the capacity during direct implementation of activities</t>
  </si>
  <si>
    <t>TOTAL $ FOR OUTCOME 3:</t>
  </si>
  <si>
    <t>Project personnel carrying out direct implementation of activities</t>
  </si>
  <si>
    <t>Percent of budget for each output reserved for direct action on gender equality (if any):</t>
  </si>
  <si>
    <t>Output 1.2:</t>
  </si>
  <si>
    <t>Activity 1.2.1:</t>
  </si>
  <si>
    <t>Activity 1.2.2:</t>
  </si>
  <si>
    <t>Activity 1.2.3:</t>
  </si>
  <si>
    <t>Activity 1.2.4:</t>
  </si>
  <si>
    <t>Incpetion Meeting</t>
  </si>
  <si>
    <t>Participatory community security mapping.</t>
  </si>
  <si>
    <t>Listening exercise with youth in non-state armed groups.</t>
  </si>
  <si>
    <t>Quarterly community dialogues led by youth.</t>
  </si>
  <si>
    <t>Youth initiate conflict mediations in their communities.</t>
  </si>
  <si>
    <t>Exchange visit with other youth groups in CAR.</t>
  </si>
  <si>
    <t>Capacity building in conflict analysis, community security mapping and dialogue techniques.</t>
  </si>
  <si>
    <t>Capacity building workshop on developing advocacy messages.</t>
  </si>
  <si>
    <t>VoiceMore.</t>
  </si>
  <si>
    <t>Facilitating coordination sessions between youth.</t>
  </si>
  <si>
    <t>Linking youth with local and prefectural authorities.</t>
  </si>
  <si>
    <t>Linking youth with national power holders.</t>
  </si>
  <si>
    <t>Life skills methodology adapted.</t>
  </si>
  <si>
    <t>Training for facilitators.</t>
  </si>
  <si>
    <t>Parenting sessions for caregivers.</t>
  </si>
  <si>
    <t>Psychosocial Support and life skills sessions.</t>
  </si>
  <si>
    <t>OUTCOME 1:</t>
  </si>
  <si>
    <t>Tranche 1 (35%)</t>
  </si>
  <si>
    <t>Tranche 2 (35%)</t>
  </si>
  <si>
    <t>Annex D - Alternatives to Violence: Strengthening Youth-led peacebuilding in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</si>
</sst>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(* #,##0.00_);_(* \(#,##0.00\);_(* &quot;-&quot;??_);_(@_)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auto="1"/>
      </bottom>
      <diagonal/>
    </border>
  </borders>
  <cellStyleXfs count="21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</cellStyleXfs>
  <cellXfs count="56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6" fontId="5" fillId="0" borderId="10" xfId="1" applyNumberFormat="1" applyFont="1" applyBorder="1" applyAlignment="1">
      <alignment horizontal="right" vertical="center" wrapText="1"/>
    </xf>
    <xf numFmtId="166" fontId="1" fillId="0" borderId="1" xfId="1" applyNumberFormat="1" applyFont="1" applyBorder="1" applyAlignment="1">
      <alignment vertical="center" wrapText="1"/>
    </xf>
    <xf numFmtId="166" fontId="1" fillId="0" borderId="4" xfId="1" applyNumberFormat="1" applyFont="1" applyBorder="1" applyAlignment="1">
      <alignment vertical="center" wrapText="1"/>
    </xf>
    <xf numFmtId="166" fontId="2" fillId="0" borderId="1" xfId="1" applyNumberFormat="1" applyFont="1" applyBorder="1" applyAlignment="1">
      <alignment vertical="center" wrapText="1"/>
    </xf>
    <xf numFmtId="166" fontId="2" fillId="0" borderId="4" xfId="1" applyNumberFormat="1" applyFont="1" applyBorder="1" applyAlignment="1">
      <alignment vertical="center" wrapText="1"/>
    </xf>
    <xf numFmtId="166" fontId="2" fillId="0" borderId="14" xfId="1" applyNumberFormat="1" applyFont="1" applyBorder="1" applyAlignment="1">
      <alignment vertical="center" wrapText="1"/>
    </xf>
    <xf numFmtId="166" fontId="1" fillId="0" borderId="3" xfId="1" applyNumberFormat="1" applyFont="1" applyBorder="1" applyAlignment="1">
      <alignment vertical="center" wrapText="1"/>
    </xf>
    <xf numFmtId="166" fontId="1" fillId="0" borderId="2" xfId="1" applyNumberFormat="1" applyFont="1" applyBorder="1" applyAlignment="1">
      <alignment vertical="center" wrapText="1"/>
    </xf>
    <xf numFmtId="0" fontId="0" fillId="0" borderId="0" xfId="0"/>
    <xf numFmtId="43" fontId="0" fillId="0" borderId="0" xfId="0" applyNumberFormat="1"/>
    <xf numFmtId="166" fontId="2" fillId="0" borderId="1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 wrapText="1"/>
    </xf>
    <xf numFmtId="166" fontId="2" fillId="0" borderId="4" xfId="0" applyNumberFormat="1" applyFont="1" applyBorder="1" applyAlignment="1">
      <alignment vertical="center" wrapText="1"/>
    </xf>
    <xf numFmtId="166" fontId="2" fillId="0" borderId="3" xfId="1" applyNumberFormat="1" applyFont="1" applyBorder="1" applyAlignment="1">
      <alignment vertical="center" wrapText="1"/>
    </xf>
    <xf numFmtId="43" fontId="1" fillId="0" borderId="4" xfId="0" applyNumberFormat="1" applyFont="1" applyBorder="1" applyAlignment="1">
      <alignment vertical="center" wrapText="1"/>
    </xf>
    <xf numFmtId="166" fontId="5" fillId="5" borderId="10" xfId="1" applyNumberFormat="1" applyFont="1" applyFill="1" applyBorder="1" applyAlignment="1">
      <alignment horizontal="right" vertical="center" wrapText="1"/>
    </xf>
    <xf numFmtId="166" fontId="5" fillId="4" borderId="10" xfId="1" applyNumberFormat="1" applyFont="1" applyFill="1" applyBorder="1" applyAlignment="1">
      <alignment horizontal="right" vertical="center" wrapText="1"/>
    </xf>
    <xf numFmtId="9" fontId="2" fillId="0" borderId="4" xfId="2" applyFont="1" applyBorder="1" applyAlignment="1">
      <alignment vertical="center" wrapText="1"/>
    </xf>
    <xf numFmtId="9" fontId="2" fillId="0" borderId="4" xfId="0" applyNumberFormat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4" fillId="0" borderId="0" xfId="0" applyFont="1"/>
    <xf numFmtId="9" fontId="14" fillId="0" borderId="0" xfId="0" applyNumberFormat="1" applyFont="1"/>
    <xf numFmtId="9" fontId="14" fillId="0" borderId="0" xfId="2" applyFont="1"/>
    <xf numFmtId="3" fontId="2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2" fillId="0" borderId="1" xfId="1" applyNumberFormat="1" applyFont="1" applyBorder="1" applyAlignment="1">
      <alignment vertical="center" wrapText="1"/>
    </xf>
    <xf numFmtId="3" fontId="1" fillId="0" borderId="1" xfId="1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21">
    <cellStyle name="Comma" xfId="1" builtinId="3"/>
    <cellStyle name="Comma 2" xfId="10" xr:uid="{4202DF94-D07E-4250-AEC1-4338E859D7AC}"/>
    <cellStyle name="Comma 2 2" xfId="15" xr:uid="{00000000-0005-0000-0000-000000000000}"/>
    <cellStyle name="Comma 3" xfId="11" xr:uid="{00000000-0005-0000-0000-000037000000}"/>
    <cellStyle name="Comma 3 2" xfId="16" xr:uid="{00000000-0005-0000-0000-000001000000}"/>
    <cellStyle name="Comma 4" xfId="9" xr:uid="{53548ECB-71E7-4DF4-A160-06DFD4A2C53A}"/>
    <cellStyle name="Comma 4 2" xfId="14" xr:uid="{00000000-0005-0000-0000-000002000000}"/>
    <cellStyle name="Comma 5" xfId="12" xr:uid="{00000000-0005-0000-0000-000038000000}"/>
    <cellStyle name="Comma 6 2" xfId="5" xr:uid="{B7608A72-43D6-4C0D-BE86-3ADE89704D04}"/>
    <cellStyle name="Comma 6 2 2" xfId="8" xr:uid="{3D627790-79F1-48F1-BA32-F64DEAB58B78}"/>
    <cellStyle name="Comma 6 2 2 2" xfId="13" xr:uid="{00000000-0005-0000-0000-000004000000}"/>
    <cellStyle name="Currency 2" xfId="18" xr:uid="{00000000-0005-0000-0000-00003D000000}"/>
    <cellStyle name="Normal" xfId="0" builtinId="0"/>
    <cellStyle name="Normal 2" xfId="20" xr:uid="{00000000-0005-0000-0000-000002000000}"/>
    <cellStyle name="Normal 3" xfId="3" xr:uid="{12B4FCAD-B7F6-4D9E-AF4F-016E3C734D82}"/>
    <cellStyle name="Normal 4" xfId="17" xr:uid="{00000000-0005-0000-0000-00003E000000}"/>
    <cellStyle name="Normal 50" xfId="4" xr:uid="{9AFA25FC-36AA-407F-9C3C-D560EA30F60D}"/>
    <cellStyle name="Percent" xfId="2" builtinId="5"/>
    <cellStyle name="Percent 2" xfId="19" xr:uid="{00000000-0005-0000-0000-000040000000}"/>
    <cellStyle name="Percent 4" xfId="6" xr:uid="{A4E96EB6-1DF9-4B5E-95C0-100A125798E1}"/>
    <cellStyle name="Percent 4 2" xfId="7" xr:uid="{BE877005-8BE0-4746-A9ED-94FFBBE44F36}"/>
  </cellStyles>
  <dxfs count="0"/>
  <tableStyles count="0" defaultTableStyle="TableStyleMedium2" defaultPivotStyle="PivotStyleLight16"/>
  <colors>
    <mruColors>
      <color rgb="FF55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%202012/ECHO/DOCUME~1/CSM/LOCALS~1/Temp/Temporary%20Directory%201%20for%20ECHO%203%20proposal%2028-02-05.zip/WSP%20total%20budget%20verion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wran/SharedDocs/DOCUME~1/RDP/LOCALS~1/Temp/Documents%20and%20Settings/Unknown%20User/Desktop/2004/Excel/Budget/NSP%20budget%20for%202nd%20year/Program%20Office/Programes%20Office%20NSP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%202012/ECHO/DATA/Control/PROJBUDG/AF50/BCR%20jan-mrt%2002%20definiti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%202012/ECHO/Contaracts%20Monitoring%20Statement,%20%20June2005/AREU%20Budget%20in%20DACAAR%20Form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%202012/ECHO/Documents%20and%20Settings/Jacqueline/My%20Documents/Watershed%20mngt/Watershed%20budget%20proposal%20(DACAAR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A%203\1.%20CARJR3%20logframe%20-%20full%20proposal%20-%20War%20Chi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line"/>
      <sheetName val="Comparisation"/>
      <sheetName val="Revised budget"/>
      <sheetName val="Budget Summary"/>
      <sheetName val="Breakdown"/>
      <sheetName val="General Data"/>
      <sheetName val="Proposal"/>
      <sheetName val="1. Expatriates"/>
      <sheetName val="2. Consultants"/>
      <sheetName val="3. Office Staff"/>
      <sheetName val="5 and  6  Operational Costs"/>
      <sheetName val="7 and 8  Supplies and Services"/>
      <sheetName val="4. FMO"/>
      <sheetName val="4. HIT"/>
      <sheetName val="4. SV"/>
      <sheetName val="4. DW"/>
      <sheetName val="4. TW"/>
      <sheetName val="4. DE"/>
      <sheetName val="4. PS"/>
      <sheetName val="4. HE"/>
      <sheetName val="4. SUP"/>
      <sheetName val="9. Training"/>
      <sheetName val="Planning"/>
      <sheetName val="Control"/>
      <sheetName val="Training Activ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xpatriat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R"/>
      <sheetName val="Ledger Data"/>
      <sheetName val="Chart1"/>
      <sheetName val="Module1"/>
    </sheetNames>
    <sheetDataSet>
      <sheetData sheetId="0" refreshError="1"/>
      <sheetData sheetId="1">
        <row r="3">
          <cell r="D3">
            <v>0</v>
          </cell>
          <cell r="M3">
            <v>0</v>
          </cell>
          <cell r="P3">
            <v>0</v>
          </cell>
        </row>
        <row r="6">
          <cell r="D6">
            <v>0</v>
          </cell>
          <cell r="M6">
            <v>0</v>
          </cell>
          <cell r="P6">
            <v>0</v>
          </cell>
        </row>
        <row r="7">
          <cell r="D7" t="str">
            <v>Budget</v>
          </cell>
          <cell r="M7" t="str">
            <v>Total</v>
          </cell>
          <cell r="P7" t="str">
            <v>cumulative</v>
          </cell>
        </row>
        <row r="8">
          <cell r="D8" t="str">
            <v>Link</v>
          </cell>
          <cell r="M8" t="str">
            <v>expenses</v>
          </cell>
          <cell r="P8" t="str">
            <v>expenses</v>
          </cell>
        </row>
        <row r="9">
          <cell r="D9" t="str">
            <v>ê</v>
          </cell>
          <cell r="M9" t="str">
            <v>this period</v>
          </cell>
          <cell r="P9">
            <v>37346</v>
          </cell>
        </row>
        <row r="10">
          <cell r="M10" t="str">
            <v>NLG</v>
          </cell>
          <cell r="P10" t="str">
            <v>NLG</v>
          </cell>
        </row>
        <row r="11">
          <cell r="D11">
            <v>0</v>
          </cell>
        </row>
        <row r="12">
          <cell r="D12">
            <v>0</v>
          </cell>
          <cell r="M12">
            <v>0</v>
          </cell>
          <cell r="P12">
            <v>0</v>
          </cell>
        </row>
        <row r="13">
          <cell r="D13">
            <v>1</v>
          </cell>
          <cell r="M13">
            <v>0</v>
          </cell>
          <cell r="P13">
            <v>0</v>
          </cell>
        </row>
        <row r="14">
          <cell r="D14">
            <v>1</v>
          </cell>
          <cell r="M14">
            <v>0</v>
          </cell>
          <cell r="P14">
            <v>0</v>
          </cell>
        </row>
        <row r="15">
          <cell r="D15">
            <v>1</v>
          </cell>
          <cell r="M15">
            <v>0</v>
          </cell>
          <cell r="P15">
            <v>0</v>
          </cell>
        </row>
        <row r="16">
          <cell r="D16">
            <v>1</v>
          </cell>
          <cell r="M16">
            <v>0</v>
          </cell>
          <cell r="P16">
            <v>0</v>
          </cell>
        </row>
        <row r="17">
          <cell r="D17">
            <v>1</v>
          </cell>
          <cell r="M17">
            <v>0</v>
          </cell>
          <cell r="P17">
            <v>0</v>
          </cell>
        </row>
        <row r="18">
          <cell r="D18">
            <v>1</v>
          </cell>
          <cell r="M18">
            <v>0</v>
          </cell>
          <cell r="P18">
            <v>0</v>
          </cell>
        </row>
        <row r="19">
          <cell r="D19">
            <v>1</v>
          </cell>
          <cell r="M19">
            <v>0</v>
          </cell>
          <cell r="P19">
            <v>0</v>
          </cell>
        </row>
        <row r="20">
          <cell r="D20">
            <v>1</v>
          </cell>
          <cell r="M20">
            <v>0</v>
          </cell>
          <cell r="P20">
            <v>0</v>
          </cell>
        </row>
        <row r="21">
          <cell r="D21">
            <v>1</v>
          </cell>
          <cell r="M21">
            <v>0</v>
          </cell>
          <cell r="P21">
            <v>0</v>
          </cell>
        </row>
        <row r="22">
          <cell r="D22">
            <v>1</v>
          </cell>
          <cell r="M22">
            <v>0</v>
          </cell>
          <cell r="P22">
            <v>0</v>
          </cell>
        </row>
        <row r="23">
          <cell r="D23">
            <v>1</v>
          </cell>
          <cell r="M23">
            <v>0</v>
          </cell>
          <cell r="P23">
            <v>0</v>
          </cell>
        </row>
        <row r="24">
          <cell r="D24">
            <v>5.2</v>
          </cell>
          <cell r="M24">
            <v>0</v>
          </cell>
          <cell r="P24">
            <v>166.69</v>
          </cell>
        </row>
        <row r="25">
          <cell r="D25">
            <v>5.2</v>
          </cell>
          <cell r="M25">
            <v>99.45</v>
          </cell>
          <cell r="P25">
            <v>142.36000000000001</v>
          </cell>
        </row>
        <row r="26">
          <cell r="D26">
            <v>5.2</v>
          </cell>
          <cell r="M26">
            <v>0</v>
          </cell>
          <cell r="P26">
            <v>56.75</v>
          </cell>
        </row>
        <row r="27">
          <cell r="D27">
            <v>5.0999999999999996</v>
          </cell>
          <cell r="M27">
            <v>0</v>
          </cell>
          <cell r="P27">
            <v>0</v>
          </cell>
        </row>
        <row r="28">
          <cell r="D28">
            <v>5.0999999999999996</v>
          </cell>
          <cell r="M28">
            <v>0</v>
          </cell>
          <cell r="P28">
            <v>0</v>
          </cell>
        </row>
        <row r="29">
          <cell r="D29">
            <v>5.2</v>
          </cell>
          <cell r="M29">
            <v>0</v>
          </cell>
          <cell r="P29">
            <v>0</v>
          </cell>
        </row>
        <row r="30">
          <cell r="D30">
            <v>5.0999999999999996</v>
          </cell>
          <cell r="M30">
            <v>0</v>
          </cell>
          <cell r="P30">
            <v>0</v>
          </cell>
        </row>
        <row r="31">
          <cell r="D31">
            <v>4</v>
          </cell>
          <cell r="M31">
            <v>0</v>
          </cell>
          <cell r="P31">
            <v>0</v>
          </cell>
        </row>
        <row r="32">
          <cell r="D32">
            <v>2</v>
          </cell>
          <cell r="M32">
            <v>0</v>
          </cell>
          <cell r="P32">
            <v>23200</v>
          </cell>
        </row>
        <row r="33">
          <cell r="D33">
            <v>2</v>
          </cell>
          <cell r="M33">
            <v>0</v>
          </cell>
          <cell r="P33">
            <v>0</v>
          </cell>
        </row>
        <row r="34">
          <cell r="D34">
            <v>2</v>
          </cell>
          <cell r="M34">
            <v>0</v>
          </cell>
          <cell r="P34">
            <v>4000</v>
          </cell>
        </row>
        <row r="35">
          <cell r="D35">
            <v>2</v>
          </cell>
          <cell r="M35">
            <v>0</v>
          </cell>
          <cell r="P35">
            <v>0</v>
          </cell>
        </row>
        <row r="36">
          <cell r="D36">
            <v>3</v>
          </cell>
          <cell r="M36">
            <v>0</v>
          </cell>
          <cell r="P36">
            <v>0</v>
          </cell>
        </row>
        <row r="37">
          <cell r="D37">
            <v>3</v>
          </cell>
          <cell r="M37">
            <v>0</v>
          </cell>
          <cell r="P37">
            <v>0</v>
          </cell>
        </row>
        <row r="38">
          <cell r="D38">
            <v>6.1</v>
          </cell>
          <cell r="M38">
            <v>0</v>
          </cell>
          <cell r="P38">
            <v>0</v>
          </cell>
        </row>
        <row r="39">
          <cell r="D39">
            <v>6.2</v>
          </cell>
          <cell r="M39">
            <v>0</v>
          </cell>
          <cell r="P39">
            <v>0</v>
          </cell>
        </row>
        <row r="40">
          <cell r="D40">
            <v>6.2</v>
          </cell>
          <cell r="M40">
            <v>0</v>
          </cell>
          <cell r="P40">
            <v>0</v>
          </cell>
        </row>
        <row r="41">
          <cell r="D41">
            <v>6.1</v>
          </cell>
          <cell r="M41">
            <v>0</v>
          </cell>
          <cell r="P41">
            <v>0</v>
          </cell>
        </row>
        <row r="42">
          <cell r="D42">
            <v>6.2</v>
          </cell>
          <cell r="M42">
            <v>0</v>
          </cell>
          <cell r="P42">
            <v>0</v>
          </cell>
        </row>
        <row r="43">
          <cell r="D43">
            <v>6.2</v>
          </cell>
          <cell r="M43">
            <v>0</v>
          </cell>
          <cell r="P43">
            <v>0</v>
          </cell>
        </row>
        <row r="44">
          <cell r="D44">
            <v>6.2</v>
          </cell>
          <cell r="M44">
            <v>0</v>
          </cell>
          <cell r="P44">
            <v>0</v>
          </cell>
        </row>
        <row r="45">
          <cell r="D45">
            <v>6.2</v>
          </cell>
          <cell r="M45">
            <v>0</v>
          </cell>
          <cell r="P45">
            <v>0</v>
          </cell>
        </row>
        <row r="46">
          <cell r="D46">
            <v>6.2</v>
          </cell>
          <cell r="M46">
            <v>0</v>
          </cell>
          <cell r="P46">
            <v>0</v>
          </cell>
        </row>
        <row r="47">
          <cell r="D47">
            <v>7.1</v>
          </cell>
          <cell r="M47">
            <v>0</v>
          </cell>
          <cell r="P47">
            <v>0</v>
          </cell>
        </row>
        <row r="48">
          <cell r="D48">
            <v>7.1</v>
          </cell>
          <cell r="M48">
            <v>0</v>
          </cell>
          <cell r="P48">
            <v>0</v>
          </cell>
        </row>
        <row r="49">
          <cell r="D49">
            <v>7.1</v>
          </cell>
          <cell r="M49">
            <v>0</v>
          </cell>
          <cell r="P49">
            <v>0</v>
          </cell>
        </row>
        <row r="50">
          <cell r="D50">
            <v>7.2</v>
          </cell>
          <cell r="M50">
            <v>0</v>
          </cell>
          <cell r="P50">
            <v>0</v>
          </cell>
        </row>
        <row r="51">
          <cell r="D51">
            <v>7.2</v>
          </cell>
          <cell r="M51">
            <v>0</v>
          </cell>
          <cell r="P51">
            <v>0</v>
          </cell>
        </row>
        <row r="52">
          <cell r="D52">
            <v>7.3</v>
          </cell>
          <cell r="M52">
            <v>0</v>
          </cell>
          <cell r="P52">
            <v>0</v>
          </cell>
        </row>
        <row r="53">
          <cell r="D53">
            <v>7.3</v>
          </cell>
          <cell r="M53">
            <v>0</v>
          </cell>
          <cell r="P53">
            <v>0</v>
          </cell>
        </row>
        <row r="54">
          <cell r="D54">
            <v>7.3</v>
          </cell>
          <cell r="M54">
            <v>0</v>
          </cell>
          <cell r="P54">
            <v>0</v>
          </cell>
        </row>
        <row r="55">
          <cell r="D55">
            <v>7.3</v>
          </cell>
          <cell r="M55">
            <v>0</v>
          </cell>
          <cell r="P55">
            <v>0</v>
          </cell>
        </row>
        <row r="56">
          <cell r="D56">
            <v>7.3</v>
          </cell>
          <cell r="M56">
            <v>0</v>
          </cell>
          <cell r="P56">
            <v>0</v>
          </cell>
        </row>
        <row r="57">
          <cell r="D57">
            <v>8</v>
          </cell>
          <cell r="M57">
            <v>0</v>
          </cell>
          <cell r="P57">
            <v>0</v>
          </cell>
        </row>
        <row r="58">
          <cell r="D58">
            <v>7.3</v>
          </cell>
          <cell r="M58">
            <v>0</v>
          </cell>
          <cell r="P58">
            <v>0</v>
          </cell>
        </row>
        <row r="59">
          <cell r="D59">
            <v>7.3</v>
          </cell>
          <cell r="M59">
            <v>0</v>
          </cell>
          <cell r="P59">
            <v>0</v>
          </cell>
        </row>
        <row r="60">
          <cell r="D60">
            <v>7.4</v>
          </cell>
          <cell r="M60">
            <v>0</v>
          </cell>
          <cell r="P60">
            <v>0</v>
          </cell>
        </row>
        <row r="61">
          <cell r="D61">
            <v>7.4</v>
          </cell>
          <cell r="M61">
            <v>0</v>
          </cell>
          <cell r="P61">
            <v>0</v>
          </cell>
        </row>
        <row r="62">
          <cell r="D62">
            <v>7.4</v>
          </cell>
          <cell r="M62">
            <v>0</v>
          </cell>
          <cell r="P62">
            <v>0</v>
          </cell>
        </row>
        <row r="63">
          <cell r="D63">
            <v>7.4</v>
          </cell>
          <cell r="M63">
            <v>0</v>
          </cell>
          <cell r="P63">
            <v>0</v>
          </cell>
        </row>
        <row r="64">
          <cell r="D64">
            <v>8</v>
          </cell>
          <cell r="M64">
            <v>0</v>
          </cell>
          <cell r="P64">
            <v>0</v>
          </cell>
        </row>
        <row r="65">
          <cell r="D65">
            <v>8</v>
          </cell>
          <cell r="M65">
            <v>0</v>
          </cell>
          <cell r="P65">
            <v>0</v>
          </cell>
        </row>
        <row r="66">
          <cell r="D66">
            <v>8</v>
          </cell>
          <cell r="M66">
            <v>0</v>
          </cell>
          <cell r="P66">
            <v>0</v>
          </cell>
        </row>
        <row r="67">
          <cell r="D67">
            <v>8</v>
          </cell>
          <cell r="M67">
            <v>0</v>
          </cell>
          <cell r="P67">
            <v>0</v>
          </cell>
        </row>
        <row r="68">
          <cell r="D68">
            <v>0</v>
          </cell>
          <cell r="P68">
            <v>0</v>
          </cell>
        </row>
        <row r="69">
          <cell r="D69" t="str">
            <v>NLG</v>
          </cell>
          <cell r="M69">
            <v>0</v>
          </cell>
          <cell r="P69">
            <v>0</v>
          </cell>
        </row>
        <row r="70">
          <cell r="D70" t="str">
            <v>NLG</v>
          </cell>
          <cell r="M70">
            <v>99.45</v>
          </cell>
          <cell r="P70">
            <v>27565.8</v>
          </cell>
        </row>
        <row r="71">
          <cell r="D71">
            <v>0</v>
          </cell>
          <cell r="M71" t="str">
            <v>NLG</v>
          </cell>
          <cell r="P71" t="str">
            <v>NLG</v>
          </cell>
        </row>
        <row r="72">
          <cell r="D72">
            <v>0</v>
          </cell>
        </row>
        <row r="73">
          <cell r="D73">
            <v>0</v>
          </cell>
          <cell r="P73">
            <v>0</v>
          </cell>
        </row>
        <row r="74">
          <cell r="D74">
            <v>1</v>
          </cell>
          <cell r="M74">
            <v>0</v>
          </cell>
          <cell r="P74">
            <v>0</v>
          </cell>
        </row>
        <row r="75">
          <cell r="D75">
            <v>1</v>
          </cell>
          <cell r="M75">
            <v>0</v>
          </cell>
          <cell r="P75">
            <v>0</v>
          </cell>
        </row>
        <row r="76">
          <cell r="D76">
            <v>1</v>
          </cell>
          <cell r="M76">
            <v>0</v>
          </cell>
          <cell r="P76">
            <v>0</v>
          </cell>
        </row>
        <row r="77">
          <cell r="D77">
            <v>1</v>
          </cell>
          <cell r="M77">
            <v>0</v>
          </cell>
          <cell r="P77">
            <v>0</v>
          </cell>
        </row>
        <row r="78">
          <cell r="D78">
            <v>1</v>
          </cell>
          <cell r="M78">
            <v>0</v>
          </cell>
          <cell r="P78">
            <v>0</v>
          </cell>
        </row>
        <row r="79">
          <cell r="D79">
            <v>1</v>
          </cell>
          <cell r="M79">
            <v>0</v>
          </cell>
          <cell r="P79">
            <v>0</v>
          </cell>
        </row>
        <row r="80">
          <cell r="D80">
            <v>1</v>
          </cell>
          <cell r="M80">
            <v>0</v>
          </cell>
          <cell r="P80">
            <v>0.39</v>
          </cell>
        </row>
        <row r="81">
          <cell r="D81">
            <v>1</v>
          </cell>
          <cell r="M81">
            <v>0</v>
          </cell>
          <cell r="P81">
            <v>0</v>
          </cell>
        </row>
        <row r="82">
          <cell r="D82">
            <v>4</v>
          </cell>
          <cell r="M82">
            <v>0</v>
          </cell>
          <cell r="P82">
            <v>0</v>
          </cell>
        </row>
        <row r="83">
          <cell r="D83">
            <v>1</v>
          </cell>
          <cell r="M83">
            <v>0</v>
          </cell>
          <cell r="P83">
            <v>0</v>
          </cell>
        </row>
        <row r="84">
          <cell r="D84">
            <v>5.2</v>
          </cell>
          <cell r="M84">
            <v>962.03</v>
          </cell>
          <cell r="P84">
            <v>2623.39</v>
          </cell>
        </row>
        <row r="85">
          <cell r="D85">
            <v>5.2</v>
          </cell>
          <cell r="M85">
            <v>271.55</v>
          </cell>
          <cell r="P85">
            <v>14733.61</v>
          </cell>
        </row>
        <row r="86">
          <cell r="D86">
            <v>5.2</v>
          </cell>
          <cell r="M86">
            <v>144.93</v>
          </cell>
          <cell r="P86">
            <v>3620.13</v>
          </cell>
        </row>
        <row r="87">
          <cell r="D87">
            <v>5.2</v>
          </cell>
          <cell r="M87">
            <v>0</v>
          </cell>
          <cell r="P87">
            <v>3770.23</v>
          </cell>
        </row>
        <row r="88">
          <cell r="D88">
            <v>5.0999999999999996</v>
          </cell>
          <cell r="M88">
            <v>0</v>
          </cell>
          <cell r="P88">
            <v>5867.72</v>
          </cell>
        </row>
        <row r="89">
          <cell r="D89">
            <v>5.0999999999999996</v>
          </cell>
          <cell r="M89">
            <v>0</v>
          </cell>
          <cell r="P89">
            <v>800.36</v>
          </cell>
        </row>
        <row r="90">
          <cell r="D90">
            <v>5.2</v>
          </cell>
          <cell r="M90">
            <v>0</v>
          </cell>
          <cell r="P90">
            <v>4723.84</v>
          </cell>
        </row>
        <row r="91">
          <cell r="D91">
            <v>5.0999999999999996</v>
          </cell>
          <cell r="M91">
            <v>278.91000000000003</v>
          </cell>
          <cell r="P91">
            <v>460.35</v>
          </cell>
        </row>
        <row r="92">
          <cell r="D92">
            <v>4</v>
          </cell>
          <cell r="M92">
            <v>9657.91</v>
          </cell>
          <cell r="P92">
            <v>9657.91</v>
          </cell>
        </row>
        <row r="93">
          <cell r="D93">
            <v>4</v>
          </cell>
          <cell r="M93">
            <v>2280.6999999999998</v>
          </cell>
          <cell r="P93">
            <v>13181.01</v>
          </cell>
        </row>
        <row r="94">
          <cell r="D94">
            <v>4</v>
          </cell>
          <cell r="M94">
            <v>1669.5</v>
          </cell>
          <cell r="P94">
            <v>1873.68</v>
          </cell>
        </row>
        <row r="95">
          <cell r="D95">
            <v>4</v>
          </cell>
          <cell r="M95">
            <v>3944.98</v>
          </cell>
          <cell r="P95">
            <v>26994.77</v>
          </cell>
        </row>
        <row r="96">
          <cell r="D96">
            <v>4</v>
          </cell>
          <cell r="M96">
            <v>55.22</v>
          </cell>
          <cell r="P96">
            <v>43.5</v>
          </cell>
        </row>
        <row r="97">
          <cell r="D97">
            <v>4</v>
          </cell>
          <cell r="M97">
            <v>0</v>
          </cell>
          <cell r="P97">
            <v>53.13</v>
          </cell>
        </row>
        <row r="98">
          <cell r="D98">
            <v>4</v>
          </cell>
          <cell r="M98">
            <v>2104.7800000000002</v>
          </cell>
          <cell r="P98">
            <v>2859.18</v>
          </cell>
        </row>
        <row r="99">
          <cell r="D99">
            <v>4</v>
          </cell>
          <cell r="M99">
            <v>2900.07</v>
          </cell>
          <cell r="P99">
            <v>8034.34</v>
          </cell>
        </row>
        <row r="100">
          <cell r="D100">
            <v>4</v>
          </cell>
          <cell r="M100">
            <v>73.98</v>
          </cell>
          <cell r="P100">
            <v>73.98</v>
          </cell>
        </row>
        <row r="101">
          <cell r="D101">
            <v>4</v>
          </cell>
          <cell r="M101">
            <v>40926.22</v>
          </cell>
          <cell r="P101">
            <v>207933.05</v>
          </cell>
        </row>
        <row r="102">
          <cell r="D102">
            <v>6.1</v>
          </cell>
          <cell r="M102">
            <v>0</v>
          </cell>
          <cell r="P102">
            <v>6771.7</v>
          </cell>
        </row>
        <row r="103">
          <cell r="D103">
            <v>6.2</v>
          </cell>
          <cell r="M103">
            <v>0</v>
          </cell>
          <cell r="P103">
            <v>0</v>
          </cell>
        </row>
        <row r="104">
          <cell r="D104">
            <v>6.2</v>
          </cell>
          <cell r="M104">
            <v>0</v>
          </cell>
          <cell r="P104">
            <v>0</v>
          </cell>
        </row>
        <row r="105">
          <cell r="D105">
            <v>6.2</v>
          </cell>
          <cell r="M105">
            <v>1364.32</v>
          </cell>
          <cell r="P105">
            <v>12945.78</v>
          </cell>
        </row>
        <row r="106">
          <cell r="D106">
            <v>6.1</v>
          </cell>
          <cell r="M106">
            <v>0</v>
          </cell>
          <cell r="P106">
            <v>63.89</v>
          </cell>
        </row>
        <row r="107">
          <cell r="D107">
            <v>6.2</v>
          </cell>
          <cell r="M107">
            <v>112.63</v>
          </cell>
          <cell r="P107">
            <v>768.65</v>
          </cell>
        </row>
        <row r="108">
          <cell r="D108">
            <v>6.2</v>
          </cell>
          <cell r="M108">
            <v>1725.34</v>
          </cell>
          <cell r="P108">
            <v>14643.81</v>
          </cell>
        </row>
        <row r="109">
          <cell r="D109">
            <v>6.2</v>
          </cell>
          <cell r="M109">
            <v>764.9</v>
          </cell>
          <cell r="P109">
            <v>11572.38</v>
          </cell>
        </row>
        <row r="110">
          <cell r="D110">
            <v>6.2</v>
          </cell>
          <cell r="M110">
            <v>594.91</v>
          </cell>
          <cell r="P110">
            <v>653.58000000000004</v>
          </cell>
        </row>
        <row r="111">
          <cell r="D111">
            <v>6.2</v>
          </cell>
          <cell r="M111">
            <v>0</v>
          </cell>
          <cell r="P111">
            <v>0</v>
          </cell>
        </row>
        <row r="112">
          <cell r="D112">
            <v>7.1</v>
          </cell>
          <cell r="M112">
            <v>39396.47</v>
          </cell>
          <cell r="P112">
            <v>192791.77</v>
          </cell>
        </row>
        <row r="113">
          <cell r="D113">
            <v>7.1</v>
          </cell>
          <cell r="M113">
            <v>0</v>
          </cell>
          <cell r="P113">
            <v>0</v>
          </cell>
        </row>
        <row r="114">
          <cell r="D114">
            <v>7.1</v>
          </cell>
          <cell r="M114">
            <v>0</v>
          </cell>
          <cell r="P114">
            <v>1155.07</v>
          </cell>
        </row>
        <row r="115">
          <cell r="D115">
            <v>7.4</v>
          </cell>
          <cell r="M115">
            <v>0</v>
          </cell>
        </row>
        <row r="116">
          <cell r="D116">
            <v>7.2</v>
          </cell>
          <cell r="M116">
            <v>27.3</v>
          </cell>
          <cell r="P116">
            <v>4665.57</v>
          </cell>
        </row>
        <row r="117">
          <cell r="D117">
            <v>7.2</v>
          </cell>
          <cell r="M117">
            <v>7665.91</v>
          </cell>
          <cell r="P117">
            <v>21280.87</v>
          </cell>
        </row>
        <row r="118">
          <cell r="D118">
            <v>7.2</v>
          </cell>
          <cell r="M118">
            <v>53.99</v>
          </cell>
          <cell r="P118">
            <v>1648.75</v>
          </cell>
        </row>
        <row r="119">
          <cell r="D119">
            <v>7.2</v>
          </cell>
          <cell r="M119">
            <v>0</v>
          </cell>
          <cell r="P119">
            <v>1595.63</v>
          </cell>
        </row>
        <row r="120">
          <cell r="D120">
            <v>7.2</v>
          </cell>
          <cell r="M120">
            <v>0</v>
          </cell>
          <cell r="P120">
            <v>0</v>
          </cell>
        </row>
        <row r="121">
          <cell r="D121">
            <v>7.3</v>
          </cell>
          <cell r="M121">
            <v>7386.43</v>
          </cell>
          <cell r="P121">
            <v>20238.47</v>
          </cell>
        </row>
        <row r="122">
          <cell r="D122">
            <v>7.3</v>
          </cell>
          <cell r="M122">
            <v>1883.8</v>
          </cell>
          <cell r="P122">
            <v>13948.29</v>
          </cell>
        </row>
        <row r="123">
          <cell r="D123">
            <v>8</v>
          </cell>
          <cell r="M123">
            <v>0</v>
          </cell>
          <cell r="P123">
            <v>0</v>
          </cell>
        </row>
        <row r="124">
          <cell r="D124">
            <v>7.3</v>
          </cell>
          <cell r="M124">
            <v>0</v>
          </cell>
          <cell r="P124">
            <v>0</v>
          </cell>
        </row>
        <row r="125">
          <cell r="D125">
            <v>8</v>
          </cell>
          <cell r="M125">
            <v>113.68</v>
          </cell>
          <cell r="P125">
            <v>4119.6899999999996</v>
          </cell>
        </row>
        <row r="126">
          <cell r="D126">
            <v>7.3</v>
          </cell>
          <cell r="M126">
            <v>29480.5</v>
          </cell>
          <cell r="P126">
            <v>101517.37</v>
          </cell>
        </row>
        <row r="127">
          <cell r="D127">
            <v>7.4</v>
          </cell>
          <cell r="M127">
            <v>0</v>
          </cell>
          <cell r="P127">
            <v>664.12</v>
          </cell>
        </row>
        <row r="128">
          <cell r="D128">
            <v>7.4</v>
          </cell>
          <cell r="M128">
            <v>0</v>
          </cell>
          <cell r="P128">
            <v>4589.24</v>
          </cell>
        </row>
        <row r="129">
          <cell r="D129">
            <v>8</v>
          </cell>
          <cell r="M129">
            <v>336.38</v>
          </cell>
          <cell r="P129">
            <v>336.38</v>
          </cell>
        </row>
        <row r="130">
          <cell r="D130">
            <v>8</v>
          </cell>
          <cell r="M130">
            <v>2505</v>
          </cell>
          <cell r="P130">
            <v>23864.6</v>
          </cell>
        </row>
        <row r="131">
          <cell r="D131">
            <v>8</v>
          </cell>
          <cell r="M131">
            <v>0</v>
          </cell>
          <cell r="P131">
            <v>244.07</v>
          </cell>
        </row>
        <row r="132">
          <cell r="D132">
            <v>8</v>
          </cell>
          <cell r="M132">
            <v>1244.1600000000001</v>
          </cell>
          <cell r="P132">
            <v>29653.51</v>
          </cell>
        </row>
        <row r="133">
          <cell r="D133">
            <v>8</v>
          </cell>
          <cell r="M133">
            <v>0</v>
          </cell>
          <cell r="P133">
            <v>0</v>
          </cell>
        </row>
        <row r="134">
          <cell r="D134">
            <v>8</v>
          </cell>
          <cell r="M134">
            <v>0</v>
          </cell>
          <cell r="P134">
            <v>709.9</v>
          </cell>
        </row>
        <row r="135">
          <cell r="D135">
            <v>8</v>
          </cell>
          <cell r="M135">
            <v>0</v>
          </cell>
          <cell r="P135">
            <v>0</v>
          </cell>
        </row>
        <row r="136">
          <cell r="M136">
            <v>0</v>
          </cell>
          <cell r="P136">
            <v>0</v>
          </cell>
        </row>
        <row r="137">
          <cell r="M137">
            <v>0</v>
          </cell>
          <cell r="P137">
            <v>0</v>
          </cell>
        </row>
        <row r="138">
          <cell r="D138">
            <v>2</v>
          </cell>
          <cell r="M138">
            <v>0</v>
          </cell>
          <cell r="P138">
            <v>0</v>
          </cell>
        </row>
        <row r="139">
          <cell r="D139">
            <v>3</v>
          </cell>
          <cell r="M139">
            <v>0</v>
          </cell>
          <cell r="P139">
            <v>0</v>
          </cell>
        </row>
        <row r="140">
          <cell r="D140">
            <v>3</v>
          </cell>
          <cell r="M140">
            <v>0</v>
          </cell>
          <cell r="P140">
            <v>322</v>
          </cell>
        </row>
        <row r="141">
          <cell r="D141">
            <v>3</v>
          </cell>
          <cell r="M141">
            <v>0</v>
          </cell>
          <cell r="P141">
            <v>0</v>
          </cell>
        </row>
        <row r="142">
          <cell r="D142">
            <v>3</v>
          </cell>
          <cell r="M142">
            <v>0</v>
          </cell>
          <cell r="P142">
            <v>0</v>
          </cell>
        </row>
        <row r="143">
          <cell r="D143">
            <v>5.2</v>
          </cell>
          <cell r="M143">
            <v>0</v>
          </cell>
          <cell r="P143">
            <v>0</v>
          </cell>
        </row>
        <row r="144">
          <cell r="D144">
            <v>5.2</v>
          </cell>
          <cell r="M144">
            <v>27.9</v>
          </cell>
          <cell r="P144">
            <v>58.37</v>
          </cell>
        </row>
        <row r="145">
          <cell r="D145">
            <v>0</v>
          </cell>
          <cell r="M145">
            <v>0</v>
          </cell>
          <cell r="P145">
            <v>0</v>
          </cell>
        </row>
        <row r="146">
          <cell r="D146" t="str">
            <v>EUR</v>
          </cell>
          <cell r="M146">
            <v>0</v>
          </cell>
          <cell r="P146">
            <v>0</v>
          </cell>
        </row>
        <row r="147">
          <cell r="D147" t="str">
            <v>NLG</v>
          </cell>
          <cell r="M147">
            <v>159954.4</v>
          </cell>
          <cell r="P147">
            <v>778128.03</v>
          </cell>
        </row>
        <row r="148">
          <cell r="D148" t="str">
            <v>NLG</v>
          </cell>
          <cell r="M148">
            <v>160053.85</v>
          </cell>
          <cell r="P148">
            <v>805693.83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line"/>
      <sheetName val="Comparisation"/>
      <sheetName val="Revised budget"/>
      <sheetName val="Donor.Format"/>
      <sheetName val="summary Monitoring"/>
      <sheetName val="General Data"/>
      <sheetName val="summary variance"/>
      <sheetName val="Proposal"/>
      <sheetName val="2. Main Office"/>
      <sheetName val="3. Consultants"/>
      <sheetName val="Expatriate"/>
      <sheetName val="4. National Staff"/>
      <sheetName val="5 and  6  Operational Costs"/>
      <sheetName val="7 and 8  Supplies and Services"/>
      <sheetName val="Sheet1"/>
      <sheetName val="Planning"/>
      <sheetName val="Control"/>
      <sheetName val="Training Activ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AREU Sub-Contract</v>
          </cell>
        </row>
        <row r="3">
          <cell r="B3" t="str">
            <v>Khwaja Omari/ Pashtoon Zarghoon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line"/>
      <sheetName val="Comparisation"/>
      <sheetName val="Revised budget"/>
      <sheetName val="General Data"/>
      <sheetName val="Proposal"/>
      <sheetName val="1. Expatriates"/>
      <sheetName val="3. Consultants"/>
      <sheetName val="1.Expatriate"/>
      <sheetName val="2. Main Office"/>
      <sheetName val="2. Consultancy"/>
      <sheetName val="3. Office Staff"/>
      <sheetName val="4. National Staff"/>
      <sheetName val="5 and  6  Operational Costs"/>
      <sheetName val="7 and 8  Supplies and Services"/>
      <sheetName val="9. Training"/>
      <sheetName val="Control"/>
      <sheetName val="Training Activ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I21">
            <v>81400</v>
          </cell>
        </row>
        <row r="60">
          <cell r="I60">
            <v>136400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frame format CARJR2"/>
      <sheetName val="Indicators drop-down"/>
      <sheetName val="Sheet1"/>
    </sheetNames>
    <sheetDataSet>
      <sheetData sheetId="0">
        <row r="21">
          <cell r="D21" t="str">
            <v># of sub-prefectures and townships are covered with monitoring activities of protection services</v>
          </cell>
        </row>
        <row r="22">
          <cell r="D22" t="str">
            <v xml:space="preserve"># of sub-prefectures are covered with early warning systems in place to support protection </v>
          </cell>
        </row>
        <row r="23">
          <cell r="D23" t="str">
            <v># GBV affected (male, female)have received medical and psychosocial support</v>
          </cell>
        </row>
        <row r="24">
          <cell r="D24" t="str">
            <v># GBV affected have been monitored through individual support plans</v>
          </cell>
        </row>
        <row r="25">
          <cell r="D25" t="str">
            <v xml:space="preserve"># ex-combatants (girls, boys) have benefitted from a community reintegration program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775D-67D0-49D6-A091-288CBAD944E3}">
  <sheetPr>
    <tabColor theme="9" tint="0.39997558519241921"/>
    <pageSetUpPr fitToPage="1"/>
  </sheetPr>
  <dimension ref="B1:K58"/>
  <sheetViews>
    <sheetView tabSelected="1" zoomScale="85" zoomScaleNormal="85" zoomScaleSheetLayoutView="80" workbookViewId="0">
      <selection activeCell="J29" sqref="J29"/>
    </sheetView>
  </sheetViews>
  <sheetFormatPr defaultColWidth="8.77734375" defaultRowHeight="14.4" x14ac:dyDescent="0.3"/>
  <cols>
    <col min="1" max="1" width="1.33203125" style="23" customWidth="1"/>
    <col min="2" max="2" width="30.44140625" style="23" customWidth="1"/>
    <col min="3" max="3" width="45" style="23" customWidth="1"/>
    <col min="4" max="4" width="25.77734375" style="23" customWidth="1"/>
    <col min="5" max="6" width="22.44140625" style="23" customWidth="1"/>
    <col min="7" max="7" width="31.6640625" style="23" customWidth="1"/>
    <col min="8" max="8" width="22.6640625" style="23" customWidth="1"/>
    <col min="9" max="11" width="28.6640625" style="23" customWidth="1"/>
    <col min="12" max="12" width="34.109375" style="23" customWidth="1"/>
    <col min="13" max="16384" width="8.77734375" style="23"/>
  </cols>
  <sheetData>
    <row r="1" spans="2:11" ht="21" x14ac:dyDescent="0.4">
      <c r="B1" s="12" t="s">
        <v>92</v>
      </c>
      <c r="C1" s="11"/>
      <c r="D1" s="11"/>
    </row>
    <row r="2" spans="2:11" ht="15.6" x14ac:dyDescent="0.3">
      <c r="B2" s="5"/>
      <c r="C2" s="5"/>
      <c r="D2" s="5"/>
    </row>
    <row r="3" spans="2:11" ht="15.6" x14ac:dyDescent="0.3">
      <c r="B3" s="5" t="s">
        <v>36</v>
      </c>
      <c r="C3" s="5"/>
      <c r="D3" s="5"/>
    </row>
    <row r="5" spans="2:11" ht="15.6" x14ac:dyDescent="0.3">
      <c r="B5" s="5" t="s">
        <v>41</v>
      </c>
      <c r="D5" s="5"/>
    </row>
    <row r="6" spans="2:11" ht="15" thickBot="1" x14ac:dyDescent="0.35"/>
    <row r="7" spans="2:11" ht="78.599999999999994" thickBot="1" x14ac:dyDescent="0.35">
      <c r="B7" s="1" t="s">
        <v>0</v>
      </c>
      <c r="C7" s="14" t="s">
        <v>1</v>
      </c>
      <c r="D7" s="14" t="s">
        <v>57</v>
      </c>
      <c r="E7" s="14" t="s">
        <v>67</v>
      </c>
      <c r="F7" s="14" t="s">
        <v>42</v>
      </c>
      <c r="G7" s="14" t="s">
        <v>20</v>
      </c>
    </row>
    <row r="8" spans="2:11" ht="16.2" thickBot="1" x14ac:dyDescent="0.35">
      <c r="B8" s="43" t="s">
        <v>89</v>
      </c>
      <c r="C8" s="44"/>
      <c r="D8" s="44"/>
      <c r="E8" s="44"/>
      <c r="F8" s="44"/>
      <c r="G8" s="45"/>
    </row>
    <row r="9" spans="2:11" ht="16.2" thickBot="1" x14ac:dyDescent="0.35">
      <c r="B9" s="2" t="s">
        <v>2</v>
      </c>
      <c r="C9" s="3"/>
      <c r="D9" s="28">
        <f>SUM(D10:D15)</f>
        <v>86332.253949730701</v>
      </c>
      <c r="E9" s="34">
        <v>0.35</v>
      </c>
      <c r="F9" s="39">
        <v>5790.5051980236112</v>
      </c>
      <c r="G9" s="3"/>
      <c r="I9" s="36">
        <v>300</v>
      </c>
      <c r="J9" s="37">
        <v>0.2</v>
      </c>
      <c r="K9" s="36">
        <f>J9*I9</f>
        <v>60</v>
      </c>
    </row>
    <row r="10" spans="2:11" ht="16.2" thickBot="1" x14ac:dyDescent="0.35">
      <c r="B10" s="4" t="s">
        <v>3</v>
      </c>
      <c r="C10" s="3" t="s">
        <v>73</v>
      </c>
      <c r="D10" s="27">
        <v>6817</v>
      </c>
      <c r="E10" s="34"/>
      <c r="F10" s="40">
        <v>5472.5512829393356</v>
      </c>
      <c r="G10" s="3"/>
      <c r="I10" s="36"/>
      <c r="J10" s="37"/>
      <c r="K10" s="36"/>
    </row>
    <row r="11" spans="2:11" ht="16.2" thickBot="1" x14ac:dyDescent="0.35">
      <c r="B11" s="4" t="s">
        <v>4</v>
      </c>
      <c r="C11" s="3" t="s">
        <v>44</v>
      </c>
      <c r="D11" s="27">
        <v>897.66</v>
      </c>
      <c r="E11" s="3"/>
      <c r="F11" s="40"/>
      <c r="G11" s="3"/>
      <c r="I11" s="36">
        <v>300</v>
      </c>
      <c r="J11" s="37">
        <v>0.5</v>
      </c>
      <c r="K11" s="36">
        <f>J11*I11</f>
        <v>150</v>
      </c>
    </row>
    <row r="12" spans="2:11" ht="31.8" thickBot="1" x14ac:dyDescent="0.35">
      <c r="B12" s="4" t="s">
        <v>5</v>
      </c>
      <c r="C12" s="3" t="s">
        <v>45</v>
      </c>
      <c r="D12" s="27">
        <v>14937.163949730701</v>
      </c>
      <c r="E12" s="3"/>
      <c r="F12" s="40">
        <v>317.95391508427565</v>
      </c>
      <c r="G12" s="3"/>
      <c r="I12" s="36"/>
      <c r="J12" s="36"/>
      <c r="K12" s="36">
        <f>K9+K11</f>
        <v>210</v>
      </c>
    </row>
    <row r="13" spans="2:11" ht="16.2" thickBot="1" x14ac:dyDescent="0.35">
      <c r="B13" s="4" t="s">
        <v>49</v>
      </c>
      <c r="C13" s="3" t="s">
        <v>46</v>
      </c>
      <c r="D13" s="27">
        <v>26427.289999999997</v>
      </c>
      <c r="E13" s="3"/>
      <c r="F13" s="40"/>
      <c r="G13" s="3"/>
      <c r="I13" s="36"/>
      <c r="J13" s="36"/>
      <c r="K13" s="36">
        <f>K12/2</f>
        <v>105</v>
      </c>
    </row>
    <row r="14" spans="2:11" ht="16.2" thickBot="1" x14ac:dyDescent="0.35">
      <c r="B14" s="4" t="s">
        <v>50</v>
      </c>
      <c r="C14" s="3" t="s">
        <v>47</v>
      </c>
      <c r="D14" s="27">
        <v>35457.81</v>
      </c>
      <c r="E14" s="3"/>
      <c r="F14" s="40"/>
      <c r="G14" s="3"/>
      <c r="I14" s="36"/>
      <c r="J14" s="36"/>
      <c r="K14" s="38">
        <f>K13/I11</f>
        <v>0.35</v>
      </c>
    </row>
    <row r="15" spans="2:11" ht="16.2" thickBot="1" x14ac:dyDescent="0.35">
      <c r="B15" s="4" t="s">
        <v>51</v>
      </c>
      <c r="C15" s="3" t="s">
        <v>48</v>
      </c>
      <c r="D15" s="27">
        <v>1795.33</v>
      </c>
      <c r="E15" s="3"/>
      <c r="F15" s="40"/>
      <c r="G15" s="3"/>
      <c r="I15" s="36"/>
      <c r="J15" s="36"/>
      <c r="K15" s="36"/>
    </row>
    <row r="16" spans="2:11" ht="16.2" thickBot="1" x14ac:dyDescent="0.35">
      <c r="B16" s="4"/>
      <c r="C16" s="3"/>
      <c r="D16" s="27"/>
      <c r="E16" s="3"/>
      <c r="F16" s="40"/>
      <c r="G16" s="3"/>
      <c r="I16" s="36"/>
      <c r="J16" s="36"/>
      <c r="K16" s="36"/>
    </row>
    <row r="17" spans="2:11" ht="16.2" thickBot="1" x14ac:dyDescent="0.35">
      <c r="B17" s="2" t="s">
        <v>68</v>
      </c>
      <c r="C17" s="3"/>
      <c r="D17" s="28">
        <f>SUM(D18:D22)</f>
        <v>17414.71</v>
      </c>
      <c r="E17" s="34">
        <v>0.35</v>
      </c>
      <c r="F17" s="39">
        <v>0</v>
      </c>
      <c r="G17" s="3"/>
      <c r="I17" s="36"/>
      <c r="J17" s="36"/>
      <c r="K17" s="36"/>
    </row>
    <row r="18" spans="2:11" ht="16.2" customHeight="1" thickBot="1" x14ac:dyDescent="0.35">
      <c r="B18" s="4" t="s">
        <v>69</v>
      </c>
      <c r="C18" s="3" t="s">
        <v>85</v>
      </c>
      <c r="D18" s="27">
        <v>2513.46</v>
      </c>
      <c r="E18" s="3"/>
      <c r="F18" s="40"/>
      <c r="G18" s="3"/>
      <c r="I18" s="36"/>
      <c r="J18" s="36"/>
      <c r="K18" s="36"/>
    </row>
    <row r="19" spans="2:11" ht="16.2" thickBot="1" x14ac:dyDescent="0.35">
      <c r="B19" s="4" t="s">
        <v>70</v>
      </c>
      <c r="C19" s="3" t="s">
        <v>86</v>
      </c>
      <c r="D19" s="27">
        <v>5610.41</v>
      </c>
      <c r="E19" s="3"/>
      <c r="F19" s="40"/>
      <c r="G19" s="3"/>
      <c r="I19" s="36"/>
      <c r="J19" s="36"/>
      <c r="K19" s="36"/>
    </row>
    <row r="20" spans="2:11" ht="16.2" thickBot="1" x14ac:dyDescent="0.35">
      <c r="B20" s="4" t="s">
        <v>71</v>
      </c>
      <c r="C20" s="3" t="s">
        <v>87</v>
      </c>
      <c r="D20" s="27">
        <v>673.25</v>
      </c>
      <c r="E20" s="3"/>
      <c r="F20" s="40"/>
      <c r="G20" s="3"/>
      <c r="I20" s="36"/>
      <c r="J20" s="36"/>
      <c r="K20" s="36"/>
    </row>
    <row r="21" spans="2:11" ht="16.2" thickBot="1" x14ac:dyDescent="0.35">
      <c r="B21" s="4" t="s">
        <v>72</v>
      </c>
      <c r="C21" s="3" t="s">
        <v>88</v>
      </c>
      <c r="D21" s="27">
        <v>8617.59</v>
      </c>
      <c r="E21" s="3"/>
      <c r="F21" s="40"/>
      <c r="G21" s="3"/>
    </row>
    <row r="22" spans="2:11" ht="16.2" thickBot="1" x14ac:dyDescent="0.35">
      <c r="B22" s="4"/>
      <c r="C22" s="3"/>
      <c r="D22" s="27"/>
      <c r="E22" s="3"/>
      <c r="F22" s="40"/>
      <c r="G22" s="3"/>
    </row>
    <row r="23" spans="2:11" ht="31.8" thickBot="1" x14ac:dyDescent="0.35">
      <c r="B23" s="26" t="s">
        <v>6</v>
      </c>
      <c r="C23" s="3"/>
      <c r="D23" s="28">
        <f>D9+D17</f>
        <v>103746.96394973071</v>
      </c>
      <c r="E23" s="3"/>
      <c r="F23" s="28">
        <f>F9+F17</f>
        <v>5790.5051980236112</v>
      </c>
      <c r="G23" s="3"/>
    </row>
    <row r="24" spans="2:11" ht="16.2" thickBot="1" x14ac:dyDescent="0.35">
      <c r="B24" s="26"/>
      <c r="C24" s="16"/>
      <c r="D24" s="28"/>
      <c r="E24" s="18"/>
      <c r="F24" s="41"/>
      <c r="G24" s="18"/>
    </row>
    <row r="25" spans="2:11" ht="16.2" thickBot="1" x14ac:dyDescent="0.35">
      <c r="B25" s="46" t="s">
        <v>7</v>
      </c>
      <c r="C25" s="47"/>
      <c r="D25" s="47"/>
      <c r="E25" s="47"/>
      <c r="F25" s="47"/>
      <c r="G25" s="48"/>
    </row>
    <row r="26" spans="2:11" ht="16.2" thickBot="1" x14ac:dyDescent="0.35">
      <c r="B26" s="2" t="s">
        <v>8</v>
      </c>
      <c r="C26" s="3"/>
      <c r="D26" s="28">
        <f>SUM(D27:D32)</f>
        <v>124421</v>
      </c>
      <c r="E26" s="33">
        <v>0.35</v>
      </c>
      <c r="F26" s="30"/>
      <c r="G26" s="17"/>
    </row>
    <row r="27" spans="2:11" ht="47.4" thickBot="1" x14ac:dyDescent="0.35">
      <c r="B27" s="4" t="s">
        <v>9</v>
      </c>
      <c r="C27" s="3" t="s">
        <v>79</v>
      </c>
      <c r="D27" s="27">
        <v>41029</v>
      </c>
      <c r="E27" s="17"/>
      <c r="F27" s="17"/>
      <c r="G27" s="17"/>
    </row>
    <row r="28" spans="2:11" ht="16.2" thickBot="1" x14ac:dyDescent="0.35">
      <c r="B28" s="4" t="s">
        <v>10</v>
      </c>
      <c r="C28" s="3" t="s">
        <v>74</v>
      </c>
      <c r="D28" s="27">
        <v>9852</v>
      </c>
      <c r="E28" s="17"/>
      <c r="F28" s="17"/>
      <c r="G28" s="17"/>
    </row>
    <row r="29" spans="2:11" ht="31.8" thickBot="1" x14ac:dyDescent="0.35">
      <c r="B29" s="4" t="s">
        <v>11</v>
      </c>
      <c r="C29" s="3" t="s">
        <v>75</v>
      </c>
      <c r="D29" s="27">
        <v>32062</v>
      </c>
      <c r="E29" s="17"/>
      <c r="F29" s="17"/>
      <c r="G29" s="17"/>
    </row>
    <row r="30" spans="2:11" ht="16.2" thickBot="1" x14ac:dyDescent="0.35">
      <c r="B30" s="4" t="s">
        <v>52</v>
      </c>
      <c r="C30" s="3" t="s">
        <v>76</v>
      </c>
      <c r="D30" s="27">
        <v>10260</v>
      </c>
      <c r="E30" s="17"/>
      <c r="F30" s="17"/>
      <c r="G30" s="17"/>
    </row>
    <row r="31" spans="2:11" ht="31.8" thickBot="1" x14ac:dyDescent="0.35">
      <c r="B31" s="4" t="s">
        <v>53</v>
      </c>
      <c r="C31" s="3" t="s">
        <v>77</v>
      </c>
      <c r="D31" s="27">
        <v>6300</v>
      </c>
      <c r="E31" s="17"/>
      <c r="F31" s="17"/>
      <c r="G31" s="17"/>
    </row>
    <row r="32" spans="2:11" ht="16.2" thickBot="1" x14ac:dyDescent="0.35">
      <c r="B32" s="4" t="s">
        <v>54</v>
      </c>
      <c r="C32" s="3" t="s">
        <v>78</v>
      </c>
      <c r="D32" s="27">
        <v>24918</v>
      </c>
      <c r="E32" s="17"/>
      <c r="F32" s="17"/>
      <c r="G32" s="17"/>
    </row>
    <row r="33" spans="2:7" ht="16.2" thickBot="1" x14ac:dyDescent="0.35">
      <c r="B33" s="4"/>
      <c r="C33" s="3"/>
      <c r="D33" s="27"/>
      <c r="E33" s="17"/>
      <c r="F33" s="17"/>
      <c r="G33" s="17"/>
    </row>
    <row r="34" spans="2:7" ht="16.2" thickBot="1" x14ac:dyDescent="0.35">
      <c r="B34" s="2" t="s">
        <v>12</v>
      </c>
      <c r="C34" s="3"/>
      <c r="D34" s="28">
        <f>SUM(D35:D39)</f>
        <v>84096.65</v>
      </c>
      <c r="E34" s="33">
        <v>0.35</v>
      </c>
      <c r="F34" s="28">
        <v>11685.297127339771</v>
      </c>
      <c r="G34" s="17"/>
    </row>
    <row r="35" spans="2:7" ht="31.8" thickBot="1" x14ac:dyDescent="0.35">
      <c r="B35" s="4" t="s">
        <v>13</v>
      </c>
      <c r="C35" s="3" t="s">
        <v>80</v>
      </c>
      <c r="D35" s="27">
        <v>11628</v>
      </c>
      <c r="E35" s="17"/>
      <c r="F35" s="17"/>
      <c r="G35" s="17"/>
    </row>
    <row r="36" spans="2:7" ht="16.2" thickBot="1" x14ac:dyDescent="0.35">
      <c r="B36" s="4" t="s">
        <v>14</v>
      </c>
      <c r="C36" s="3" t="s">
        <v>81</v>
      </c>
      <c r="D36" s="27">
        <v>19748.650000000001</v>
      </c>
      <c r="E36" s="17"/>
      <c r="F36" s="17">
        <v>11685.297127339771</v>
      </c>
      <c r="G36" s="17"/>
    </row>
    <row r="37" spans="2:7" ht="31.8" thickBot="1" x14ac:dyDescent="0.35">
      <c r="B37" s="4" t="s">
        <v>15</v>
      </c>
      <c r="C37" s="3" t="s">
        <v>82</v>
      </c>
      <c r="D37" s="27">
        <v>11050</v>
      </c>
      <c r="E37" s="17"/>
      <c r="F37" s="17"/>
      <c r="G37" s="17"/>
    </row>
    <row r="38" spans="2:7" ht="31.8" thickBot="1" x14ac:dyDescent="0.35">
      <c r="B38" s="4" t="s">
        <v>55</v>
      </c>
      <c r="C38" s="3" t="s">
        <v>83</v>
      </c>
      <c r="D38" s="27">
        <v>13830</v>
      </c>
      <c r="E38" s="17"/>
      <c r="F38" s="17"/>
      <c r="G38" s="17"/>
    </row>
    <row r="39" spans="2:7" ht="16.2" thickBot="1" x14ac:dyDescent="0.35">
      <c r="B39" s="4" t="s">
        <v>56</v>
      </c>
      <c r="C39" s="3" t="s">
        <v>84</v>
      </c>
      <c r="D39" s="27">
        <v>27840</v>
      </c>
      <c r="E39" s="17"/>
      <c r="F39" s="17"/>
      <c r="G39" s="17"/>
    </row>
    <row r="40" spans="2:7" ht="31.8" thickBot="1" x14ac:dyDescent="0.35">
      <c r="B40" s="26" t="s">
        <v>16</v>
      </c>
      <c r="C40" s="16"/>
      <c r="D40" s="28">
        <f>D26+D34</f>
        <v>208517.65</v>
      </c>
      <c r="E40" s="18"/>
      <c r="F40" s="28">
        <f>F26+F34</f>
        <v>11685.297127339771</v>
      </c>
      <c r="G40" s="18"/>
    </row>
    <row r="41" spans="2:7" ht="16.2" thickBot="1" x14ac:dyDescent="0.35">
      <c r="B41" s="26"/>
      <c r="C41" s="16"/>
      <c r="D41" s="28"/>
      <c r="E41" s="18"/>
      <c r="F41" s="18"/>
      <c r="G41" s="18"/>
    </row>
    <row r="42" spans="2:7" ht="15" thickBot="1" x14ac:dyDescent="0.35">
      <c r="B42" s="43" t="s">
        <v>58</v>
      </c>
      <c r="C42" s="49"/>
      <c r="D42" s="49"/>
      <c r="E42" s="49"/>
      <c r="F42" s="49"/>
      <c r="G42" s="50"/>
    </row>
    <row r="43" spans="2:7" ht="16.2" thickBot="1" x14ac:dyDescent="0.35">
      <c r="B43" s="2" t="s">
        <v>59</v>
      </c>
      <c r="C43" s="21"/>
      <c r="D43" s="28">
        <f>SUM(D44:D46)</f>
        <v>461116.0526929982</v>
      </c>
      <c r="E43" s="33">
        <v>0.35</v>
      </c>
      <c r="F43" s="41">
        <v>122664.79232062769</v>
      </c>
      <c r="G43" s="29"/>
    </row>
    <row r="44" spans="2:7" ht="31.8" thickBot="1" x14ac:dyDescent="0.35">
      <c r="B44" s="4" t="s">
        <v>60</v>
      </c>
      <c r="C44" s="16" t="s">
        <v>66</v>
      </c>
      <c r="D44" s="27">
        <v>310120.50269299821</v>
      </c>
      <c r="E44" s="16"/>
      <c r="F44" s="42">
        <v>52984.378699063629</v>
      </c>
      <c r="G44" s="16"/>
    </row>
    <row r="45" spans="2:7" ht="31.8" thickBot="1" x14ac:dyDescent="0.35">
      <c r="B45" s="4" t="s">
        <v>61</v>
      </c>
      <c r="C45" s="16" t="s">
        <v>62</v>
      </c>
      <c r="D45" s="27">
        <v>144891.41999999998</v>
      </c>
      <c r="E45" s="16"/>
      <c r="F45" s="42">
        <v>69680.413621564061</v>
      </c>
      <c r="G45" s="16"/>
    </row>
    <row r="46" spans="2:7" ht="31.8" thickBot="1" x14ac:dyDescent="0.35">
      <c r="B46" s="4" t="s">
        <v>63</v>
      </c>
      <c r="C46" s="16" t="s">
        <v>64</v>
      </c>
      <c r="D46" s="27">
        <v>6104.13</v>
      </c>
      <c r="E46" s="16"/>
      <c r="F46" s="42"/>
      <c r="G46" s="16"/>
    </row>
    <row r="47" spans="2:7" ht="31.8" thickBot="1" x14ac:dyDescent="0.35">
      <c r="B47" s="26" t="s">
        <v>65</v>
      </c>
      <c r="C47" s="16"/>
      <c r="D47" s="28">
        <f>SUM(D44:D46)</f>
        <v>461116.0526929982</v>
      </c>
      <c r="E47" s="18"/>
      <c r="F47" s="28">
        <f>SUM(F44:F46)</f>
        <v>122664.79232062769</v>
      </c>
      <c r="G47" s="18"/>
    </row>
    <row r="48" spans="2:7" ht="16.2" thickBot="1" x14ac:dyDescent="0.35">
      <c r="B48" s="26"/>
      <c r="C48" s="16"/>
      <c r="D48" s="27"/>
      <c r="E48" s="18"/>
      <c r="F48" s="18"/>
      <c r="G48" s="18"/>
    </row>
    <row r="49" spans="2:7" ht="31.8" thickBot="1" x14ac:dyDescent="0.35">
      <c r="B49" s="1" t="s">
        <v>37</v>
      </c>
      <c r="C49" s="16"/>
      <c r="D49" s="27">
        <v>221003.68170200556</v>
      </c>
      <c r="E49" s="18"/>
      <c r="F49" s="16">
        <v>40072.867327098822</v>
      </c>
      <c r="G49" s="35"/>
    </row>
    <row r="50" spans="2:7" ht="50.25" customHeight="1" thickBot="1" x14ac:dyDescent="0.35">
      <c r="B50" s="1" t="s">
        <v>38</v>
      </c>
      <c r="C50" s="16"/>
      <c r="D50" s="27">
        <v>61717.16</v>
      </c>
      <c r="E50" s="18"/>
      <c r="F50" s="16">
        <v>15279.695348905398</v>
      </c>
      <c r="G50" s="18"/>
    </row>
    <row r="51" spans="2:7" ht="16.2" thickBot="1" x14ac:dyDescent="0.35">
      <c r="B51" s="4" t="s">
        <v>39</v>
      </c>
      <c r="C51" s="17"/>
      <c r="D51" s="27">
        <v>111105.06385996399</v>
      </c>
      <c r="E51" s="17"/>
      <c r="F51" s="17">
        <v>27280.116471205529</v>
      </c>
      <c r="G51" s="17"/>
    </row>
    <row r="52" spans="2:7" ht="49.2" customHeight="1" thickBot="1" x14ac:dyDescent="0.35">
      <c r="B52" s="26" t="s">
        <v>17</v>
      </c>
      <c r="C52" s="16"/>
      <c r="D52" s="28">
        <f>D23+D40+D47+D49+D50+D51</f>
        <v>1167206.5722046986</v>
      </c>
      <c r="E52" s="22"/>
      <c r="F52" s="28">
        <f>F23+F40+F47+F49+F50+F51</f>
        <v>222773.27379320082</v>
      </c>
      <c r="G52" s="18"/>
    </row>
    <row r="53" spans="2:7" ht="16.2" thickBot="1" x14ac:dyDescent="0.35">
      <c r="B53" s="13" t="s">
        <v>18</v>
      </c>
      <c r="C53" s="16"/>
      <c r="D53" s="30">
        <f>D52*7%</f>
        <v>81704.460054328913</v>
      </c>
      <c r="E53" s="17"/>
      <c r="F53" s="27">
        <f>F52*7%</f>
        <v>15594.129165524058</v>
      </c>
      <c r="G53" s="17"/>
    </row>
    <row r="54" spans="2:7" ht="31.8" thickBot="1" x14ac:dyDescent="0.35">
      <c r="B54" s="26" t="s">
        <v>19</v>
      </c>
      <c r="C54" s="25"/>
      <c r="D54" s="20">
        <f>D52+D53</f>
        <v>1248911.0322590275</v>
      </c>
      <c r="E54" s="20"/>
      <c r="F54" s="20">
        <f>F52+F53</f>
        <v>238367.40295872488</v>
      </c>
      <c r="G54" s="19"/>
    </row>
    <row r="57" spans="2:7" x14ac:dyDescent="0.3">
      <c r="D57" s="24"/>
    </row>
    <row r="58" spans="2:7" x14ac:dyDescent="0.3">
      <c r="E58" s="24"/>
      <c r="F58" s="24"/>
    </row>
  </sheetData>
  <mergeCells count="3">
    <mergeCell ref="B8:G8"/>
    <mergeCell ref="B25:G25"/>
    <mergeCell ref="B42:G42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31C1-38F1-4B97-A461-4EBE4092748F}">
  <sheetPr>
    <tabColor theme="9" tint="0.39997558519241921"/>
  </sheetPr>
  <dimension ref="A1:H16"/>
  <sheetViews>
    <sheetView workbookViewId="0"/>
  </sheetViews>
  <sheetFormatPr defaultColWidth="8.77734375" defaultRowHeight="14.4" x14ac:dyDescent="0.3"/>
  <cols>
    <col min="1" max="1" width="20.6640625" style="23" customWidth="1"/>
    <col min="2" max="2" width="10.77734375" style="23" bestFit="1" customWidth="1"/>
    <col min="3" max="3" width="10.77734375" style="23" customWidth="1"/>
    <col min="4" max="6" width="10.77734375" style="23" bestFit="1" customWidth="1"/>
    <col min="7" max="7" width="10.77734375" style="23" customWidth="1"/>
    <col min="8" max="8" width="11.44140625" style="23" customWidth="1"/>
    <col min="9" max="16384" width="8.77734375" style="23"/>
  </cols>
  <sheetData>
    <row r="1" spans="1:8" ht="15.6" x14ac:dyDescent="0.3">
      <c r="A1" s="5" t="s">
        <v>40</v>
      </c>
      <c r="B1" s="5"/>
      <c r="C1" s="5"/>
      <c r="D1" s="5"/>
    </row>
    <row r="2" spans="1:8" x14ac:dyDescent="0.3">
      <c r="A2" s="10"/>
      <c r="B2" s="10"/>
      <c r="C2" s="10"/>
      <c r="D2" s="10"/>
    </row>
    <row r="3" spans="1:8" x14ac:dyDescent="0.3">
      <c r="A3" s="10" t="s">
        <v>36</v>
      </c>
      <c r="B3" s="10"/>
      <c r="C3" s="10"/>
      <c r="D3" s="10"/>
    </row>
    <row r="4" spans="1:8" ht="15" thickBot="1" x14ac:dyDescent="0.35"/>
    <row r="5" spans="1:8" ht="28.2" thickBot="1" x14ac:dyDescent="0.35">
      <c r="A5" s="51" t="s">
        <v>21</v>
      </c>
      <c r="B5" s="53" t="s">
        <v>43</v>
      </c>
      <c r="C5" s="54"/>
      <c r="D5" s="55"/>
      <c r="E5" s="9" t="s">
        <v>33</v>
      </c>
      <c r="F5" s="9" t="s">
        <v>35</v>
      </c>
      <c r="G5" s="9" t="s">
        <v>35</v>
      </c>
      <c r="H5" s="51" t="s">
        <v>34</v>
      </c>
    </row>
    <row r="6" spans="1:8" ht="28.2" thickBot="1" x14ac:dyDescent="0.35">
      <c r="A6" s="52"/>
      <c r="B6" s="6" t="s">
        <v>90</v>
      </c>
      <c r="C6" s="6" t="s">
        <v>91</v>
      </c>
      <c r="D6" s="6" t="s">
        <v>23</v>
      </c>
      <c r="E6" s="6"/>
      <c r="F6" s="6"/>
      <c r="G6" s="6"/>
      <c r="H6" s="52"/>
    </row>
    <row r="7" spans="1:8" ht="28.2" thickBot="1" x14ac:dyDescent="0.35">
      <c r="A7" s="7" t="s">
        <v>24</v>
      </c>
      <c r="B7" s="15">
        <v>68185.314538251332</v>
      </c>
      <c r="C7" s="15">
        <v>68185.314538251332</v>
      </c>
      <c r="D7" s="15">
        <v>58444.555318501138</v>
      </c>
      <c r="E7" s="15">
        <v>68185.314538251332</v>
      </c>
      <c r="F7" s="15">
        <v>68185.314538251332</v>
      </c>
      <c r="G7" s="15">
        <v>58444.555318501138</v>
      </c>
      <c r="H7" s="15">
        <f>E7+F7+G7</f>
        <v>194815.1843950038</v>
      </c>
    </row>
    <row r="8" spans="1:8" ht="28.2" thickBot="1" x14ac:dyDescent="0.35">
      <c r="A8" s="7" t="s">
        <v>25</v>
      </c>
      <c r="B8" s="15">
        <v>6912.0275000000001</v>
      </c>
      <c r="C8" s="15">
        <v>6912.0275000000001</v>
      </c>
      <c r="D8" s="15">
        <v>5924.5950000000003</v>
      </c>
      <c r="E8" s="15">
        <v>6912.0275000000001</v>
      </c>
      <c r="F8" s="15">
        <v>6912.0275000000001</v>
      </c>
      <c r="G8" s="15">
        <v>5924.5950000000003</v>
      </c>
      <c r="H8" s="15">
        <f t="shared" ref="H8:H13" si="0">E8+F8+G8</f>
        <v>19748.650000000001</v>
      </c>
    </row>
    <row r="9" spans="1:8" ht="42" thickBot="1" x14ac:dyDescent="0.35">
      <c r="A9" s="7" t="s">
        <v>26</v>
      </c>
      <c r="B9" s="15">
        <v>2136.4454999999998</v>
      </c>
      <c r="C9" s="15">
        <v>2136.4454999999998</v>
      </c>
      <c r="D9" s="15">
        <v>1831.239</v>
      </c>
      <c r="E9" s="15">
        <v>2136.4454999999998</v>
      </c>
      <c r="F9" s="15">
        <v>2136.4454999999998</v>
      </c>
      <c r="G9" s="15">
        <v>1831.239</v>
      </c>
      <c r="H9" s="15">
        <f t="shared" si="0"/>
        <v>6104.1299999999992</v>
      </c>
    </row>
    <row r="10" spans="1:8" ht="15" thickBot="1" x14ac:dyDescent="0.35">
      <c r="A10" s="7" t="s">
        <v>27</v>
      </c>
      <c r="B10" s="15">
        <v>24599.911</v>
      </c>
      <c r="C10" s="15">
        <v>24599.911</v>
      </c>
      <c r="D10" s="15">
        <v>21085.638000000003</v>
      </c>
      <c r="E10" s="15">
        <v>24599.911</v>
      </c>
      <c r="F10" s="15">
        <v>24599.911</v>
      </c>
      <c r="G10" s="15">
        <v>21085.638000000003</v>
      </c>
      <c r="H10" s="15">
        <f t="shared" si="0"/>
        <v>70285.460000000006</v>
      </c>
    </row>
    <row r="11" spans="1:8" ht="15" thickBot="1" x14ac:dyDescent="0.35">
      <c r="A11" s="7" t="s">
        <v>28</v>
      </c>
      <c r="B11" s="15">
        <v>8172.1534999999985</v>
      </c>
      <c r="C11" s="15">
        <v>8172.1534999999985</v>
      </c>
      <c r="D11" s="15">
        <v>7004.7029999999995</v>
      </c>
      <c r="E11" s="15">
        <v>8172.1534999999985</v>
      </c>
      <c r="F11" s="15">
        <v>8172.1534999999985</v>
      </c>
      <c r="G11" s="15">
        <v>7004.7029999999995</v>
      </c>
      <c r="H11" s="15">
        <f t="shared" si="0"/>
        <v>23349.009999999995</v>
      </c>
    </row>
    <row r="12" spans="1:8" ht="28.2" thickBot="1" x14ac:dyDescent="0.35">
      <c r="A12" s="7" t="s">
        <v>29</v>
      </c>
      <c r="B12" s="15">
        <v>258943.49600000001</v>
      </c>
      <c r="C12" s="15">
        <v>258943.49600000001</v>
      </c>
      <c r="D12" s="15">
        <v>221951.568</v>
      </c>
      <c r="E12" s="15">
        <v>258943.49600000001</v>
      </c>
      <c r="F12" s="15">
        <v>258943.49600000001</v>
      </c>
      <c r="G12" s="15">
        <v>221951.568</v>
      </c>
      <c r="H12" s="15">
        <f t="shared" si="0"/>
        <v>739838.56</v>
      </c>
    </row>
    <row r="13" spans="1:8" ht="28.2" thickBot="1" x14ac:dyDescent="0.35">
      <c r="A13" s="7" t="s">
        <v>30</v>
      </c>
      <c r="B13" s="15">
        <v>39572.953000000001</v>
      </c>
      <c r="C13" s="15">
        <v>39572.953000000001</v>
      </c>
      <c r="D13" s="15">
        <v>33919.674000000006</v>
      </c>
      <c r="E13" s="15">
        <v>39572.953000000001</v>
      </c>
      <c r="F13" s="15">
        <v>39572.953000000001</v>
      </c>
      <c r="G13" s="15">
        <v>33919.674000000006</v>
      </c>
      <c r="H13" s="15">
        <f t="shared" si="0"/>
        <v>113065.58000000002</v>
      </c>
    </row>
    <row r="14" spans="1:8" ht="15" thickBot="1" x14ac:dyDescent="0.35">
      <c r="A14" s="8" t="s">
        <v>31</v>
      </c>
      <c r="B14" s="31">
        <f>SUM(B7:B13)</f>
        <v>408522.30103825132</v>
      </c>
      <c r="C14" s="31">
        <f>SUM(C7:C13)</f>
        <v>408522.30103825132</v>
      </c>
      <c r="D14" s="31">
        <f>SUM(D7:D13)</f>
        <v>350161.97231850115</v>
      </c>
      <c r="E14" s="32">
        <f>SUM(E7:E13)</f>
        <v>408522.30103825132</v>
      </c>
      <c r="F14" s="32">
        <f t="shared" ref="F14" si="1">SUM(F7:F13)</f>
        <v>408522.30103825132</v>
      </c>
      <c r="G14" s="32">
        <f t="shared" ref="G14" si="2">SUM(G7:G13)</f>
        <v>350161.97231850115</v>
      </c>
      <c r="H14" s="32">
        <f>SUM(H7:H13)</f>
        <v>1167206.574395004</v>
      </c>
    </row>
    <row r="15" spans="1:8" ht="28.2" thickBot="1" x14ac:dyDescent="0.35">
      <c r="A15" s="7" t="s">
        <v>32</v>
      </c>
      <c r="B15" s="15">
        <v>28596.561072677596</v>
      </c>
      <c r="C15" s="15">
        <v>28596.561072677596</v>
      </c>
      <c r="D15" s="15">
        <v>24511.338062295083</v>
      </c>
      <c r="E15" s="15">
        <v>28596.561072677596</v>
      </c>
      <c r="F15" s="15">
        <v>28596.561072677596</v>
      </c>
      <c r="G15" s="15">
        <v>24511.338062295083</v>
      </c>
      <c r="H15" s="15">
        <f>E15+F15+G15</f>
        <v>81704.460207650278</v>
      </c>
    </row>
    <row r="16" spans="1:8" ht="15" thickBot="1" x14ac:dyDescent="0.35">
      <c r="A16" s="8" t="s">
        <v>22</v>
      </c>
      <c r="B16" s="31">
        <f t="shared" ref="B16:H16" si="3">B14+B15</f>
        <v>437118.86211092892</v>
      </c>
      <c r="C16" s="31">
        <f t="shared" si="3"/>
        <v>437118.86211092892</v>
      </c>
      <c r="D16" s="31">
        <f t="shared" si="3"/>
        <v>374673.31038079626</v>
      </c>
      <c r="E16" s="32">
        <f t="shared" si="3"/>
        <v>437118.86211092892</v>
      </c>
      <c r="F16" s="32">
        <f t="shared" si="3"/>
        <v>437118.86211092892</v>
      </c>
      <c r="G16" s="32">
        <f t="shared" si="3"/>
        <v>374673.31038079626</v>
      </c>
      <c r="H16" s="32">
        <f t="shared" si="3"/>
        <v>1248911.0346026542</v>
      </c>
    </row>
  </sheetData>
  <mergeCells count="3">
    <mergeCell ref="A5:A6"/>
    <mergeCell ref="B5:D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natacha kunama</cp:lastModifiedBy>
  <cp:lastPrinted>2018-08-21T10:09:00Z</cp:lastPrinted>
  <dcterms:created xsi:type="dcterms:W3CDTF">2017-11-15T21:17:43Z</dcterms:created>
  <dcterms:modified xsi:type="dcterms:W3CDTF">2019-06-24T09:43:13Z</dcterms:modified>
</cp:coreProperties>
</file>