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uwimbabazi\Desktop\Appo Docs\New project (Y-W)\Rapports\"/>
    </mc:Choice>
  </mc:AlternateContent>
  <xr:revisionPtr revIDLastSave="0" documentId="8_{1B8D175E-3613-4353-92A5-1E37B3EAA4B0}" xr6:coauthVersionLast="41" xr6:coauthVersionMax="41" xr10:uidLastSave="{00000000-0000-0000-0000-000000000000}"/>
  <bookViews>
    <workbookView xWindow="-120" yWindow="-120" windowWidth="20730" windowHeight="11160" xr2:uid="{00000000-000D-0000-FFFF-FFFF00000000}"/>
  </bookViews>
  <sheets>
    <sheet name="Activités conjointes (2)" sheetId="2" r:id="rId1"/>
    <sheet name="iNDICATEURS PAR AGENCE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1" l="1"/>
  <c r="H12" i="1"/>
  <c r="H10" i="1"/>
  <c r="H40" i="1"/>
  <c r="H39" i="1"/>
  <c r="H38" i="1"/>
  <c r="H37" i="1"/>
  <c r="H30" i="1"/>
  <c r="H24" i="1"/>
  <c r="H23" i="1"/>
  <c r="H19" i="1"/>
  <c r="H17" i="1"/>
  <c r="H16" i="1"/>
  <c r="H11" i="1"/>
  <c r="H9" i="1"/>
  <c r="K90" i="2"/>
  <c r="J90" i="2"/>
  <c r="I90" i="2"/>
  <c r="L20" i="2"/>
  <c r="L17" i="2"/>
  <c r="L94" i="2"/>
  <c r="L93" i="2"/>
  <c r="L92" i="2"/>
  <c r="L91" i="2"/>
  <c r="L89" i="2"/>
  <c r="L87" i="2"/>
  <c r="L85" i="2"/>
  <c r="L27" i="2"/>
  <c r="H22" i="2"/>
  <c r="J22" i="2"/>
  <c r="L90" i="2"/>
  <c r="B26" i="1"/>
  <c r="K81" i="2"/>
  <c r="J81" i="2"/>
  <c r="I81" i="2"/>
  <c r="H81" i="2"/>
  <c r="L79" i="2"/>
  <c r="L75" i="2"/>
  <c r="L72" i="2"/>
  <c r="L68" i="2"/>
  <c r="L81" i="2"/>
  <c r="K66" i="2"/>
  <c r="K82" i="2"/>
  <c r="I66" i="2"/>
  <c r="H66" i="2"/>
  <c r="J66" i="2"/>
  <c r="J82" i="2"/>
  <c r="L59" i="2"/>
  <c r="L57" i="2"/>
  <c r="L52" i="2"/>
  <c r="L47" i="2"/>
  <c r="L66" i="2"/>
  <c r="L42" i="2"/>
  <c r="L40" i="2"/>
  <c r="L38" i="2"/>
  <c r="L36" i="2"/>
  <c r="K43" i="2"/>
  <c r="J43" i="2"/>
  <c r="L32" i="2"/>
  <c r="I34" i="2"/>
  <c r="J34" i="2"/>
  <c r="K34" i="2"/>
  <c r="H34" i="2"/>
  <c r="L24" i="2"/>
  <c r="L31" i="2"/>
  <c r="L30" i="2"/>
  <c r="I22" i="2"/>
  <c r="K22" i="2"/>
  <c r="L14" i="2"/>
  <c r="L11" i="2"/>
  <c r="H82" i="2"/>
  <c r="L34" i="2"/>
  <c r="I82" i="2"/>
  <c r="L82" i="2"/>
  <c r="L43" i="2"/>
  <c r="K44" i="2"/>
  <c r="K95" i="2"/>
  <c r="K96" i="2"/>
  <c r="K97" i="2"/>
  <c r="L22" i="2"/>
  <c r="H43" i="2"/>
  <c r="I43" i="2"/>
  <c r="H90" i="2"/>
  <c r="L44" i="2"/>
  <c r="I44" i="2"/>
  <c r="J44" i="2"/>
  <c r="H44" i="2"/>
  <c r="I95" i="2"/>
  <c r="I96" i="2"/>
  <c r="J95" i="2"/>
  <c r="H95" i="2"/>
  <c r="J96" i="2"/>
  <c r="L95" i="2"/>
  <c r="B95" i="2"/>
  <c r="I97" i="2"/>
  <c r="H96" i="2"/>
  <c r="J97" i="2"/>
  <c r="B96" i="2"/>
  <c r="L96" i="2"/>
  <c r="H97" i="2"/>
  <c r="B97" i="2"/>
  <c r="L9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tc={DC7F4A20-2E44-574E-8C76-F2E07881763A}</author>
    <author>tc={19206762-8747-7947-B54C-F03606A264C1}</author>
    <author>User</author>
    <author>tc={9B36EAEF-CDD9-FB40-9EBD-35CF29818615}</author>
  </authors>
  <commentList>
    <comment ref="C27" authorId="0" shapeId="0" xr:uid="{DC7F4A20-2E44-574E-8C76-F2E07881763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U-Report dépend du Ministère de la Jeunesse et non de la Communication. Nous avons un atelier prévu (national) le 2 juillet. A partir de là nous pourrons redéployer les activités et renouveler nos contrats de téléphonie mobile/</t>
      </text>
    </comment>
    <comment ref="C28" authorId="1" shapeId="0" xr:uid="{19206762-8747-7947-B54C-F03606A264C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U-Report dépend du Ministère de la Jeunesse et non de la Communication. Nous avons un atelier prévu (national) le 2 juillet. A partir de là nous pourrons redéployer les activités et renouveler nos contrats de téléphonie mobile/</t>
      </text>
    </comment>
    <comment ref="C68" authorId="2" shapeId="0" xr:uid="{00000000-0006-0000-0000-000001000000}">
      <text>
        <r>
          <rPr>
            <b/>
            <sz val="9"/>
            <color indexed="81"/>
            <rFont val="Tahoma"/>
            <family val="2"/>
          </rPr>
          <t>User:</t>
        </r>
        <r>
          <rPr>
            <sz val="9"/>
            <color indexed="81"/>
            <rFont val="Tahoma"/>
            <family val="2"/>
          </rPr>
          <t xml:space="preserve">
Lycéeens, enseignants APE  AME  organisation des jeunes et directeurs des lycées, en charge de l'unicef. PNUD prendra les universitaires, femmes, leaders religieux</t>
        </r>
      </text>
    </comment>
    <comment ref="I94" authorId="3" shapeId="0" xr:uid="{9B36EAEF-CDD9-FB40-9EBD-35CF2981861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Dans le budget validé cette partie communication revient au PAM</t>
      </text>
    </comment>
  </commentList>
</comments>
</file>

<file path=xl/sharedStrings.xml><?xml version="1.0" encoding="utf-8"?>
<sst xmlns="http://schemas.openxmlformats.org/spreadsheetml/2006/main" count="265" uniqueCount="179">
  <si>
    <t xml:space="preserve">BUDGET TOTAL DU PROJET:  </t>
  </si>
  <si>
    <t>N/A</t>
  </si>
  <si>
    <t>Couts indirects (7%):</t>
  </si>
  <si>
    <t xml:space="preserve">SOUS TOTAL DU BUDGET DE PROJET:  </t>
  </si>
  <si>
    <t>Confection des support de communication pour les trois agences (PNUD,UNICEF, HCDH)</t>
  </si>
  <si>
    <t>Communication</t>
  </si>
  <si>
    <t>Frais de mission, logistique</t>
  </si>
  <si>
    <t xml:space="preserve"> Mission de suivi-Evaluation et Evaluation finale du projet </t>
  </si>
  <si>
    <t>Budget S&amp;E du projet</t>
  </si>
  <si>
    <t>achat et équipements</t>
  </si>
  <si>
    <t xml:space="preserve">Equipements et achats </t>
  </si>
  <si>
    <t>Couts operationnels si pas inclus dans les activites si-dessus</t>
  </si>
  <si>
    <t>salaires et VLA</t>
  </si>
  <si>
    <t>1 staff NOB C4D Education / 1 staff C4D NOB Com Strat, 1 staff NOB Protection / 1 staff GS5 Assistant administratif</t>
  </si>
  <si>
    <t>Cout de personnel du projet si pas inclus dans les activites si-dessus</t>
  </si>
  <si>
    <t>Total Produit 3</t>
  </si>
  <si>
    <t>Activite 3.3.3</t>
  </si>
  <si>
    <t xml:space="preserve">Produit 3.3 : Une communication efficace est assurée autour des résultats obtenus par les projets et la visibilité de PBF est assurée au Tchad auprès des bailleurs de fonds, des bénéficiaires et des partenaires techniques et financiers. </t>
  </si>
  <si>
    <t>Activite 3.3.2:</t>
  </si>
  <si>
    <t>Produit 3.2 : Le suivi et l’évaluation du portefeuille PBF est efficace et facilite l’atteinte des résultats attendus des interventions financés par le PBF.</t>
  </si>
  <si>
    <t xml:space="preserve">Recrutement d'un Staff International P3 et d'un VNU national M&amp;E/communication, chauffeur, equipement de bureau </t>
  </si>
  <si>
    <t>Activite 3.3.1:</t>
  </si>
  <si>
    <t>Produit 3.1 : L’unité de coordination du Fonds est opérationnelle et les partenaires nationaux, partenaires d’exécution et les bénéficiaires sont mieux familiarisés avec les acquis des projets PBF</t>
  </si>
  <si>
    <t>Résultat 3- La coordination et communication autour du portefeuille PBF facilite l’atteinte des résultats attendus, à travers une orientation stratégique et un cadre de suivi et évaluation renforcés.</t>
  </si>
  <si>
    <t>TOTAL $ pour Resultat 2:</t>
  </si>
  <si>
    <t>Total Produit 2.2</t>
  </si>
  <si>
    <t>Developpement des activites generatrices des revenus avec les associations des jeunes hommes et des jeunes femmes</t>
  </si>
  <si>
    <t>Activite 2.2.4:</t>
  </si>
  <si>
    <t>Formation des jeunes hommes et femmes au metiers pour leur insertion socio-economique</t>
  </si>
  <si>
    <t>Activite 2.2.3:</t>
  </si>
  <si>
    <t>Tournoi football masculin et basket ball feminin ( Ndjamena et Moundou) ( Ministère de la jeunesse)</t>
  </si>
  <si>
    <t>Organisation d'activites culturelles  et sportives avec les jeunes filles et garcons pour la promotion de la paix ( theatre, concours d'illustration, recit et ou reprographie</t>
  </si>
  <si>
    <t>Activite 2.2.2:</t>
  </si>
  <si>
    <t>Formation sur les droits des femmes, les masulinites et genre  au benefice des groupes cibles: autorites locales, enseignants, directeurs de lycees et universites, lycees et associations des parents, organisations des jeunes, des femmes et hommes et leaders religieux</t>
  </si>
  <si>
    <t>Activite 2.2.1:</t>
  </si>
  <si>
    <t>Produit 2.2: Les jeunes femmes et hommes, les femmes ainsi que les autres acteurs communautaires sensibilisés promeuvent et contribuent à la résolution pacifique des conflits intercommunautaire, le brassage intercommunautaire en vue de la consolidation de la paix et affirment leur leadership</t>
  </si>
  <si>
    <t>Total Produit 2.1</t>
  </si>
  <si>
    <t>organisation de debats radio  partage d'experience entre les organisations des hommes et jeunes</t>
  </si>
  <si>
    <t>Mapping des organisations à base communautaire,</t>
  </si>
  <si>
    <t xml:space="preserve">Emission radio( Invités Professurs, APE, Elèves ) pour discuter sur le mentorat:  partage d'experience entre les organisations des hommes et jeunes. Lieux radios locales Ndjamen, Moundou, Bol, </t>
  </si>
  <si>
    <t xml:space="preserve"> Organiser une session de dialogue intergenerationnelle communautaire: theme"Egalité du genre, et consolidation de la paix, et cohésion sociale". Lieux: Ndjaména, Moundou, Bol, Bagasola, Liwa. </t>
  </si>
  <si>
    <t xml:space="preserve"> Appui au dialogue intergenerationnel sur l'egalite du genre et la consolidation de la paix, la masculinite et le leadership ( debats radio, atelier sur le mentorat, partage d'experience entre les organisations des hommes et jeunes</t>
  </si>
  <si>
    <t>Activite 2.1.4</t>
  </si>
  <si>
    <t>Appuyer la mise en place des Réseaux Communautaires de Protection des jeunes hommes et femmes pour la promotion des droits humains et la cohabitation pacifique.</t>
  </si>
  <si>
    <t>Activite 2.1.3:</t>
  </si>
  <si>
    <t xml:space="preserve">Adaptation et distribution de manuels adaptés à la formation des APE, AME. </t>
  </si>
  <si>
    <t xml:space="preserve">Atelier de formation de formateurs des APE et AME:" Principes de cohéxistance pacifique et de justice (Civisme) Lieux Ndjaména, Moundou, Bol, Bagasola, Liwa. Nbre de jours 2 jours( Par un consultant ) </t>
  </si>
  <si>
    <t>Renforcer les capacités des enseignants, des membres des associations des parents d’élèves (APE) et associations des mères des élèves (AME) à promouvoir les principes de coexistence pacifique et de justice, à travers leur formation en Peacebuilding et les compétences de vie courante</t>
  </si>
  <si>
    <t>Activite 2.1.2:</t>
  </si>
  <si>
    <t>Appui à la mise en place d'un blog  "Acteurs de paix et citoyens modèles"</t>
  </si>
  <si>
    <t xml:space="preserve">Mise en place des clubs de jeunes " Acteurs de paix et comités de paix dans les centres de lecture et d'animation culturelle et dans les lycées choisis ( 10 à Ndjaména, 5 à Moundou, 3 à Bol, 2 à Bagasola) : Animé par le consultant, logistiques </t>
  </si>
  <si>
    <t>Appuyer la redynamisation et/ou la mise en place des clubs des jeunes « acteurs de la paix  et comite de paix dans  les différents centres de lecture et d’animation culturelle  et lycees, les jeunes leders des partis politiques</t>
  </si>
  <si>
    <t>Activite 2.1.1:</t>
  </si>
  <si>
    <t>Produit 2.1: Les acteurs locaux, les jeunes femmes et des hommes, les femmes ont des compétences davantage accrues pour promouvoir un dialogue constructif, une participation inclusive aux mécanismes de gouvernance locale, de prévention et de résolution de conflits.</t>
  </si>
  <si>
    <t>Resultat 2: Les autorités, les acteurs locaux et la communauté en général (20.0000 bénéficiaires), les jeunes femmes et hommes, les femmes sont sensibilisés et mieux outillées pour être les agents catalyseurs de la culture de paix, la résolution pacifique des conflits intercommunautaires, le brassage intercommunautaire et la consolidation de la paix.</t>
  </si>
  <si>
    <t>TOTAL $ pour Resultat 1:</t>
  </si>
  <si>
    <t>Total Produit 1.3</t>
  </si>
  <si>
    <t>Appui à la tenue des audiences foraines en matière de délivrance des actes de naissance pour promouvoir le droit à la nationalité</t>
  </si>
  <si>
    <t>Activite 1.3.4:</t>
  </si>
  <si>
    <t xml:space="preserve">Mettre en place des plate formes de dialogue au  niveau des plates formes des gropements ( Ndjaména, Moundou, Bol, Bagasola, Liwa) : Appui aux frais de réunions frais de la logistique: Par le consultant </t>
  </si>
  <si>
    <t>Mise en place des plateformes de dialogue et d’échange entre leaders/autorités et associations des femmes et des jeunes</t>
  </si>
  <si>
    <t>Activite 1.3.3:</t>
  </si>
  <si>
    <t xml:space="preserve">Organiser la formation des leaders traditionnels, religieux et les forces de l'ordre sur la prévention, la résolution pacifique des conflits, l’écocitoyenneté, la gestion participative et rationnelle et équitable des ressources foncières. ( Bol, Moundou) partager les sites avec l'Unicef. Par les ONG partenaires </t>
  </si>
  <si>
    <t>Former les leaders traditionnels, religieux et les forces de l'ordre et de sur la prévention, la résolution pacifique des conflits, l’écocitoyenneté, la gestion participative et rationnelle et équitable des ressources foncières.</t>
  </si>
  <si>
    <t>Activite 1.3.2:</t>
  </si>
  <si>
    <t>Atelier de formation sur l'inclusion des femmes au bénéfice des leaders religieux : Par les ONG partenaires</t>
  </si>
  <si>
    <t>Appuyer le plaidoyer auprès des leaders traditionnels et religieux pour l’inclusion des jeunes femmes,       hommes, déplacés internes aux mécanismes de gouvernance locale</t>
  </si>
  <si>
    <t>Activite 1.3.1:</t>
  </si>
  <si>
    <t>Produit 1.3: La gouvernance locale, l’Etat de droit et la cohésion sociale est améliorée à N’Djamena et dans la région du Lac par des instances de dialogues communautaires qui fonctionnent de manière participative, inclusive et dans le respect de l’équité et des droits fondamentaux de l’homme</t>
  </si>
  <si>
    <t>Total Produit 1.2</t>
  </si>
  <si>
    <t xml:space="preserve">Atelier de formation des jeunes femmes, et hommes sur les procédures  de participation au fonctionnement des organes décentralisés: Ndjaména, Moundou, Bol, Bagasola, Liwa)  </t>
  </si>
  <si>
    <t>Former les jeunes femmes et hommes sur les processus et procédures de participation au fonctionnement des organes décentralisés (Mairie, conseil régional)</t>
  </si>
  <si>
    <t>Activite 1.2.5:</t>
  </si>
  <si>
    <t>Organisation d'activités ludiques, Concours se soldant par 10 micro-crédits et équipements aux vainqueurs, pour renforcer leur capacités de communication( Logistiques, appareils radio, gueulards, tapis pour rassemblement…) . Moundou, Ndjaména, Bol, Bagasola, Liwa)</t>
  </si>
  <si>
    <t>Organiser une compétition communale des organisations à base communautaire pour des actions de cohésion sociale et de gouvernance locale</t>
  </si>
  <si>
    <t>Activite 1.2.4:</t>
  </si>
  <si>
    <t xml:space="preserve">Dialogues et échanges modulaires : animateurs communautaires, Appui aux leaders de groupes de jeunes ( Bol, Bagasola, Liwa, Moundou) et accès au blog d'échanges. </t>
  </si>
  <si>
    <t>Mise en place de la plateforme des jeunes leaders des partis politiques pour la promotion de dialogue apaisé et sans violence lors des élections</t>
  </si>
  <si>
    <t>Activite 1.2.3:</t>
  </si>
  <si>
    <t>Mise en place de U_Report pour echange entre les jeunes sur la citoyennete et la cohesion sociale; organisation  des journée d'information sur les conditions de particpation aux élections législatives locales et communales</t>
  </si>
  <si>
    <t>Activite 1.2.2:</t>
  </si>
  <si>
    <t xml:space="preserve"> Production des modules de formation, impressions à grand tirage</t>
  </si>
  <si>
    <t>Production des supports de visibilité, validés par le consultant specialiste et conjointement validés)</t>
  </si>
  <si>
    <t>Production des supports de communication sur la citoyennete et la cohesion sociale</t>
  </si>
  <si>
    <t>Activite 1.2.1:</t>
  </si>
  <si>
    <t>Produit 1.2: Les leaders de la société civile, les jeunes femmes et hommes y compris les femmes connaissent les processus et procédures légales de participation citoyenne et engagent des initiatives pour la cohésion sociale et à la prise de décision au sein des espaces de gouvernance locale à N’djaména, à Moundou et dans la région du Lac.</t>
  </si>
  <si>
    <t>Total Produit 1,1</t>
  </si>
  <si>
    <t xml:space="preserve">Frais des ateliers, achas et équipement de petits matériel de locomotion et bureatiques (ordinateurs, groupe électrogène, moto, etc.). </t>
  </si>
  <si>
    <t xml:space="preserve">Appuyer la mise en place des bureaux d'aide juridique et l'assistance judiciaire pour l'accompagnement des jeunes hommes, femmes âgées de 15 à 35 ans, femmes rurales et vulnérables (déplacées, retournées et refugiées) pour l’accès à leurs droits dans les systèmes de justice formels et informels existants. </t>
  </si>
  <si>
    <t>Activite 1.1.4 :</t>
  </si>
  <si>
    <t>Appuyer la sensibilisation à travers les émissions radios des jeunes hommes, femmes âgées de 15 à 35 ans, femmes rurales et vulnérables (déplacées, retournées et refugiées) sur la coexistence pacifique et le recours à la justice et le respect des droits humains</t>
  </si>
  <si>
    <t>Activite 1.1.3:</t>
  </si>
  <si>
    <t xml:space="preserve">Renforcer les capacités des leaders communautaires, mouvements et organisations des femmes et des jeunes en plaidoyer public en vue de leur participation croissante dans les processus et instances de gouvernance locale. </t>
  </si>
  <si>
    <t>Activite 1.1.2:</t>
  </si>
  <si>
    <t>Appuyer le processus d’opérationnalisation des Résolutions 1325 et 2250 et les stratégies genre et jeunesse du Tchad</t>
  </si>
  <si>
    <t>Activite 1.1.1:</t>
  </si>
  <si>
    <t>Produit 1.1: L’opérationnalisation des résolutions 1325-2250 et des stratégies nationale du Genre et de la jeunes favorisent la participation des jeunes,  femmes et hommes y compris des personnes déplacées à la gouvernance locale, à l’accès à la justice et au processus de consolidation de la paix à N’Djaména et dans la région du Lac.</t>
  </si>
  <si>
    <t>Resultat 1: L’environnement légal favorable contribue à la participation des jeunes femmes et des hommes et des femmes à la gouvernance locale pour la consolidation de la paix</t>
  </si>
  <si>
    <t>Niveau de depense/ engagement actuel en USD (a remplir au moment des rapports de projet)</t>
  </si>
  <si>
    <t xml:space="preserve">Pourcentage du budget pour chaque produit ou activite reserve pour action directe sur le genre (cas echeant) </t>
  </si>
  <si>
    <t>PAM</t>
  </si>
  <si>
    <t>PNUD</t>
  </si>
  <si>
    <t>UNICEF</t>
  </si>
  <si>
    <t>HCDH</t>
  </si>
  <si>
    <t xml:space="preserve">Sous-activités </t>
  </si>
  <si>
    <t>Formulation du resultat/ produit/ activite</t>
  </si>
  <si>
    <t>Nombre de resultat/ produit</t>
  </si>
  <si>
    <t>T1</t>
  </si>
  <si>
    <t>T2</t>
  </si>
  <si>
    <t>T3</t>
  </si>
  <si>
    <t>T4</t>
  </si>
  <si>
    <t>Cible</t>
  </si>
  <si>
    <t xml:space="preserve">PNUD Atelier de formation sur le plaidoyer public, au bénéfice des personnes influentes au niveau communautaire, groupes des jeunes leaders( Par un consultant, à Ndjaména et à Bol) </t>
  </si>
  <si>
    <t>PNUD Contractualisation avec les radios de proximité( Ndjaména, Bol, Moundou pour passer des messages sur la cotoyenneté, la conolidation de la paix, produits par le consultant</t>
  </si>
  <si>
    <t>Renforcement formation de nouvelles vagues en mécaniqe, menuiserie, couture( Bol, Bagasola) ANADER</t>
  </si>
  <si>
    <t>contrat EMF, Contrat formations Bol, Bagasola, Moundou(ANADER)</t>
  </si>
  <si>
    <t>Organiser un atelier de deux(2) jours de formation sur les droits des femmes, les masulinites et le genre  au benefice des groupes cibles: autorites locales, enseignants lycées, directeurs de lycees et universites, organisations des jeunes, des femmes et hommes et leaders religieux (Consultant National) Lieux: Université de Ndjaména/ Bol</t>
  </si>
  <si>
    <t>Période 2019</t>
  </si>
  <si>
    <t xml:space="preserve">  Elaboration du manuel de PDC:/PDR, par le consultant Int'l et duplication des manuels</t>
  </si>
  <si>
    <t>Cartographie des collèges et lycées à couvrir dans les 03 localités</t>
  </si>
  <si>
    <t>Cartographie des Réseaux communautaires existant dans les 03 localités</t>
  </si>
  <si>
    <t xml:space="preserve">Préparation des modules de formation des acteurs de différente catégorie sur la masculinité et le genre </t>
  </si>
  <si>
    <t>Total</t>
  </si>
  <si>
    <t xml:space="preserve">Suivi-évaluation </t>
  </si>
  <si>
    <t>Salaires et VLA</t>
  </si>
  <si>
    <t>Communication PBF</t>
  </si>
  <si>
    <t>Logistique, support de communication</t>
  </si>
  <si>
    <t xml:space="preserve">OBSERVATIONS </t>
  </si>
  <si>
    <t>Indicateurs</t>
  </si>
  <si>
    <t>BUDGET</t>
  </si>
  <si>
    <t>Cartographie des CLAC, des collèges et lycées à couvrir dans les 03 localités (STAFF UNICEF)</t>
  </si>
  <si>
    <t>Préparation des modules de formation des membres des clubs sur leurs rôles; sur la culture de la paix et les et les techniques de communiction de proximité pour la promotion de la culture de la paix (DFE/CPPET-U/UNICEF)</t>
  </si>
  <si>
    <t>Préparation des modules de formation des membres des APE/AME sur leurs rôles; sur la culture de la paix et les et les techniques de communiction de proximité pour la promotion de la culture de la paix, la justice et la cohabitation pacifique (DFE/FENAPET)</t>
  </si>
  <si>
    <t>Cartographie des APE/AME des collèges et lycées à couvrir dans les 03 localités (FENAPET/DELEGATION EDUCATION/DEM)</t>
  </si>
  <si>
    <t>Cartographie des organisations à base communautaires existant dans les 03 localités (CELIAF/CRS/UFEP</t>
  </si>
  <si>
    <t>(PCA CELIAF/CRS/UFEP)</t>
  </si>
  <si>
    <t>Fomation des jeunes pendant 3 mois (PCA CELIAF/CRS/UFEB)</t>
  </si>
  <si>
    <t>Identification des jeunes à former sur les petits métiers (REQUETE DENF, PCA CELIAF/CRS/UFEP)</t>
  </si>
  <si>
    <t>Remise des attestions et installation des jeunes par en groupement (REQUETE DENF, PCA CELIAF/CRS/UFEP)</t>
  </si>
  <si>
    <t>PCA CELIAF/CRS/UFEP)</t>
  </si>
  <si>
    <t>PCA CELIAF/CRS/UFEP</t>
  </si>
  <si>
    <t>PCA CELIAF/CRS/UFEP, Requêtes CPPET-U/FENAPET</t>
  </si>
  <si>
    <r>
      <t>(i)</t>
    </r>
    <r>
      <rPr>
        <b/>
        <sz val="9"/>
        <color theme="1"/>
        <rFont val="Times New Roman"/>
        <family val="1"/>
      </rPr>
      <t xml:space="preserve"> 06 plans développés intégrant les dispositions des Résolutions 1325 et 2250 </t>
    </r>
    <r>
      <rPr>
        <sz val="9"/>
        <color theme="1"/>
        <rFont val="Times New Roman"/>
        <family val="1"/>
      </rPr>
      <t xml:space="preserve">comme suit:                              (ii) 01 plan d'action Ministère de la Femmes                 (iii) 01 plan d'action Ministère de la Jeunesse                  (iv) 01 PDC commune de N'Djamena, de Bol, de Bagassola et Moundou                                                            </t>
    </r>
    <r>
      <rPr>
        <sz val="9"/>
        <color theme="1"/>
        <rFont val="Times New Roman"/>
        <family val="1"/>
      </rPr>
      <t xml:space="preserve">
</t>
    </r>
  </si>
  <si>
    <t>Nombre de propositions d’idées développées par les jeunes femmes et hommes, femmes et hommes et pris en compte au sein des instances de prise de décision niveau central et décentralisé.
Niveau de référence : 00
Cible : 50
- Dix arrondissements de la ville de N’Djamena : Total : 15
- Quatre arrondissements de la ville de Moundou
Total : 15
- Département de Kaya : 
Total : 10
- Département de Fouli : 
Total : 05
Département de Mamdi : 
Total : 05</t>
  </si>
  <si>
    <t xml:space="preserve">Cible : 20.000 :
- Dix arrondissements de la ville de N’Djamena : 2500 filles, 2500 garçons, 2000 femmes, 1500 hommes et 1500 personnes déplacées âgés de 18 à 35 ans. Total : 10.000
- Quatre arrondissements de la ville de Moundou
2000 filles, 2000 garçons, 2000 femmes, 500 hommes et 500 personnes déplacées âgés de 17 à 30 ans
Total : 7000
- Département de Kaya : 250 filles, 250 garçons, 200 femmes, 200 hommes et 50 personnes déplacées âgés de 18 à 35 ans.
Total : 1000
- Département de Fouli : 250 filles, 250 garçons, 200 femmes, 200 hommes et 50 personnes déplacées âgés de 18 à 35 ans.
Total : 1000
- Département de Mamdi : 250 filles, 250 garçons, 200 femmes, 200 hommes et 50 personnes déplacées âgés de 18 à 35 ans.
Total : 1000
</t>
  </si>
  <si>
    <t xml:space="preserve">Mode de fonctionnement des instances de dialogue communautaires dans les trois départements de la région du Lac et les 04 arrondissements de Moundou et 10 arrondissements de N’Djaména.
Niveau de référence : Fonctionnement peu inclusif.
Cible : Fonctionnement Inclusif et participatif
</t>
  </si>
  <si>
    <r>
      <t xml:space="preserve">Nombre de proposition d’initiatives locales portées par les jeunes et les femmes et pris en compte et mis en œuvre par les mécanismes de prise de décision dans les Villes de N’Djamena, Moundou et des trois départements de la région du Lac. 
Niveau de référence : 00
</t>
    </r>
    <r>
      <rPr>
        <b/>
        <sz val="10"/>
        <rFont val="Times New Roman"/>
        <family val="1"/>
      </rPr>
      <t xml:space="preserve">Cible : 55 </t>
    </r>
    <r>
      <rPr>
        <sz val="10"/>
        <rFont val="Times New Roman"/>
        <family val="1"/>
      </rPr>
      <t xml:space="preserve">
- Dix arrondissements de la ville de N’Djamena : 7 initiatives jeunes femmes, 4 initiatives jeunes hommes, 7 femmes, 1 hommes et 1 initiatives pour les personnes déplacées âgés de 18 à 35 ans. 
Total : 20 initiatives
- Quatre arrondissements de la ville de Moundou
7 initiatives jeunes femmes, 4 initiatives jeunes hommes, 7 femmes, 1 hommes et 1 initiatives pour les personnes déplacées âgés de 18 à 35 ans.
Total : 20 initiatives
- Département de Kaya : 
01 initiatives jeunes femmes, 01 initiatives jeunes hommes, 01 femmes, 01 hommes et 01 initiatives pour les personnes déplacées âgés de 18 à 35 ans.
Total : 5 initiatives
- Département de Fouli : 
01 initiatives jeunes femmes, 01 initiatives jeunes hommes, 01 femmes, 01 hommes et 01 initiatives pour les personnes déplacées âgés de 18 à 35 ans.
Total : 5 initiatives
- Département de Mamdi : 
01 initiatives jeunes femmes, 01 initiatives jeunes hommes, 01 femmes, 01 hommes et 01 initiatives pour les personnes déplacées âgés de 18 à 35 ans.
Total : 5 initiatives
</t>
    </r>
  </si>
  <si>
    <t xml:space="preserve">Nombre de conflits et problèmes juridiques et judiciaires résolus par les instances de dialogue communautaires dans l’équité et le respect des droits fondamentaux dans les villes de N’Djamena et de Moundou et dans les trois départements de la région du Lac. 
Niveau de référence : TBD (N’Djamena, Moundou et dans les trois départements de la région du Lac).
Cible : 450 (dont 150 dans la ville de N’Djamena, 150 dans la ville de Moundou et 150 ventilés aux trois départements de la région du Lac).
</t>
  </si>
  <si>
    <t xml:space="preserve">Nombre d’initiatives communautaires initiées par les chefs traditionnels et religieux, des jeunes femmes et hommes, des femmes et des hommes pour le dialogue intercommunautaire et la promotion de la cohésion sociale au niveau local.
Niveau de référence : 121 (dont 50 dans la ville de N’Djamena, 25 Moundou et 17 Fouli, 25, Kaya, 29 Mamdi).
Cible : 500 (dont 200 dans les dix arrondissements de la ville de N’Djamena et 50 Kaya, 100 Fouli, 50 Mamdi, 100 à Moundou).
</t>
  </si>
  <si>
    <t xml:space="preserve">Nombre d’associations de jeunes filles, garçons, femmes et personnes en situation de déplacement qui sont engagées au niveau local pour la cohésion sociale, la gouvernance locale, l’accès à la justice et la paix. 
Niveau de référence : 00
Cible : 120
Quatre arrondissements de la ville de Moundou
1erarrondissement :    20
2ème arrondissement : 20
3ème arrondissement : 20
4ème arrondissement : 20
Dix arrondissements de la ville de N’Djamena : 
100
Quatre départements de la région du Lac
Kaya :     05
Fouli :     05
Mamdi : 10
</t>
  </si>
  <si>
    <t xml:space="preserve">Nombre des jeunes femmes et hommes, femmes et personnes en situation de déplacement formés et insérés dans le tissu socio-économique  
Niveau de référence : 00
Cible : 200, dont 60% des femmes et de jeunes femmes
</t>
  </si>
  <si>
    <t xml:space="preserve">Indicateur de résultat 3.1.1 :
# de rapports sur les orientations stratégiques et techniques du Groupe technique de coordination et du Comite consultatif
Niveau de référence : 0
Cible : 8 rapports 
(Un rapport trimestriel du Groupe technique de coordination et/ou du comité consultatif fournissant des recommandations stratégiques et techniques durant la mise en œuvre du portefeuille PBF)
Indicateur de résultat 3.1.3 :
Qualité de l’analyse de l’évolution du portefeuille PBF notamment l’analyse spécifique de l’impact des projets sur les femmes et les hommes 
Niveau de référence :
Pas de rapport d’analyse/étude/enquête
Cible :
Niveau d’analyse élevé sur la mise en œuvre du Plan de suivi et évaluation PBF qui permet d’analyser efficacement les progrès des projets PBF, avec un focus spécifique sur l’impact des projets sur les femmes et les hommes
Indicateur de résultat 3.1.1 :
# de rapports sur les orientations stratégiques et techniques du Groupe technique de coordination et du Comite consultatif
Niveau de référence : 0
Cible : 8 rapports 
(Un rapport trimestriel du Groupe technique de coordination et/ou du comité consultatif fournissant des recommandations stratégiques et techniques durant la mise en œuvre du portefeuille PBF)
Indicateur de résultat 3.1.3 :
Qualité de l’analyse de l’évolution du portefeuille PBF notamment l’analyse spécifique de l’impact des projets sur les femmes et les hommes 
Niveau de référence :
Pas de rapport d’analyse/étude/enquête
Cible :
Niveau d’analyse élevé sur la mise en œuvre du Plan de suivi et évaluation PBF qui permet d’analyser efficacement les progrès des projets PBF, avec un focus spécifique sur l’impact des projets sur les femmes et les hommes
</t>
  </si>
  <si>
    <t xml:space="preserve">
Indicateur de résultat 3.2.1 :
Un cadre de coordination stratégique et technique du projet est mis en place
Niveau de référence : Nul
Cible : Un Groupe technique de Coordination et le Comité consultatif mis en place
Indicateur de résultat 3.2.2 : 
Le système de S&amp;E du portefeuille PBF est mis en place et utilisé pour les rapports de progrès auprès des membres du cadre de coordination et PBSO
Niveau de référence :
Système S&amp;E en cours d’établissement
Cible :
8 rapports de progrès (les membres du cadre de coordination et PBSO reçoivent régulièrement les rapports sur les progrès et les contraintes du portefeuille PBF, et apportent des ajustements)
</t>
  </si>
  <si>
    <t xml:space="preserve">Indicateur de résultat 3.3.1
# bulletins d’informations réguliers sont produits à l’intention des partenaires nationaux, des partenaires d’exécution, des agences et programmes des Nations Unies intervenant au Tchad.
Niveau de référence :
0
Cible :
8 bulletins produits et disséminés
Fiches projets disponibles pour tous les projets
Note d’information sur le portefeuille PBF disponible
</t>
  </si>
  <si>
    <r>
      <t>Nombre de jeunes filles, garçons, femmes, hommes et de personnes déplacées et/ou autochtones engagés dans la gouvernance locale, l’accès à la justice et au processus de consolidation de la paix dans les dix arrondissements de la ville de N’Djamena et dans les trois départements de la région du Lac.
Niveau de référence :</t>
    </r>
    <r>
      <rPr>
        <b/>
        <sz val="10"/>
        <color theme="1"/>
        <rFont val="Times New Roman"/>
        <family val="1"/>
      </rPr>
      <t xml:space="preserve"> 1.200 :</t>
    </r>
    <r>
      <rPr>
        <sz val="10"/>
        <color theme="1"/>
        <rFont val="Times New Roman"/>
        <family val="1"/>
      </rPr>
      <t xml:space="preserve">
- Dix arrondissements de la ville de N’Djamena : 100 filles, 100 garçons, 100 femmes, 100 hommes et 100 personnes déplacées âgés de 17 à 30 ans.
- Quatre arrondissements de la ville de Moundou
500 filles, 500 garçons, 500 femmes, 500 hommes et 100 personnes déplacées âgés de 17 à 30 ans
- Kaya : 100 filles, 100 garçons, 100 femmes, 100 hommes et 100 personnes déplacées - âgés de 17 à 30 ans
- Fouli :  100 filles, 100 garçons, 100 femmes, 100 hommes et 100 personnes déplacées âgés de 17 à 30 ans
- Mamadi : 100 filles, 100 garçons, 100 femmes, 100 hommes et 100 personnes déplacées âgés de 17 à 30 ans
</t>
    </r>
  </si>
  <si>
    <t xml:space="preserve">Nombre d’hommes, de femmes, jeunes femmes et jeunes hommes y compris les personnes déplacées qui disposent de jugements supplétifs afin d’exercer leur droit de citoyenneté.
Niveau de référence : 500 dans la région du Lac
Cible : 3120 dans les trois départements de la région du Lac
</t>
  </si>
  <si>
    <r>
      <t xml:space="preserve">Indicateur de résultat 1.2.1
Pourcentage de leaders de la société civile, des hommes et de femmes, les jeunes femmes et jeunes hommes, personnes déplacées qui comprennent les processus et procédures légales de participation citoyenne.
Niveau de référence : TBD 
Cible : </t>
    </r>
    <r>
      <rPr>
        <b/>
        <sz val="10"/>
        <rFont val="Times New Roman"/>
        <family val="1"/>
      </rPr>
      <t xml:space="preserve">70 % des 20.000 personnes ciblées, dont 50 % de femmes et jeunes femmes </t>
    </r>
    <r>
      <rPr>
        <sz val="10"/>
        <rFont val="Times New Roman"/>
        <family val="1"/>
      </rPr>
      <t xml:space="preserve">
Indicateur de résultat 1.2.2
Pourcentage de leaders de la société civile, des hommes et femmes, jeunes femmes et hommes et personnes déplacées qui participent activement à la cohésion sociale et aux espaces communautaires de gouvernance locale.
Niveau de référence : TBD
Cible : </t>
    </r>
    <r>
      <rPr>
        <b/>
        <sz val="10"/>
        <rFont val="Times New Roman"/>
        <family val="1"/>
      </rPr>
      <t>80% des 20.000 personnes ciblées, dont 60 % de femmes et jeunes femmes</t>
    </r>
    <r>
      <rPr>
        <sz val="10"/>
        <rFont val="Times New Roman"/>
        <family val="1"/>
      </rPr>
      <t xml:space="preserve">
</t>
    </r>
    <r>
      <rPr>
        <sz val="10"/>
        <rFont val="Times New Roman"/>
        <family val="1"/>
      </rPr>
      <t xml:space="preserve">
</t>
    </r>
  </si>
  <si>
    <t xml:space="preserve">
Indicateur de résultat 2 .2.1
Nombre de jeunes formés en leadership qui engage volontairement des initiatives de changement social dans leur communauté.
Niveau de référence : 00
Cible : 500 
Quatre arrondissements de la ville de Moundou
75 jeunes femmes, 75 jeunes hommes âgés de 17 à 30 ans
Total : 150
Kaya : 25 jeunes femmes, 25 jeunes hommes âgés de 17 à 30 ans
Total : 25
Fouli : 25 jeunes femmes, 25 jeunes hommes âgés de 17 à 30 ans
Total : 25
Mamadi : 75 jeunes femmes, 75 jeunes hommes âgés de 17 à 30 ans
Total : 150
Dix arrondissements de la ville de N’Djamena : 
75 jeunes femmes, 75 jeunes hommes âgés de 17 à 30 ans
Total : 150
</t>
  </si>
  <si>
    <t xml:space="preserve">Nombre de personnes/groupes de personnes sensibilisées, ayant des capacités renforcées sur l’importance de la cohésion sociale et participant activement aux mécanismes communautaires de prévention et de résolution des conflits intercommunautaires dans les villes de N’Djamena, Moundou et dans les trois départements de la région du Lac.
Niveau de référence : TBD
Cible : 20.000 
Quatre arrondissements de la ville de Moundou
2000 jeunes femmes, 1000 jeunes hommes, 2000 femmes, 500 hommes et 1000 personnes déplacées âgés de 17 à 30 ans
Total : 6500
Kaya : 600 jeunes femmes, 500 jeunes hommes, 500 femmes, 500 hommes et 500 personnes déplacées âgés de 17 à 30 ans
Total : 2600
Fouli : 600 jeunes femmes, 500 jeunes hommes, 500 femmes, 500 hommes et 600 personnes déplacées âgés de 17 à 30 ans
Total : 2200
Mamadi : 600 jeunes femmes, 500 jeunes hommes, 500 femmes, 500 hommes et 600 personnes déplacées âgés de 17 à 30 ans
Total : 2200
Dix arrondissements de la ville de N’Djamena : 
2000 jeunes femmes, 1000 jeunes hommes, 2000 femmes, 500 hommes et 1000 personnes déplacées âgés de 17 à 30 ans
Total : 6500
</t>
  </si>
  <si>
    <t xml:space="preserve">Nombre des jeunes femmes et hommes, femmes et personnes en situation de déplacement formés ayant bénéficié d’appui financier pour la mise en œuvre des AGR  
Niveau de référence : 00
Cible : 400, dont 60% des femmes et jeunes femmes 
</t>
  </si>
  <si>
    <t>Responsible Secretarait PBF au Tchad</t>
  </si>
  <si>
    <t>Tableau 1 - Projet d’Appui à la participation citoyenne des jeunes et des femmes à la gouvernance locale et à la consolidation de la paix au Tchad- Budget du projet PBF par résultat, produit et activité</t>
  </si>
  <si>
    <t>Tableau 1 : Projet d’Appui à la participation citoyenne des jeunes et des femmes à la gouvernance locale et à la consolidation de la paix au Tchad- Indicateurs</t>
  </si>
  <si>
    <t>Rencontre avec les Directions Techniques des Ministères de l'action sociale et la jeunesse</t>
  </si>
  <si>
    <t>Atelier de validation des plans d'action sur les Résolutions 1325 et 2250 (Requête  MINISTERE ACTION SOCIALE ET MINISTERE JEUNESSE ET SPORT)</t>
  </si>
  <si>
    <t>Accord de Partenariat pour la mise en oeuvre des activites du plan d'action des Resolutions 1325 et 2250 (PCA-Requête)</t>
  </si>
  <si>
    <t>Requêtes MINISTERE DEFENSE, PCA CELIAF/CRS/UFEB)</t>
  </si>
  <si>
    <t>PCA CELIAF/CRS/UFEP, Requêtes MINISTERE JUSTICE )</t>
  </si>
  <si>
    <t>PCA CELIAF/CRS/UFEP, Requêtes DFE/CCPET-U/FENAPET)</t>
  </si>
  <si>
    <t>Requêtes MINISTERE DE LA DEFENSE, DFE, DEM. PCA CELIAF/CRS/UFEB</t>
  </si>
  <si>
    <t>Mission de redynamisation des sous-clubs U-Report (Moundou, NDJ, Lac) - Min. Jeun</t>
  </si>
  <si>
    <t>Finalisation MoU Airtel / Tigo</t>
  </si>
  <si>
    <t>UNICEF Atelier plaidoyer des Enfants et Jeunes Parlementaires (Moundou, Lac, NDJ) avec visites d’échange avec les autorités 
REQUETE MIN. ACTION SOCIALE</t>
  </si>
  <si>
    <t>Formation plaidoyer droits de l’enfant auprès des organisations de jeunes
PCA CELIAF/CRS//UFEB</t>
  </si>
  <si>
    <t>Appui aux organisations de jeunes pour le développement de leur plan de plaidoyer et facilitation des rencontres avec les leaders
PCA CELIAF/CRS/UFEP</t>
  </si>
  <si>
    <t>Mise en place des plateformes de dialogue régulier entre jeunes et leaders 
REQUETE CLAC/MC/MQ</t>
  </si>
  <si>
    <t>Animation sketches pour débat intergénérationnels au niveau des CLAC/MC/MQ et radios partenaires
APE HADRE DOUNIA (ou REQUETE CLAC)</t>
  </si>
  <si>
    <t xml:space="preserve">Formation et représentation théatre participatif (établissements scolaires) avec concours
APE HADRE DOUNIA (ou REQUETE CLAC) </t>
  </si>
  <si>
    <t>Ciné-clubs débats dans les CLAC / MC / MQ
REQUETE CLAC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</si>
</sst>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 _€_-;\-* #,##0.00\ _€_-;_-* &quot;-&quot;??\ _€_-;_-@_-"/>
    <numFmt numFmtId="166" formatCode="_-[$$-409]* #,##0_ ;_-[$$-409]* \-#,##0\ ;_-[$$-409]* &quot;-&quot;??_ ;_-@_ "/>
    <numFmt numFmtId="167" formatCode="_-* #,##0\ _€_-;\-* #,##0\ _€_-;_-* &quot;-&quot;??\ _€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theme="1"/>
      <name val="Times New Roman"/>
      <family val="1"/>
    </font>
    <font>
      <b/>
      <sz val="9"/>
      <color theme="1"/>
      <name val="Times New Roman"/>
      <family val="1"/>
    </font>
    <font>
      <sz val="11"/>
      <color theme="1"/>
      <name val="Times New Roman"/>
      <family val="1"/>
    </font>
    <font>
      <b/>
      <sz val="10"/>
      <color theme="1"/>
      <name val="Times New Roman"/>
      <family val="1"/>
    </font>
    <font>
      <sz val="14"/>
      <color theme="1"/>
      <name val="Times New Roman"/>
      <family val="1"/>
    </font>
    <font>
      <b/>
      <sz val="11"/>
      <name val="Times New Roman"/>
      <family val="1"/>
    </font>
    <font>
      <b/>
      <sz val="14"/>
      <color theme="1"/>
      <name val="Times New Roman"/>
      <family val="1"/>
    </font>
    <font>
      <sz val="11"/>
      <name val="Times New Roman"/>
      <family val="1"/>
    </font>
    <font>
      <sz val="12"/>
      <name val="Times New Roman"/>
      <family val="1"/>
    </font>
    <font>
      <b/>
      <sz val="12"/>
      <name val="Times New Roman"/>
      <family val="1"/>
    </font>
    <font>
      <b/>
      <sz val="12"/>
      <color theme="1"/>
      <name val="Calibri"/>
      <family val="2"/>
      <scheme val="minor"/>
    </font>
    <font>
      <b/>
      <sz val="16"/>
      <color theme="1"/>
      <name val="Calibri"/>
      <family val="2"/>
      <scheme val="minor"/>
    </font>
    <font>
      <b/>
      <sz val="9"/>
      <color indexed="81"/>
      <name val="Tahoma"/>
      <family val="2"/>
    </font>
    <font>
      <sz val="9"/>
      <color indexed="81"/>
      <name val="Tahoma"/>
      <family val="2"/>
    </font>
    <font>
      <sz val="10"/>
      <color theme="1"/>
      <name val="Times New Roman"/>
      <family val="1"/>
    </font>
    <font>
      <sz val="9"/>
      <color theme="1"/>
      <name val="Times New Roman"/>
      <family val="1"/>
    </font>
    <font>
      <sz val="10"/>
      <name val="Times New Roman"/>
      <family val="1"/>
    </font>
    <font>
      <b/>
      <sz val="10"/>
      <name val="Times New Roman"/>
      <family val="1"/>
    </font>
    <font>
      <sz val="11"/>
      <name val="Calibri"/>
      <family val="2"/>
      <scheme val="minor"/>
    </font>
    <font>
      <sz val="11"/>
      <color rgb="FF00000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59999389629810485"/>
        <bgColor indexed="64"/>
      </patternFill>
    </fill>
    <fill>
      <patternFill patternType="solid">
        <fgColor rgb="FF00B0F0"/>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bgColor indexed="64"/>
      </patternFill>
    </fill>
    <fill>
      <patternFill patternType="solid">
        <fgColor rgb="FFFFC000"/>
        <bgColor indexed="64"/>
      </patternFill>
    </fill>
    <fill>
      <patternFill patternType="solid">
        <fgColor theme="7"/>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1" tint="0.749992370372631"/>
        <bgColor indexed="64"/>
      </patternFill>
    </fill>
    <fill>
      <patternFill patternType="solid">
        <fgColor theme="1"/>
        <bgColor indexed="64"/>
      </patternFill>
    </fill>
  </fills>
  <borders count="3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505050"/>
      </bottom>
      <diagonal/>
    </border>
    <border>
      <left style="thin">
        <color rgb="FF505050"/>
      </left>
      <right style="thin">
        <color rgb="FF505050"/>
      </right>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31">
    <xf numFmtId="0" fontId="0" fillId="0" borderId="0" xfId="0"/>
    <xf numFmtId="0" fontId="0" fillId="0" borderId="0" xfId="0" applyFont="1"/>
    <xf numFmtId="0" fontId="7" fillId="4"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3" fillId="0" borderId="9" xfId="0" applyFont="1" applyBorder="1" applyAlignment="1">
      <alignment vertical="center" wrapText="1"/>
    </xf>
    <xf numFmtId="166" fontId="10" fillId="6" borderId="3" xfId="0" applyNumberFormat="1" applyFont="1" applyFill="1" applyBorder="1" applyAlignment="1">
      <alignment vertical="center" wrapText="1"/>
    </xf>
    <xf numFmtId="9" fontId="9" fillId="4" borderId="2" xfId="0" applyNumberFormat="1" applyFont="1" applyFill="1" applyBorder="1" applyAlignment="1">
      <alignment horizontal="center" vertical="center" wrapText="1"/>
    </xf>
    <xf numFmtId="166" fontId="3"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166" fontId="4" fillId="6" borderId="2" xfId="0" applyNumberFormat="1" applyFont="1" applyFill="1" applyBorder="1" applyAlignment="1">
      <alignment vertical="center" wrapText="1"/>
    </xf>
    <xf numFmtId="9" fontId="3" fillId="4" borderId="1" xfId="3"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9" fontId="3" fillId="4" borderId="2" xfId="3" applyNumberFormat="1" applyFont="1" applyFill="1" applyBorder="1" applyAlignment="1">
      <alignment horizontal="center" vertical="center" wrapText="1"/>
    </xf>
    <xf numFmtId="0" fontId="4" fillId="6" borderId="9" xfId="0" applyFont="1" applyFill="1" applyBorder="1" applyAlignment="1">
      <alignment vertical="center" wrapText="1"/>
    </xf>
    <xf numFmtId="166" fontId="4" fillId="6" borderId="3" xfId="0" applyNumberFormat="1" applyFont="1" applyFill="1" applyBorder="1" applyAlignment="1">
      <alignment vertical="center" wrapText="1"/>
    </xf>
    <xf numFmtId="0" fontId="3" fillId="6" borderId="9" xfId="0" applyFont="1" applyFill="1" applyBorder="1" applyAlignment="1">
      <alignment vertical="center" wrapText="1"/>
    </xf>
    <xf numFmtId="166" fontId="4" fillId="6" borderId="9" xfId="0" applyNumberFormat="1" applyFont="1" applyFill="1" applyBorder="1" applyAlignment="1">
      <alignment horizontal="center" vertical="center" wrapText="1"/>
    </xf>
    <xf numFmtId="9" fontId="3" fillId="0" borderId="1" xfId="3" applyNumberFormat="1" applyFont="1" applyBorder="1" applyAlignment="1">
      <alignment horizontal="center" vertical="center" wrapText="1"/>
    </xf>
    <xf numFmtId="0" fontId="15" fillId="0" borderId="0" xfId="0" applyFont="1"/>
    <xf numFmtId="0" fontId="2" fillId="0" borderId="0" xfId="0" applyFont="1"/>
    <xf numFmtId="0" fontId="16" fillId="0" borderId="0" xfId="0" applyFont="1"/>
    <xf numFmtId="0" fontId="7" fillId="4" borderId="0" xfId="0" applyFont="1" applyFill="1" applyBorder="1" applyAlignment="1">
      <alignment horizontal="center" vertical="center" wrapText="1"/>
    </xf>
    <xf numFmtId="166" fontId="8" fillId="6" borderId="0" xfId="0" applyNumberFormat="1" applyFont="1" applyFill="1" applyBorder="1" applyAlignment="1">
      <alignment horizontal="center" vertical="center" wrapText="1"/>
    </xf>
    <xf numFmtId="166" fontId="4" fillId="6" borderId="16" xfId="0" applyNumberFormat="1" applyFont="1" applyFill="1" applyBorder="1" applyAlignment="1">
      <alignment horizontal="center" vertical="center" wrapText="1"/>
    </xf>
    <xf numFmtId="0" fontId="3" fillId="6" borderId="16" xfId="0" applyFont="1" applyFill="1" applyBorder="1" applyAlignment="1">
      <alignment horizontal="center" vertical="center" wrapText="1"/>
    </xf>
    <xf numFmtId="3" fontId="7" fillId="4" borderId="2" xfId="2"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9" fontId="9" fillId="4" borderId="17" xfId="0" applyNumberFormat="1" applyFont="1" applyFill="1" applyBorder="1" applyAlignment="1">
      <alignment horizontal="center" vertical="center" wrapText="1"/>
    </xf>
    <xf numFmtId="3" fontId="3" fillId="4" borderId="15" xfId="2"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3" fontId="3" fillId="4" borderId="2" xfId="2" applyNumberFormat="1" applyFont="1" applyFill="1" applyBorder="1" applyAlignment="1">
      <alignment horizontal="center" vertical="center" wrapText="1"/>
    </xf>
    <xf numFmtId="3" fontId="3" fillId="4" borderId="1" xfId="2"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3" fillId="4" borderId="1" xfId="0" applyFont="1" applyFill="1" applyBorder="1" applyAlignment="1">
      <alignmen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vertical="center" wrapText="1"/>
    </xf>
    <xf numFmtId="0" fontId="3" fillId="4" borderId="2" xfId="0" applyFont="1" applyFill="1" applyBorder="1" applyAlignment="1">
      <alignment vertical="center" wrapText="1"/>
    </xf>
    <xf numFmtId="0" fontId="4"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7" fillId="4" borderId="2" xfId="0" applyFont="1" applyFill="1" applyBorder="1" applyAlignment="1">
      <alignment vertical="center" wrapText="1"/>
    </xf>
    <xf numFmtId="0" fontId="8" fillId="4" borderId="0" xfId="0" applyFont="1" applyFill="1" applyBorder="1" applyAlignment="1">
      <alignment horizontal="center" vertical="center" wrapText="1"/>
    </xf>
    <xf numFmtId="0" fontId="19" fillId="4" borderId="0" xfId="0" applyFont="1" applyFill="1" applyBorder="1" applyAlignment="1">
      <alignment horizontal="left" vertical="center" wrapText="1"/>
    </xf>
    <xf numFmtId="0" fontId="7" fillId="4" borderId="14" xfId="0" applyFont="1" applyFill="1" applyBorder="1" applyAlignment="1">
      <alignment vertical="center" wrapText="1"/>
    </xf>
    <xf numFmtId="0" fontId="5" fillId="17"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9" borderId="14"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4" xfId="0" applyFont="1" applyFill="1" applyBorder="1" applyAlignment="1">
      <alignment vertical="center" wrapText="1"/>
    </xf>
    <xf numFmtId="0" fontId="5" fillId="4" borderId="4" xfId="0" applyFont="1" applyFill="1" applyBorder="1" applyAlignment="1">
      <alignment vertical="center" wrapText="1"/>
    </xf>
    <xf numFmtId="0" fontId="5" fillId="18" borderId="2" xfId="0" applyFont="1" applyFill="1" applyBorder="1" applyAlignment="1">
      <alignment horizontal="center" vertical="center" wrapText="1"/>
    </xf>
    <xf numFmtId="0" fontId="7" fillId="18" borderId="23" xfId="0" applyFont="1" applyFill="1" applyBorder="1" applyAlignment="1">
      <alignment vertical="center" wrapText="1"/>
    </xf>
    <xf numFmtId="0" fontId="7" fillId="18" borderId="2" xfId="0" applyFont="1" applyFill="1" applyBorder="1" applyAlignment="1">
      <alignment vertical="center" wrapText="1"/>
    </xf>
    <xf numFmtId="0" fontId="12" fillId="4" borderId="3" xfId="0" applyFont="1" applyFill="1" applyBorder="1" applyAlignment="1">
      <alignment vertical="center" wrapText="1"/>
    </xf>
    <xf numFmtId="0" fontId="5" fillId="18" borderId="5" xfId="0" applyFont="1" applyFill="1" applyBorder="1" applyAlignment="1">
      <alignment horizontal="center" vertical="center" wrapText="1"/>
    </xf>
    <xf numFmtId="0" fontId="4" fillId="18" borderId="5" xfId="0" applyFont="1" applyFill="1" applyBorder="1" applyAlignment="1">
      <alignment horizontal="center" vertical="center" wrapText="1"/>
    </xf>
    <xf numFmtId="166" fontId="14" fillId="4" borderId="2" xfId="0" applyNumberFormat="1" applyFont="1" applyFill="1" applyBorder="1" applyAlignment="1">
      <alignment horizontal="center" vertical="center" wrapText="1"/>
    </xf>
    <xf numFmtId="0" fontId="19" fillId="6" borderId="0" xfId="0"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3" fontId="3" fillId="4" borderId="2" xfId="2"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 xfId="0" applyFont="1" applyFill="1" applyBorder="1" applyAlignment="1">
      <alignment vertical="center" wrapText="1"/>
    </xf>
    <xf numFmtId="0" fontId="4" fillId="0" borderId="1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9" xfId="0" applyFont="1" applyBorder="1" applyAlignment="1">
      <alignment vertical="center" wrapText="1"/>
    </xf>
    <xf numFmtId="0" fontId="13" fillId="4" borderId="2"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4" fillId="6" borderId="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4" borderId="8" xfId="0" applyFont="1" applyFill="1" applyBorder="1" applyAlignment="1">
      <alignment vertical="center" wrapText="1"/>
    </xf>
    <xf numFmtId="0" fontId="3" fillId="4" borderId="21" xfId="0" applyFont="1" applyFill="1" applyBorder="1" applyAlignment="1">
      <alignment horizontal="center" vertical="top" wrapText="1"/>
    </xf>
    <xf numFmtId="0" fontId="4" fillId="4" borderId="15" xfId="0" applyFont="1" applyFill="1" applyBorder="1" applyAlignment="1">
      <alignment vertical="center" wrapText="1"/>
    </xf>
    <xf numFmtId="0" fontId="3" fillId="4" borderId="12" xfId="0" applyFont="1" applyFill="1" applyBorder="1" applyAlignment="1">
      <alignment vertical="center" wrapText="1"/>
    </xf>
    <xf numFmtId="0" fontId="13" fillId="4" borderId="12" xfId="0" applyFont="1" applyFill="1" applyBorder="1" applyAlignment="1">
      <alignment vertical="center" wrapText="1"/>
    </xf>
    <xf numFmtId="0" fontId="4" fillId="4" borderId="17" xfId="0" applyFont="1" applyFill="1" applyBorder="1" applyAlignment="1">
      <alignment horizontal="center" vertical="center" wrapText="1"/>
    </xf>
    <xf numFmtId="166" fontId="5" fillId="6" borderId="17" xfId="2" applyNumberFormat="1" applyFont="1" applyFill="1" applyBorder="1" applyAlignment="1">
      <alignment horizontal="center" vertical="center" wrapText="1"/>
    </xf>
    <xf numFmtId="0" fontId="3" fillId="6" borderId="0" xfId="0" applyFont="1" applyFill="1" applyBorder="1" applyAlignment="1">
      <alignment vertical="center" wrapText="1"/>
    </xf>
    <xf numFmtId="0" fontId="4" fillId="6" borderId="2" xfId="0" applyFont="1" applyFill="1" applyBorder="1" applyAlignment="1">
      <alignment horizontal="center" vertical="center" wrapText="1"/>
    </xf>
    <xf numFmtId="0" fontId="14" fillId="4" borderId="8" xfId="0" applyFont="1" applyFill="1" applyBorder="1" applyAlignment="1">
      <alignment vertical="center" wrapText="1"/>
    </xf>
    <xf numFmtId="0" fontId="14" fillId="4" borderId="12" xfId="0" applyFont="1" applyFill="1" applyBorder="1" applyAlignment="1">
      <alignment vertical="center" wrapText="1"/>
    </xf>
    <xf numFmtId="0" fontId="14" fillId="4" borderId="6" xfId="0" applyFont="1" applyFill="1" applyBorder="1" applyAlignment="1">
      <alignment horizontal="center" vertical="center" wrapText="1"/>
    </xf>
    <xf numFmtId="0" fontId="13" fillId="4" borderId="21" xfId="0" applyFont="1" applyFill="1" applyBorder="1" applyAlignment="1">
      <alignment vertical="center" wrapText="1"/>
    </xf>
    <xf numFmtId="0" fontId="13" fillId="4" borderId="6" xfId="0" applyFont="1" applyFill="1" applyBorder="1" applyAlignment="1">
      <alignment vertical="center" wrapText="1"/>
    </xf>
    <xf numFmtId="0" fontId="13" fillId="4" borderId="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13" fillId="4" borderId="19" xfId="0" applyFont="1" applyFill="1" applyBorder="1" applyAlignment="1">
      <alignment vertical="center" wrapText="1"/>
    </xf>
    <xf numFmtId="0" fontId="4" fillId="0" borderId="15"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28" xfId="0" applyFont="1" applyBorder="1" applyAlignment="1">
      <alignment vertical="center" wrapText="1"/>
    </xf>
    <xf numFmtId="0" fontId="3" fillId="0" borderId="6" xfId="0" applyFont="1" applyBorder="1" applyAlignment="1">
      <alignment vertical="center" wrapText="1"/>
    </xf>
    <xf numFmtId="0" fontId="3" fillId="2" borderId="30" xfId="0" applyFont="1" applyFill="1" applyBorder="1" applyAlignment="1">
      <alignment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166" fontId="4" fillId="6" borderId="26" xfId="0" applyNumberFormat="1" applyFont="1" applyFill="1" applyBorder="1" applyAlignment="1">
      <alignment horizontal="center" vertical="center" wrapText="1"/>
    </xf>
    <xf numFmtId="0" fontId="3" fillId="6" borderId="26" xfId="0" applyFont="1" applyFill="1" applyBorder="1" applyAlignment="1">
      <alignment horizontal="center" vertical="center" wrapText="1"/>
    </xf>
    <xf numFmtId="9" fontId="3" fillId="4" borderId="2" xfId="2"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10" fillId="4" borderId="2" xfId="0" applyFont="1" applyFill="1" applyBorder="1" applyAlignment="1">
      <alignment horizontal="center" vertical="center" wrapText="1"/>
    </xf>
    <xf numFmtId="0" fontId="3" fillId="4" borderId="7" xfId="0" applyFont="1" applyFill="1" applyBorder="1" applyAlignment="1">
      <alignment vertical="center" wrapText="1"/>
    </xf>
    <xf numFmtId="0" fontId="7" fillId="22" borderId="1" xfId="0" applyFont="1" applyFill="1" applyBorder="1" applyAlignment="1">
      <alignment horizontal="center" vertical="center" wrapText="1"/>
    </xf>
    <xf numFmtId="0" fontId="7" fillId="23" borderId="2" xfId="0" applyFont="1" applyFill="1" applyBorder="1" applyAlignment="1">
      <alignment horizontal="left" vertical="center" wrapText="1"/>
    </xf>
    <xf numFmtId="0" fontId="3" fillId="22" borderId="1" xfId="0" applyFont="1" applyFill="1" applyBorder="1" applyAlignment="1">
      <alignment vertical="center" wrapText="1"/>
    </xf>
    <xf numFmtId="0" fontId="20" fillId="4" borderId="2" xfId="0" applyFont="1" applyFill="1" applyBorder="1" applyAlignment="1">
      <alignment horizontal="left" vertical="top" wrapText="1"/>
    </xf>
    <xf numFmtId="0" fontId="19" fillId="4" borderId="2" xfId="0" applyFont="1" applyFill="1" applyBorder="1" applyAlignment="1">
      <alignment horizontal="left" vertical="center" wrapText="1"/>
    </xf>
    <xf numFmtId="3" fontId="4" fillId="4" borderId="1" xfId="2" applyNumberFormat="1" applyFont="1" applyFill="1" applyBorder="1" applyAlignment="1">
      <alignment horizontal="center" vertical="center" wrapText="1"/>
    </xf>
    <xf numFmtId="0" fontId="7" fillId="22" borderId="2"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2" xfId="0" applyFont="1" applyFill="1" applyBorder="1" applyAlignment="1">
      <alignment horizontal="left" vertical="top" wrapText="1"/>
    </xf>
    <xf numFmtId="0" fontId="3" fillId="22" borderId="2" xfId="0" applyFont="1" applyFill="1" applyBorder="1" applyAlignment="1">
      <alignment vertical="center" wrapText="1"/>
    </xf>
    <xf numFmtId="0" fontId="4" fillId="0" borderId="8" xfId="0" applyFont="1" applyBorder="1" applyAlignment="1">
      <alignment vertical="center" wrapText="1"/>
    </xf>
    <xf numFmtId="0" fontId="3" fillId="0" borderId="21" xfId="0" applyFont="1" applyBorder="1" applyAlignment="1">
      <alignment vertical="center" wrapText="1"/>
    </xf>
    <xf numFmtId="0" fontId="19" fillId="2" borderId="2" xfId="0" applyFont="1" applyFill="1" applyBorder="1" applyAlignment="1">
      <alignment horizontal="left" vertical="center" wrapText="1"/>
    </xf>
    <xf numFmtId="0" fontId="3" fillId="0" borderId="2" xfId="0" applyFont="1" applyBorder="1" applyAlignment="1">
      <alignment horizontal="left" vertical="top" wrapText="1"/>
    </xf>
    <xf numFmtId="0" fontId="20" fillId="4" borderId="2" xfId="0" applyFont="1" applyFill="1" applyBorder="1" applyAlignment="1">
      <alignment horizontal="left" vertical="center" wrapText="1"/>
    </xf>
    <xf numFmtId="9" fontId="4" fillId="4" borderId="2" xfId="3" applyNumberFormat="1" applyFont="1" applyFill="1" applyBorder="1" applyAlignment="1">
      <alignment horizontal="center" vertical="center" wrapText="1"/>
    </xf>
    <xf numFmtId="3" fontId="4" fillId="4" borderId="2" xfId="2" applyNumberFormat="1" applyFont="1" applyFill="1" applyBorder="1" applyAlignment="1">
      <alignment horizontal="center" vertical="center" wrapText="1"/>
    </xf>
    <xf numFmtId="0" fontId="19" fillId="0" borderId="2" xfId="0" applyFont="1" applyBorder="1" applyAlignment="1">
      <alignment horizontal="left" vertical="top" wrapText="1"/>
    </xf>
    <xf numFmtId="165" fontId="3" fillId="4" borderId="2" xfId="1" applyFont="1" applyFill="1" applyBorder="1" applyAlignment="1">
      <alignment horizontal="left" vertical="center" wrapText="1"/>
    </xf>
    <xf numFmtId="167" fontId="3" fillId="4" borderId="2" xfId="1" applyNumberFormat="1" applyFont="1" applyFill="1" applyBorder="1" applyAlignment="1">
      <alignment horizontal="left" vertical="center" wrapText="1"/>
    </xf>
    <xf numFmtId="0" fontId="3"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3" fillId="2" borderId="2" xfId="0" applyFont="1" applyFill="1" applyBorder="1" applyAlignment="1">
      <alignment horizontal="left" vertical="center"/>
    </xf>
    <xf numFmtId="167" fontId="4" fillId="4" borderId="2" xfId="1" applyNumberFormat="1" applyFont="1" applyFill="1" applyBorder="1" applyAlignment="1">
      <alignment horizontal="left" vertical="center" wrapText="1"/>
    </xf>
    <xf numFmtId="3" fontId="4" fillId="4" borderId="26" xfId="2" applyNumberFormat="1" applyFont="1" applyFill="1" applyBorder="1" applyAlignment="1">
      <alignment horizontal="center" vertical="center" wrapText="1"/>
    </xf>
    <xf numFmtId="0" fontId="3" fillId="4" borderId="15" xfId="0" applyFont="1" applyFill="1" applyBorder="1" applyAlignment="1">
      <alignment vertical="center" wrapText="1"/>
    </xf>
    <xf numFmtId="0" fontId="7" fillId="4" borderId="15" xfId="0" applyFont="1" applyFill="1" applyBorder="1" applyAlignment="1">
      <alignment horizontal="center" vertical="center" wrapText="1"/>
    </xf>
    <xf numFmtId="166" fontId="3" fillId="0" borderId="17"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0" fontId="4" fillId="0" borderId="2" xfId="0" applyFont="1" applyBorder="1" applyAlignment="1">
      <alignment horizontal="left" vertical="center" wrapText="1"/>
    </xf>
    <xf numFmtId="0" fontId="3" fillId="2" borderId="21" xfId="0" applyFont="1" applyFill="1" applyBorder="1" applyAlignment="1">
      <alignment vertical="center" wrapText="1"/>
    </xf>
    <xf numFmtId="0" fontId="0" fillId="4" borderId="0" xfId="0" applyFont="1" applyFill="1"/>
    <xf numFmtId="0" fontId="0" fillId="9" borderId="0" xfId="0" applyFont="1" applyFill="1"/>
    <xf numFmtId="0" fontId="0" fillId="0" borderId="10" xfId="0" applyFont="1" applyBorder="1"/>
    <xf numFmtId="0" fontId="0" fillId="0" borderId="0" xfId="0" applyFont="1" applyBorder="1"/>
    <xf numFmtId="0" fontId="0" fillId="12" borderId="20" xfId="0" applyFont="1" applyFill="1" applyBorder="1" applyAlignment="1">
      <alignment vertical="center" wrapText="1"/>
    </xf>
    <xf numFmtId="0" fontId="0" fillId="0" borderId="0" xfId="0" applyFont="1" applyFill="1"/>
    <xf numFmtId="0" fontId="0" fillId="0" borderId="2" xfId="0" applyFont="1" applyBorder="1"/>
    <xf numFmtId="0" fontId="0" fillId="13" borderId="7" xfId="0" applyFont="1" applyFill="1" applyBorder="1" applyAlignment="1">
      <alignment vertical="center" wrapText="1"/>
    </xf>
    <xf numFmtId="0" fontId="0" fillId="11" borderId="20" xfId="0" applyFont="1" applyFill="1" applyBorder="1" applyAlignment="1">
      <alignment vertical="center" wrapText="1"/>
    </xf>
    <xf numFmtId="0" fontId="0" fillId="9" borderId="34" xfId="0" applyFont="1" applyFill="1" applyBorder="1" applyAlignment="1">
      <alignment horizontal="left" vertical="center" wrapText="1"/>
    </xf>
    <xf numFmtId="0" fontId="0" fillId="4" borderId="34" xfId="0" applyFont="1" applyFill="1" applyBorder="1" applyAlignment="1">
      <alignment horizontal="center" vertical="center" wrapText="1"/>
    </xf>
    <xf numFmtId="0" fontId="0" fillId="12" borderId="34"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8" borderId="34" xfId="0" applyFont="1" applyFill="1" applyBorder="1" applyAlignment="1">
      <alignment horizontal="center" vertical="center" wrapText="1"/>
    </xf>
    <xf numFmtId="0" fontId="0" fillId="8" borderId="34" xfId="0" applyFont="1" applyFill="1" applyBorder="1" applyAlignment="1">
      <alignment horizontal="left" vertical="center" wrapText="1"/>
    </xf>
    <xf numFmtId="0" fontId="0" fillId="0" borderId="34" xfId="0" applyFont="1" applyBorder="1" applyAlignment="1">
      <alignment horizontal="left" vertical="center" wrapText="1"/>
    </xf>
    <xf numFmtId="166" fontId="0" fillId="6" borderId="34" xfId="2" applyNumberFormat="1" applyFont="1" applyFill="1" applyBorder="1" applyAlignment="1">
      <alignment horizontal="center" vertical="center" wrapText="1"/>
    </xf>
    <xf numFmtId="166" fontId="0" fillId="21" borderId="34" xfId="2" applyNumberFormat="1" applyFont="1" applyFill="1" applyBorder="1" applyAlignment="1">
      <alignment horizontal="center" vertical="center" wrapText="1"/>
    </xf>
    <xf numFmtId="0" fontId="0" fillId="6" borderId="34" xfId="0" applyFont="1" applyFill="1" applyBorder="1" applyAlignment="1">
      <alignment vertical="center" wrapText="1"/>
    </xf>
    <xf numFmtId="0" fontId="0" fillId="20" borderId="34" xfId="0" applyFont="1" applyFill="1" applyBorder="1" applyAlignment="1">
      <alignment vertical="center" wrapText="1"/>
    </xf>
    <xf numFmtId="0" fontId="0" fillId="3" borderId="34"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15" borderId="34" xfId="0" applyFont="1" applyFill="1" applyBorder="1" applyAlignment="1">
      <alignment horizontal="left" vertical="center" wrapText="1"/>
    </xf>
    <xf numFmtId="0" fontId="23" fillId="4" borderId="34" xfId="0" applyFont="1" applyFill="1" applyBorder="1" applyAlignment="1">
      <alignment horizontal="center" vertical="center" wrapText="1"/>
    </xf>
    <xf numFmtId="0" fontId="23" fillId="4" borderId="34" xfId="0" applyFont="1" applyFill="1" applyBorder="1" applyAlignment="1">
      <alignment horizontal="left" vertical="center" wrapText="1"/>
    </xf>
    <xf numFmtId="0" fontId="0" fillId="4" borderId="34" xfId="0" applyFont="1" applyFill="1" applyBorder="1" applyAlignment="1">
      <alignment horizontal="left" vertical="center" wrapText="1"/>
    </xf>
    <xf numFmtId="3" fontId="0" fillId="4" borderId="34" xfId="2" applyNumberFormat="1" applyFont="1" applyFill="1" applyBorder="1" applyAlignment="1">
      <alignment horizontal="center" vertical="center" wrapText="1"/>
    </xf>
    <xf numFmtId="167" fontId="24" fillId="7" borderId="34" xfId="1" applyNumberFormat="1" applyFont="1" applyFill="1" applyBorder="1" applyAlignment="1">
      <alignment horizontal="center" vertical="center" wrapText="1"/>
    </xf>
    <xf numFmtId="165" fontId="24" fillId="7" borderId="34" xfId="1" applyFont="1" applyFill="1" applyBorder="1" applyAlignment="1">
      <alignment horizontal="center" vertical="center" wrapText="1"/>
    </xf>
    <xf numFmtId="3" fontId="0" fillId="21" borderId="34" xfId="2" applyNumberFormat="1" applyFont="1" applyFill="1" applyBorder="1" applyAlignment="1">
      <alignment horizontal="center" vertical="center" wrapText="1"/>
    </xf>
    <xf numFmtId="9" fontId="0" fillId="4" borderId="34" xfId="3" applyNumberFormat="1" applyFont="1" applyFill="1" applyBorder="1" applyAlignment="1">
      <alignment horizontal="center" vertical="center" wrapText="1"/>
    </xf>
    <xf numFmtId="0" fontId="0" fillId="0" borderId="34" xfId="0" applyFont="1" applyFill="1" applyBorder="1" applyAlignment="1">
      <alignment vertical="center" wrapText="1"/>
    </xf>
    <xf numFmtId="0" fontId="23" fillId="2" borderId="34" xfId="0" applyFont="1" applyFill="1" applyBorder="1" applyAlignment="1">
      <alignment horizontal="center" vertical="center" wrapText="1"/>
    </xf>
    <xf numFmtId="0" fontId="23" fillId="2" borderId="34" xfId="0" applyFont="1" applyFill="1" applyBorder="1" applyAlignment="1">
      <alignment horizontal="left" vertical="center" wrapText="1"/>
    </xf>
    <xf numFmtId="0" fontId="0" fillId="0" borderId="34" xfId="0" applyFont="1" applyBorder="1" applyAlignment="1">
      <alignment vertical="center" wrapText="1"/>
    </xf>
    <xf numFmtId="166" fontId="23" fillId="21" borderId="34" xfId="0" applyNumberFormat="1" applyFont="1" applyFill="1" applyBorder="1" applyAlignment="1">
      <alignment horizontal="center" vertical="center" wrapText="1"/>
    </xf>
    <xf numFmtId="166" fontId="23" fillId="6" borderId="34" xfId="0" applyNumberFormat="1" applyFont="1" applyFill="1" applyBorder="1" applyAlignment="1">
      <alignment horizontal="center" vertical="center" wrapText="1"/>
    </xf>
    <xf numFmtId="0" fontId="0" fillId="20" borderId="34" xfId="0" applyFont="1" applyFill="1" applyBorder="1" applyAlignment="1">
      <alignment horizontal="center" vertical="center" wrapText="1"/>
    </xf>
    <xf numFmtId="0" fontId="0" fillId="14" borderId="34" xfId="0" applyFont="1" applyFill="1" applyBorder="1" applyAlignment="1">
      <alignment horizontal="center" vertical="center" wrapText="1"/>
    </xf>
    <xf numFmtId="0" fontId="0" fillId="13" borderId="34" xfId="0" applyFont="1" applyFill="1" applyBorder="1" applyAlignment="1">
      <alignment horizontal="center" vertical="center" wrapText="1"/>
    </xf>
    <xf numFmtId="0" fontId="0" fillId="12" borderId="34" xfId="0" applyFont="1" applyFill="1" applyBorder="1" applyAlignment="1">
      <alignment horizontal="center" vertical="center" wrapText="1"/>
    </xf>
    <xf numFmtId="0" fontId="0" fillId="11" borderId="34" xfId="0" applyFont="1" applyFill="1" applyBorder="1" applyAlignment="1">
      <alignment horizontal="center" vertical="center" wrapText="1"/>
    </xf>
    <xf numFmtId="0" fontId="0" fillId="9" borderId="34" xfId="0" applyFont="1" applyFill="1" applyBorder="1" applyAlignment="1">
      <alignment vertical="center" wrapText="1"/>
    </xf>
    <xf numFmtId="0" fontId="0" fillId="0" borderId="34" xfId="0" applyFont="1" applyFill="1" applyBorder="1" applyAlignment="1">
      <alignment horizontal="left" vertical="center" wrapText="1"/>
    </xf>
    <xf numFmtId="0" fontId="0" fillId="6" borderId="34" xfId="0" applyFont="1" applyFill="1" applyBorder="1" applyAlignment="1">
      <alignment horizontal="left" vertical="center" wrapText="1"/>
    </xf>
    <xf numFmtId="0" fontId="0" fillId="4" borderId="34" xfId="0" applyFont="1" applyFill="1" applyBorder="1" applyAlignment="1">
      <alignment vertical="center" wrapText="1"/>
    </xf>
    <xf numFmtId="166" fontId="0" fillId="6" borderId="34" xfId="0" applyNumberFormat="1" applyFont="1" applyFill="1" applyBorder="1" applyAlignment="1">
      <alignment horizontal="center" vertical="center" wrapText="1"/>
    </xf>
    <xf numFmtId="166" fontId="0" fillId="21" borderId="34" xfId="0" applyNumberFormat="1" applyFont="1" applyFill="1" applyBorder="1" applyAlignment="1">
      <alignment horizontal="center" vertical="center" wrapText="1"/>
    </xf>
    <xf numFmtId="166" fontId="0" fillId="6" borderId="34" xfId="0" applyNumberFormat="1" applyFont="1" applyFill="1" applyBorder="1" applyAlignment="1">
      <alignment vertical="center" wrapText="1"/>
    </xf>
    <xf numFmtId="166" fontId="0" fillId="21" borderId="34" xfId="0" applyNumberFormat="1" applyFont="1" applyFill="1" applyBorder="1" applyAlignment="1">
      <alignment vertical="center" wrapText="1"/>
    </xf>
    <xf numFmtId="0" fontId="0" fillId="6" borderId="34" xfId="0" applyFont="1" applyFill="1" applyBorder="1" applyAlignment="1">
      <alignment horizontal="left" vertical="center" wrapText="1"/>
    </xf>
    <xf numFmtId="0" fontId="23" fillId="4" borderId="34" xfId="0" applyFont="1" applyFill="1" applyBorder="1" applyAlignment="1">
      <alignment vertical="center" wrapText="1"/>
    </xf>
    <xf numFmtId="0" fontId="0" fillId="2" borderId="34" xfId="0" applyFont="1" applyFill="1" applyBorder="1" applyAlignment="1">
      <alignment horizontal="left" vertical="center" wrapText="1"/>
    </xf>
    <xf numFmtId="0" fontId="0" fillId="24" borderId="34" xfId="0" applyFont="1" applyFill="1" applyBorder="1" applyAlignment="1">
      <alignment horizontal="center" vertical="center" wrapText="1"/>
    </xf>
    <xf numFmtId="166" fontId="0" fillId="4" borderId="34" xfId="0" applyNumberFormat="1" applyFont="1" applyFill="1" applyBorder="1" applyAlignment="1">
      <alignment horizontal="center" vertical="center" wrapText="1"/>
    </xf>
    <xf numFmtId="9" fontId="0" fillId="4" borderId="34" xfId="0" applyNumberFormat="1" applyFont="1" applyFill="1" applyBorder="1" applyAlignment="1">
      <alignment horizontal="center" vertical="center" wrapText="1"/>
    </xf>
    <xf numFmtId="0" fontId="0" fillId="4" borderId="34" xfId="0" applyFont="1" applyFill="1" applyBorder="1" applyAlignment="1">
      <alignment horizontal="left" vertical="center"/>
    </xf>
    <xf numFmtId="0" fontId="0" fillId="5" borderId="34" xfId="0" applyFont="1" applyFill="1" applyBorder="1" applyAlignment="1">
      <alignment horizontal="left" vertical="center" wrapText="1"/>
    </xf>
    <xf numFmtId="166" fontId="0" fillId="5" borderId="34" xfId="0" applyNumberFormat="1" applyFont="1" applyFill="1" applyBorder="1" applyAlignment="1">
      <alignment horizontal="center" vertical="center" wrapText="1"/>
    </xf>
    <xf numFmtId="0" fontId="0" fillId="5" borderId="34" xfId="0" applyFont="1" applyFill="1" applyBorder="1" applyAlignment="1">
      <alignment horizontal="center" vertical="center" wrapText="1"/>
    </xf>
    <xf numFmtId="166" fontId="0" fillId="0" borderId="34" xfId="0" applyNumberFormat="1" applyFont="1" applyBorder="1" applyAlignment="1">
      <alignment horizontal="center" vertical="center" wrapText="1"/>
    </xf>
    <xf numFmtId="166" fontId="0" fillId="0" borderId="34" xfId="0" applyNumberFormat="1" applyFont="1" applyFill="1" applyBorder="1" applyAlignment="1">
      <alignment horizontal="center" vertical="center" wrapText="1"/>
    </xf>
    <xf numFmtId="9" fontId="0" fillId="0" borderId="34" xfId="0" applyNumberFormat="1" applyFont="1" applyBorder="1" applyAlignment="1">
      <alignment horizontal="center" vertical="center" wrapText="1"/>
    </xf>
    <xf numFmtId="0" fontId="0" fillId="3" borderId="34" xfId="0" applyFont="1" applyFill="1" applyBorder="1" applyAlignment="1">
      <alignment horizontal="left" vertical="center" wrapText="1"/>
    </xf>
    <xf numFmtId="166" fontId="0" fillId="3" borderId="34" xfId="0" applyNumberFormat="1" applyFont="1" applyFill="1" applyBorder="1" applyAlignment="1">
      <alignment vertical="center" wrapText="1"/>
    </xf>
    <xf numFmtId="0" fontId="0" fillId="3" borderId="34" xfId="0" applyFont="1" applyFill="1" applyBorder="1" applyAlignment="1">
      <alignment vertical="center" wrapText="1"/>
    </xf>
    <xf numFmtId="0" fontId="0" fillId="0" borderId="26" xfId="0" applyFont="1" applyBorder="1"/>
    <xf numFmtId="0" fontId="0" fillId="14" borderId="26" xfId="0" applyFont="1" applyFill="1" applyBorder="1" applyAlignment="1">
      <alignment vertical="center" wrapText="1"/>
    </xf>
    <xf numFmtId="0" fontId="0" fillId="6" borderId="34" xfId="0" applyFont="1" applyFill="1" applyBorder="1" applyAlignment="1">
      <alignment horizontal="center" vertical="center" wrapText="1"/>
    </xf>
    <xf numFmtId="0" fontId="23" fillId="25" borderId="34" xfId="0" applyFont="1" applyFill="1" applyBorder="1" applyAlignment="1">
      <alignment vertical="center" wrapText="1"/>
    </xf>
    <xf numFmtId="0" fontId="0" fillId="26" borderId="34" xfId="0" applyFont="1" applyFill="1" applyBorder="1" applyAlignment="1">
      <alignment horizontal="center" vertical="center" wrapText="1"/>
    </xf>
    <xf numFmtId="166" fontId="0" fillId="26" borderId="34" xfId="0" applyNumberFormat="1" applyFont="1" applyFill="1" applyBorder="1" applyAlignment="1">
      <alignment horizontal="center" vertical="center" wrapText="1"/>
    </xf>
    <xf numFmtId="9" fontId="0" fillId="26" borderId="34" xfId="0" applyNumberFormat="1" applyFont="1" applyFill="1" applyBorder="1" applyAlignment="1">
      <alignment horizontal="center" vertical="center" wrapText="1"/>
    </xf>
    <xf numFmtId="0" fontId="0" fillId="26" borderId="0" xfId="0" applyFont="1" applyFill="1"/>
    <xf numFmtId="0" fontId="0" fillId="6" borderId="34" xfId="0" applyFont="1" applyFill="1" applyBorder="1" applyAlignment="1">
      <alignment horizontal="center" vertical="center" wrapText="1"/>
    </xf>
    <xf numFmtId="0" fontId="0" fillId="6" borderId="34" xfId="0" applyFont="1" applyFill="1" applyBorder="1" applyAlignment="1">
      <alignment horizontal="left" vertical="center" wrapText="1"/>
    </xf>
    <xf numFmtId="0" fontId="23" fillId="9" borderId="34"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5" borderId="34"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34" xfId="0" applyFont="1" applyFill="1" applyBorder="1" applyAlignment="1">
      <alignment horizontal="center" vertical="center" wrapText="1"/>
    </xf>
    <xf numFmtId="0" fontId="23" fillId="2" borderId="35" xfId="0" applyFont="1" applyFill="1" applyBorder="1" applyAlignment="1">
      <alignment horizontal="left" vertical="center" wrapText="1"/>
    </xf>
    <xf numFmtId="0" fontId="23" fillId="2" borderId="3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5"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34" xfId="0" applyFont="1" applyFill="1" applyBorder="1" applyAlignment="1">
      <alignment horizontal="left" vertical="center" wrapText="1"/>
    </xf>
    <xf numFmtId="3" fontId="0" fillId="4" borderId="34" xfId="2" applyNumberFormat="1" applyFont="1" applyFill="1" applyBorder="1" applyAlignment="1">
      <alignment horizontal="center" vertical="center" wrapText="1"/>
    </xf>
    <xf numFmtId="167" fontId="24" fillId="7" borderId="34" xfId="1" applyNumberFormat="1" applyFont="1" applyFill="1" applyBorder="1" applyAlignment="1">
      <alignment horizontal="center" vertical="center" wrapText="1"/>
    </xf>
    <xf numFmtId="0" fontId="23" fillId="6" borderId="34" xfId="0" applyFont="1" applyFill="1" applyBorder="1" applyAlignment="1">
      <alignment horizontal="center" vertical="center" wrapText="1"/>
    </xf>
    <xf numFmtId="0" fontId="0" fillId="5" borderId="21"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6" borderId="34" xfId="0" applyFont="1" applyFill="1" applyBorder="1" applyAlignment="1">
      <alignment horizontal="left" vertical="center" wrapText="1"/>
    </xf>
    <xf numFmtId="0" fontId="23" fillId="2" borderId="34" xfId="0" applyFont="1" applyFill="1" applyBorder="1" applyAlignment="1">
      <alignment horizontal="left" vertical="center" wrapText="1"/>
    </xf>
    <xf numFmtId="0" fontId="23" fillId="2" borderId="34" xfId="0" applyFont="1" applyFill="1" applyBorder="1" applyAlignment="1">
      <alignment horizontal="center" vertical="center" wrapText="1"/>
    </xf>
    <xf numFmtId="3" fontId="0" fillId="21" borderId="34" xfId="2" applyNumberFormat="1" applyFont="1" applyFill="1" applyBorder="1" applyAlignment="1">
      <alignment horizontal="center" vertical="center" wrapText="1"/>
    </xf>
    <xf numFmtId="165" fontId="24" fillId="7" borderId="34" xfId="1" applyFont="1" applyFill="1" applyBorder="1" applyAlignment="1">
      <alignment horizontal="center" vertical="center" wrapText="1"/>
    </xf>
    <xf numFmtId="0" fontId="0" fillId="10" borderId="21" xfId="0" applyFont="1" applyFill="1" applyBorder="1" applyAlignment="1">
      <alignment horizontal="left" vertical="center" wrapText="1"/>
    </xf>
    <xf numFmtId="0" fontId="0" fillId="10" borderId="0" xfId="0" applyFont="1" applyFill="1" applyBorder="1" applyAlignment="1">
      <alignment horizontal="left" vertical="center" wrapText="1"/>
    </xf>
    <xf numFmtId="0" fontId="0" fillId="5" borderId="17"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0" fontId="0" fillId="3" borderId="34" xfId="0" applyFont="1" applyFill="1" applyBorder="1" applyAlignment="1">
      <alignment horizontal="center"/>
    </xf>
    <xf numFmtId="0" fontId="0" fillId="4" borderId="34" xfId="0" applyFont="1" applyFill="1" applyBorder="1" applyAlignment="1">
      <alignment horizontal="left" vertical="center" wrapText="1"/>
    </xf>
    <xf numFmtId="0" fontId="0" fillId="4" borderId="34" xfId="0" applyFont="1" applyFill="1" applyBorder="1" applyAlignment="1">
      <alignment horizontal="center" vertical="center" wrapText="1"/>
    </xf>
    <xf numFmtId="9" fontId="0" fillId="4" borderId="34" xfId="3" applyNumberFormat="1" applyFont="1" applyFill="1" applyBorder="1" applyAlignment="1">
      <alignment horizontal="center" vertical="center" wrapText="1"/>
    </xf>
    <xf numFmtId="0" fontId="0" fillId="26" borderId="34" xfId="0" applyFont="1" applyFill="1" applyBorder="1" applyAlignment="1">
      <alignment horizontal="left" vertical="center" wrapText="1"/>
    </xf>
    <xf numFmtId="0" fontId="0" fillId="5" borderId="34" xfId="0" applyFont="1" applyFill="1" applyBorder="1" applyAlignment="1">
      <alignment horizontal="center" vertical="center" wrapText="1"/>
    </xf>
    <xf numFmtId="9" fontId="0" fillId="0" borderId="34" xfId="3" applyNumberFormat="1" applyFont="1" applyBorder="1" applyAlignment="1">
      <alignment horizontal="center" vertical="center" wrapText="1"/>
    </xf>
    <xf numFmtId="9" fontId="0" fillId="0" borderId="34" xfId="0" applyNumberFormat="1" applyFont="1" applyBorder="1" applyAlignment="1">
      <alignment horizontal="center" vertical="center" wrapText="1"/>
    </xf>
    <xf numFmtId="9" fontId="0" fillId="4" borderId="34" xfId="2" applyNumberFormat="1" applyFont="1" applyFill="1" applyBorder="1" applyAlignment="1">
      <alignment horizontal="center" vertical="center" wrapText="1"/>
    </xf>
    <xf numFmtId="3" fontId="0" fillId="4" borderId="35" xfId="2" applyNumberFormat="1" applyFont="1" applyFill="1" applyBorder="1" applyAlignment="1">
      <alignment horizontal="center" vertical="center" wrapText="1"/>
    </xf>
    <xf numFmtId="3" fontId="0" fillId="4" borderId="36" xfId="2" applyNumberFormat="1" applyFont="1" applyFill="1" applyBorder="1" applyAlignment="1">
      <alignment horizontal="center" vertical="center" wrapText="1"/>
    </xf>
    <xf numFmtId="165" fontId="24" fillId="7" borderId="35" xfId="1" applyFont="1" applyFill="1" applyBorder="1" applyAlignment="1">
      <alignment horizontal="center" vertical="center" wrapText="1"/>
    </xf>
    <xf numFmtId="165" fontId="24" fillId="7" borderId="36" xfId="1" applyFont="1" applyFill="1" applyBorder="1" applyAlignment="1">
      <alignment horizontal="center" vertical="center" wrapText="1"/>
    </xf>
    <xf numFmtId="3" fontId="0" fillId="4" borderId="35" xfId="2" applyNumberFormat="1" applyFont="1" applyFill="1" applyBorder="1" applyAlignment="1">
      <alignment horizontal="center" vertical="center"/>
    </xf>
    <xf numFmtId="3" fontId="0" fillId="4" borderId="36" xfId="2" applyNumberFormat="1" applyFont="1" applyFill="1" applyBorder="1" applyAlignment="1">
      <alignment horizontal="center" vertical="center"/>
    </xf>
    <xf numFmtId="3" fontId="0" fillId="21" borderId="35" xfId="2" applyNumberFormat="1" applyFont="1" applyFill="1" applyBorder="1" applyAlignment="1">
      <alignment horizontal="center" vertical="center" wrapText="1"/>
    </xf>
    <xf numFmtId="3" fontId="0" fillId="21" borderId="36" xfId="2" applyNumberFormat="1" applyFont="1" applyFill="1" applyBorder="1" applyAlignment="1">
      <alignment horizontal="center" vertical="center" wrapText="1"/>
    </xf>
    <xf numFmtId="9" fontId="0" fillId="4" borderId="35" xfId="3" applyNumberFormat="1" applyFont="1" applyFill="1" applyBorder="1" applyAlignment="1">
      <alignment horizontal="center" vertical="center" wrapText="1"/>
    </xf>
    <xf numFmtId="9" fontId="0" fillId="4" borderId="36" xfId="3"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3" fontId="0" fillId="4" borderId="37" xfId="2" applyNumberFormat="1" applyFont="1" applyFill="1" applyBorder="1" applyAlignment="1">
      <alignment horizontal="center" vertical="center" wrapText="1"/>
    </xf>
    <xf numFmtId="167" fontId="24" fillId="7" borderId="35" xfId="1" applyNumberFormat="1" applyFont="1" applyFill="1" applyBorder="1" applyAlignment="1">
      <alignment horizontal="center" vertical="center" wrapText="1"/>
    </xf>
    <xf numFmtId="167" fontId="24" fillId="7" borderId="37" xfId="1" applyNumberFormat="1" applyFont="1" applyFill="1" applyBorder="1" applyAlignment="1">
      <alignment horizontal="center" vertical="center" wrapText="1"/>
    </xf>
    <xf numFmtId="167" fontId="24" fillId="7" borderId="36" xfId="1" applyNumberFormat="1" applyFont="1" applyFill="1" applyBorder="1" applyAlignment="1">
      <alignment horizontal="center" vertical="center" wrapText="1"/>
    </xf>
    <xf numFmtId="3" fontId="0" fillId="21" borderId="37" xfId="2" applyNumberFormat="1" applyFont="1" applyFill="1" applyBorder="1" applyAlignment="1">
      <alignment horizontal="center" vertical="center" wrapText="1"/>
    </xf>
    <xf numFmtId="9" fontId="0" fillId="4" borderId="37" xfId="3"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165" fontId="24" fillId="4" borderId="34" xfId="1" applyFont="1" applyFill="1" applyBorder="1" applyAlignment="1">
      <alignment horizontal="center" vertical="center" wrapText="1"/>
    </xf>
    <xf numFmtId="0" fontId="4"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6" xfId="0" applyFont="1" applyFill="1" applyBorder="1" applyAlignment="1">
      <alignment horizontal="center" vertical="center" wrapText="1"/>
    </xf>
    <xf numFmtId="3" fontId="4" fillId="4" borderId="17" xfId="2" applyNumberFormat="1" applyFont="1" applyFill="1" applyBorder="1" applyAlignment="1">
      <alignment horizontal="center" vertical="center" wrapText="1"/>
    </xf>
    <xf numFmtId="3" fontId="4" fillId="4" borderId="16" xfId="2"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10" borderId="12"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1" fillId="4" borderId="17" xfId="0" applyFont="1" applyFill="1" applyBorder="1" applyAlignment="1">
      <alignment horizontal="left" vertical="center" wrapText="1"/>
    </xf>
    <xf numFmtId="0" fontId="21" fillId="4" borderId="16"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8" fillId="6"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6" borderId="13"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4" fillId="5" borderId="18"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6" borderId="12"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3" fillId="0" borderId="2" xfId="0" applyFont="1" applyBorder="1" applyAlignment="1">
      <alignment horizontal="left" vertical="center" wrapText="1"/>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indy Thai Thien Nghia" id="{CFA9B246-D062-8D41-9EDF-797453F88B73}" userId="S::cthaithiennghia@unicef.org::a6c1ce59-f893-489c-a585-cd69c9322b60"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7" dT="2019-06-12T09:53:00.52" personId="{CFA9B246-D062-8D41-9EDF-797453F88B73}" id="{DC7F4A20-2E44-574E-8C76-F2E07881763A}">
    <text>U-Report dépend du Ministère de la Jeunesse et non de la Communication. Nous avons un atelier prévu (national) le 2 juillet. A partir de là nous pourrons redéployer les activités et renouveler nos contrats de téléphonie mobile/</text>
  </threadedComment>
  <threadedComment ref="C28" dT="2019-06-12T09:53:00.52" personId="{CFA9B246-D062-8D41-9EDF-797453F88B73}" id="{19206762-8747-7947-B54C-F03606A264C1}">
    <text>U-Report dépend du Ministère de la Jeunesse et non de la Communication. Nous avons un atelier prévu (national) le 2 juillet. A partir de là nous pourrons redéployer les activités et renouveler nos contrats de téléphonie mobile/</text>
  </threadedComment>
  <threadedComment ref="I94" dT="2019-06-12T09:57:02.59" personId="{CFA9B246-D062-8D41-9EDF-797453F88B73}" id="{9B36EAEF-CDD9-FB40-9EBD-35CF29818615}">
    <text>Dans le budget validé cette partie communication revient au PAM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A103"/>
  <sheetViews>
    <sheetView tabSelected="1" zoomScale="80" zoomScaleNormal="80" workbookViewId="0">
      <selection activeCell="H68" sqref="H68:H71"/>
    </sheetView>
  </sheetViews>
  <sheetFormatPr baseColWidth="10" defaultColWidth="11.42578125" defaultRowHeight="15" x14ac:dyDescent="0.25"/>
  <cols>
    <col min="1" max="1" width="17.28515625" style="1" customWidth="1"/>
    <col min="2" max="2" width="52.140625" style="1" customWidth="1"/>
    <col min="3" max="3" width="45.28515625" style="1" customWidth="1"/>
    <col min="4" max="7" width="4.42578125" style="1" customWidth="1"/>
    <col min="8" max="8" width="12.28515625" style="1" customWidth="1"/>
    <col min="9" max="9" width="12.140625" style="1" customWidth="1"/>
    <col min="10" max="10" width="12.7109375" style="1" customWidth="1"/>
    <col min="11" max="11" width="10.28515625" style="1" customWidth="1"/>
    <col min="12" max="12" width="12.5703125" style="1" customWidth="1"/>
    <col min="13" max="13" width="25.7109375" style="1" customWidth="1"/>
    <col min="14" max="14" width="28.28515625" style="1" customWidth="1"/>
    <col min="15" max="230" width="11.42578125" style="1"/>
    <col min="231" max="231" width="24" style="1" customWidth="1"/>
    <col min="232" max="232" width="52.140625" style="1" customWidth="1"/>
    <col min="233" max="234" width="14.5703125" style="1" customWidth="1"/>
    <col min="235" max="236" width="15.5703125" style="1" customWidth="1"/>
    <col min="237" max="237" width="25.7109375" style="1" customWidth="1"/>
    <col min="238" max="238" width="34.28515625" style="1" customWidth="1"/>
    <col min="239" max="239" width="30" style="1" customWidth="1"/>
    <col min="240" max="242" width="0" style="1" hidden="1" customWidth="1"/>
    <col min="243" max="243" width="28.5703125" style="1" customWidth="1"/>
    <col min="244" max="244" width="34.28515625" style="1" customWidth="1"/>
    <col min="245" max="486" width="11.42578125" style="1"/>
    <col min="487" max="487" width="24" style="1" customWidth="1"/>
    <col min="488" max="488" width="52.140625" style="1" customWidth="1"/>
    <col min="489" max="490" width="14.5703125" style="1" customWidth="1"/>
    <col min="491" max="492" width="15.5703125" style="1" customWidth="1"/>
    <col min="493" max="493" width="25.7109375" style="1" customWidth="1"/>
    <col min="494" max="494" width="34.28515625" style="1" customWidth="1"/>
    <col min="495" max="495" width="30" style="1" customWidth="1"/>
    <col min="496" max="498" width="0" style="1" hidden="1" customWidth="1"/>
    <col min="499" max="499" width="28.5703125" style="1" customWidth="1"/>
    <col min="500" max="500" width="34.28515625" style="1" customWidth="1"/>
    <col min="501" max="742" width="11.42578125" style="1"/>
    <col min="743" max="743" width="24" style="1" customWidth="1"/>
    <col min="744" max="744" width="52.140625" style="1" customWidth="1"/>
    <col min="745" max="746" width="14.5703125" style="1" customWidth="1"/>
    <col min="747" max="748" width="15.5703125" style="1" customWidth="1"/>
    <col min="749" max="749" width="25.7109375" style="1" customWidth="1"/>
    <col min="750" max="750" width="34.28515625" style="1" customWidth="1"/>
    <col min="751" max="751" width="30" style="1" customWidth="1"/>
    <col min="752" max="754" width="0" style="1" hidden="1" customWidth="1"/>
    <col min="755" max="755" width="28.5703125" style="1" customWidth="1"/>
    <col min="756" max="756" width="34.28515625" style="1" customWidth="1"/>
    <col min="757" max="998" width="11.42578125" style="1"/>
    <col min="999" max="999" width="24" style="1" customWidth="1"/>
    <col min="1000" max="1000" width="52.140625" style="1" customWidth="1"/>
    <col min="1001" max="1002" width="14.5703125" style="1" customWidth="1"/>
    <col min="1003" max="1004" width="15.5703125" style="1" customWidth="1"/>
    <col min="1005" max="1005" width="25.7109375" style="1" customWidth="1"/>
    <col min="1006" max="1006" width="34.28515625" style="1" customWidth="1"/>
    <col min="1007" max="1007" width="30" style="1" customWidth="1"/>
    <col min="1008" max="1010" width="0" style="1" hidden="1" customWidth="1"/>
    <col min="1011" max="1011" width="28.5703125" style="1" customWidth="1"/>
    <col min="1012" max="1012" width="34.28515625" style="1" customWidth="1"/>
    <col min="1013" max="1254" width="11.42578125" style="1"/>
    <col min="1255" max="1255" width="24" style="1" customWidth="1"/>
    <col min="1256" max="1256" width="52.140625" style="1" customWidth="1"/>
    <col min="1257" max="1258" width="14.5703125" style="1" customWidth="1"/>
    <col min="1259" max="1260" width="15.5703125" style="1" customWidth="1"/>
    <col min="1261" max="1261" width="25.7109375" style="1" customWidth="1"/>
    <col min="1262" max="1262" width="34.28515625" style="1" customWidth="1"/>
    <col min="1263" max="1263" width="30" style="1" customWidth="1"/>
    <col min="1264" max="1266" width="0" style="1" hidden="1" customWidth="1"/>
    <col min="1267" max="1267" width="28.5703125" style="1" customWidth="1"/>
    <col min="1268" max="1268" width="34.28515625" style="1" customWidth="1"/>
    <col min="1269" max="1510" width="11.42578125" style="1"/>
    <col min="1511" max="1511" width="24" style="1" customWidth="1"/>
    <col min="1512" max="1512" width="52.140625" style="1" customWidth="1"/>
    <col min="1513" max="1514" width="14.5703125" style="1" customWidth="1"/>
    <col min="1515" max="1516" width="15.5703125" style="1" customWidth="1"/>
    <col min="1517" max="1517" width="25.7109375" style="1" customWidth="1"/>
    <col min="1518" max="1518" width="34.28515625" style="1" customWidth="1"/>
    <col min="1519" max="1519" width="30" style="1" customWidth="1"/>
    <col min="1520" max="1522" width="0" style="1" hidden="1" customWidth="1"/>
    <col min="1523" max="1523" width="28.5703125" style="1" customWidth="1"/>
    <col min="1524" max="1524" width="34.28515625" style="1" customWidth="1"/>
    <col min="1525" max="1766" width="11.42578125" style="1"/>
    <col min="1767" max="1767" width="24" style="1" customWidth="1"/>
    <col min="1768" max="1768" width="52.140625" style="1" customWidth="1"/>
    <col min="1769" max="1770" width="14.5703125" style="1" customWidth="1"/>
    <col min="1771" max="1772" width="15.5703125" style="1" customWidth="1"/>
    <col min="1773" max="1773" width="25.7109375" style="1" customWidth="1"/>
    <col min="1774" max="1774" width="34.28515625" style="1" customWidth="1"/>
    <col min="1775" max="1775" width="30" style="1" customWidth="1"/>
    <col min="1776" max="1778" width="0" style="1" hidden="1" customWidth="1"/>
    <col min="1779" max="1779" width="28.5703125" style="1" customWidth="1"/>
    <col min="1780" max="1780" width="34.28515625" style="1" customWidth="1"/>
    <col min="1781" max="2022" width="11.42578125" style="1"/>
    <col min="2023" max="2023" width="24" style="1" customWidth="1"/>
    <col min="2024" max="2024" width="52.140625" style="1" customWidth="1"/>
    <col min="2025" max="2026" width="14.5703125" style="1" customWidth="1"/>
    <col min="2027" max="2028" width="15.5703125" style="1" customWidth="1"/>
    <col min="2029" max="2029" width="25.7109375" style="1" customWidth="1"/>
    <col min="2030" max="2030" width="34.28515625" style="1" customWidth="1"/>
    <col min="2031" max="2031" width="30" style="1" customWidth="1"/>
    <col min="2032" max="2034" width="0" style="1" hidden="1" customWidth="1"/>
    <col min="2035" max="2035" width="28.5703125" style="1" customWidth="1"/>
    <col min="2036" max="2036" width="34.28515625" style="1" customWidth="1"/>
    <col min="2037" max="2278" width="11.42578125" style="1"/>
    <col min="2279" max="2279" width="24" style="1" customWidth="1"/>
    <col min="2280" max="2280" width="52.140625" style="1" customWidth="1"/>
    <col min="2281" max="2282" width="14.5703125" style="1" customWidth="1"/>
    <col min="2283" max="2284" width="15.5703125" style="1" customWidth="1"/>
    <col min="2285" max="2285" width="25.7109375" style="1" customWidth="1"/>
    <col min="2286" max="2286" width="34.28515625" style="1" customWidth="1"/>
    <col min="2287" max="2287" width="30" style="1" customWidth="1"/>
    <col min="2288" max="2290" width="0" style="1" hidden="1" customWidth="1"/>
    <col min="2291" max="2291" width="28.5703125" style="1" customWidth="1"/>
    <col min="2292" max="2292" width="34.28515625" style="1" customWidth="1"/>
    <col min="2293" max="2534" width="11.42578125" style="1"/>
    <col min="2535" max="2535" width="24" style="1" customWidth="1"/>
    <col min="2536" max="2536" width="52.140625" style="1" customWidth="1"/>
    <col min="2537" max="2538" width="14.5703125" style="1" customWidth="1"/>
    <col min="2539" max="2540" width="15.5703125" style="1" customWidth="1"/>
    <col min="2541" max="2541" width="25.7109375" style="1" customWidth="1"/>
    <col min="2542" max="2542" width="34.28515625" style="1" customWidth="1"/>
    <col min="2543" max="2543" width="30" style="1" customWidth="1"/>
    <col min="2544" max="2546" width="0" style="1" hidden="1" customWidth="1"/>
    <col min="2547" max="2547" width="28.5703125" style="1" customWidth="1"/>
    <col min="2548" max="2548" width="34.28515625" style="1" customWidth="1"/>
    <col min="2549" max="2790" width="11.42578125" style="1"/>
    <col min="2791" max="2791" width="24" style="1" customWidth="1"/>
    <col min="2792" max="2792" width="52.140625" style="1" customWidth="1"/>
    <col min="2793" max="2794" width="14.5703125" style="1" customWidth="1"/>
    <col min="2795" max="2796" width="15.5703125" style="1" customWidth="1"/>
    <col min="2797" max="2797" width="25.7109375" style="1" customWidth="1"/>
    <col min="2798" max="2798" width="34.28515625" style="1" customWidth="1"/>
    <col min="2799" max="2799" width="30" style="1" customWidth="1"/>
    <col min="2800" max="2802" width="0" style="1" hidden="1" customWidth="1"/>
    <col min="2803" max="2803" width="28.5703125" style="1" customWidth="1"/>
    <col min="2804" max="2804" width="34.28515625" style="1" customWidth="1"/>
    <col min="2805" max="3046" width="11.42578125" style="1"/>
    <col min="3047" max="3047" width="24" style="1" customWidth="1"/>
    <col min="3048" max="3048" width="52.140625" style="1" customWidth="1"/>
    <col min="3049" max="3050" width="14.5703125" style="1" customWidth="1"/>
    <col min="3051" max="3052" width="15.5703125" style="1" customWidth="1"/>
    <col min="3053" max="3053" width="25.7109375" style="1" customWidth="1"/>
    <col min="3054" max="3054" width="34.28515625" style="1" customWidth="1"/>
    <col min="3055" max="3055" width="30" style="1" customWidth="1"/>
    <col min="3056" max="3058" width="0" style="1" hidden="1" customWidth="1"/>
    <col min="3059" max="3059" width="28.5703125" style="1" customWidth="1"/>
    <col min="3060" max="3060" width="34.28515625" style="1" customWidth="1"/>
    <col min="3061" max="3302" width="11.42578125" style="1"/>
    <col min="3303" max="3303" width="24" style="1" customWidth="1"/>
    <col min="3304" max="3304" width="52.140625" style="1" customWidth="1"/>
    <col min="3305" max="3306" width="14.5703125" style="1" customWidth="1"/>
    <col min="3307" max="3308" width="15.5703125" style="1" customWidth="1"/>
    <col min="3309" max="3309" width="25.7109375" style="1" customWidth="1"/>
    <col min="3310" max="3310" width="34.28515625" style="1" customWidth="1"/>
    <col min="3311" max="3311" width="30" style="1" customWidth="1"/>
    <col min="3312" max="3314" width="0" style="1" hidden="1" customWidth="1"/>
    <col min="3315" max="3315" width="28.5703125" style="1" customWidth="1"/>
    <col min="3316" max="3316" width="34.28515625" style="1" customWidth="1"/>
    <col min="3317" max="3558" width="11.42578125" style="1"/>
    <col min="3559" max="3559" width="24" style="1" customWidth="1"/>
    <col min="3560" max="3560" width="52.140625" style="1" customWidth="1"/>
    <col min="3561" max="3562" width="14.5703125" style="1" customWidth="1"/>
    <col min="3563" max="3564" width="15.5703125" style="1" customWidth="1"/>
    <col min="3565" max="3565" width="25.7109375" style="1" customWidth="1"/>
    <col min="3566" max="3566" width="34.28515625" style="1" customWidth="1"/>
    <col min="3567" max="3567" width="30" style="1" customWidth="1"/>
    <col min="3568" max="3570" width="0" style="1" hidden="1" customWidth="1"/>
    <col min="3571" max="3571" width="28.5703125" style="1" customWidth="1"/>
    <col min="3572" max="3572" width="34.28515625" style="1" customWidth="1"/>
    <col min="3573" max="3814" width="11.42578125" style="1"/>
    <col min="3815" max="3815" width="24" style="1" customWidth="1"/>
    <col min="3816" max="3816" width="52.140625" style="1" customWidth="1"/>
    <col min="3817" max="3818" width="14.5703125" style="1" customWidth="1"/>
    <col min="3819" max="3820" width="15.5703125" style="1" customWidth="1"/>
    <col min="3821" max="3821" width="25.7109375" style="1" customWidth="1"/>
    <col min="3822" max="3822" width="34.28515625" style="1" customWidth="1"/>
    <col min="3823" max="3823" width="30" style="1" customWidth="1"/>
    <col min="3824" max="3826" width="0" style="1" hidden="1" customWidth="1"/>
    <col min="3827" max="3827" width="28.5703125" style="1" customWidth="1"/>
    <col min="3828" max="3828" width="34.28515625" style="1" customWidth="1"/>
    <col min="3829" max="4070" width="11.42578125" style="1"/>
    <col min="4071" max="4071" width="24" style="1" customWidth="1"/>
    <col min="4072" max="4072" width="52.140625" style="1" customWidth="1"/>
    <col min="4073" max="4074" width="14.5703125" style="1" customWidth="1"/>
    <col min="4075" max="4076" width="15.5703125" style="1" customWidth="1"/>
    <col min="4077" max="4077" width="25.7109375" style="1" customWidth="1"/>
    <col min="4078" max="4078" width="34.28515625" style="1" customWidth="1"/>
    <col min="4079" max="4079" width="30" style="1" customWidth="1"/>
    <col min="4080" max="4082" width="0" style="1" hidden="1" customWidth="1"/>
    <col min="4083" max="4083" width="28.5703125" style="1" customWidth="1"/>
    <col min="4084" max="4084" width="34.28515625" style="1" customWidth="1"/>
    <col min="4085" max="4326" width="11.42578125" style="1"/>
    <col min="4327" max="4327" width="24" style="1" customWidth="1"/>
    <col min="4328" max="4328" width="52.140625" style="1" customWidth="1"/>
    <col min="4329" max="4330" width="14.5703125" style="1" customWidth="1"/>
    <col min="4331" max="4332" width="15.5703125" style="1" customWidth="1"/>
    <col min="4333" max="4333" width="25.7109375" style="1" customWidth="1"/>
    <col min="4334" max="4334" width="34.28515625" style="1" customWidth="1"/>
    <col min="4335" max="4335" width="30" style="1" customWidth="1"/>
    <col min="4336" max="4338" width="0" style="1" hidden="1" customWidth="1"/>
    <col min="4339" max="4339" width="28.5703125" style="1" customWidth="1"/>
    <col min="4340" max="4340" width="34.28515625" style="1" customWidth="1"/>
    <col min="4341" max="4582" width="11.42578125" style="1"/>
    <col min="4583" max="4583" width="24" style="1" customWidth="1"/>
    <col min="4584" max="4584" width="52.140625" style="1" customWidth="1"/>
    <col min="4585" max="4586" width="14.5703125" style="1" customWidth="1"/>
    <col min="4587" max="4588" width="15.5703125" style="1" customWidth="1"/>
    <col min="4589" max="4589" width="25.7109375" style="1" customWidth="1"/>
    <col min="4590" max="4590" width="34.28515625" style="1" customWidth="1"/>
    <col min="4591" max="4591" width="30" style="1" customWidth="1"/>
    <col min="4592" max="4594" width="0" style="1" hidden="1" customWidth="1"/>
    <col min="4595" max="4595" width="28.5703125" style="1" customWidth="1"/>
    <col min="4596" max="4596" width="34.28515625" style="1" customWidth="1"/>
    <col min="4597" max="4838" width="11.42578125" style="1"/>
    <col min="4839" max="4839" width="24" style="1" customWidth="1"/>
    <col min="4840" max="4840" width="52.140625" style="1" customWidth="1"/>
    <col min="4841" max="4842" width="14.5703125" style="1" customWidth="1"/>
    <col min="4843" max="4844" width="15.5703125" style="1" customWidth="1"/>
    <col min="4845" max="4845" width="25.7109375" style="1" customWidth="1"/>
    <col min="4846" max="4846" width="34.28515625" style="1" customWidth="1"/>
    <col min="4847" max="4847" width="30" style="1" customWidth="1"/>
    <col min="4848" max="4850" width="0" style="1" hidden="1" customWidth="1"/>
    <col min="4851" max="4851" width="28.5703125" style="1" customWidth="1"/>
    <col min="4852" max="4852" width="34.28515625" style="1" customWidth="1"/>
    <col min="4853" max="5094" width="11.42578125" style="1"/>
    <col min="5095" max="5095" width="24" style="1" customWidth="1"/>
    <col min="5096" max="5096" width="52.140625" style="1" customWidth="1"/>
    <col min="5097" max="5098" width="14.5703125" style="1" customWidth="1"/>
    <col min="5099" max="5100" width="15.5703125" style="1" customWidth="1"/>
    <col min="5101" max="5101" width="25.7109375" style="1" customWidth="1"/>
    <col min="5102" max="5102" width="34.28515625" style="1" customWidth="1"/>
    <col min="5103" max="5103" width="30" style="1" customWidth="1"/>
    <col min="5104" max="5106" width="0" style="1" hidden="1" customWidth="1"/>
    <col min="5107" max="5107" width="28.5703125" style="1" customWidth="1"/>
    <col min="5108" max="5108" width="34.28515625" style="1" customWidth="1"/>
    <col min="5109" max="5350" width="11.42578125" style="1"/>
    <col min="5351" max="5351" width="24" style="1" customWidth="1"/>
    <col min="5352" max="5352" width="52.140625" style="1" customWidth="1"/>
    <col min="5353" max="5354" width="14.5703125" style="1" customWidth="1"/>
    <col min="5355" max="5356" width="15.5703125" style="1" customWidth="1"/>
    <col min="5357" max="5357" width="25.7109375" style="1" customWidth="1"/>
    <col min="5358" max="5358" width="34.28515625" style="1" customWidth="1"/>
    <col min="5359" max="5359" width="30" style="1" customWidth="1"/>
    <col min="5360" max="5362" width="0" style="1" hidden="1" customWidth="1"/>
    <col min="5363" max="5363" width="28.5703125" style="1" customWidth="1"/>
    <col min="5364" max="5364" width="34.28515625" style="1" customWidth="1"/>
    <col min="5365" max="5606" width="11.42578125" style="1"/>
    <col min="5607" max="5607" width="24" style="1" customWidth="1"/>
    <col min="5608" max="5608" width="52.140625" style="1" customWidth="1"/>
    <col min="5609" max="5610" width="14.5703125" style="1" customWidth="1"/>
    <col min="5611" max="5612" width="15.5703125" style="1" customWidth="1"/>
    <col min="5613" max="5613" width="25.7109375" style="1" customWidth="1"/>
    <col min="5614" max="5614" width="34.28515625" style="1" customWidth="1"/>
    <col min="5615" max="5615" width="30" style="1" customWidth="1"/>
    <col min="5616" max="5618" width="0" style="1" hidden="1" customWidth="1"/>
    <col min="5619" max="5619" width="28.5703125" style="1" customWidth="1"/>
    <col min="5620" max="5620" width="34.28515625" style="1" customWidth="1"/>
    <col min="5621" max="5862" width="11.42578125" style="1"/>
    <col min="5863" max="5863" width="24" style="1" customWidth="1"/>
    <col min="5864" max="5864" width="52.140625" style="1" customWidth="1"/>
    <col min="5865" max="5866" width="14.5703125" style="1" customWidth="1"/>
    <col min="5867" max="5868" width="15.5703125" style="1" customWidth="1"/>
    <col min="5869" max="5869" width="25.7109375" style="1" customWidth="1"/>
    <col min="5870" max="5870" width="34.28515625" style="1" customWidth="1"/>
    <col min="5871" max="5871" width="30" style="1" customWidth="1"/>
    <col min="5872" max="5874" width="0" style="1" hidden="1" customWidth="1"/>
    <col min="5875" max="5875" width="28.5703125" style="1" customWidth="1"/>
    <col min="5876" max="5876" width="34.28515625" style="1" customWidth="1"/>
    <col min="5877" max="6118" width="11.42578125" style="1"/>
    <col min="6119" max="6119" width="24" style="1" customWidth="1"/>
    <col min="6120" max="6120" width="52.140625" style="1" customWidth="1"/>
    <col min="6121" max="6122" width="14.5703125" style="1" customWidth="1"/>
    <col min="6123" max="6124" width="15.5703125" style="1" customWidth="1"/>
    <col min="6125" max="6125" width="25.7109375" style="1" customWidth="1"/>
    <col min="6126" max="6126" width="34.28515625" style="1" customWidth="1"/>
    <col min="6127" max="6127" width="30" style="1" customWidth="1"/>
    <col min="6128" max="6130" width="0" style="1" hidden="1" customWidth="1"/>
    <col min="6131" max="6131" width="28.5703125" style="1" customWidth="1"/>
    <col min="6132" max="6132" width="34.28515625" style="1" customWidth="1"/>
    <col min="6133" max="6374" width="11.42578125" style="1"/>
    <col min="6375" max="6375" width="24" style="1" customWidth="1"/>
    <col min="6376" max="6376" width="52.140625" style="1" customWidth="1"/>
    <col min="6377" max="6378" width="14.5703125" style="1" customWidth="1"/>
    <col min="6379" max="6380" width="15.5703125" style="1" customWidth="1"/>
    <col min="6381" max="6381" width="25.7109375" style="1" customWidth="1"/>
    <col min="6382" max="6382" width="34.28515625" style="1" customWidth="1"/>
    <col min="6383" max="6383" width="30" style="1" customWidth="1"/>
    <col min="6384" max="6386" width="0" style="1" hidden="1" customWidth="1"/>
    <col min="6387" max="6387" width="28.5703125" style="1" customWidth="1"/>
    <col min="6388" max="6388" width="34.28515625" style="1" customWidth="1"/>
    <col min="6389" max="6630" width="11.42578125" style="1"/>
    <col min="6631" max="6631" width="24" style="1" customWidth="1"/>
    <col min="6632" max="6632" width="52.140625" style="1" customWidth="1"/>
    <col min="6633" max="6634" width="14.5703125" style="1" customWidth="1"/>
    <col min="6635" max="6636" width="15.5703125" style="1" customWidth="1"/>
    <col min="6637" max="6637" width="25.7109375" style="1" customWidth="1"/>
    <col min="6638" max="6638" width="34.28515625" style="1" customWidth="1"/>
    <col min="6639" max="6639" width="30" style="1" customWidth="1"/>
    <col min="6640" max="6642" width="0" style="1" hidden="1" customWidth="1"/>
    <col min="6643" max="6643" width="28.5703125" style="1" customWidth="1"/>
    <col min="6644" max="6644" width="34.28515625" style="1" customWidth="1"/>
    <col min="6645" max="6886" width="11.42578125" style="1"/>
    <col min="6887" max="6887" width="24" style="1" customWidth="1"/>
    <col min="6888" max="6888" width="52.140625" style="1" customWidth="1"/>
    <col min="6889" max="6890" width="14.5703125" style="1" customWidth="1"/>
    <col min="6891" max="6892" width="15.5703125" style="1" customWidth="1"/>
    <col min="6893" max="6893" width="25.7109375" style="1" customWidth="1"/>
    <col min="6894" max="6894" width="34.28515625" style="1" customWidth="1"/>
    <col min="6895" max="6895" width="30" style="1" customWidth="1"/>
    <col min="6896" max="6898" width="0" style="1" hidden="1" customWidth="1"/>
    <col min="6899" max="6899" width="28.5703125" style="1" customWidth="1"/>
    <col min="6900" max="6900" width="34.28515625" style="1" customWidth="1"/>
    <col min="6901" max="7142" width="11.42578125" style="1"/>
    <col min="7143" max="7143" width="24" style="1" customWidth="1"/>
    <col min="7144" max="7144" width="52.140625" style="1" customWidth="1"/>
    <col min="7145" max="7146" width="14.5703125" style="1" customWidth="1"/>
    <col min="7147" max="7148" width="15.5703125" style="1" customWidth="1"/>
    <col min="7149" max="7149" width="25.7109375" style="1" customWidth="1"/>
    <col min="7150" max="7150" width="34.28515625" style="1" customWidth="1"/>
    <col min="7151" max="7151" width="30" style="1" customWidth="1"/>
    <col min="7152" max="7154" width="0" style="1" hidden="1" customWidth="1"/>
    <col min="7155" max="7155" width="28.5703125" style="1" customWidth="1"/>
    <col min="7156" max="7156" width="34.28515625" style="1" customWidth="1"/>
    <col min="7157" max="7398" width="11.42578125" style="1"/>
    <col min="7399" max="7399" width="24" style="1" customWidth="1"/>
    <col min="7400" max="7400" width="52.140625" style="1" customWidth="1"/>
    <col min="7401" max="7402" width="14.5703125" style="1" customWidth="1"/>
    <col min="7403" max="7404" width="15.5703125" style="1" customWidth="1"/>
    <col min="7405" max="7405" width="25.7109375" style="1" customWidth="1"/>
    <col min="7406" max="7406" width="34.28515625" style="1" customWidth="1"/>
    <col min="7407" max="7407" width="30" style="1" customWidth="1"/>
    <col min="7408" max="7410" width="0" style="1" hidden="1" customWidth="1"/>
    <col min="7411" max="7411" width="28.5703125" style="1" customWidth="1"/>
    <col min="7412" max="7412" width="34.28515625" style="1" customWidth="1"/>
    <col min="7413" max="7654" width="11.42578125" style="1"/>
    <col min="7655" max="7655" width="24" style="1" customWidth="1"/>
    <col min="7656" max="7656" width="52.140625" style="1" customWidth="1"/>
    <col min="7657" max="7658" width="14.5703125" style="1" customWidth="1"/>
    <col min="7659" max="7660" width="15.5703125" style="1" customWidth="1"/>
    <col min="7661" max="7661" width="25.7109375" style="1" customWidth="1"/>
    <col min="7662" max="7662" width="34.28515625" style="1" customWidth="1"/>
    <col min="7663" max="7663" width="30" style="1" customWidth="1"/>
    <col min="7664" max="7666" width="0" style="1" hidden="1" customWidth="1"/>
    <col min="7667" max="7667" width="28.5703125" style="1" customWidth="1"/>
    <col min="7668" max="7668" width="34.28515625" style="1" customWidth="1"/>
    <col min="7669" max="7910" width="11.42578125" style="1"/>
    <col min="7911" max="7911" width="24" style="1" customWidth="1"/>
    <col min="7912" max="7912" width="52.140625" style="1" customWidth="1"/>
    <col min="7913" max="7914" width="14.5703125" style="1" customWidth="1"/>
    <col min="7915" max="7916" width="15.5703125" style="1" customWidth="1"/>
    <col min="7917" max="7917" width="25.7109375" style="1" customWidth="1"/>
    <col min="7918" max="7918" width="34.28515625" style="1" customWidth="1"/>
    <col min="7919" max="7919" width="30" style="1" customWidth="1"/>
    <col min="7920" max="7922" width="0" style="1" hidden="1" customWidth="1"/>
    <col min="7923" max="7923" width="28.5703125" style="1" customWidth="1"/>
    <col min="7924" max="7924" width="34.28515625" style="1" customWidth="1"/>
    <col min="7925" max="8166" width="11.42578125" style="1"/>
    <col min="8167" max="8167" width="24" style="1" customWidth="1"/>
    <col min="8168" max="8168" width="52.140625" style="1" customWidth="1"/>
    <col min="8169" max="8170" width="14.5703125" style="1" customWidth="1"/>
    <col min="8171" max="8172" width="15.5703125" style="1" customWidth="1"/>
    <col min="8173" max="8173" width="25.7109375" style="1" customWidth="1"/>
    <col min="8174" max="8174" width="34.28515625" style="1" customWidth="1"/>
    <col min="8175" max="8175" width="30" style="1" customWidth="1"/>
    <col min="8176" max="8178" width="0" style="1" hidden="1" customWidth="1"/>
    <col min="8179" max="8179" width="28.5703125" style="1" customWidth="1"/>
    <col min="8180" max="8180" width="34.28515625" style="1" customWidth="1"/>
    <col min="8181" max="8422" width="11.42578125" style="1"/>
    <col min="8423" max="8423" width="24" style="1" customWidth="1"/>
    <col min="8424" max="8424" width="52.140625" style="1" customWidth="1"/>
    <col min="8425" max="8426" width="14.5703125" style="1" customWidth="1"/>
    <col min="8427" max="8428" width="15.5703125" style="1" customWidth="1"/>
    <col min="8429" max="8429" width="25.7109375" style="1" customWidth="1"/>
    <col min="8430" max="8430" width="34.28515625" style="1" customWidth="1"/>
    <col min="8431" max="8431" width="30" style="1" customWidth="1"/>
    <col min="8432" max="8434" width="0" style="1" hidden="1" customWidth="1"/>
    <col min="8435" max="8435" width="28.5703125" style="1" customWidth="1"/>
    <col min="8436" max="8436" width="34.28515625" style="1" customWidth="1"/>
    <col min="8437" max="8678" width="11.42578125" style="1"/>
    <col min="8679" max="8679" width="24" style="1" customWidth="1"/>
    <col min="8680" max="8680" width="52.140625" style="1" customWidth="1"/>
    <col min="8681" max="8682" width="14.5703125" style="1" customWidth="1"/>
    <col min="8683" max="8684" width="15.5703125" style="1" customWidth="1"/>
    <col min="8685" max="8685" width="25.7109375" style="1" customWidth="1"/>
    <col min="8686" max="8686" width="34.28515625" style="1" customWidth="1"/>
    <col min="8687" max="8687" width="30" style="1" customWidth="1"/>
    <col min="8688" max="8690" width="0" style="1" hidden="1" customWidth="1"/>
    <col min="8691" max="8691" width="28.5703125" style="1" customWidth="1"/>
    <col min="8692" max="8692" width="34.28515625" style="1" customWidth="1"/>
    <col min="8693" max="8934" width="11.42578125" style="1"/>
    <col min="8935" max="8935" width="24" style="1" customWidth="1"/>
    <col min="8936" max="8936" width="52.140625" style="1" customWidth="1"/>
    <col min="8937" max="8938" width="14.5703125" style="1" customWidth="1"/>
    <col min="8939" max="8940" width="15.5703125" style="1" customWidth="1"/>
    <col min="8941" max="8941" width="25.7109375" style="1" customWidth="1"/>
    <col min="8942" max="8942" width="34.28515625" style="1" customWidth="1"/>
    <col min="8943" max="8943" width="30" style="1" customWidth="1"/>
    <col min="8944" max="8946" width="0" style="1" hidden="1" customWidth="1"/>
    <col min="8947" max="8947" width="28.5703125" style="1" customWidth="1"/>
    <col min="8948" max="8948" width="34.28515625" style="1" customWidth="1"/>
    <col min="8949" max="9190" width="11.42578125" style="1"/>
    <col min="9191" max="9191" width="24" style="1" customWidth="1"/>
    <col min="9192" max="9192" width="52.140625" style="1" customWidth="1"/>
    <col min="9193" max="9194" width="14.5703125" style="1" customWidth="1"/>
    <col min="9195" max="9196" width="15.5703125" style="1" customWidth="1"/>
    <col min="9197" max="9197" width="25.7109375" style="1" customWidth="1"/>
    <col min="9198" max="9198" width="34.28515625" style="1" customWidth="1"/>
    <col min="9199" max="9199" width="30" style="1" customWidth="1"/>
    <col min="9200" max="9202" width="0" style="1" hidden="1" customWidth="1"/>
    <col min="9203" max="9203" width="28.5703125" style="1" customWidth="1"/>
    <col min="9204" max="9204" width="34.28515625" style="1" customWidth="1"/>
    <col min="9205" max="9446" width="11.42578125" style="1"/>
    <col min="9447" max="9447" width="24" style="1" customWidth="1"/>
    <col min="9448" max="9448" width="52.140625" style="1" customWidth="1"/>
    <col min="9449" max="9450" width="14.5703125" style="1" customWidth="1"/>
    <col min="9451" max="9452" width="15.5703125" style="1" customWidth="1"/>
    <col min="9453" max="9453" width="25.7109375" style="1" customWidth="1"/>
    <col min="9454" max="9454" width="34.28515625" style="1" customWidth="1"/>
    <col min="9455" max="9455" width="30" style="1" customWidth="1"/>
    <col min="9456" max="9458" width="0" style="1" hidden="1" customWidth="1"/>
    <col min="9459" max="9459" width="28.5703125" style="1" customWidth="1"/>
    <col min="9460" max="9460" width="34.28515625" style="1" customWidth="1"/>
    <col min="9461" max="9702" width="11.42578125" style="1"/>
    <col min="9703" max="9703" width="24" style="1" customWidth="1"/>
    <col min="9704" max="9704" width="52.140625" style="1" customWidth="1"/>
    <col min="9705" max="9706" width="14.5703125" style="1" customWidth="1"/>
    <col min="9707" max="9708" width="15.5703125" style="1" customWidth="1"/>
    <col min="9709" max="9709" width="25.7109375" style="1" customWidth="1"/>
    <col min="9710" max="9710" width="34.28515625" style="1" customWidth="1"/>
    <col min="9711" max="9711" width="30" style="1" customWidth="1"/>
    <col min="9712" max="9714" width="0" style="1" hidden="1" customWidth="1"/>
    <col min="9715" max="9715" width="28.5703125" style="1" customWidth="1"/>
    <col min="9716" max="9716" width="34.28515625" style="1" customWidth="1"/>
    <col min="9717" max="9958" width="11.42578125" style="1"/>
    <col min="9959" max="9959" width="24" style="1" customWidth="1"/>
    <col min="9960" max="9960" width="52.140625" style="1" customWidth="1"/>
    <col min="9961" max="9962" width="14.5703125" style="1" customWidth="1"/>
    <col min="9963" max="9964" width="15.5703125" style="1" customWidth="1"/>
    <col min="9965" max="9965" width="25.7109375" style="1" customWidth="1"/>
    <col min="9966" max="9966" width="34.28515625" style="1" customWidth="1"/>
    <col min="9967" max="9967" width="30" style="1" customWidth="1"/>
    <col min="9968" max="9970" width="0" style="1" hidden="1" customWidth="1"/>
    <col min="9971" max="9971" width="28.5703125" style="1" customWidth="1"/>
    <col min="9972" max="9972" width="34.28515625" style="1" customWidth="1"/>
    <col min="9973" max="10214" width="11.42578125" style="1"/>
    <col min="10215" max="10215" width="24" style="1" customWidth="1"/>
    <col min="10216" max="10216" width="52.140625" style="1" customWidth="1"/>
    <col min="10217" max="10218" width="14.5703125" style="1" customWidth="1"/>
    <col min="10219" max="10220" width="15.5703125" style="1" customWidth="1"/>
    <col min="10221" max="10221" width="25.7109375" style="1" customWidth="1"/>
    <col min="10222" max="10222" width="34.28515625" style="1" customWidth="1"/>
    <col min="10223" max="10223" width="30" style="1" customWidth="1"/>
    <col min="10224" max="10226" width="0" style="1" hidden="1" customWidth="1"/>
    <col min="10227" max="10227" width="28.5703125" style="1" customWidth="1"/>
    <col min="10228" max="10228" width="34.28515625" style="1" customWidth="1"/>
    <col min="10229" max="10470" width="11.42578125" style="1"/>
    <col min="10471" max="10471" width="24" style="1" customWidth="1"/>
    <col min="10472" max="10472" width="52.140625" style="1" customWidth="1"/>
    <col min="10473" max="10474" width="14.5703125" style="1" customWidth="1"/>
    <col min="10475" max="10476" width="15.5703125" style="1" customWidth="1"/>
    <col min="10477" max="10477" width="25.7109375" style="1" customWidth="1"/>
    <col min="10478" max="10478" width="34.28515625" style="1" customWidth="1"/>
    <col min="10479" max="10479" width="30" style="1" customWidth="1"/>
    <col min="10480" max="10482" width="0" style="1" hidden="1" customWidth="1"/>
    <col min="10483" max="10483" width="28.5703125" style="1" customWidth="1"/>
    <col min="10484" max="10484" width="34.28515625" style="1" customWidth="1"/>
    <col min="10485" max="10726" width="11.42578125" style="1"/>
    <col min="10727" max="10727" width="24" style="1" customWidth="1"/>
    <col min="10728" max="10728" width="52.140625" style="1" customWidth="1"/>
    <col min="10729" max="10730" width="14.5703125" style="1" customWidth="1"/>
    <col min="10731" max="10732" width="15.5703125" style="1" customWidth="1"/>
    <col min="10733" max="10733" width="25.7109375" style="1" customWidth="1"/>
    <col min="10734" max="10734" width="34.28515625" style="1" customWidth="1"/>
    <col min="10735" max="10735" width="30" style="1" customWidth="1"/>
    <col min="10736" max="10738" width="0" style="1" hidden="1" customWidth="1"/>
    <col min="10739" max="10739" width="28.5703125" style="1" customWidth="1"/>
    <col min="10740" max="10740" width="34.28515625" style="1" customWidth="1"/>
    <col min="10741" max="10982" width="11.42578125" style="1"/>
    <col min="10983" max="10983" width="24" style="1" customWidth="1"/>
    <col min="10984" max="10984" width="52.140625" style="1" customWidth="1"/>
    <col min="10985" max="10986" width="14.5703125" style="1" customWidth="1"/>
    <col min="10987" max="10988" width="15.5703125" style="1" customWidth="1"/>
    <col min="10989" max="10989" width="25.7109375" style="1" customWidth="1"/>
    <col min="10990" max="10990" width="34.28515625" style="1" customWidth="1"/>
    <col min="10991" max="10991" width="30" style="1" customWidth="1"/>
    <col min="10992" max="10994" width="0" style="1" hidden="1" customWidth="1"/>
    <col min="10995" max="10995" width="28.5703125" style="1" customWidth="1"/>
    <col min="10996" max="10996" width="34.28515625" style="1" customWidth="1"/>
    <col min="10997" max="11238" width="11.42578125" style="1"/>
    <col min="11239" max="11239" width="24" style="1" customWidth="1"/>
    <col min="11240" max="11240" width="52.140625" style="1" customWidth="1"/>
    <col min="11241" max="11242" width="14.5703125" style="1" customWidth="1"/>
    <col min="11243" max="11244" width="15.5703125" style="1" customWidth="1"/>
    <col min="11245" max="11245" width="25.7109375" style="1" customWidth="1"/>
    <col min="11246" max="11246" width="34.28515625" style="1" customWidth="1"/>
    <col min="11247" max="11247" width="30" style="1" customWidth="1"/>
    <col min="11248" max="11250" width="0" style="1" hidden="1" customWidth="1"/>
    <col min="11251" max="11251" width="28.5703125" style="1" customWidth="1"/>
    <col min="11252" max="11252" width="34.28515625" style="1" customWidth="1"/>
    <col min="11253" max="11494" width="11.42578125" style="1"/>
    <col min="11495" max="11495" width="24" style="1" customWidth="1"/>
    <col min="11496" max="11496" width="52.140625" style="1" customWidth="1"/>
    <col min="11497" max="11498" width="14.5703125" style="1" customWidth="1"/>
    <col min="11499" max="11500" width="15.5703125" style="1" customWidth="1"/>
    <col min="11501" max="11501" width="25.7109375" style="1" customWidth="1"/>
    <col min="11502" max="11502" width="34.28515625" style="1" customWidth="1"/>
    <col min="11503" max="11503" width="30" style="1" customWidth="1"/>
    <col min="11504" max="11506" width="0" style="1" hidden="1" customWidth="1"/>
    <col min="11507" max="11507" width="28.5703125" style="1" customWidth="1"/>
    <col min="11508" max="11508" width="34.28515625" style="1" customWidth="1"/>
    <col min="11509" max="11750" width="11.42578125" style="1"/>
    <col min="11751" max="11751" width="24" style="1" customWidth="1"/>
    <col min="11752" max="11752" width="52.140625" style="1" customWidth="1"/>
    <col min="11753" max="11754" width="14.5703125" style="1" customWidth="1"/>
    <col min="11755" max="11756" width="15.5703125" style="1" customWidth="1"/>
    <col min="11757" max="11757" width="25.7109375" style="1" customWidth="1"/>
    <col min="11758" max="11758" width="34.28515625" style="1" customWidth="1"/>
    <col min="11759" max="11759" width="30" style="1" customWidth="1"/>
    <col min="11760" max="11762" width="0" style="1" hidden="1" customWidth="1"/>
    <col min="11763" max="11763" width="28.5703125" style="1" customWidth="1"/>
    <col min="11764" max="11764" width="34.28515625" style="1" customWidth="1"/>
    <col min="11765" max="12006" width="11.42578125" style="1"/>
    <col min="12007" max="12007" width="24" style="1" customWidth="1"/>
    <col min="12008" max="12008" width="52.140625" style="1" customWidth="1"/>
    <col min="12009" max="12010" width="14.5703125" style="1" customWidth="1"/>
    <col min="12011" max="12012" width="15.5703125" style="1" customWidth="1"/>
    <col min="12013" max="12013" width="25.7109375" style="1" customWidth="1"/>
    <col min="12014" max="12014" width="34.28515625" style="1" customWidth="1"/>
    <col min="12015" max="12015" width="30" style="1" customWidth="1"/>
    <col min="12016" max="12018" width="0" style="1" hidden="1" customWidth="1"/>
    <col min="12019" max="12019" width="28.5703125" style="1" customWidth="1"/>
    <col min="12020" max="12020" width="34.28515625" style="1" customWidth="1"/>
    <col min="12021" max="12262" width="11.42578125" style="1"/>
    <col min="12263" max="12263" width="24" style="1" customWidth="1"/>
    <col min="12264" max="12264" width="52.140625" style="1" customWidth="1"/>
    <col min="12265" max="12266" width="14.5703125" style="1" customWidth="1"/>
    <col min="12267" max="12268" width="15.5703125" style="1" customWidth="1"/>
    <col min="12269" max="12269" width="25.7109375" style="1" customWidth="1"/>
    <col min="12270" max="12270" width="34.28515625" style="1" customWidth="1"/>
    <col min="12271" max="12271" width="30" style="1" customWidth="1"/>
    <col min="12272" max="12274" width="0" style="1" hidden="1" customWidth="1"/>
    <col min="12275" max="12275" width="28.5703125" style="1" customWidth="1"/>
    <col min="12276" max="12276" width="34.28515625" style="1" customWidth="1"/>
    <col min="12277" max="12518" width="11.42578125" style="1"/>
    <col min="12519" max="12519" width="24" style="1" customWidth="1"/>
    <col min="12520" max="12520" width="52.140625" style="1" customWidth="1"/>
    <col min="12521" max="12522" width="14.5703125" style="1" customWidth="1"/>
    <col min="12523" max="12524" width="15.5703125" style="1" customWidth="1"/>
    <col min="12525" max="12525" width="25.7109375" style="1" customWidth="1"/>
    <col min="12526" max="12526" width="34.28515625" style="1" customWidth="1"/>
    <col min="12527" max="12527" width="30" style="1" customWidth="1"/>
    <col min="12528" max="12530" width="0" style="1" hidden="1" customWidth="1"/>
    <col min="12531" max="12531" width="28.5703125" style="1" customWidth="1"/>
    <col min="12532" max="12532" width="34.28515625" style="1" customWidth="1"/>
    <col min="12533" max="12774" width="11.42578125" style="1"/>
    <col min="12775" max="12775" width="24" style="1" customWidth="1"/>
    <col min="12776" max="12776" width="52.140625" style="1" customWidth="1"/>
    <col min="12777" max="12778" width="14.5703125" style="1" customWidth="1"/>
    <col min="12779" max="12780" width="15.5703125" style="1" customWidth="1"/>
    <col min="12781" max="12781" width="25.7109375" style="1" customWidth="1"/>
    <col min="12782" max="12782" width="34.28515625" style="1" customWidth="1"/>
    <col min="12783" max="12783" width="30" style="1" customWidth="1"/>
    <col min="12784" max="12786" width="0" style="1" hidden="1" customWidth="1"/>
    <col min="12787" max="12787" width="28.5703125" style="1" customWidth="1"/>
    <col min="12788" max="12788" width="34.28515625" style="1" customWidth="1"/>
    <col min="12789" max="13030" width="11.42578125" style="1"/>
    <col min="13031" max="13031" width="24" style="1" customWidth="1"/>
    <col min="13032" max="13032" width="52.140625" style="1" customWidth="1"/>
    <col min="13033" max="13034" width="14.5703125" style="1" customWidth="1"/>
    <col min="13035" max="13036" width="15.5703125" style="1" customWidth="1"/>
    <col min="13037" max="13037" width="25.7109375" style="1" customWidth="1"/>
    <col min="13038" max="13038" width="34.28515625" style="1" customWidth="1"/>
    <col min="13039" max="13039" width="30" style="1" customWidth="1"/>
    <col min="13040" max="13042" width="0" style="1" hidden="1" customWidth="1"/>
    <col min="13043" max="13043" width="28.5703125" style="1" customWidth="1"/>
    <col min="13044" max="13044" width="34.28515625" style="1" customWidth="1"/>
    <col min="13045" max="13286" width="11.42578125" style="1"/>
    <col min="13287" max="13287" width="24" style="1" customWidth="1"/>
    <col min="13288" max="13288" width="52.140625" style="1" customWidth="1"/>
    <col min="13289" max="13290" width="14.5703125" style="1" customWidth="1"/>
    <col min="13291" max="13292" width="15.5703125" style="1" customWidth="1"/>
    <col min="13293" max="13293" width="25.7109375" style="1" customWidth="1"/>
    <col min="13294" max="13294" width="34.28515625" style="1" customWidth="1"/>
    <col min="13295" max="13295" width="30" style="1" customWidth="1"/>
    <col min="13296" max="13298" width="0" style="1" hidden="1" customWidth="1"/>
    <col min="13299" max="13299" width="28.5703125" style="1" customWidth="1"/>
    <col min="13300" max="13300" width="34.28515625" style="1" customWidth="1"/>
    <col min="13301" max="13542" width="11.42578125" style="1"/>
    <col min="13543" max="13543" width="24" style="1" customWidth="1"/>
    <col min="13544" max="13544" width="52.140625" style="1" customWidth="1"/>
    <col min="13545" max="13546" width="14.5703125" style="1" customWidth="1"/>
    <col min="13547" max="13548" width="15.5703125" style="1" customWidth="1"/>
    <col min="13549" max="13549" width="25.7109375" style="1" customWidth="1"/>
    <col min="13550" max="13550" width="34.28515625" style="1" customWidth="1"/>
    <col min="13551" max="13551" width="30" style="1" customWidth="1"/>
    <col min="13552" max="13554" width="0" style="1" hidden="1" customWidth="1"/>
    <col min="13555" max="13555" width="28.5703125" style="1" customWidth="1"/>
    <col min="13556" max="13556" width="34.28515625" style="1" customWidth="1"/>
    <col min="13557" max="13798" width="11.42578125" style="1"/>
    <col min="13799" max="13799" width="24" style="1" customWidth="1"/>
    <col min="13800" max="13800" width="52.140625" style="1" customWidth="1"/>
    <col min="13801" max="13802" width="14.5703125" style="1" customWidth="1"/>
    <col min="13803" max="13804" width="15.5703125" style="1" customWidth="1"/>
    <col min="13805" max="13805" width="25.7109375" style="1" customWidth="1"/>
    <col min="13806" max="13806" width="34.28515625" style="1" customWidth="1"/>
    <col min="13807" max="13807" width="30" style="1" customWidth="1"/>
    <col min="13808" max="13810" width="0" style="1" hidden="1" customWidth="1"/>
    <col min="13811" max="13811" width="28.5703125" style="1" customWidth="1"/>
    <col min="13812" max="13812" width="34.28515625" style="1" customWidth="1"/>
    <col min="13813" max="14054" width="11.42578125" style="1"/>
    <col min="14055" max="14055" width="24" style="1" customWidth="1"/>
    <col min="14056" max="14056" width="52.140625" style="1" customWidth="1"/>
    <col min="14057" max="14058" width="14.5703125" style="1" customWidth="1"/>
    <col min="14059" max="14060" width="15.5703125" style="1" customWidth="1"/>
    <col min="14061" max="14061" width="25.7109375" style="1" customWidth="1"/>
    <col min="14062" max="14062" width="34.28515625" style="1" customWidth="1"/>
    <col min="14063" max="14063" width="30" style="1" customWidth="1"/>
    <col min="14064" max="14066" width="0" style="1" hidden="1" customWidth="1"/>
    <col min="14067" max="14067" width="28.5703125" style="1" customWidth="1"/>
    <col min="14068" max="14068" width="34.28515625" style="1" customWidth="1"/>
    <col min="14069" max="14310" width="11.42578125" style="1"/>
    <col min="14311" max="14311" width="24" style="1" customWidth="1"/>
    <col min="14312" max="14312" width="52.140625" style="1" customWidth="1"/>
    <col min="14313" max="14314" width="14.5703125" style="1" customWidth="1"/>
    <col min="14315" max="14316" width="15.5703125" style="1" customWidth="1"/>
    <col min="14317" max="14317" width="25.7109375" style="1" customWidth="1"/>
    <col min="14318" max="14318" width="34.28515625" style="1" customWidth="1"/>
    <col min="14319" max="14319" width="30" style="1" customWidth="1"/>
    <col min="14320" max="14322" width="0" style="1" hidden="1" customWidth="1"/>
    <col min="14323" max="14323" width="28.5703125" style="1" customWidth="1"/>
    <col min="14324" max="14324" width="34.28515625" style="1" customWidth="1"/>
    <col min="14325" max="14566" width="11.42578125" style="1"/>
    <col min="14567" max="14567" width="24" style="1" customWidth="1"/>
    <col min="14568" max="14568" width="52.140625" style="1" customWidth="1"/>
    <col min="14569" max="14570" width="14.5703125" style="1" customWidth="1"/>
    <col min="14571" max="14572" width="15.5703125" style="1" customWidth="1"/>
    <col min="14573" max="14573" width="25.7109375" style="1" customWidth="1"/>
    <col min="14574" max="14574" width="34.28515625" style="1" customWidth="1"/>
    <col min="14575" max="14575" width="30" style="1" customWidth="1"/>
    <col min="14576" max="14578" width="0" style="1" hidden="1" customWidth="1"/>
    <col min="14579" max="14579" width="28.5703125" style="1" customWidth="1"/>
    <col min="14580" max="14580" width="34.28515625" style="1" customWidth="1"/>
    <col min="14581" max="14822" width="11.42578125" style="1"/>
    <col min="14823" max="14823" width="24" style="1" customWidth="1"/>
    <col min="14824" max="14824" width="52.140625" style="1" customWidth="1"/>
    <col min="14825" max="14826" width="14.5703125" style="1" customWidth="1"/>
    <col min="14827" max="14828" width="15.5703125" style="1" customWidth="1"/>
    <col min="14829" max="14829" width="25.7109375" style="1" customWidth="1"/>
    <col min="14830" max="14830" width="34.28515625" style="1" customWidth="1"/>
    <col min="14831" max="14831" width="30" style="1" customWidth="1"/>
    <col min="14832" max="14834" width="0" style="1" hidden="1" customWidth="1"/>
    <col min="14835" max="14835" width="28.5703125" style="1" customWidth="1"/>
    <col min="14836" max="14836" width="34.28515625" style="1" customWidth="1"/>
    <col min="14837" max="15078" width="11.42578125" style="1"/>
    <col min="15079" max="15079" width="24" style="1" customWidth="1"/>
    <col min="15080" max="15080" width="52.140625" style="1" customWidth="1"/>
    <col min="15081" max="15082" width="14.5703125" style="1" customWidth="1"/>
    <col min="15083" max="15084" width="15.5703125" style="1" customWidth="1"/>
    <col min="15085" max="15085" width="25.7109375" style="1" customWidth="1"/>
    <col min="15086" max="15086" width="34.28515625" style="1" customWidth="1"/>
    <col min="15087" max="15087" width="30" style="1" customWidth="1"/>
    <col min="15088" max="15090" width="0" style="1" hidden="1" customWidth="1"/>
    <col min="15091" max="15091" width="28.5703125" style="1" customWidth="1"/>
    <col min="15092" max="15092" width="34.28515625" style="1" customWidth="1"/>
    <col min="15093" max="15334" width="11.42578125" style="1"/>
    <col min="15335" max="15335" width="24" style="1" customWidth="1"/>
    <col min="15336" max="15336" width="52.140625" style="1" customWidth="1"/>
    <col min="15337" max="15338" width="14.5703125" style="1" customWidth="1"/>
    <col min="15339" max="15340" width="15.5703125" style="1" customWidth="1"/>
    <col min="15341" max="15341" width="25.7109375" style="1" customWidth="1"/>
    <col min="15342" max="15342" width="34.28515625" style="1" customWidth="1"/>
    <col min="15343" max="15343" width="30" style="1" customWidth="1"/>
    <col min="15344" max="15346" width="0" style="1" hidden="1" customWidth="1"/>
    <col min="15347" max="15347" width="28.5703125" style="1" customWidth="1"/>
    <col min="15348" max="15348" width="34.28515625" style="1" customWidth="1"/>
    <col min="15349" max="15590" width="11.42578125" style="1"/>
    <col min="15591" max="15591" width="24" style="1" customWidth="1"/>
    <col min="15592" max="15592" width="52.140625" style="1" customWidth="1"/>
    <col min="15593" max="15594" width="14.5703125" style="1" customWidth="1"/>
    <col min="15595" max="15596" width="15.5703125" style="1" customWidth="1"/>
    <col min="15597" max="15597" width="25.7109375" style="1" customWidth="1"/>
    <col min="15598" max="15598" width="34.28515625" style="1" customWidth="1"/>
    <col min="15599" max="15599" width="30" style="1" customWidth="1"/>
    <col min="15600" max="15602" width="0" style="1" hidden="1" customWidth="1"/>
    <col min="15603" max="15603" width="28.5703125" style="1" customWidth="1"/>
    <col min="15604" max="15604" width="34.28515625" style="1" customWidth="1"/>
    <col min="15605" max="15846" width="11.42578125" style="1"/>
    <col min="15847" max="15847" width="24" style="1" customWidth="1"/>
    <col min="15848" max="15848" width="52.140625" style="1" customWidth="1"/>
    <col min="15849" max="15850" width="14.5703125" style="1" customWidth="1"/>
    <col min="15851" max="15852" width="15.5703125" style="1" customWidth="1"/>
    <col min="15853" max="15853" width="25.7109375" style="1" customWidth="1"/>
    <col min="15854" max="15854" width="34.28515625" style="1" customWidth="1"/>
    <col min="15855" max="15855" width="30" style="1" customWidth="1"/>
    <col min="15856" max="15858" width="0" style="1" hidden="1" customWidth="1"/>
    <col min="15859" max="15859" width="28.5703125" style="1" customWidth="1"/>
    <col min="15860" max="15860" width="34.28515625" style="1" customWidth="1"/>
    <col min="15861" max="16102" width="11.42578125" style="1"/>
    <col min="16103" max="16103" width="24" style="1" customWidth="1"/>
    <col min="16104" max="16104" width="52.140625" style="1" customWidth="1"/>
    <col min="16105" max="16106" width="14.5703125" style="1" customWidth="1"/>
    <col min="16107" max="16108" width="15.5703125" style="1" customWidth="1"/>
    <col min="16109" max="16109" width="25.7109375" style="1" customWidth="1"/>
    <col min="16110" max="16110" width="34.28515625" style="1" customWidth="1"/>
    <col min="16111" max="16111" width="30" style="1" customWidth="1"/>
    <col min="16112" max="16114" width="0" style="1" hidden="1" customWidth="1"/>
    <col min="16115" max="16115" width="28.5703125" style="1" customWidth="1"/>
    <col min="16116" max="16116" width="34.28515625" style="1" customWidth="1"/>
    <col min="16117" max="16384" width="11.42578125" style="1"/>
  </cols>
  <sheetData>
    <row r="1" spans="1:235" ht="21" customHeight="1" x14ac:dyDescent="0.25"/>
    <row r="2" spans="1:235" ht="16.5" customHeight="1" x14ac:dyDescent="0.25"/>
    <row r="3" spans="1:235" ht="15.75" customHeight="1" x14ac:dyDescent="0.25"/>
    <row r="5" spans="1:235" ht="21.75" customHeight="1" x14ac:dyDescent="0.25">
      <c r="A5" s="1" t="s">
        <v>161</v>
      </c>
    </row>
    <row r="6" spans="1:235" ht="21.75" customHeight="1" x14ac:dyDescent="0.25"/>
    <row r="7" spans="1:235" ht="28.5" customHeight="1" x14ac:dyDescent="0.25">
      <c r="A7" s="247" t="s">
        <v>106</v>
      </c>
      <c r="B7" s="247" t="s">
        <v>105</v>
      </c>
      <c r="C7" s="247" t="s">
        <v>104</v>
      </c>
      <c r="D7" s="248" t="s">
        <v>117</v>
      </c>
      <c r="E7" s="248"/>
      <c r="F7" s="248"/>
      <c r="G7" s="248"/>
      <c r="H7" s="221" t="s">
        <v>129</v>
      </c>
      <c r="I7" s="221"/>
      <c r="J7" s="221"/>
      <c r="K7" s="221"/>
      <c r="L7" s="178" t="s">
        <v>122</v>
      </c>
      <c r="M7" s="247" t="s">
        <v>99</v>
      </c>
      <c r="N7" s="246" t="s">
        <v>98</v>
      </c>
    </row>
    <row r="8" spans="1:235" ht="45.75" customHeight="1" x14ac:dyDescent="0.25">
      <c r="A8" s="247"/>
      <c r="B8" s="247"/>
      <c r="C8" s="247"/>
      <c r="D8" s="161" t="s">
        <v>107</v>
      </c>
      <c r="E8" s="161" t="s">
        <v>108</v>
      </c>
      <c r="F8" s="161" t="s">
        <v>109</v>
      </c>
      <c r="G8" s="161" t="s">
        <v>110</v>
      </c>
      <c r="H8" s="179" t="s">
        <v>103</v>
      </c>
      <c r="I8" s="180" t="s">
        <v>102</v>
      </c>
      <c r="J8" s="181" t="s">
        <v>101</v>
      </c>
      <c r="K8" s="182" t="s">
        <v>100</v>
      </c>
      <c r="L8" s="160"/>
      <c r="M8" s="247"/>
      <c r="N8" s="246"/>
    </row>
    <row r="9" spans="1:235" ht="23.25" customHeight="1" x14ac:dyDescent="0.25">
      <c r="A9" s="243" t="s">
        <v>97</v>
      </c>
      <c r="B9" s="244"/>
      <c r="C9" s="244"/>
      <c r="D9" s="244"/>
      <c r="E9" s="244"/>
      <c r="F9" s="244"/>
      <c r="G9" s="244"/>
      <c r="H9" s="244"/>
      <c r="I9" s="244"/>
      <c r="J9" s="244"/>
      <c r="K9" s="244"/>
      <c r="L9" s="244"/>
      <c r="M9" s="244"/>
      <c r="N9" s="244"/>
    </row>
    <row r="10" spans="1:235" ht="31.5" customHeight="1" x14ac:dyDescent="0.25">
      <c r="A10" s="245" t="s">
        <v>96</v>
      </c>
      <c r="B10" s="245"/>
      <c r="C10" s="245"/>
      <c r="D10" s="245"/>
      <c r="E10" s="245"/>
      <c r="F10" s="245"/>
      <c r="G10" s="245"/>
      <c r="H10" s="245"/>
      <c r="I10" s="245"/>
      <c r="J10" s="245"/>
      <c r="K10" s="245"/>
      <c r="L10" s="245"/>
      <c r="M10" s="245"/>
      <c r="N10" s="245"/>
    </row>
    <row r="11" spans="1:235" s="141" customFormat="1" ht="45" customHeight="1" x14ac:dyDescent="0.25">
      <c r="A11" s="221" t="s">
        <v>95</v>
      </c>
      <c r="B11" s="220" t="s">
        <v>94</v>
      </c>
      <c r="C11" s="150" t="s">
        <v>163</v>
      </c>
      <c r="D11" s="151"/>
      <c r="E11" s="151"/>
      <c r="F11" s="162"/>
      <c r="G11" s="151"/>
      <c r="H11" s="233">
        <v>0</v>
      </c>
      <c r="I11" s="233">
        <v>65000</v>
      </c>
      <c r="J11" s="233">
        <v>0</v>
      </c>
      <c r="K11" s="233">
        <v>0</v>
      </c>
      <c r="L11" s="241">
        <f>H11+I11+J11+K11</f>
        <v>65000</v>
      </c>
      <c r="M11" s="251">
        <v>1</v>
      </c>
      <c r="N11" s="230"/>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row>
    <row r="12" spans="1:235" s="141" customFormat="1" ht="43.15" customHeight="1" x14ac:dyDescent="0.25">
      <c r="A12" s="221"/>
      <c r="B12" s="220"/>
      <c r="C12" s="150" t="s">
        <v>164</v>
      </c>
      <c r="D12" s="151"/>
      <c r="E12" s="151"/>
      <c r="F12" s="162"/>
      <c r="G12" s="162"/>
      <c r="H12" s="233"/>
      <c r="I12" s="233"/>
      <c r="J12" s="233"/>
      <c r="K12" s="233"/>
      <c r="L12" s="241"/>
      <c r="M12" s="251"/>
      <c r="N12" s="230"/>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row>
    <row r="13" spans="1:235" s="141" customFormat="1" ht="45.6" customHeight="1" x14ac:dyDescent="0.25">
      <c r="A13" s="221"/>
      <c r="B13" s="220"/>
      <c r="C13" s="150" t="s">
        <v>165</v>
      </c>
      <c r="D13" s="151"/>
      <c r="E13" s="151"/>
      <c r="F13" s="162"/>
      <c r="G13" s="162"/>
      <c r="H13" s="233"/>
      <c r="I13" s="233"/>
      <c r="J13" s="233"/>
      <c r="K13" s="233"/>
      <c r="L13" s="241"/>
      <c r="M13" s="251"/>
      <c r="N13" s="230"/>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row>
    <row r="14" spans="1:235" s="142" customFormat="1" ht="60" x14ac:dyDescent="0.25">
      <c r="A14" s="221" t="s">
        <v>93</v>
      </c>
      <c r="B14" s="220" t="s">
        <v>92</v>
      </c>
      <c r="C14" s="152" t="s">
        <v>112</v>
      </c>
      <c r="D14" s="151"/>
      <c r="E14" s="151"/>
      <c r="F14" s="151"/>
      <c r="G14" s="215"/>
      <c r="H14" s="233">
        <v>24500</v>
      </c>
      <c r="I14" s="233">
        <v>27500</v>
      </c>
      <c r="J14" s="234">
        <v>25000</v>
      </c>
      <c r="K14" s="233">
        <v>0</v>
      </c>
      <c r="L14" s="241">
        <f t="shared" ref="L14" si="0">H14+I14+J14+K14</f>
        <v>77000</v>
      </c>
      <c r="M14" s="251">
        <v>1</v>
      </c>
      <c r="N14" s="230"/>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row>
    <row r="15" spans="1:235" s="142" customFormat="1" ht="45" x14ac:dyDescent="0.25">
      <c r="A15" s="221"/>
      <c r="B15" s="220"/>
      <c r="C15" s="150" t="s">
        <v>173</v>
      </c>
      <c r="D15" s="151"/>
      <c r="E15" s="151"/>
      <c r="F15" s="209"/>
      <c r="G15" s="162"/>
      <c r="H15" s="233"/>
      <c r="I15" s="233"/>
      <c r="J15" s="234"/>
      <c r="K15" s="233"/>
      <c r="L15" s="241"/>
      <c r="M15" s="251"/>
      <c r="N15" s="23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row>
    <row r="16" spans="1:235" s="142" customFormat="1" ht="60" x14ac:dyDescent="0.25">
      <c r="A16" s="221"/>
      <c r="B16" s="220"/>
      <c r="C16" s="150" t="s">
        <v>172</v>
      </c>
      <c r="D16" s="151"/>
      <c r="E16" s="153"/>
      <c r="F16" s="209"/>
      <c r="G16" s="162"/>
      <c r="H16" s="233"/>
      <c r="I16" s="233"/>
      <c r="J16" s="234"/>
      <c r="K16" s="233"/>
      <c r="L16" s="241"/>
      <c r="M16" s="251"/>
      <c r="N16" s="230"/>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row>
    <row r="17" spans="1:235" s="142" customFormat="1" ht="28.15" customHeight="1" x14ac:dyDescent="0.25">
      <c r="A17" s="250" t="s">
        <v>91</v>
      </c>
      <c r="B17" s="249" t="s">
        <v>90</v>
      </c>
      <c r="C17" s="154"/>
      <c r="D17" s="151"/>
      <c r="E17" s="151"/>
      <c r="F17" s="151"/>
      <c r="G17" s="151"/>
      <c r="H17" s="233">
        <v>21000</v>
      </c>
      <c r="I17" s="233">
        <v>0</v>
      </c>
      <c r="J17" s="234">
        <v>15000</v>
      </c>
      <c r="K17" s="233">
        <v>0</v>
      </c>
      <c r="L17" s="241">
        <f>H17+I17+J17+K17</f>
        <v>36000</v>
      </c>
      <c r="M17" s="254">
        <v>1</v>
      </c>
      <c r="N17" s="230"/>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row>
    <row r="18" spans="1:235" s="142" customFormat="1" ht="34.15" customHeight="1" x14ac:dyDescent="0.25">
      <c r="A18" s="250"/>
      <c r="B18" s="249"/>
      <c r="C18" s="154"/>
      <c r="D18" s="151"/>
      <c r="E18" s="151"/>
      <c r="F18" s="151"/>
      <c r="G18" s="151"/>
      <c r="H18" s="233"/>
      <c r="I18" s="233"/>
      <c r="J18" s="234"/>
      <c r="K18" s="233"/>
      <c r="L18" s="241"/>
      <c r="M18" s="254"/>
      <c r="N18" s="23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row>
    <row r="19" spans="1:235" ht="60" x14ac:dyDescent="0.25">
      <c r="A19" s="250"/>
      <c r="B19" s="249"/>
      <c r="C19" s="152" t="s">
        <v>113</v>
      </c>
      <c r="D19" s="151"/>
      <c r="E19" s="151"/>
      <c r="F19" s="151"/>
      <c r="G19" s="151"/>
      <c r="H19" s="233"/>
      <c r="I19" s="233"/>
      <c r="J19" s="234"/>
      <c r="K19" s="233"/>
      <c r="L19" s="241"/>
      <c r="M19" s="254"/>
      <c r="N19" s="230"/>
    </row>
    <row r="20" spans="1:235" ht="33.6" customHeight="1" x14ac:dyDescent="0.25">
      <c r="A20" s="250" t="s">
        <v>89</v>
      </c>
      <c r="B20" s="232" t="s">
        <v>88</v>
      </c>
      <c r="C20" s="155"/>
      <c r="D20" s="151"/>
      <c r="E20" s="151"/>
      <c r="F20" s="151"/>
      <c r="G20" s="151"/>
      <c r="H20" s="233">
        <v>92400</v>
      </c>
      <c r="I20" s="233">
        <v>0</v>
      </c>
      <c r="J20" s="242"/>
      <c r="K20" s="233">
        <v>0</v>
      </c>
      <c r="L20" s="241">
        <f>H20+I20+J20+K20</f>
        <v>92400</v>
      </c>
      <c r="M20" s="255">
        <v>0.7</v>
      </c>
      <c r="N20" s="230"/>
    </row>
    <row r="21" spans="1:235" ht="70.900000000000006" customHeight="1" x14ac:dyDescent="0.25">
      <c r="A21" s="250"/>
      <c r="B21" s="232"/>
      <c r="C21" s="156" t="s">
        <v>87</v>
      </c>
      <c r="D21" s="151"/>
      <c r="E21" s="151"/>
      <c r="F21" s="151"/>
      <c r="G21" s="151"/>
      <c r="H21" s="233"/>
      <c r="I21" s="233"/>
      <c r="J21" s="242"/>
      <c r="K21" s="233"/>
      <c r="L21" s="241"/>
      <c r="M21" s="255"/>
      <c r="N21" s="230"/>
    </row>
    <row r="22" spans="1:235" ht="21.75" customHeight="1" x14ac:dyDescent="0.25">
      <c r="A22" s="218" t="s">
        <v>86</v>
      </c>
      <c r="B22" s="218"/>
      <c r="C22" s="218"/>
      <c r="D22" s="162"/>
      <c r="E22" s="162"/>
      <c r="F22" s="162"/>
      <c r="G22" s="162"/>
      <c r="H22" s="157">
        <f>SUM(H11:H21)</f>
        <v>137900</v>
      </c>
      <c r="I22" s="157">
        <f>SUM(I11:I20)</f>
        <v>92500</v>
      </c>
      <c r="J22" s="157">
        <f>SUM(J11:J21)</f>
        <v>40000</v>
      </c>
      <c r="K22" s="157">
        <f>SUM(K11:K20)</f>
        <v>0</v>
      </c>
      <c r="L22" s="158">
        <f t="shared" ref="L22" si="1">SUM(L11:L21)</f>
        <v>270400</v>
      </c>
      <c r="M22" s="159"/>
      <c r="N22" s="159"/>
    </row>
    <row r="23" spans="1:235" ht="34.5" customHeight="1" x14ac:dyDescent="0.25">
      <c r="A23" s="236" t="s">
        <v>85</v>
      </c>
      <c r="B23" s="237"/>
      <c r="C23" s="237"/>
      <c r="D23" s="237"/>
      <c r="E23" s="237"/>
      <c r="F23" s="237"/>
      <c r="G23" s="237"/>
      <c r="H23" s="237"/>
      <c r="I23" s="237"/>
      <c r="J23" s="237"/>
      <c r="K23" s="237"/>
      <c r="L23" s="237"/>
      <c r="M23" s="237"/>
      <c r="N23" s="237"/>
    </row>
    <row r="24" spans="1:235" ht="32.25" customHeight="1" x14ac:dyDescent="0.25">
      <c r="A24" s="240" t="s">
        <v>84</v>
      </c>
      <c r="B24" s="239" t="s">
        <v>83</v>
      </c>
      <c r="C24" s="150" t="s">
        <v>82</v>
      </c>
      <c r="D24" s="151"/>
      <c r="E24" s="151"/>
      <c r="F24" s="151"/>
      <c r="G24" s="151"/>
      <c r="H24" s="233">
        <v>10500</v>
      </c>
      <c r="I24" s="233">
        <v>21000</v>
      </c>
      <c r="J24" s="234">
        <v>9000</v>
      </c>
      <c r="K24" s="242">
        <v>0</v>
      </c>
      <c r="L24" s="241">
        <f>H24+I24+J24+K24</f>
        <v>40500</v>
      </c>
      <c r="M24" s="251">
        <v>0.5</v>
      </c>
      <c r="N24" s="230"/>
    </row>
    <row r="25" spans="1:235" ht="32.25" customHeight="1" x14ac:dyDescent="0.25">
      <c r="A25" s="240"/>
      <c r="B25" s="239"/>
      <c r="C25" s="150" t="s">
        <v>81</v>
      </c>
      <c r="D25" s="151"/>
      <c r="E25" s="151"/>
      <c r="F25" s="151"/>
      <c r="G25" s="151"/>
      <c r="H25" s="233"/>
      <c r="I25" s="233"/>
      <c r="J25" s="234"/>
      <c r="K25" s="242"/>
      <c r="L25" s="241"/>
      <c r="M25" s="251"/>
      <c r="N25" s="230"/>
    </row>
    <row r="26" spans="1:235" ht="30" customHeight="1" x14ac:dyDescent="0.25">
      <c r="A26" s="240"/>
      <c r="B26" s="239"/>
      <c r="C26" s="155"/>
      <c r="D26" s="151"/>
      <c r="E26" s="151"/>
      <c r="F26" s="151"/>
      <c r="G26" s="151"/>
      <c r="H26" s="233"/>
      <c r="I26" s="233"/>
      <c r="J26" s="234"/>
      <c r="K26" s="242"/>
      <c r="L26" s="241"/>
      <c r="M26" s="251"/>
      <c r="N26" s="230"/>
    </row>
    <row r="27" spans="1:235" x14ac:dyDescent="0.25">
      <c r="A27" s="240" t="s">
        <v>80</v>
      </c>
      <c r="B27" s="239" t="s">
        <v>79</v>
      </c>
      <c r="C27" s="150" t="s">
        <v>171</v>
      </c>
      <c r="D27" s="151"/>
      <c r="E27" s="153"/>
      <c r="F27" s="162"/>
      <c r="G27" s="153"/>
      <c r="H27" s="233">
        <v>7000</v>
      </c>
      <c r="I27" s="233">
        <v>10500</v>
      </c>
      <c r="J27" s="233">
        <v>0</v>
      </c>
      <c r="K27" s="242">
        <v>0</v>
      </c>
      <c r="L27" s="241">
        <f>H27+I27+J27+K27</f>
        <v>17500</v>
      </c>
      <c r="M27" s="251">
        <v>0.5</v>
      </c>
      <c r="N27" s="230"/>
    </row>
    <row r="28" spans="1:235" ht="30" x14ac:dyDescent="0.25">
      <c r="A28" s="240"/>
      <c r="B28" s="239"/>
      <c r="C28" s="150" t="s">
        <v>170</v>
      </c>
      <c r="D28" s="151"/>
      <c r="E28" s="151"/>
      <c r="F28" s="153"/>
      <c r="G28" s="162"/>
      <c r="H28" s="233"/>
      <c r="I28" s="233"/>
      <c r="J28" s="233"/>
      <c r="K28" s="242"/>
      <c r="L28" s="241"/>
      <c r="M28" s="251"/>
      <c r="N28" s="230"/>
    </row>
    <row r="29" spans="1:235" x14ac:dyDescent="0.25">
      <c r="A29" s="240"/>
      <c r="B29" s="239"/>
      <c r="C29" s="163"/>
      <c r="D29" s="151"/>
      <c r="E29" s="151"/>
      <c r="F29" s="151"/>
      <c r="G29" s="153"/>
      <c r="H29" s="233"/>
      <c r="I29" s="233"/>
      <c r="J29" s="233"/>
      <c r="K29" s="242"/>
      <c r="L29" s="241"/>
      <c r="M29" s="251"/>
      <c r="N29" s="230"/>
    </row>
    <row r="30" spans="1:235" ht="60" x14ac:dyDescent="0.25">
      <c r="A30" s="164" t="s">
        <v>78</v>
      </c>
      <c r="B30" s="165" t="s">
        <v>77</v>
      </c>
      <c r="C30" s="152" t="s">
        <v>76</v>
      </c>
      <c r="D30" s="166"/>
      <c r="E30" s="166"/>
      <c r="F30" s="166"/>
      <c r="G30" s="166"/>
      <c r="H30" s="167">
        <v>0</v>
      </c>
      <c r="I30" s="167">
        <v>0</v>
      </c>
      <c r="J30" s="168">
        <v>10000</v>
      </c>
      <c r="K30" s="169">
        <v>0</v>
      </c>
      <c r="L30" s="170">
        <f t="shared" ref="L30:L31" si="2">H30+I30+J30+K30</f>
        <v>10000</v>
      </c>
      <c r="M30" s="171">
        <v>0.2</v>
      </c>
      <c r="N30" s="172"/>
    </row>
    <row r="31" spans="1:235" ht="90" x14ac:dyDescent="0.25">
      <c r="A31" s="173" t="s">
        <v>75</v>
      </c>
      <c r="B31" s="174" t="s">
        <v>74</v>
      </c>
      <c r="C31" s="150" t="s">
        <v>73</v>
      </c>
      <c r="D31" s="166"/>
      <c r="E31" s="166"/>
      <c r="F31" s="166"/>
      <c r="G31" s="166"/>
      <c r="H31" s="167">
        <v>10500</v>
      </c>
      <c r="I31" s="167">
        <v>0</v>
      </c>
      <c r="J31" s="168">
        <v>50000</v>
      </c>
      <c r="K31" s="169">
        <v>0</v>
      </c>
      <c r="L31" s="170">
        <f t="shared" si="2"/>
        <v>60500</v>
      </c>
      <c r="M31" s="171">
        <v>0.5</v>
      </c>
      <c r="N31" s="172"/>
    </row>
    <row r="32" spans="1:235" ht="74.25" customHeight="1" x14ac:dyDescent="0.25">
      <c r="A32" s="231" t="s">
        <v>72</v>
      </c>
      <c r="B32" s="232" t="s">
        <v>71</v>
      </c>
      <c r="C32" s="152" t="s">
        <v>70</v>
      </c>
      <c r="D32" s="166"/>
      <c r="E32" s="166"/>
      <c r="F32" s="166"/>
      <c r="G32" s="166"/>
      <c r="H32" s="233">
        <v>0</v>
      </c>
      <c r="I32" s="233">
        <v>0</v>
      </c>
      <c r="J32" s="234">
        <v>20000</v>
      </c>
      <c r="K32" s="233">
        <v>0</v>
      </c>
      <c r="L32" s="241">
        <f>H32+I32+J32+K32</f>
        <v>20000</v>
      </c>
      <c r="M32" s="251">
        <v>0.3</v>
      </c>
      <c r="N32" s="230"/>
    </row>
    <row r="33" spans="1:14" ht="35.25" customHeight="1" x14ac:dyDescent="0.25">
      <c r="A33" s="231"/>
      <c r="B33" s="232"/>
      <c r="C33" s="152" t="s">
        <v>118</v>
      </c>
      <c r="D33" s="166"/>
      <c r="E33" s="166"/>
      <c r="F33" s="166"/>
      <c r="G33" s="166"/>
      <c r="H33" s="233"/>
      <c r="I33" s="233"/>
      <c r="J33" s="234"/>
      <c r="K33" s="233"/>
      <c r="L33" s="241"/>
      <c r="M33" s="251"/>
      <c r="N33" s="230"/>
    </row>
    <row r="34" spans="1:14" ht="28.5" customHeight="1" x14ac:dyDescent="0.25">
      <c r="A34" s="235" t="s">
        <v>69</v>
      </c>
      <c r="B34" s="235"/>
      <c r="C34" s="235"/>
      <c r="D34" s="159"/>
      <c r="E34" s="159"/>
      <c r="F34" s="159"/>
      <c r="G34" s="159"/>
      <c r="H34" s="177">
        <f>SUM(H24:H33)</f>
        <v>28000</v>
      </c>
      <c r="I34" s="177">
        <f t="shared" ref="I34:L34" si="3">SUM(I24:I33)</f>
        <v>31500</v>
      </c>
      <c r="J34" s="177">
        <f t="shared" si="3"/>
        <v>89000</v>
      </c>
      <c r="K34" s="177">
        <f t="shared" si="3"/>
        <v>0</v>
      </c>
      <c r="L34" s="176">
        <f t="shared" si="3"/>
        <v>148500</v>
      </c>
      <c r="M34" s="159"/>
      <c r="N34" s="159"/>
    </row>
    <row r="35" spans="1:14" ht="37.5" customHeight="1" x14ac:dyDescent="0.25">
      <c r="A35" s="236" t="s">
        <v>68</v>
      </c>
      <c r="B35" s="237"/>
      <c r="C35" s="237"/>
      <c r="D35" s="237"/>
      <c r="E35" s="237"/>
      <c r="F35" s="237"/>
      <c r="G35" s="237"/>
      <c r="H35" s="237"/>
      <c r="I35" s="237"/>
      <c r="J35" s="237"/>
      <c r="K35" s="237"/>
      <c r="L35" s="237"/>
      <c r="M35" s="237"/>
      <c r="N35" s="237"/>
    </row>
    <row r="36" spans="1:14" ht="45" x14ac:dyDescent="0.25">
      <c r="A36" s="240" t="s">
        <v>67</v>
      </c>
      <c r="B36" s="239" t="s">
        <v>66</v>
      </c>
      <c r="C36" s="152" t="s">
        <v>65</v>
      </c>
      <c r="D36" s="166"/>
      <c r="E36" s="166"/>
      <c r="F36" s="166"/>
      <c r="G36" s="166"/>
      <c r="H36" s="233">
        <v>0</v>
      </c>
      <c r="I36" s="233">
        <v>25000</v>
      </c>
      <c r="J36" s="234">
        <v>30000</v>
      </c>
      <c r="K36" s="233">
        <v>0</v>
      </c>
      <c r="L36" s="241">
        <f>H36+I36+J36+K36</f>
        <v>55000</v>
      </c>
      <c r="M36" s="251">
        <v>0.35</v>
      </c>
      <c r="N36" s="230"/>
    </row>
    <row r="37" spans="1:14" ht="59.25" customHeight="1" x14ac:dyDescent="0.25">
      <c r="A37" s="240"/>
      <c r="B37" s="239"/>
      <c r="C37" s="183" t="s">
        <v>174</v>
      </c>
      <c r="D37" s="166"/>
      <c r="E37" s="184"/>
      <c r="F37" s="184"/>
      <c r="G37" s="185"/>
      <c r="H37" s="233"/>
      <c r="I37" s="233"/>
      <c r="J37" s="234"/>
      <c r="K37" s="233"/>
      <c r="L37" s="241"/>
      <c r="M37" s="251"/>
      <c r="N37" s="230"/>
    </row>
    <row r="38" spans="1:14" s="143" customFormat="1" ht="105" x14ac:dyDescent="0.25">
      <c r="A38" s="240" t="s">
        <v>64</v>
      </c>
      <c r="B38" s="239" t="s">
        <v>63</v>
      </c>
      <c r="C38" s="152" t="s">
        <v>62</v>
      </c>
      <c r="D38" s="166"/>
      <c r="E38" s="166"/>
      <c r="F38" s="166"/>
      <c r="G38" s="166"/>
      <c r="H38" s="233">
        <v>17500</v>
      </c>
      <c r="I38" s="233">
        <v>35000</v>
      </c>
      <c r="J38" s="242">
        <v>30000</v>
      </c>
      <c r="K38" s="233">
        <v>0</v>
      </c>
      <c r="L38" s="241">
        <f>H38+I38+J38+K38</f>
        <v>82500</v>
      </c>
      <c r="M38" s="251">
        <v>0.35</v>
      </c>
      <c r="N38" s="230"/>
    </row>
    <row r="39" spans="1:14" s="144" customFormat="1" ht="30" x14ac:dyDescent="0.25">
      <c r="A39" s="240"/>
      <c r="B39" s="239"/>
      <c r="C39" s="183" t="s">
        <v>166</v>
      </c>
      <c r="D39" s="166"/>
      <c r="E39" s="185"/>
      <c r="F39" s="185"/>
      <c r="G39" s="185"/>
      <c r="H39" s="233"/>
      <c r="I39" s="233"/>
      <c r="J39" s="242"/>
      <c r="K39" s="233"/>
      <c r="L39" s="241"/>
      <c r="M39" s="251"/>
      <c r="N39" s="230"/>
    </row>
    <row r="40" spans="1:14" ht="75" x14ac:dyDescent="0.25">
      <c r="A40" s="240" t="s">
        <v>61</v>
      </c>
      <c r="B40" s="222" t="s">
        <v>60</v>
      </c>
      <c r="C40" s="152" t="s">
        <v>59</v>
      </c>
      <c r="D40" s="166"/>
      <c r="E40" s="166"/>
      <c r="F40" s="166"/>
      <c r="G40" s="166"/>
      <c r="H40" s="257">
        <v>0</v>
      </c>
      <c r="I40" s="257">
        <v>15000</v>
      </c>
      <c r="J40" s="259">
        <v>20000</v>
      </c>
      <c r="K40" s="261">
        <v>0</v>
      </c>
      <c r="L40" s="263">
        <f>H40+I40+J40+K40</f>
        <v>35000</v>
      </c>
      <c r="M40" s="265">
        <v>0.35</v>
      </c>
      <c r="N40" s="267"/>
    </row>
    <row r="41" spans="1:14" ht="45" x14ac:dyDescent="0.25">
      <c r="A41" s="240"/>
      <c r="B41" s="223"/>
      <c r="C41" s="150" t="s">
        <v>175</v>
      </c>
      <c r="D41" s="166"/>
      <c r="E41" s="166"/>
      <c r="F41" s="166"/>
      <c r="G41" s="191"/>
      <c r="H41" s="258"/>
      <c r="I41" s="258"/>
      <c r="J41" s="260"/>
      <c r="K41" s="262"/>
      <c r="L41" s="264"/>
      <c r="M41" s="266"/>
      <c r="N41" s="268"/>
    </row>
    <row r="42" spans="1:14" ht="45" x14ac:dyDescent="0.25">
      <c r="A42" s="173" t="s">
        <v>58</v>
      </c>
      <c r="B42" s="174" t="s">
        <v>57</v>
      </c>
      <c r="C42" s="150" t="s">
        <v>167</v>
      </c>
      <c r="D42" s="151"/>
      <c r="E42" s="209"/>
      <c r="F42" s="209"/>
      <c r="G42" s="209"/>
      <c r="H42" s="167">
        <v>0</v>
      </c>
      <c r="I42" s="167">
        <v>37000</v>
      </c>
      <c r="J42" s="167">
        <v>0</v>
      </c>
      <c r="K42" s="167">
        <v>0</v>
      </c>
      <c r="L42" s="170">
        <f>H42+I42+J42+K42</f>
        <v>37000</v>
      </c>
      <c r="M42" s="171">
        <v>0.5</v>
      </c>
      <c r="N42" s="172"/>
    </row>
    <row r="43" spans="1:14" ht="39" customHeight="1" x14ac:dyDescent="0.25">
      <c r="A43" s="218" t="s">
        <v>56</v>
      </c>
      <c r="B43" s="218"/>
      <c r="C43" s="218"/>
      <c r="D43" s="159"/>
      <c r="E43" s="159"/>
      <c r="F43" s="159"/>
      <c r="G43" s="159"/>
      <c r="H43" s="187">
        <f>SUM(H36:H42)</f>
        <v>17500</v>
      </c>
      <c r="I43" s="187">
        <f>SUM(I36:I42)</f>
        <v>112000</v>
      </c>
      <c r="J43" s="187">
        <f>SUM(J36:J42)</f>
        <v>80000</v>
      </c>
      <c r="K43" s="187">
        <f t="shared" ref="K43:L43" si="4">SUM(K36:K42)</f>
        <v>0</v>
      </c>
      <c r="L43" s="188">
        <f t="shared" si="4"/>
        <v>209500</v>
      </c>
      <c r="M43" s="186"/>
      <c r="N43" s="186"/>
    </row>
    <row r="44" spans="1:14" ht="33" customHeight="1" x14ac:dyDescent="0.25">
      <c r="A44" s="218" t="s">
        <v>55</v>
      </c>
      <c r="B44" s="218"/>
      <c r="C44" s="218"/>
      <c r="D44" s="159"/>
      <c r="E44" s="159"/>
      <c r="F44" s="159"/>
      <c r="G44" s="159"/>
      <c r="H44" s="189">
        <f>H22+H34+H43</f>
        <v>183400</v>
      </c>
      <c r="I44" s="189">
        <f>I22+I34+I43</f>
        <v>236000</v>
      </c>
      <c r="J44" s="189">
        <f>J22+J34+J43</f>
        <v>209000</v>
      </c>
      <c r="K44" s="189">
        <f t="shared" ref="K44:L44" si="5">K22+K34+K43</f>
        <v>0</v>
      </c>
      <c r="L44" s="190">
        <f t="shared" si="5"/>
        <v>628400</v>
      </c>
      <c r="M44" s="186"/>
      <c r="N44" s="186"/>
    </row>
    <row r="45" spans="1:14" ht="39.75" customHeight="1" x14ac:dyDescent="0.25">
      <c r="A45" s="238" t="s">
        <v>54</v>
      </c>
      <c r="B45" s="238"/>
      <c r="C45" s="238"/>
      <c r="D45" s="238"/>
      <c r="E45" s="238"/>
      <c r="F45" s="238"/>
      <c r="G45" s="238"/>
      <c r="H45" s="238"/>
      <c r="I45" s="238"/>
      <c r="J45" s="238"/>
      <c r="K45" s="238"/>
      <c r="L45" s="238"/>
      <c r="M45" s="238"/>
      <c r="N45" s="238"/>
    </row>
    <row r="46" spans="1:14" ht="34.5" customHeight="1" x14ac:dyDescent="0.25">
      <c r="A46" s="219" t="s">
        <v>53</v>
      </c>
      <c r="B46" s="219"/>
      <c r="C46" s="219"/>
      <c r="D46" s="219"/>
      <c r="E46" s="219"/>
      <c r="F46" s="219"/>
      <c r="G46" s="219"/>
      <c r="H46" s="219"/>
      <c r="I46" s="219"/>
      <c r="J46" s="219"/>
      <c r="K46" s="219"/>
      <c r="L46" s="219"/>
      <c r="M46" s="219"/>
      <c r="N46" s="219"/>
    </row>
    <row r="47" spans="1:14" ht="81" customHeight="1" x14ac:dyDescent="0.25">
      <c r="A47" s="221" t="s">
        <v>52</v>
      </c>
      <c r="B47" s="220" t="s">
        <v>51</v>
      </c>
      <c r="C47" s="152" t="s">
        <v>50</v>
      </c>
      <c r="D47" s="166"/>
      <c r="E47" s="166"/>
      <c r="F47" s="166"/>
      <c r="G47" s="166"/>
      <c r="H47" s="233">
        <v>0</v>
      </c>
      <c r="I47" s="233">
        <v>52500</v>
      </c>
      <c r="J47" s="242">
        <v>50000</v>
      </c>
      <c r="K47" s="233">
        <v>0</v>
      </c>
      <c r="L47" s="241">
        <f>H47+I47+J47+K47</f>
        <v>102500</v>
      </c>
      <c r="M47" s="251">
        <v>0.5</v>
      </c>
      <c r="N47" s="230"/>
    </row>
    <row r="48" spans="1:14" ht="38.25" customHeight="1" x14ac:dyDescent="0.25">
      <c r="A48" s="221"/>
      <c r="B48" s="220"/>
      <c r="C48" s="152" t="s">
        <v>49</v>
      </c>
      <c r="D48" s="166"/>
      <c r="E48" s="166"/>
      <c r="F48" s="166"/>
      <c r="G48" s="166"/>
      <c r="H48" s="233"/>
      <c r="I48" s="233"/>
      <c r="J48" s="242"/>
      <c r="K48" s="233"/>
      <c r="L48" s="241"/>
      <c r="M48" s="251"/>
      <c r="N48" s="230"/>
    </row>
    <row r="49" spans="1:14" ht="38.25" customHeight="1" x14ac:dyDescent="0.25">
      <c r="A49" s="221"/>
      <c r="B49" s="220"/>
      <c r="C49" s="183" t="s">
        <v>130</v>
      </c>
      <c r="D49" s="166"/>
      <c r="E49" s="191"/>
      <c r="F49" s="166"/>
      <c r="G49" s="166"/>
      <c r="H49" s="233"/>
      <c r="I49" s="233"/>
      <c r="J49" s="242"/>
      <c r="K49" s="233"/>
      <c r="L49" s="241"/>
      <c r="M49" s="251"/>
      <c r="N49" s="230"/>
    </row>
    <row r="50" spans="1:14" ht="80.45" customHeight="1" x14ac:dyDescent="0.25">
      <c r="A50" s="221"/>
      <c r="B50" s="220"/>
      <c r="C50" s="183" t="s">
        <v>131</v>
      </c>
      <c r="D50" s="166"/>
      <c r="E50" s="191"/>
      <c r="F50" s="166"/>
      <c r="G50" s="166"/>
      <c r="H50" s="233"/>
      <c r="I50" s="233"/>
      <c r="J50" s="242"/>
      <c r="K50" s="233"/>
      <c r="L50" s="241"/>
      <c r="M50" s="251"/>
      <c r="N50" s="230"/>
    </row>
    <row r="51" spans="1:14" ht="45" customHeight="1" x14ac:dyDescent="0.25">
      <c r="A51" s="221"/>
      <c r="B51" s="220"/>
      <c r="C51" s="183" t="s">
        <v>141</v>
      </c>
      <c r="D51" s="166"/>
      <c r="E51" s="191"/>
      <c r="F51" s="191"/>
      <c r="G51" s="191"/>
      <c r="H51" s="233"/>
      <c r="I51" s="233"/>
      <c r="J51" s="242"/>
      <c r="K51" s="233"/>
      <c r="L51" s="241"/>
      <c r="M51" s="251"/>
      <c r="N51" s="230"/>
    </row>
    <row r="52" spans="1:14" ht="90" customHeight="1" x14ac:dyDescent="0.25">
      <c r="A52" s="221" t="s">
        <v>48</v>
      </c>
      <c r="B52" s="220" t="s">
        <v>47</v>
      </c>
      <c r="C52" s="152" t="s">
        <v>46</v>
      </c>
      <c r="D52" s="166"/>
      <c r="E52" s="166"/>
      <c r="F52" s="166"/>
      <c r="G52" s="166"/>
      <c r="H52" s="233">
        <v>0</v>
      </c>
      <c r="I52" s="233">
        <v>52500</v>
      </c>
      <c r="J52" s="242">
        <v>50000</v>
      </c>
      <c r="K52" s="242">
        <v>0</v>
      </c>
      <c r="L52" s="241">
        <f>H52+I52+J52+K52</f>
        <v>102500</v>
      </c>
      <c r="M52" s="251">
        <v>0.5</v>
      </c>
      <c r="N52" s="230"/>
    </row>
    <row r="53" spans="1:14" ht="36" customHeight="1" x14ac:dyDescent="0.25">
      <c r="A53" s="221"/>
      <c r="B53" s="220"/>
      <c r="C53" s="152" t="s">
        <v>45</v>
      </c>
      <c r="D53" s="166"/>
      <c r="E53" s="166"/>
      <c r="F53" s="166"/>
      <c r="G53" s="166"/>
      <c r="H53" s="233"/>
      <c r="I53" s="233"/>
      <c r="J53" s="242"/>
      <c r="K53" s="242"/>
      <c r="L53" s="241"/>
      <c r="M53" s="251"/>
      <c r="N53" s="230"/>
    </row>
    <row r="54" spans="1:14" ht="58.9" customHeight="1" x14ac:dyDescent="0.25">
      <c r="A54" s="221"/>
      <c r="B54" s="220"/>
      <c r="C54" s="183" t="s">
        <v>133</v>
      </c>
      <c r="D54" s="166"/>
      <c r="E54" s="191"/>
      <c r="F54" s="166"/>
      <c r="G54" s="166"/>
      <c r="H54" s="233"/>
      <c r="I54" s="233"/>
      <c r="J54" s="242"/>
      <c r="K54" s="242"/>
      <c r="L54" s="241"/>
      <c r="M54" s="251"/>
      <c r="N54" s="230"/>
    </row>
    <row r="55" spans="1:14" ht="91.9" customHeight="1" x14ac:dyDescent="0.25">
      <c r="A55" s="221"/>
      <c r="B55" s="220"/>
      <c r="C55" s="183" t="s">
        <v>132</v>
      </c>
      <c r="D55" s="166"/>
      <c r="E55" s="191"/>
      <c r="F55" s="166"/>
      <c r="G55" s="166"/>
      <c r="H55" s="233"/>
      <c r="I55" s="233"/>
      <c r="J55" s="242"/>
      <c r="K55" s="242"/>
      <c r="L55" s="241"/>
      <c r="M55" s="251"/>
      <c r="N55" s="230"/>
    </row>
    <row r="56" spans="1:14" ht="36" customHeight="1" x14ac:dyDescent="0.25">
      <c r="A56" s="221"/>
      <c r="B56" s="220"/>
      <c r="C56" s="183" t="s">
        <v>168</v>
      </c>
      <c r="D56" s="166"/>
      <c r="E56" s="191"/>
      <c r="F56" s="191"/>
      <c r="G56" s="191"/>
      <c r="H56" s="233"/>
      <c r="I56" s="233"/>
      <c r="J56" s="242"/>
      <c r="K56" s="242"/>
      <c r="L56" s="241"/>
      <c r="M56" s="251"/>
      <c r="N56" s="230"/>
    </row>
    <row r="57" spans="1:14" ht="63" customHeight="1" x14ac:dyDescent="0.25">
      <c r="A57" s="221" t="s">
        <v>44</v>
      </c>
      <c r="B57" s="220" t="s">
        <v>43</v>
      </c>
      <c r="C57" s="150" t="s">
        <v>120</v>
      </c>
      <c r="D57" s="166"/>
      <c r="E57" s="166"/>
      <c r="F57" s="191"/>
      <c r="G57" s="166"/>
      <c r="H57" s="233">
        <v>10500</v>
      </c>
      <c r="I57" s="233">
        <v>25000</v>
      </c>
      <c r="J57" s="276"/>
      <c r="K57" s="233">
        <v>0</v>
      </c>
      <c r="L57" s="241">
        <f>H57+I57+J57+K57</f>
        <v>35500</v>
      </c>
      <c r="M57" s="251">
        <v>0.5</v>
      </c>
      <c r="N57" s="230"/>
    </row>
    <row r="58" spans="1:14" x14ac:dyDescent="0.25">
      <c r="A58" s="221"/>
      <c r="B58" s="220"/>
      <c r="C58" s="150" t="s">
        <v>135</v>
      </c>
      <c r="D58" s="166"/>
      <c r="E58" s="191"/>
      <c r="F58" s="191"/>
      <c r="G58" s="191"/>
      <c r="H58" s="233"/>
      <c r="I58" s="233"/>
      <c r="J58" s="276"/>
      <c r="K58" s="233"/>
      <c r="L58" s="241"/>
      <c r="M58" s="251"/>
      <c r="N58" s="230"/>
    </row>
    <row r="59" spans="1:14" ht="87" customHeight="1" x14ac:dyDescent="0.25">
      <c r="A59" s="224" t="s">
        <v>42</v>
      </c>
      <c r="B59" s="227" t="s">
        <v>41</v>
      </c>
      <c r="C59" s="152" t="s">
        <v>40</v>
      </c>
      <c r="D59" s="166"/>
      <c r="E59" s="166"/>
      <c r="F59" s="166"/>
      <c r="G59" s="166"/>
      <c r="H59" s="257">
        <v>0</v>
      </c>
      <c r="I59" s="257">
        <v>40000</v>
      </c>
      <c r="J59" s="270">
        <v>43000</v>
      </c>
      <c r="K59" s="257">
        <v>0</v>
      </c>
      <c r="L59" s="263">
        <f>H59+I59+J59+K59</f>
        <v>83000</v>
      </c>
      <c r="M59" s="265">
        <v>1</v>
      </c>
      <c r="N59" s="267"/>
    </row>
    <row r="60" spans="1:14" ht="74.25" customHeight="1" x14ac:dyDescent="0.25">
      <c r="A60" s="225"/>
      <c r="B60" s="228"/>
      <c r="C60" s="152" t="s">
        <v>39</v>
      </c>
      <c r="D60" s="166"/>
      <c r="E60" s="166"/>
      <c r="F60" s="166"/>
      <c r="G60" s="166"/>
      <c r="H60" s="269"/>
      <c r="I60" s="269"/>
      <c r="J60" s="271"/>
      <c r="K60" s="269"/>
      <c r="L60" s="273"/>
      <c r="M60" s="274"/>
      <c r="N60" s="275"/>
    </row>
    <row r="61" spans="1:14" ht="34.5" customHeight="1" x14ac:dyDescent="0.25">
      <c r="A61" s="225"/>
      <c r="B61" s="228"/>
      <c r="C61" s="193" t="s">
        <v>38</v>
      </c>
      <c r="D61" s="166"/>
      <c r="E61" s="166"/>
      <c r="F61" s="166"/>
      <c r="G61" s="166"/>
      <c r="H61" s="269"/>
      <c r="I61" s="269"/>
      <c r="J61" s="271"/>
      <c r="K61" s="269"/>
      <c r="L61" s="273"/>
      <c r="M61" s="274"/>
      <c r="N61" s="275"/>
    </row>
    <row r="62" spans="1:14" ht="34.5" customHeight="1" x14ac:dyDescent="0.25">
      <c r="A62" s="225"/>
      <c r="B62" s="228"/>
      <c r="C62" s="152" t="s">
        <v>37</v>
      </c>
      <c r="D62" s="166"/>
      <c r="E62" s="166"/>
      <c r="F62" s="166"/>
      <c r="G62" s="166"/>
      <c r="H62" s="269"/>
      <c r="I62" s="269"/>
      <c r="J62" s="271"/>
      <c r="K62" s="269"/>
      <c r="L62" s="273"/>
      <c r="M62" s="274"/>
      <c r="N62" s="275"/>
    </row>
    <row r="63" spans="1:14" ht="48.6" customHeight="1" x14ac:dyDescent="0.25">
      <c r="A63" s="225"/>
      <c r="B63" s="228"/>
      <c r="C63" s="183" t="s">
        <v>134</v>
      </c>
      <c r="D63" s="166"/>
      <c r="E63" s="166"/>
      <c r="F63" s="191"/>
      <c r="G63" s="166"/>
      <c r="H63" s="269"/>
      <c r="I63" s="269"/>
      <c r="J63" s="271"/>
      <c r="K63" s="269"/>
      <c r="L63" s="273"/>
      <c r="M63" s="274"/>
      <c r="N63" s="275"/>
    </row>
    <row r="64" spans="1:14" ht="34.5" customHeight="1" x14ac:dyDescent="0.25">
      <c r="A64" s="225"/>
      <c r="B64" s="228"/>
      <c r="C64" s="150" t="s">
        <v>140</v>
      </c>
      <c r="D64" s="166"/>
      <c r="E64" s="191"/>
      <c r="F64" s="191"/>
      <c r="G64" s="191"/>
      <c r="H64" s="269"/>
      <c r="I64" s="269"/>
      <c r="J64" s="271"/>
      <c r="K64" s="269"/>
      <c r="L64" s="273"/>
      <c r="M64" s="274"/>
      <c r="N64" s="275"/>
    </row>
    <row r="65" spans="1:14" ht="60" x14ac:dyDescent="0.25">
      <c r="A65" s="226"/>
      <c r="B65" s="229"/>
      <c r="C65" s="150" t="s">
        <v>176</v>
      </c>
      <c r="D65" s="166"/>
      <c r="E65" s="184"/>
      <c r="F65" s="184"/>
      <c r="G65" s="191"/>
      <c r="H65" s="258"/>
      <c r="I65" s="258"/>
      <c r="J65" s="272"/>
      <c r="K65" s="258"/>
      <c r="L65" s="264"/>
      <c r="M65" s="266"/>
      <c r="N65" s="268"/>
    </row>
    <row r="66" spans="1:14" ht="30" customHeight="1" x14ac:dyDescent="0.25">
      <c r="A66" s="218" t="s">
        <v>36</v>
      </c>
      <c r="B66" s="218"/>
      <c r="C66" s="218"/>
      <c r="D66" s="159"/>
      <c r="E66" s="159"/>
      <c r="F66" s="159"/>
      <c r="G66" s="159"/>
      <c r="H66" s="187">
        <f>SUM(H47:H64)</f>
        <v>10500</v>
      </c>
      <c r="I66" s="187">
        <f>SUM(I47:I64)</f>
        <v>170000</v>
      </c>
      <c r="J66" s="187">
        <f>SUM(J47:J64)</f>
        <v>143000</v>
      </c>
      <c r="K66" s="187">
        <f>SUM(K47:K64)</f>
        <v>0</v>
      </c>
      <c r="L66" s="187">
        <f>SUM(L47:L64)</f>
        <v>323500</v>
      </c>
      <c r="M66" s="162"/>
      <c r="N66" s="162"/>
    </row>
    <row r="67" spans="1:14" ht="42.75" customHeight="1" x14ac:dyDescent="0.25">
      <c r="A67" s="238" t="s">
        <v>35</v>
      </c>
      <c r="B67" s="238"/>
      <c r="C67" s="238"/>
      <c r="D67" s="238"/>
      <c r="E67" s="238"/>
      <c r="F67" s="238"/>
      <c r="G67" s="238"/>
      <c r="H67" s="238"/>
      <c r="I67" s="238"/>
      <c r="J67" s="238"/>
      <c r="K67" s="238"/>
      <c r="L67" s="238"/>
      <c r="M67" s="238"/>
      <c r="N67" s="238"/>
    </row>
    <row r="68" spans="1:14" ht="120" x14ac:dyDescent="0.25">
      <c r="A68" s="221" t="s">
        <v>34</v>
      </c>
      <c r="B68" s="220" t="s">
        <v>33</v>
      </c>
      <c r="C68" s="152" t="s">
        <v>116</v>
      </c>
      <c r="D68" s="186"/>
      <c r="E68" s="186"/>
      <c r="F68" s="186"/>
      <c r="G68" s="216"/>
      <c r="H68" s="242">
        <v>0</v>
      </c>
      <c r="I68" s="234">
        <v>25000</v>
      </c>
      <c r="J68" s="234">
        <v>24000</v>
      </c>
      <c r="K68" s="233">
        <v>0</v>
      </c>
      <c r="L68" s="241">
        <f>H68+I68+J68+K68</f>
        <v>49000</v>
      </c>
      <c r="M68" s="256">
        <v>1</v>
      </c>
      <c r="N68" s="230"/>
    </row>
    <row r="69" spans="1:14" ht="30" x14ac:dyDescent="0.25">
      <c r="A69" s="221"/>
      <c r="B69" s="220"/>
      <c r="C69" s="150" t="s">
        <v>119</v>
      </c>
      <c r="D69" s="186"/>
      <c r="E69" s="191"/>
      <c r="F69" s="186"/>
      <c r="G69" s="186"/>
      <c r="H69" s="242"/>
      <c r="I69" s="234"/>
      <c r="J69" s="234"/>
      <c r="K69" s="233"/>
      <c r="L69" s="241"/>
      <c r="M69" s="256"/>
      <c r="N69" s="230"/>
    </row>
    <row r="70" spans="1:14" ht="45" x14ac:dyDescent="0.25">
      <c r="A70" s="221"/>
      <c r="B70" s="220"/>
      <c r="C70" s="150" t="s">
        <v>121</v>
      </c>
      <c r="D70" s="186"/>
      <c r="E70" s="191"/>
      <c r="F70" s="186"/>
      <c r="G70" s="186"/>
      <c r="H70" s="242"/>
      <c r="I70" s="234"/>
      <c r="J70" s="234"/>
      <c r="K70" s="233"/>
      <c r="L70" s="241"/>
      <c r="M70" s="256"/>
      <c r="N70" s="230"/>
    </row>
    <row r="71" spans="1:14" ht="30" x14ac:dyDescent="0.25">
      <c r="A71" s="221"/>
      <c r="B71" s="220"/>
      <c r="C71" s="150" t="s">
        <v>169</v>
      </c>
      <c r="D71" s="186"/>
      <c r="E71" s="191"/>
      <c r="F71" s="191"/>
      <c r="G71" s="191"/>
      <c r="H71" s="242"/>
      <c r="I71" s="234"/>
      <c r="J71" s="234"/>
      <c r="K71" s="233"/>
      <c r="L71" s="241"/>
      <c r="M71" s="256"/>
      <c r="N71" s="230"/>
    </row>
    <row r="72" spans="1:14" ht="30" x14ac:dyDescent="0.25">
      <c r="A72" s="221" t="s">
        <v>32</v>
      </c>
      <c r="B72" s="220" t="s">
        <v>31</v>
      </c>
      <c r="C72" s="217" t="s">
        <v>178</v>
      </c>
      <c r="D72" s="192"/>
      <c r="E72" s="192"/>
      <c r="F72" s="210"/>
      <c r="G72" s="210"/>
      <c r="H72" s="233">
        <v>0</v>
      </c>
      <c r="I72" s="233">
        <v>35000</v>
      </c>
      <c r="J72" s="234">
        <v>40000</v>
      </c>
      <c r="K72" s="233">
        <v>0</v>
      </c>
      <c r="L72" s="241">
        <f>H72+I72+J72+K72</f>
        <v>75000</v>
      </c>
      <c r="M72" s="256">
        <v>0.3</v>
      </c>
      <c r="N72" s="230"/>
    </row>
    <row r="73" spans="1:14" ht="45" x14ac:dyDescent="0.25">
      <c r="A73" s="221"/>
      <c r="B73" s="220"/>
      <c r="C73" s="217" t="s">
        <v>177</v>
      </c>
      <c r="D73" s="192"/>
      <c r="E73" s="192"/>
      <c r="F73" s="210"/>
      <c r="G73" s="210"/>
      <c r="H73" s="233"/>
      <c r="I73" s="233"/>
      <c r="J73" s="234"/>
      <c r="K73" s="233"/>
      <c r="L73" s="241"/>
      <c r="M73" s="256"/>
      <c r="N73" s="230"/>
    </row>
    <row r="74" spans="1:14" ht="45" x14ac:dyDescent="0.25">
      <c r="A74" s="221"/>
      <c r="B74" s="220"/>
      <c r="C74" s="150" t="s">
        <v>30</v>
      </c>
      <c r="D74" s="166"/>
      <c r="E74" s="166"/>
      <c r="F74" s="166"/>
      <c r="G74" s="191"/>
      <c r="H74" s="233"/>
      <c r="I74" s="233"/>
      <c r="J74" s="234"/>
      <c r="K74" s="233"/>
      <c r="L74" s="241"/>
      <c r="M74" s="256"/>
      <c r="N74" s="230"/>
    </row>
    <row r="75" spans="1:14" ht="45" x14ac:dyDescent="0.25">
      <c r="A75" s="221" t="s">
        <v>29</v>
      </c>
      <c r="B75" s="220" t="s">
        <v>28</v>
      </c>
      <c r="C75" s="152" t="s">
        <v>114</v>
      </c>
      <c r="D75" s="151"/>
      <c r="E75" s="151"/>
      <c r="F75" s="151"/>
      <c r="G75" s="151"/>
      <c r="H75" s="233">
        <v>0</v>
      </c>
      <c r="I75" s="233">
        <v>35000</v>
      </c>
      <c r="J75" s="234">
        <v>10000</v>
      </c>
      <c r="K75" s="233">
        <v>0</v>
      </c>
      <c r="L75" s="241">
        <f>H75+I75+J75+K75</f>
        <v>45000</v>
      </c>
      <c r="M75" s="256">
        <v>1</v>
      </c>
      <c r="N75" s="230"/>
    </row>
    <row r="76" spans="1:14" ht="30" x14ac:dyDescent="0.25">
      <c r="A76" s="221"/>
      <c r="B76" s="220"/>
      <c r="C76" s="183" t="s">
        <v>137</v>
      </c>
      <c r="D76" s="151"/>
      <c r="E76" s="151"/>
      <c r="F76" s="194"/>
      <c r="G76" s="151"/>
      <c r="H76" s="233"/>
      <c r="I76" s="233"/>
      <c r="J76" s="234"/>
      <c r="K76" s="233"/>
      <c r="L76" s="241"/>
      <c r="M76" s="256"/>
      <c r="N76" s="230"/>
    </row>
    <row r="77" spans="1:14" ht="30" x14ac:dyDescent="0.25">
      <c r="A77" s="221"/>
      <c r="B77" s="220"/>
      <c r="C77" s="183" t="s">
        <v>136</v>
      </c>
      <c r="D77" s="151"/>
      <c r="E77" s="151"/>
      <c r="F77" s="151"/>
      <c r="G77" s="194"/>
      <c r="H77" s="233"/>
      <c r="I77" s="233"/>
      <c r="J77" s="234"/>
      <c r="K77" s="233"/>
      <c r="L77" s="241"/>
      <c r="M77" s="256"/>
      <c r="N77" s="230"/>
    </row>
    <row r="78" spans="1:14" ht="45" x14ac:dyDescent="0.25">
      <c r="A78" s="221"/>
      <c r="B78" s="220"/>
      <c r="C78" s="183" t="s">
        <v>138</v>
      </c>
      <c r="D78" s="151"/>
      <c r="E78" s="151"/>
      <c r="F78" s="151"/>
      <c r="G78" s="194"/>
      <c r="H78" s="233"/>
      <c r="I78" s="233"/>
      <c r="J78" s="234"/>
      <c r="K78" s="233"/>
      <c r="L78" s="241"/>
      <c r="M78" s="256"/>
      <c r="N78" s="230"/>
    </row>
    <row r="79" spans="1:14" ht="47.45" customHeight="1" x14ac:dyDescent="0.25">
      <c r="A79" s="221" t="s">
        <v>27</v>
      </c>
      <c r="B79" s="220" t="s">
        <v>26</v>
      </c>
      <c r="C79" s="181" t="s">
        <v>115</v>
      </c>
      <c r="D79" s="151"/>
      <c r="E79" s="151"/>
      <c r="F79" s="151"/>
      <c r="G79" s="151"/>
      <c r="H79" s="233">
        <v>0</v>
      </c>
      <c r="I79" s="233">
        <v>28000</v>
      </c>
      <c r="J79" s="234">
        <v>46000</v>
      </c>
      <c r="K79" s="233">
        <v>0</v>
      </c>
      <c r="L79" s="241">
        <f>H79+I79+J79+K79</f>
        <v>74000</v>
      </c>
      <c r="M79" s="251">
        <v>1</v>
      </c>
      <c r="N79" s="230"/>
    </row>
    <row r="80" spans="1:14" x14ac:dyDescent="0.25">
      <c r="A80" s="221"/>
      <c r="B80" s="220"/>
      <c r="C80" s="183" t="s">
        <v>139</v>
      </c>
      <c r="D80" s="151"/>
      <c r="E80" s="194"/>
      <c r="F80" s="194"/>
      <c r="G80" s="194"/>
      <c r="H80" s="233"/>
      <c r="I80" s="233"/>
      <c r="J80" s="234"/>
      <c r="K80" s="233"/>
      <c r="L80" s="241"/>
      <c r="M80" s="251"/>
      <c r="N80" s="230"/>
    </row>
    <row r="81" spans="1:65" ht="30.75" customHeight="1" x14ac:dyDescent="0.25">
      <c r="A81" s="218" t="s">
        <v>25</v>
      </c>
      <c r="B81" s="218"/>
      <c r="C81" s="218"/>
      <c r="D81" s="159"/>
      <c r="E81" s="159"/>
      <c r="F81" s="159"/>
      <c r="G81" s="159"/>
      <c r="H81" s="187">
        <f>SUM(H68:H80)</f>
        <v>0</v>
      </c>
      <c r="I81" s="187">
        <f>SUM(I68:I80)</f>
        <v>123000</v>
      </c>
      <c r="J81" s="187">
        <f>SUM(J68:J80)</f>
        <v>120000</v>
      </c>
      <c r="K81" s="187">
        <f>SUM(K68:K80)</f>
        <v>0</v>
      </c>
      <c r="L81" s="188">
        <f>SUM(L68:L80)</f>
        <v>243000</v>
      </c>
      <c r="M81" s="162"/>
      <c r="N81" s="162"/>
    </row>
    <row r="82" spans="1:65" ht="30.75" customHeight="1" x14ac:dyDescent="0.25">
      <c r="A82" s="218" t="s">
        <v>24</v>
      </c>
      <c r="B82" s="218"/>
      <c r="C82" s="218"/>
      <c r="D82" s="159"/>
      <c r="E82" s="159"/>
      <c r="F82" s="159"/>
      <c r="G82" s="159"/>
      <c r="H82" s="189">
        <f>H66+H81</f>
        <v>10500</v>
      </c>
      <c r="I82" s="189">
        <f>I66+I81</f>
        <v>293000</v>
      </c>
      <c r="J82" s="189">
        <f>J66+J81</f>
        <v>263000</v>
      </c>
      <c r="K82" s="189">
        <f>K66+K81</f>
        <v>0</v>
      </c>
      <c r="L82" s="190">
        <f>L66+L81</f>
        <v>566500</v>
      </c>
      <c r="M82" s="162"/>
      <c r="N82" s="162"/>
    </row>
    <row r="83" spans="1:65" ht="25.5" customHeight="1" x14ac:dyDescent="0.25">
      <c r="A83" s="219" t="s">
        <v>23</v>
      </c>
      <c r="B83" s="219"/>
      <c r="C83" s="219"/>
      <c r="D83" s="219"/>
      <c r="E83" s="219"/>
      <c r="F83" s="219"/>
      <c r="G83" s="219"/>
      <c r="H83" s="219"/>
      <c r="I83" s="219"/>
      <c r="J83" s="219"/>
      <c r="K83" s="219"/>
      <c r="L83" s="219"/>
      <c r="M83" s="219"/>
      <c r="N83" s="219"/>
    </row>
    <row r="84" spans="1:65" ht="25.5" customHeight="1" x14ac:dyDescent="0.25">
      <c r="A84" s="219" t="s">
        <v>22</v>
      </c>
      <c r="B84" s="219"/>
      <c r="C84" s="219"/>
      <c r="D84" s="219"/>
      <c r="E84" s="219"/>
      <c r="F84" s="219"/>
      <c r="G84" s="219"/>
      <c r="H84" s="219"/>
      <c r="I84" s="219"/>
      <c r="J84" s="219"/>
      <c r="K84" s="219"/>
      <c r="L84" s="219"/>
      <c r="M84" s="219"/>
      <c r="N84" s="219"/>
    </row>
    <row r="85" spans="1:65" s="141" customFormat="1" ht="43.5" customHeight="1" x14ac:dyDescent="0.25">
      <c r="A85" s="166" t="s">
        <v>21</v>
      </c>
      <c r="B85" s="166" t="s">
        <v>20</v>
      </c>
      <c r="C85" s="151" t="s">
        <v>124</v>
      </c>
      <c r="D85" s="151"/>
      <c r="E85" s="151"/>
      <c r="F85" s="151"/>
      <c r="G85" s="151"/>
      <c r="H85" s="167">
        <v>0</v>
      </c>
      <c r="I85" s="167">
        <v>0</v>
      </c>
      <c r="J85" s="167">
        <v>0</v>
      </c>
      <c r="K85" s="167">
        <v>539000</v>
      </c>
      <c r="L85" s="195">
        <f>H85+I85+J85+K85</f>
        <v>539000</v>
      </c>
      <c r="M85" s="196">
        <v>0.3</v>
      </c>
      <c r="N85" s="186"/>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row>
    <row r="86" spans="1:65" ht="18.75" customHeight="1" x14ac:dyDescent="0.25">
      <c r="A86" s="219" t="s">
        <v>19</v>
      </c>
      <c r="B86" s="219"/>
      <c r="C86" s="219"/>
      <c r="D86" s="219"/>
      <c r="E86" s="219"/>
      <c r="F86" s="219"/>
      <c r="G86" s="219"/>
      <c r="H86" s="219"/>
      <c r="I86" s="219"/>
      <c r="J86" s="219"/>
      <c r="K86" s="219"/>
      <c r="L86" s="219"/>
      <c r="M86" s="219"/>
      <c r="N86" s="219"/>
    </row>
    <row r="87" spans="1:65" ht="27.75" customHeight="1" x14ac:dyDescent="0.25">
      <c r="A87" s="166" t="s">
        <v>18</v>
      </c>
      <c r="B87" s="197" t="s">
        <v>123</v>
      </c>
      <c r="C87" s="151" t="s">
        <v>6</v>
      </c>
      <c r="D87" s="151"/>
      <c r="E87" s="151"/>
      <c r="F87" s="151"/>
      <c r="G87" s="151"/>
      <c r="H87" s="195">
        <v>0</v>
      </c>
      <c r="I87" s="195">
        <v>0</v>
      </c>
      <c r="J87" s="195">
        <v>0</v>
      </c>
      <c r="K87" s="195">
        <v>10500</v>
      </c>
      <c r="L87" s="188">
        <f>H87+I87+J87+K87</f>
        <v>10500</v>
      </c>
      <c r="M87" s="196">
        <v>0.15</v>
      </c>
      <c r="N87" s="172"/>
    </row>
    <row r="88" spans="1:65" ht="35.25" customHeight="1" x14ac:dyDescent="0.25">
      <c r="A88" s="219" t="s">
        <v>17</v>
      </c>
      <c r="B88" s="219"/>
      <c r="C88" s="219"/>
      <c r="D88" s="219"/>
      <c r="E88" s="219"/>
      <c r="F88" s="219"/>
      <c r="G88" s="219"/>
      <c r="H88" s="219"/>
      <c r="I88" s="219"/>
      <c r="J88" s="219"/>
      <c r="K88" s="219"/>
      <c r="L88" s="219"/>
      <c r="M88" s="219"/>
      <c r="N88" s="219"/>
    </row>
    <row r="89" spans="1:65" ht="24" customHeight="1" x14ac:dyDescent="0.25">
      <c r="A89" s="166" t="s">
        <v>16</v>
      </c>
      <c r="B89" s="197" t="s">
        <v>125</v>
      </c>
      <c r="C89" s="151" t="s">
        <v>126</v>
      </c>
      <c r="D89" s="151"/>
      <c r="E89" s="151"/>
      <c r="F89" s="151"/>
      <c r="G89" s="151"/>
      <c r="H89" s="195">
        <v>0</v>
      </c>
      <c r="I89" s="195">
        <v>0</v>
      </c>
      <c r="J89" s="195">
        <v>0</v>
      </c>
      <c r="K89" s="195">
        <v>3500</v>
      </c>
      <c r="L89" s="188">
        <f>H89+I89+J89+K89</f>
        <v>3500</v>
      </c>
      <c r="M89" s="196">
        <v>0.15</v>
      </c>
      <c r="N89" s="172"/>
    </row>
    <row r="90" spans="1:65" s="146" customFormat="1" ht="23.25" customHeight="1" x14ac:dyDescent="0.25">
      <c r="A90" s="253" t="s">
        <v>15</v>
      </c>
      <c r="B90" s="253"/>
      <c r="C90" s="253"/>
      <c r="D90" s="198"/>
      <c r="E90" s="198"/>
      <c r="F90" s="198"/>
      <c r="G90" s="198"/>
      <c r="H90" s="199">
        <f>SUM(H85:H87)</f>
        <v>0</v>
      </c>
      <c r="I90" s="199">
        <f>SUM(I85:I89)</f>
        <v>0</v>
      </c>
      <c r="J90" s="199">
        <f>SUM(J85:J87)</f>
        <v>0</v>
      </c>
      <c r="K90" s="199">
        <f>SUM(K85:K89)</f>
        <v>553000</v>
      </c>
      <c r="L90" s="199">
        <f>SUM(L85:L89)</f>
        <v>553000</v>
      </c>
      <c r="M90" s="200"/>
      <c r="N90" s="198"/>
    </row>
    <row r="91" spans="1:65" ht="96.75" customHeight="1" x14ac:dyDescent="0.25">
      <c r="A91" s="175" t="s">
        <v>14</v>
      </c>
      <c r="B91" s="175" t="s">
        <v>13</v>
      </c>
      <c r="C91" s="151" t="s">
        <v>12</v>
      </c>
      <c r="D91" s="194"/>
      <c r="E91" s="194"/>
      <c r="F91" s="194"/>
      <c r="G91" s="194"/>
      <c r="H91" s="201">
        <v>56700</v>
      </c>
      <c r="I91" s="201">
        <v>33000</v>
      </c>
      <c r="J91" s="202">
        <v>20000</v>
      </c>
      <c r="K91" s="202">
        <v>0</v>
      </c>
      <c r="L91" s="188">
        <f t="shared" ref="L91:L97" si="6">H91+I91+J91+K91</f>
        <v>109700</v>
      </c>
      <c r="M91" s="203">
        <v>0</v>
      </c>
      <c r="N91" s="172"/>
    </row>
    <row r="92" spans="1:65" ht="87.75" customHeight="1" x14ac:dyDescent="0.25">
      <c r="A92" s="175" t="s">
        <v>11</v>
      </c>
      <c r="B92" s="186" t="s">
        <v>10</v>
      </c>
      <c r="C92" s="151" t="s">
        <v>9</v>
      </c>
      <c r="D92" s="151"/>
      <c r="E92" s="194"/>
      <c r="F92" s="194"/>
      <c r="G92" s="194"/>
      <c r="H92" s="201">
        <v>41732</v>
      </c>
      <c r="I92" s="201">
        <v>59555</v>
      </c>
      <c r="J92" s="201">
        <v>100000</v>
      </c>
      <c r="K92" s="201">
        <v>35000</v>
      </c>
      <c r="L92" s="188">
        <f t="shared" si="6"/>
        <v>236287</v>
      </c>
      <c r="M92" s="203">
        <v>0</v>
      </c>
      <c r="N92" s="172"/>
    </row>
    <row r="93" spans="1:65" ht="39.75" customHeight="1" x14ac:dyDescent="0.25">
      <c r="A93" s="156" t="s">
        <v>8</v>
      </c>
      <c r="B93" s="175" t="s">
        <v>7</v>
      </c>
      <c r="C93" s="151" t="s">
        <v>6</v>
      </c>
      <c r="D93" s="151"/>
      <c r="E93" s="194"/>
      <c r="F93" s="194"/>
      <c r="G93" s="194"/>
      <c r="H93" s="195">
        <v>16100</v>
      </c>
      <c r="I93" s="195">
        <v>0</v>
      </c>
      <c r="J93" s="195">
        <v>15000</v>
      </c>
      <c r="K93" s="195">
        <v>0</v>
      </c>
      <c r="L93" s="188">
        <f t="shared" si="6"/>
        <v>31100</v>
      </c>
      <c r="M93" s="203">
        <v>0.15</v>
      </c>
      <c r="N93" s="172"/>
    </row>
    <row r="94" spans="1:65" s="214" customFormat="1" ht="30" x14ac:dyDescent="0.25">
      <c r="A94" s="252" t="s">
        <v>5</v>
      </c>
      <c r="B94" s="252"/>
      <c r="C94" s="211" t="s">
        <v>4</v>
      </c>
      <c r="D94" s="211"/>
      <c r="E94" s="211"/>
      <c r="F94" s="211"/>
      <c r="G94" s="211"/>
      <c r="H94" s="212">
        <v>0</v>
      </c>
      <c r="I94" s="212">
        <v>10600</v>
      </c>
      <c r="J94" s="212">
        <v>0</v>
      </c>
      <c r="K94" s="212">
        <v>0</v>
      </c>
      <c r="L94" s="212">
        <f t="shared" si="6"/>
        <v>10600</v>
      </c>
      <c r="M94" s="213">
        <v>0.2</v>
      </c>
      <c r="N94" s="213"/>
    </row>
    <row r="95" spans="1:65" ht="49.9" customHeight="1" x14ac:dyDescent="0.25">
      <c r="A95" s="204" t="s">
        <v>3</v>
      </c>
      <c r="B95" s="205">
        <f>SUM(H95:K95)</f>
        <v>2135587</v>
      </c>
      <c r="C95" s="204" t="s">
        <v>1</v>
      </c>
      <c r="D95" s="166"/>
      <c r="E95" s="166"/>
      <c r="F95" s="166"/>
      <c r="G95" s="166"/>
      <c r="H95" s="205">
        <f>SUM(H44+H82+H90+H91+H92+H93)</f>
        <v>308432</v>
      </c>
      <c r="I95" s="205">
        <f>SUM(I44+I82+I90+I91+I92+I93+I94)</f>
        <v>632155</v>
      </c>
      <c r="J95" s="205">
        <f>SUM(J44+J82+J90+J91+J92+J93)</f>
        <v>607000</v>
      </c>
      <c r="K95" s="205">
        <f>SUM(K44+K82+K90+K91+K92+K93)</f>
        <v>588000</v>
      </c>
      <c r="L95" s="188">
        <f t="shared" si="6"/>
        <v>2135587</v>
      </c>
      <c r="M95" s="161"/>
      <c r="N95" s="161"/>
    </row>
    <row r="96" spans="1:65" ht="36" customHeight="1" x14ac:dyDescent="0.25">
      <c r="A96" s="204" t="s">
        <v>2</v>
      </c>
      <c r="B96" s="205">
        <f>SUM(H96:K96)</f>
        <v>149491.09000000003</v>
      </c>
      <c r="C96" s="161" t="s">
        <v>1</v>
      </c>
      <c r="D96" s="151"/>
      <c r="E96" s="151"/>
      <c r="F96" s="151"/>
      <c r="G96" s="151"/>
      <c r="H96" s="205">
        <f>H95*0.07</f>
        <v>21590.240000000002</v>
      </c>
      <c r="I96" s="205">
        <f>I95*0.07</f>
        <v>44250.850000000006</v>
      </c>
      <c r="J96" s="205">
        <f>J95*0.07</f>
        <v>42490.000000000007</v>
      </c>
      <c r="K96" s="205">
        <f>K95*0.07</f>
        <v>41160.000000000007</v>
      </c>
      <c r="L96" s="188">
        <f t="shared" si="6"/>
        <v>149491.09000000003</v>
      </c>
      <c r="M96" s="161"/>
      <c r="N96" s="161"/>
    </row>
    <row r="97" spans="1:14" ht="36" customHeight="1" x14ac:dyDescent="0.25">
      <c r="A97" s="204" t="s">
        <v>0</v>
      </c>
      <c r="B97" s="205">
        <f>SUM(H97:K97)</f>
        <v>2285078.09</v>
      </c>
      <c r="C97" s="206"/>
      <c r="D97" s="186"/>
      <c r="E97" s="186"/>
      <c r="F97" s="186"/>
      <c r="G97" s="186"/>
      <c r="H97" s="205">
        <f>H95+H96</f>
        <v>330022.24</v>
      </c>
      <c r="I97" s="205">
        <f>I95+I96</f>
        <v>676405.85</v>
      </c>
      <c r="J97" s="205">
        <f>J95+J96</f>
        <v>649490</v>
      </c>
      <c r="K97" s="205">
        <f>K95+K96</f>
        <v>629160</v>
      </c>
      <c r="L97" s="188">
        <f t="shared" si="6"/>
        <v>2285078.09</v>
      </c>
      <c r="M97" s="161"/>
      <c r="N97" s="161"/>
    </row>
    <row r="98" spans="1:14" ht="26.45" customHeight="1" x14ac:dyDescent="0.25">
      <c r="A98" s="207" t="s">
        <v>103</v>
      </c>
      <c r="B98" s="208"/>
    </row>
    <row r="99" spans="1:14" ht="27" customHeight="1" thickBot="1" x14ac:dyDescent="0.3">
      <c r="A99" s="147" t="s">
        <v>102</v>
      </c>
      <c r="B99" s="148"/>
    </row>
    <row r="100" spans="1:14" ht="27" customHeight="1" thickBot="1" x14ac:dyDescent="0.3">
      <c r="A100" s="147" t="s">
        <v>101</v>
      </c>
      <c r="B100" s="145"/>
    </row>
    <row r="101" spans="1:14" ht="31.15" customHeight="1" x14ac:dyDescent="0.25">
      <c r="A101" s="147" t="s">
        <v>100</v>
      </c>
      <c r="B101" s="149"/>
    </row>
    <row r="103" spans="1:14" ht="25.5" customHeight="1" x14ac:dyDescent="0.25"/>
  </sheetData>
  <mergeCells count="189">
    <mergeCell ref="L47:L51"/>
    <mergeCell ref="H52:H56"/>
    <mergeCell ref="I52:I56"/>
    <mergeCell ref="J52:J56"/>
    <mergeCell ref="K52:K56"/>
    <mergeCell ref="L52:L56"/>
    <mergeCell ref="J57:J58"/>
    <mergeCell ref="K57:K58"/>
    <mergeCell ref="A79:A80"/>
    <mergeCell ref="A66:C66"/>
    <mergeCell ref="K75:K78"/>
    <mergeCell ref="L72:L74"/>
    <mergeCell ref="L75:L78"/>
    <mergeCell ref="K72:K74"/>
    <mergeCell ref="H40:H41"/>
    <mergeCell ref="I40:I41"/>
    <mergeCell ref="J40:J41"/>
    <mergeCell ref="K40:K41"/>
    <mergeCell ref="L40:L41"/>
    <mergeCell ref="A67:N67"/>
    <mergeCell ref="B52:B56"/>
    <mergeCell ref="A52:A56"/>
    <mergeCell ref="B57:B58"/>
    <mergeCell ref="A57:A58"/>
    <mergeCell ref="L57:L58"/>
    <mergeCell ref="H68:H71"/>
    <mergeCell ref="H57:H58"/>
    <mergeCell ref="I57:I58"/>
    <mergeCell ref="H75:H78"/>
    <mergeCell ref="A40:A41"/>
    <mergeCell ref="J47:J51"/>
    <mergeCell ref="I47:I51"/>
    <mergeCell ref="M68:M71"/>
    <mergeCell ref="M72:M74"/>
    <mergeCell ref="M75:M78"/>
    <mergeCell ref="M79:M80"/>
    <mergeCell ref="I72:I74"/>
    <mergeCell ref="J72:J74"/>
    <mergeCell ref="N68:N71"/>
    <mergeCell ref="N72:N74"/>
    <mergeCell ref="N75:N78"/>
    <mergeCell ref="I68:I71"/>
    <mergeCell ref="I75:I78"/>
    <mergeCell ref="J75:J78"/>
    <mergeCell ref="L68:L71"/>
    <mergeCell ref="N11:N13"/>
    <mergeCell ref="N14:N16"/>
    <mergeCell ref="N17:N19"/>
    <mergeCell ref="N20:N21"/>
    <mergeCell ref="N24:N26"/>
    <mergeCell ref="N27:N29"/>
    <mergeCell ref="N32:N33"/>
    <mergeCell ref="N36:N37"/>
    <mergeCell ref="N38:N39"/>
    <mergeCell ref="A27:A29"/>
    <mergeCell ref="B27:B29"/>
    <mergeCell ref="A24:A26"/>
    <mergeCell ref="B24:B26"/>
    <mergeCell ref="A14:A16"/>
    <mergeCell ref="H11:H13"/>
    <mergeCell ref="I11:I13"/>
    <mergeCell ref="J11:J13"/>
    <mergeCell ref="K11:K13"/>
    <mergeCell ref="H14:H16"/>
    <mergeCell ref="I14:I16"/>
    <mergeCell ref="J14:J16"/>
    <mergeCell ref="K14:K16"/>
    <mergeCell ref="B11:B13"/>
    <mergeCell ref="B14:B16"/>
    <mergeCell ref="M36:M37"/>
    <mergeCell ref="M38:M39"/>
    <mergeCell ref="L17:L19"/>
    <mergeCell ref="M17:M19"/>
    <mergeCell ref="H20:H21"/>
    <mergeCell ref="I20:I21"/>
    <mergeCell ref="J20:J21"/>
    <mergeCell ref="K20:K21"/>
    <mergeCell ref="L20:L21"/>
    <mergeCell ref="M24:M26"/>
    <mergeCell ref="M20:M21"/>
    <mergeCell ref="H27:H29"/>
    <mergeCell ref="I27:I29"/>
    <mergeCell ref="J27:J29"/>
    <mergeCell ref="K27:K29"/>
    <mergeCell ref="M27:M29"/>
    <mergeCell ref="I24:I26"/>
    <mergeCell ref="H24:H26"/>
    <mergeCell ref="K32:K33"/>
    <mergeCell ref="M32:M33"/>
    <mergeCell ref="L27:L29"/>
    <mergeCell ref="H17:H19"/>
    <mergeCell ref="I17:I19"/>
    <mergeCell ref="J17:J19"/>
    <mergeCell ref="A94:B94"/>
    <mergeCell ref="A68:A71"/>
    <mergeCell ref="B68:B71"/>
    <mergeCell ref="A72:A74"/>
    <mergeCell ref="B72:B74"/>
    <mergeCell ref="H72:H74"/>
    <mergeCell ref="J68:J71"/>
    <mergeCell ref="A81:C81"/>
    <mergeCell ref="A82:C82"/>
    <mergeCell ref="A83:N83"/>
    <mergeCell ref="A84:N84"/>
    <mergeCell ref="A86:N86"/>
    <mergeCell ref="A88:N88"/>
    <mergeCell ref="K68:K71"/>
    <mergeCell ref="A90:C90"/>
    <mergeCell ref="L79:L80"/>
    <mergeCell ref="H79:H80"/>
    <mergeCell ref="I79:I80"/>
    <mergeCell ref="J79:J80"/>
    <mergeCell ref="K79:K80"/>
    <mergeCell ref="N79:N80"/>
    <mergeCell ref="B75:B78"/>
    <mergeCell ref="A75:A78"/>
    <mergeCell ref="B79:B80"/>
    <mergeCell ref="A9:N9"/>
    <mergeCell ref="A10:N10"/>
    <mergeCell ref="N7:N8"/>
    <mergeCell ref="J24:J26"/>
    <mergeCell ref="K24:K26"/>
    <mergeCell ref="L24:L26"/>
    <mergeCell ref="A7:A8"/>
    <mergeCell ref="B7:B8"/>
    <mergeCell ref="C7:C8"/>
    <mergeCell ref="D7:G7"/>
    <mergeCell ref="A11:A13"/>
    <mergeCell ref="B17:B19"/>
    <mergeCell ref="A17:A19"/>
    <mergeCell ref="B20:B21"/>
    <mergeCell ref="A20:A21"/>
    <mergeCell ref="A23:N23"/>
    <mergeCell ref="A22:C22"/>
    <mergeCell ref="H7:K7"/>
    <mergeCell ref="M7:M8"/>
    <mergeCell ref="K17:K19"/>
    <mergeCell ref="L11:L13"/>
    <mergeCell ref="M11:M13"/>
    <mergeCell ref="L14:L16"/>
    <mergeCell ref="M14:M16"/>
    <mergeCell ref="A32:A33"/>
    <mergeCell ref="B32:B33"/>
    <mergeCell ref="H32:H33"/>
    <mergeCell ref="I32:I33"/>
    <mergeCell ref="J32:J33"/>
    <mergeCell ref="A34:C34"/>
    <mergeCell ref="A35:N35"/>
    <mergeCell ref="A44:C44"/>
    <mergeCell ref="A45:N45"/>
    <mergeCell ref="B36:B37"/>
    <mergeCell ref="A36:A37"/>
    <mergeCell ref="B38:B39"/>
    <mergeCell ref="A38:A39"/>
    <mergeCell ref="L32:L33"/>
    <mergeCell ref="H36:H37"/>
    <mergeCell ref="I36:I37"/>
    <mergeCell ref="J36:J37"/>
    <mergeCell ref="K36:K37"/>
    <mergeCell ref="L36:L37"/>
    <mergeCell ref="H38:H39"/>
    <mergeCell ref="I38:I39"/>
    <mergeCell ref="J38:J39"/>
    <mergeCell ref="K38:K39"/>
    <mergeCell ref="L38:L39"/>
    <mergeCell ref="A43:C43"/>
    <mergeCell ref="A46:N46"/>
    <mergeCell ref="B47:B51"/>
    <mergeCell ref="A47:A51"/>
    <mergeCell ref="B40:B41"/>
    <mergeCell ref="A59:A65"/>
    <mergeCell ref="B59:B65"/>
    <mergeCell ref="N47:N51"/>
    <mergeCell ref="N52:N56"/>
    <mergeCell ref="N57:N58"/>
    <mergeCell ref="M40:M41"/>
    <mergeCell ref="N40:N41"/>
    <mergeCell ref="H59:H65"/>
    <mergeCell ref="I59:I65"/>
    <mergeCell ref="J59:J65"/>
    <mergeCell ref="K59:K65"/>
    <mergeCell ref="L59:L65"/>
    <mergeCell ref="M59:M65"/>
    <mergeCell ref="N59:N65"/>
    <mergeCell ref="M47:M51"/>
    <mergeCell ref="M52:M56"/>
    <mergeCell ref="M57:M58"/>
    <mergeCell ref="H47:H51"/>
    <mergeCell ref="K47:K5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53"/>
  <sheetViews>
    <sheetView topLeftCell="A4" zoomScale="63" zoomScaleNormal="63" workbookViewId="0">
      <selection activeCell="K9" sqref="K9"/>
    </sheetView>
  </sheetViews>
  <sheetFormatPr baseColWidth="10" defaultColWidth="11.5703125" defaultRowHeight="15" x14ac:dyDescent="0.25"/>
  <cols>
    <col min="1" max="1" width="19.7109375" customWidth="1"/>
    <col min="2" max="2" width="59" customWidth="1"/>
    <col min="3" max="3" width="118" customWidth="1"/>
    <col min="4" max="4" width="11.28515625" customWidth="1"/>
    <col min="5" max="5" width="10.7109375" customWidth="1"/>
    <col min="6" max="6" width="13.42578125" customWidth="1"/>
    <col min="7" max="7" width="11.85546875" customWidth="1"/>
    <col min="8" max="8" width="12.5703125" customWidth="1"/>
    <col min="9" max="9" width="25.7109375" customWidth="1"/>
  </cols>
  <sheetData>
    <row r="2" spans="1:9" ht="21" x14ac:dyDescent="0.35">
      <c r="A2" s="23" t="s">
        <v>162</v>
      </c>
      <c r="D2" s="22"/>
      <c r="E2" s="22"/>
      <c r="F2" s="22"/>
      <c r="G2" s="22"/>
    </row>
    <row r="3" spans="1:9" ht="16.5" thickBot="1" x14ac:dyDescent="0.3">
      <c r="A3" s="21"/>
      <c r="D3" s="22"/>
      <c r="E3" s="22"/>
      <c r="F3" s="22"/>
      <c r="G3" s="22"/>
    </row>
    <row r="4" spans="1:9" ht="15" customHeight="1" x14ac:dyDescent="0.25">
      <c r="A4" s="292" t="s">
        <v>106</v>
      </c>
      <c r="B4" s="292" t="s">
        <v>105</v>
      </c>
      <c r="C4" s="277" t="s">
        <v>128</v>
      </c>
      <c r="D4" s="294" t="s">
        <v>111</v>
      </c>
      <c r="E4" s="295"/>
      <c r="F4" s="295"/>
      <c r="G4" s="295"/>
      <c r="H4" s="288" t="s">
        <v>122</v>
      </c>
      <c r="I4" s="290" t="s">
        <v>127</v>
      </c>
    </row>
    <row r="5" spans="1:9" ht="15" customHeight="1" thickBot="1" x14ac:dyDescent="0.3">
      <c r="A5" s="293"/>
      <c r="B5" s="293"/>
      <c r="C5" s="277"/>
      <c r="D5" s="49" t="s">
        <v>103</v>
      </c>
      <c r="E5" s="48" t="s">
        <v>102</v>
      </c>
      <c r="F5" s="50" t="s">
        <v>101</v>
      </c>
      <c r="G5" s="51" t="s">
        <v>100</v>
      </c>
      <c r="H5" s="289"/>
      <c r="I5" s="291"/>
    </row>
    <row r="6" spans="1:9" ht="15.75" x14ac:dyDescent="0.25">
      <c r="A6" s="284" t="s">
        <v>97</v>
      </c>
      <c r="B6" s="285"/>
      <c r="C6" s="286"/>
      <c r="D6" s="285"/>
      <c r="E6" s="285"/>
      <c r="F6" s="285"/>
      <c r="G6" s="285"/>
      <c r="H6" s="285"/>
      <c r="I6" s="285"/>
    </row>
    <row r="7" spans="1:9" ht="27" customHeight="1" x14ac:dyDescent="0.25">
      <c r="A7" s="287" t="s">
        <v>96</v>
      </c>
      <c r="B7" s="287"/>
      <c r="C7" s="287"/>
      <c r="D7" s="287"/>
      <c r="E7" s="287"/>
      <c r="F7" s="287"/>
      <c r="G7" s="287"/>
      <c r="H7" s="287"/>
      <c r="I7" s="287"/>
    </row>
    <row r="8" spans="1:9" ht="68.45" customHeight="1" thickBot="1" x14ac:dyDescent="0.3">
      <c r="A8" s="77" t="s">
        <v>95</v>
      </c>
      <c r="B8" s="78" t="s">
        <v>94</v>
      </c>
      <c r="C8" s="113" t="s">
        <v>142</v>
      </c>
      <c r="D8" s="38"/>
      <c r="E8" s="112"/>
      <c r="F8" s="38"/>
      <c r="G8" s="14"/>
      <c r="H8" s="35"/>
      <c r="I8" s="13"/>
    </row>
    <row r="9" spans="1:9" ht="186" customHeight="1" thickBot="1" x14ac:dyDescent="0.3">
      <c r="A9" s="79" t="s">
        <v>93</v>
      </c>
      <c r="B9" s="80" t="s">
        <v>92</v>
      </c>
      <c r="C9" s="114" t="s">
        <v>143</v>
      </c>
      <c r="D9" s="14">
        <v>12</v>
      </c>
      <c r="E9" s="14">
        <v>19</v>
      </c>
      <c r="F9" s="14">
        <v>19</v>
      </c>
      <c r="G9" s="14">
        <v>0</v>
      </c>
      <c r="H9" s="115">
        <f>D9+E9+F9+G9</f>
        <v>50</v>
      </c>
      <c r="I9" s="13"/>
    </row>
    <row r="10" spans="1:9" ht="252.6" customHeight="1" thickBot="1" x14ac:dyDescent="0.3">
      <c r="A10" s="302" t="s">
        <v>91</v>
      </c>
      <c r="B10" s="304" t="s">
        <v>90</v>
      </c>
      <c r="C10" s="114" t="s">
        <v>154</v>
      </c>
      <c r="D10" s="14">
        <v>600</v>
      </c>
      <c r="E10" s="14">
        <v>0</v>
      </c>
      <c r="F10" s="14">
        <v>600</v>
      </c>
      <c r="G10" s="14">
        <v>0</v>
      </c>
      <c r="H10" s="115">
        <f>D10+E10+F10+G10</f>
        <v>1200</v>
      </c>
      <c r="I10" s="13"/>
    </row>
    <row r="11" spans="1:9" ht="231" customHeight="1" thickBot="1" x14ac:dyDescent="0.3">
      <c r="A11" s="303"/>
      <c r="B11" s="305"/>
      <c r="C11" s="114" t="s">
        <v>144</v>
      </c>
      <c r="D11" s="35">
        <v>11667</v>
      </c>
      <c r="E11" s="35">
        <v>0</v>
      </c>
      <c r="F11" s="35">
        <v>8333</v>
      </c>
      <c r="G11" s="35">
        <v>0</v>
      </c>
      <c r="H11" s="115">
        <f>D11+E11+F11+G11</f>
        <v>20000</v>
      </c>
      <c r="I11" s="13"/>
    </row>
    <row r="12" spans="1:9" ht="95.45" customHeight="1" thickBot="1" x14ac:dyDescent="0.3">
      <c r="A12" s="79" t="s">
        <v>89</v>
      </c>
      <c r="B12" s="81" t="s">
        <v>88</v>
      </c>
      <c r="C12" s="117" t="s">
        <v>155</v>
      </c>
      <c r="D12" s="35">
        <v>3210</v>
      </c>
      <c r="E12" s="14">
        <v>0</v>
      </c>
      <c r="F12" s="14">
        <v>0</v>
      </c>
      <c r="G12" s="14">
        <v>0</v>
      </c>
      <c r="H12" s="115">
        <f>D12+E12+F12+G12</f>
        <v>3210</v>
      </c>
      <c r="I12" s="20"/>
    </row>
    <row r="13" spans="1:9" ht="15.75" x14ac:dyDescent="0.25">
      <c r="A13" s="328" t="s">
        <v>86</v>
      </c>
      <c r="B13" s="329"/>
      <c r="C13" s="85"/>
      <c r="D13" s="82"/>
      <c r="E13" s="82"/>
      <c r="F13" s="82"/>
      <c r="G13" s="29"/>
      <c r="H13" s="83"/>
      <c r="I13" s="84"/>
    </row>
    <row r="14" spans="1:9" ht="34.9" customHeight="1" x14ac:dyDescent="0.25">
      <c r="A14" s="287" t="s">
        <v>85</v>
      </c>
      <c r="B14" s="287"/>
      <c r="C14" s="287"/>
      <c r="D14" s="287"/>
      <c r="E14" s="287"/>
      <c r="F14" s="287"/>
      <c r="G14" s="287"/>
      <c r="H14" s="287"/>
      <c r="I14" s="287"/>
    </row>
    <row r="15" spans="1:9" ht="37.15" customHeight="1" thickBot="1" x14ac:dyDescent="0.3">
      <c r="A15" s="86" t="s">
        <v>84</v>
      </c>
      <c r="B15" s="89" t="s">
        <v>83</v>
      </c>
      <c r="C15" s="72"/>
      <c r="D15" s="14"/>
      <c r="E15" s="110"/>
      <c r="F15" s="14"/>
      <c r="G15" s="101"/>
      <c r="H15" s="34"/>
      <c r="I15" s="15"/>
    </row>
    <row r="16" spans="1:9" ht="127.9" customHeight="1" x14ac:dyDescent="0.25">
      <c r="A16" s="87" t="s">
        <v>80</v>
      </c>
      <c r="B16" s="90" t="s">
        <v>79</v>
      </c>
      <c r="C16" s="306" t="s">
        <v>156</v>
      </c>
      <c r="D16" s="34">
        <v>3000</v>
      </c>
      <c r="E16" s="34">
        <v>9000</v>
      </c>
      <c r="F16" s="109">
        <v>0</v>
      </c>
      <c r="G16" s="24">
        <v>0</v>
      </c>
      <c r="H16" s="126">
        <f>D16+E16+F16+G16</f>
        <v>12000</v>
      </c>
      <c r="I16" s="15"/>
    </row>
    <row r="17" spans="1:9" ht="67.150000000000006" customHeight="1" x14ac:dyDescent="0.25">
      <c r="A17" s="88" t="s">
        <v>78</v>
      </c>
      <c r="B17" s="91" t="s">
        <v>77</v>
      </c>
      <c r="C17" s="307"/>
      <c r="D17" s="39">
        <v>0</v>
      </c>
      <c r="E17" s="39">
        <v>0</v>
      </c>
      <c r="F17" s="34">
        <v>16000</v>
      </c>
      <c r="G17" s="39">
        <v>0</v>
      </c>
      <c r="H17" s="126">
        <f>D17+E17+F17+G17</f>
        <v>16000</v>
      </c>
      <c r="I17" s="15"/>
    </row>
    <row r="18" spans="1:9" ht="67.150000000000006" customHeight="1" thickBot="1" x14ac:dyDescent="0.3">
      <c r="A18" s="67" t="s">
        <v>75</v>
      </c>
      <c r="B18" s="74" t="s">
        <v>74</v>
      </c>
      <c r="C18" s="307"/>
      <c r="D18" s="39">
        <v>0</v>
      </c>
      <c r="E18" s="39">
        <v>0</v>
      </c>
      <c r="F18" s="39">
        <v>0</v>
      </c>
      <c r="G18" s="39">
        <v>0</v>
      </c>
      <c r="H18" s="126">
        <v>0</v>
      </c>
      <c r="I18" s="15"/>
    </row>
    <row r="19" spans="1:9" ht="106.9" customHeight="1" thickBot="1" x14ac:dyDescent="0.3">
      <c r="A19" s="68" t="s">
        <v>72</v>
      </c>
      <c r="B19" s="93" t="s">
        <v>71</v>
      </c>
      <c r="C19" s="308"/>
      <c r="D19" s="92">
        <v>0</v>
      </c>
      <c r="E19" s="39">
        <v>0</v>
      </c>
      <c r="F19" s="111">
        <v>0</v>
      </c>
      <c r="G19" s="52">
        <v>0</v>
      </c>
      <c r="H19" s="126">
        <f>D19+E19+F19+G19</f>
        <v>0</v>
      </c>
      <c r="I19" s="15"/>
    </row>
    <row r="20" spans="1:9" ht="16.5" thickBot="1" x14ac:dyDescent="0.3">
      <c r="A20" s="324" t="s">
        <v>69</v>
      </c>
      <c r="B20" s="325"/>
      <c r="C20" s="108"/>
      <c r="D20" s="37"/>
      <c r="E20" s="37"/>
      <c r="F20" s="37"/>
      <c r="G20" s="40"/>
      <c r="H20" s="62"/>
      <c r="I20" s="95"/>
    </row>
    <row r="21" spans="1:9" ht="30.6" customHeight="1" thickBot="1" x14ac:dyDescent="0.3">
      <c r="A21" s="315" t="s">
        <v>68</v>
      </c>
      <c r="B21" s="326"/>
      <c r="C21" s="317"/>
      <c r="D21" s="316"/>
      <c r="E21" s="316"/>
      <c r="F21" s="316"/>
      <c r="G21" s="316"/>
      <c r="H21" s="327"/>
      <c r="I21" s="327"/>
    </row>
    <row r="22" spans="1:9" ht="88.9" customHeight="1" thickBot="1" x14ac:dyDescent="0.3">
      <c r="A22" s="68" t="s">
        <v>67</v>
      </c>
      <c r="B22" s="93" t="s">
        <v>66</v>
      </c>
      <c r="C22" s="117" t="s">
        <v>145</v>
      </c>
      <c r="D22" s="39"/>
      <c r="E22" s="116"/>
      <c r="F22" s="116"/>
      <c r="G22" s="52"/>
      <c r="H22" s="31"/>
      <c r="I22" s="13"/>
    </row>
    <row r="23" spans="1:9" ht="409.6" customHeight="1" x14ac:dyDescent="0.25">
      <c r="A23" s="68" t="s">
        <v>64</v>
      </c>
      <c r="B23" s="90" t="s">
        <v>63</v>
      </c>
      <c r="C23" s="118" t="s">
        <v>146</v>
      </c>
      <c r="D23" s="66">
        <v>10</v>
      </c>
      <c r="E23" s="66">
        <v>29</v>
      </c>
      <c r="F23" s="66">
        <v>16</v>
      </c>
      <c r="G23" s="66">
        <v>0</v>
      </c>
      <c r="H23" s="126">
        <f>SUM(D23:G23)</f>
        <v>55</v>
      </c>
      <c r="I23" s="125"/>
    </row>
    <row r="24" spans="1:9" ht="171.6" customHeight="1" thickBot="1" x14ac:dyDescent="0.3">
      <c r="A24" s="68" t="s">
        <v>61</v>
      </c>
      <c r="B24" s="91" t="s">
        <v>60</v>
      </c>
      <c r="C24" s="117" t="s">
        <v>147</v>
      </c>
      <c r="D24" s="66">
        <v>0</v>
      </c>
      <c r="E24" s="66">
        <v>270</v>
      </c>
      <c r="F24" s="66">
        <v>180</v>
      </c>
      <c r="G24" s="66">
        <v>0</v>
      </c>
      <c r="H24" s="126">
        <f>SUM(D24:G24)</f>
        <v>450</v>
      </c>
      <c r="I24" s="13"/>
    </row>
    <row r="25" spans="1:9" ht="45.6" customHeight="1" thickBot="1" x14ac:dyDescent="0.3">
      <c r="A25" s="68" t="s">
        <v>58</v>
      </c>
      <c r="B25" s="91" t="s">
        <v>57</v>
      </c>
      <c r="C25" s="72"/>
      <c r="D25" s="41"/>
      <c r="E25" s="119"/>
      <c r="F25" s="41"/>
      <c r="G25" s="53"/>
      <c r="H25" s="31"/>
      <c r="I25" s="13"/>
    </row>
    <row r="26" spans="1:9" ht="31.9" customHeight="1" thickBot="1" x14ac:dyDescent="0.3">
      <c r="A26" s="36" t="s">
        <v>56</v>
      </c>
      <c r="B26" s="5" t="e">
        <f>#REF!+#REF!+#REF!</f>
        <v>#REF!</v>
      </c>
      <c r="C26" s="5"/>
      <c r="D26" s="47"/>
      <c r="E26" s="47"/>
      <c r="F26" s="47"/>
      <c r="G26" s="54"/>
      <c r="H26" s="19"/>
      <c r="I26" s="18"/>
    </row>
    <row r="27" spans="1:9" ht="16.5" thickBot="1" x14ac:dyDescent="0.3">
      <c r="A27" s="318" t="s">
        <v>55</v>
      </c>
      <c r="B27" s="319"/>
      <c r="C27" s="75"/>
      <c r="D27" s="42"/>
      <c r="E27" s="42"/>
      <c r="F27" s="42"/>
      <c r="G27" s="55"/>
      <c r="H27" s="17"/>
      <c r="I27" s="16"/>
    </row>
    <row r="28" spans="1:9" ht="46.15" customHeight="1" thickBot="1" x14ac:dyDescent="0.3">
      <c r="A28" s="320" t="s">
        <v>54</v>
      </c>
      <c r="B28" s="321"/>
      <c r="C28" s="321"/>
      <c r="D28" s="321"/>
      <c r="E28" s="321"/>
      <c r="F28" s="321"/>
      <c r="G28" s="321"/>
      <c r="H28" s="321"/>
      <c r="I28" s="321"/>
    </row>
    <row r="29" spans="1:9" ht="76.150000000000006" customHeight="1" x14ac:dyDescent="0.25">
      <c r="A29" s="322" t="s">
        <v>53</v>
      </c>
      <c r="B29" s="323"/>
      <c r="C29" s="323"/>
      <c r="D29" s="323"/>
      <c r="E29" s="323"/>
      <c r="F29" s="323"/>
      <c r="G29" s="323"/>
      <c r="H29" s="323"/>
      <c r="I29" s="323"/>
    </row>
    <row r="30" spans="1:9" ht="72" customHeight="1" thickBot="1" x14ac:dyDescent="0.3">
      <c r="A30" s="120" t="s">
        <v>52</v>
      </c>
      <c r="B30" s="121" t="s">
        <v>51</v>
      </c>
      <c r="C30" s="330" t="s">
        <v>148</v>
      </c>
      <c r="D30" s="278">
        <v>17</v>
      </c>
      <c r="E30" s="278">
        <v>291</v>
      </c>
      <c r="F30" s="278">
        <v>192</v>
      </c>
      <c r="G30" s="278">
        <v>0</v>
      </c>
      <c r="H30" s="281">
        <f>D30+E30+F30+G30</f>
        <v>500</v>
      </c>
      <c r="I30" s="13"/>
    </row>
    <row r="31" spans="1:9" ht="78.599999999999994" customHeight="1" x14ac:dyDescent="0.25">
      <c r="A31" s="96" t="s">
        <v>48</v>
      </c>
      <c r="B31" s="98" t="s">
        <v>47</v>
      </c>
      <c r="C31" s="330"/>
      <c r="D31" s="279"/>
      <c r="E31" s="279"/>
      <c r="F31" s="279"/>
      <c r="G31" s="279"/>
      <c r="H31" s="282"/>
      <c r="I31" s="15"/>
    </row>
    <row r="32" spans="1:9" ht="64.900000000000006" customHeight="1" thickBot="1" x14ac:dyDescent="0.3">
      <c r="A32" s="96" t="s">
        <v>44</v>
      </c>
      <c r="B32" s="106" t="s">
        <v>43</v>
      </c>
      <c r="C32" s="330"/>
      <c r="D32" s="279"/>
      <c r="E32" s="279"/>
      <c r="F32" s="279"/>
      <c r="G32" s="279"/>
      <c r="H32" s="282"/>
      <c r="I32" s="15"/>
    </row>
    <row r="33" spans="1:9" ht="73.900000000000006" customHeight="1" thickBot="1" x14ac:dyDescent="0.3">
      <c r="A33" s="96" t="s">
        <v>42</v>
      </c>
      <c r="B33" s="107" t="s">
        <v>41</v>
      </c>
      <c r="C33" s="330"/>
      <c r="D33" s="280"/>
      <c r="E33" s="280"/>
      <c r="F33" s="280"/>
      <c r="G33" s="280"/>
      <c r="H33" s="282"/>
      <c r="I33" s="15"/>
    </row>
    <row r="34" spans="1:9" ht="16.5" thickBot="1" x14ac:dyDescent="0.3">
      <c r="A34" s="313" t="s">
        <v>36</v>
      </c>
      <c r="B34" s="314"/>
      <c r="C34" s="105"/>
      <c r="D34" s="56"/>
      <c r="E34" s="56"/>
      <c r="F34" s="56"/>
      <c r="G34" s="57"/>
      <c r="H34" s="26"/>
      <c r="I34" s="27"/>
    </row>
    <row r="35" spans="1:9" ht="50.45" customHeight="1" x14ac:dyDescent="0.25">
      <c r="A35" s="315" t="s">
        <v>35</v>
      </c>
      <c r="B35" s="316"/>
      <c r="C35" s="317"/>
      <c r="D35" s="317"/>
      <c r="E35" s="317"/>
      <c r="F35" s="317"/>
      <c r="G35" s="316"/>
      <c r="H35" s="316"/>
      <c r="I35" s="316"/>
    </row>
    <row r="36" spans="1:9" ht="265.14999999999998" customHeight="1" x14ac:dyDescent="0.25">
      <c r="A36" s="277" t="s">
        <v>34</v>
      </c>
      <c r="B36" s="283" t="s">
        <v>33</v>
      </c>
      <c r="C36" s="114" t="s">
        <v>158</v>
      </c>
      <c r="D36" s="128">
        <v>0</v>
      </c>
      <c r="E36" s="129">
        <v>9286</v>
      </c>
      <c r="F36" s="129">
        <v>10714</v>
      </c>
      <c r="G36" s="129">
        <v>0</v>
      </c>
      <c r="H36" s="133">
        <f>SUM(D36:G36)</f>
        <v>20000</v>
      </c>
      <c r="I36" s="10"/>
    </row>
    <row r="37" spans="1:9" ht="250.15" customHeight="1" x14ac:dyDescent="0.25">
      <c r="A37" s="277"/>
      <c r="B37" s="283"/>
      <c r="C37" s="127" t="s">
        <v>157</v>
      </c>
      <c r="D37" s="44">
        <v>0</v>
      </c>
      <c r="E37" s="44">
        <v>115</v>
      </c>
      <c r="F37" s="44">
        <v>385</v>
      </c>
      <c r="G37" s="44">
        <v>0</v>
      </c>
      <c r="H37" s="126">
        <f>D37+E37+F37+G37</f>
        <v>500</v>
      </c>
      <c r="I37" s="104"/>
    </row>
    <row r="38" spans="1:9" ht="231" customHeight="1" thickBot="1" x14ac:dyDescent="0.3">
      <c r="A38" s="120" t="s">
        <v>32</v>
      </c>
      <c r="B38" s="140" t="s">
        <v>31</v>
      </c>
      <c r="C38" s="131" t="s">
        <v>149</v>
      </c>
      <c r="D38" s="43">
        <v>0</v>
      </c>
      <c r="E38" s="43">
        <v>60</v>
      </c>
      <c r="F38" s="43">
        <v>60</v>
      </c>
      <c r="G38" s="59">
        <v>0</v>
      </c>
      <c r="H38" s="134">
        <f>D38+E38+F38+G38</f>
        <v>120</v>
      </c>
      <c r="I38" s="104"/>
    </row>
    <row r="39" spans="1:9" ht="63.6" customHeight="1" x14ac:dyDescent="0.25">
      <c r="A39" s="96" t="s">
        <v>29</v>
      </c>
      <c r="B39" s="98" t="s">
        <v>28</v>
      </c>
      <c r="C39" s="123" t="s">
        <v>150</v>
      </c>
      <c r="D39" s="2">
        <v>0</v>
      </c>
      <c r="E39" s="2">
        <v>167</v>
      </c>
      <c r="F39" s="2">
        <v>33</v>
      </c>
      <c r="G39" s="24">
        <v>0</v>
      </c>
      <c r="H39" s="126">
        <f>D39+E39+F39+G39</f>
        <v>200</v>
      </c>
      <c r="I39" s="104"/>
    </row>
    <row r="40" spans="1:9" ht="80.45" customHeight="1" x14ac:dyDescent="0.25">
      <c r="A40" s="97" t="s">
        <v>27</v>
      </c>
      <c r="B40" s="99" t="s">
        <v>26</v>
      </c>
      <c r="C40" s="130" t="s">
        <v>159</v>
      </c>
      <c r="D40" s="100">
        <v>0</v>
      </c>
      <c r="E40" s="8">
        <v>160</v>
      </c>
      <c r="F40" s="8">
        <v>240</v>
      </c>
      <c r="G40" s="53">
        <v>0</v>
      </c>
      <c r="H40" s="126">
        <f>D40+E40+F40+G40</f>
        <v>400</v>
      </c>
      <c r="I40" s="104"/>
    </row>
    <row r="41" spans="1:9" ht="15.75" x14ac:dyDescent="0.25">
      <c r="A41" s="296" t="s">
        <v>25</v>
      </c>
      <c r="B41" s="297"/>
      <c r="C41" s="32"/>
      <c r="D41" s="60"/>
      <c r="E41" s="60"/>
      <c r="F41" s="60"/>
      <c r="G41" s="58"/>
      <c r="H41" s="102"/>
      <c r="I41" s="103"/>
    </row>
    <row r="42" spans="1:9" ht="15.75" x14ac:dyDescent="0.25">
      <c r="A42" s="298" t="s">
        <v>24</v>
      </c>
      <c r="B42" s="299"/>
      <c r="C42" s="33"/>
      <c r="D42" s="61"/>
      <c r="E42" s="61"/>
      <c r="F42" s="61"/>
      <c r="G42" s="58"/>
      <c r="H42" s="12"/>
      <c r="I42" s="11"/>
    </row>
    <row r="43" spans="1:9" ht="18.75" x14ac:dyDescent="0.25">
      <c r="A43" s="300" t="s">
        <v>23</v>
      </c>
      <c r="B43" s="301"/>
      <c r="C43" s="301"/>
      <c r="D43" s="301"/>
      <c r="E43" s="301"/>
      <c r="F43" s="301"/>
      <c r="G43" s="301"/>
      <c r="H43" s="301"/>
      <c r="I43" s="301"/>
    </row>
    <row r="44" spans="1:9" ht="18.75" x14ac:dyDescent="0.25">
      <c r="A44" s="300" t="s">
        <v>22</v>
      </c>
      <c r="B44" s="301"/>
      <c r="C44" s="301"/>
      <c r="D44" s="301"/>
      <c r="E44" s="301"/>
      <c r="F44" s="301"/>
      <c r="G44" s="301"/>
      <c r="H44" s="301"/>
      <c r="I44" s="301"/>
    </row>
    <row r="45" spans="1:9" ht="409.6" customHeight="1" x14ac:dyDescent="0.25">
      <c r="A45" s="69" t="s">
        <v>21</v>
      </c>
      <c r="B45" s="73" t="s">
        <v>20</v>
      </c>
      <c r="C45" s="124" t="s">
        <v>151</v>
      </c>
      <c r="D45" s="8"/>
      <c r="E45" s="8"/>
      <c r="F45" s="8"/>
      <c r="G45" s="8"/>
      <c r="H45" s="28"/>
      <c r="I45" s="30" t="s">
        <v>160</v>
      </c>
    </row>
    <row r="46" spans="1:9" ht="18.75" x14ac:dyDescent="0.25">
      <c r="A46" s="300" t="s">
        <v>19</v>
      </c>
      <c r="B46" s="301"/>
      <c r="C46" s="301"/>
      <c r="D46" s="301"/>
      <c r="E46" s="301"/>
      <c r="F46" s="301"/>
      <c r="G46" s="301"/>
      <c r="H46" s="301"/>
      <c r="I46" s="301"/>
    </row>
    <row r="47" spans="1:9" ht="178.5" x14ac:dyDescent="0.25">
      <c r="A47" s="70" t="s">
        <v>18</v>
      </c>
      <c r="B47" s="9" t="s">
        <v>123</v>
      </c>
      <c r="C47" s="114" t="s">
        <v>152</v>
      </c>
      <c r="D47" s="8"/>
      <c r="E47" s="8"/>
      <c r="F47" s="8"/>
      <c r="G47" s="8"/>
      <c r="H47" s="7"/>
      <c r="I47" s="6"/>
    </row>
    <row r="48" spans="1:9" ht="18.75" x14ac:dyDescent="0.25">
      <c r="A48" s="309" t="s">
        <v>17</v>
      </c>
      <c r="B48" s="310"/>
      <c r="C48" s="310"/>
      <c r="D48" s="310"/>
      <c r="E48" s="310"/>
      <c r="F48" s="310"/>
      <c r="G48" s="310"/>
      <c r="H48" s="310"/>
      <c r="I48" s="310"/>
    </row>
    <row r="49" spans="1:9" ht="127.5" x14ac:dyDescent="0.25">
      <c r="A49" s="70" t="s">
        <v>16</v>
      </c>
      <c r="B49" s="132" t="s">
        <v>125</v>
      </c>
      <c r="C49" s="122" t="s">
        <v>153</v>
      </c>
      <c r="D49" s="8"/>
      <c r="E49" s="8"/>
      <c r="F49" s="8"/>
      <c r="G49" s="8"/>
      <c r="H49" s="7"/>
      <c r="I49" s="6"/>
    </row>
    <row r="50" spans="1:9" ht="15.75" thickBot="1" x14ac:dyDescent="0.3">
      <c r="A50" s="311" t="s">
        <v>15</v>
      </c>
      <c r="B50" s="312"/>
      <c r="C50" s="76"/>
      <c r="D50" s="45"/>
      <c r="E50" s="45"/>
      <c r="F50" s="45"/>
      <c r="G50" s="46"/>
      <c r="H50" s="25"/>
      <c r="I50" s="63"/>
    </row>
    <row r="51" spans="1:9" ht="63.75" thickBot="1" x14ac:dyDescent="0.3">
      <c r="A51" s="71" t="s">
        <v>14</v>
      </c>
      <c r="B51" s="4" t="s">
        <v>13</v>
      </c>
      <c r="C51" s="4"/>
      <c r="D51" s="3"/>
      <c r="E51" s="3"/>
      <c r="F51" s="3"/>
      <c r="G51" s="3"/>
      <c r="H51" s="64"/>
      <c r="I51" s="65"/>
    </row>
    <row r="52" spans="1:9" ht="63" x14ac:dyDescent="0.25">
      <c r="A52" s="94" t="s">
        <v>11</v>
      </c>
      <c r="B52" s="135" t="s">
        <v>10</v>
      </c>
      <c r="C52" s="135"/>
      <c r="D52" s="136"/>
      <c r="E52" s="136"/>
      <c r="F52" s="136"/>
      <c r="G52" s="136"/>
      <c r="H52" s="137"/>
      <c r="I52" s="138"/>
    </row>
    <row r="53" spans="1:9" ht="31.5" x14ac:dyDescent="0.25">
      <c r="A53" s="139" t="s">
        <v>8</v>
      </c>
      <c r="B53" s="95" t="s">
        <v>7</v>
      </c>
      <c r="C53" s="95"/>
      <c r="D53" s="8"/>
      <c r="E53" s="8"/>
      <c r="F53" s="8"/>
      <c r="G53" s="8"/>
      <c r="H53" s="7"/>
      <c r="I53" s="65"/>
    </row>
  </sheetData>
  <mergeCells count="35">
    <mergeCell ref="A10:A11"/>
    <mergeCell ref="B10:B11"/>
    <mergeCell ref="C16:C19"/>
    <mergeCell ref="A48:I48"/>
    <mergeCell ref="A50:B50"/>
    <mergeCell ref="A34:B34"/>
    <mergeCell ref="A35:I35"/>
    <mergeCell ref="A27:B27"/>
    <mergeCell ref="A28:I28"/>
    <mergeCell ref="A29:I29"/>
    <mergeCell ref="A20:B20"/>
    <mergeCell ref="A21:I21"/>
    <mergeCell ref="A13:B13"/>
    <mergeCell ref="A14:I14"/>
    <mergeCell ref="C30:C33"/>
    <mergeCell ref="D30:D33"/>
    <mergeCell ref="A41:B41"/>
    <mergeCell ref="A42:B42"/>
    <mergeCell ref="A43:I43"/>
    <mergeCell ref="A44:I44"/>
    <mergeCell ref="A46:I46"/>
    <mergeCell ref="A6:I6"/>
    <mergeCell ref="A7:I7"/>
    <mergeCell ref="H4:H5"/>
    <mergeCell ref="I4:I5"/>
    <mergeCell ref="A4:A5"/>
    <mergeCell ref="B4:B5"/>
    <mergeCell ref="C4:C5"/>
    <mergeCell ref="D4:G4"/>
    <mergeCell ref="A36:A37"/>
    <mergeCell ref="E30:E33"/>
    <mergeCell ref="F30:F33"/>
    <mergeCell ref="G30:G33"/>
    <mergeCell ref="H30:H33"/>
    <mergeCell ref="B36:B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Activités conjointes (2)</vt:lpstr>
      <vt:lpstr>iNDICATEURS PAR AGENCES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Auwimbabazi</cp:lastModifiedBy>
  <dcterms:created xsi:type="dcterms:W3CDTF">2019-03-24T22:25:07Z</dcterms:created>
  <dcterms:modified xsi:type="dcterms:W3CDTF">2019-09-02T18:08:23Z</dcterms:modified>
</cp:coreProperties>
</file>