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Shaddie Tapo\Desktop\2018 UNDP PBF PROJECT CLOSURE REPORTS\"/>
    </mc:Choice>
  </mc:AlternateContent>
  <xr:revisionPtr revIDLastSave="0" documentId="8_{DA9C386A-D333-4366-86B7-E089966BC12B}" xr6:coauthVersionLast="33" xr6:coauthVersionMax="33" xr10:uidLastSave="{00000000-0000-0000-0000-000000000000}"/>
  <bookViews>
    <workbookView xWindow="0" yWindow="0" windowWidth="20490" windowHeight="6945" activeTab="1" xr2:uid="{DBC8E7A0-F835-4499-A191-2E1BD20DBEF2}"/>
  </bookViews>
  <sheets>
    <sheet name="00099013 Financial Report" sheetId="1" r:id="rId1"/>
    <sheet name="00099013 Budget by Category"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4" i="2"/>
  <c r="E16" i="2" s="1"/>
  <c r="D14" i="2"/>
  <c r="D16" i="2" s="1"/>
  <c r="C14" i="2"/>
  <c r="C16" i="2" s="1"/>
  <c r="E13" i="2"/>
  <c r="E12" i="2"/>
  <c r="E11" i="2"/>
  <c r="E10" i="2"/>
  <c r="E9" i="2"/>
  <c r="E8" i="2"/>
  <c r="E7" i="2"/>
  <c r="D31" i="1"/>
  <c r="C31" i="1"/>
  <c r="F31" i="1" s="1"/>
  <c r="F30" i="1"/>
  <c r="D30" i="1"/>
  <c r="C30" i="1"/>
  <c r="F29" i="1"/>
  <c r="F28" i="1"/>
  <c r="F27" i="1"/>
  <c r="D23" i="1"/>
  <c r="C23" i="1"/>
  <c r="D20" i="1"/>
  <c r="C20" i="1"/>
  <c r="C24" i="1" s="1"/>
  <c r="C35" i="1" s="1"/>
  <c r="D15" i="1"/>
  <c r="D24" i="1" s="1"/>
  <c r="D35" i="1" s="1"/>
  <c r="C15" i="1"/>
  <c r="F14" i="1"/>
  <c r="F13" i="1"/>
  <c r="F12" i="1"/>
  <c r="F11" i="1"/>
  <c r="F10" i="1"/>
  <c r="C37" i="1" l="1"/>
</calcChain>
</file>

<file path=xl/sharedStrings.xml><?xml version="1.0" encoding="utf-8"?>
<sst xmlns="http://schemas.openxmlformats.org/spreadsheetml/2006/main" count="86" uniqueCount="77">
  <si>
    <t>Annex D - PBF project budget</t>
  </si>
  <si>
    <t>Note: If this is a budget revision, insert extra columns to show budget changes.</t>
  </si>
  <si>
    <t>Table 1 - PBF project budget by Outcome, output and activity</t>
  </si>
  <si>
    <t>Outcome/ Output number</t>
  </si>
  <si>
    <t>Outcome/ output/ activity formulation:</t>
  </si>
  <si>
    <r>
      <t xml:space="preserve">Budget by recipient organization in USD - </t>
    </r>
    <r>
      <rPr>
        <sz val="20"/>
        <color rgb="FFFF0000"/>
        <rFont val="Times New Roman"/>
        <family val="1"/>
      </rPr>
      <t>UNDP</t>
    </r>
  </si>
  <si>
    <r>
      <t xml:space="preserve">Budget by recipient organization in USD - </t>
    </r>
    <r>
      <rPr>
        <sz val="18"/>
        <color rgb="FFFF0000"/>
        <rFont val="Times New Roman"/>
        <family val="1"/>
      </rPr>
      <t>UNFPA</t>
    </r>
  </si>
  <si>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</si>
  <si>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</si>
  <si>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</si>
  <si>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OUTCOME 1: Increased community social cohesion and community security through access to trauma healing and reconciliation services</t>
  </si>
  <si>
    <t>Output 1.1:</t>
  </si>
  <si>
    <t>Services addressing trauma healing, reconciliation and social cohesion are coordinated and accessible to beneficiaries in the three regions of Bougainville.</t>
  </si>
  <si>
    <t>Activity 1.1.1:</t>
  </si>
  <si>
    <t>Support the setting up of a project coordination desk under the ABG Chief Secretary to support this project coordination, technical assistance and knowledge management on trauma healing, reconciliation and social cohesion and accessibility of this services</t>
  </si>
  <si>
    <t xml:space="preserve">Staff and other personnel;  Supplies, Commodities, Materials; Contractual services </t>
  </si>
  <si>
    <t>Activity 1.1.2:</t>
  </si>
  <si>
    <t>Technical support to the ABG Peace and security and veterans affairs directorates to implement the ABG Peace and Security Strategy with a focus on coordination, in particular on the needs of women and girls</t>
  </si>
  <si>
    <t>Equipment, Vehicles, and Furniture (including Depreciation);
General Operating and other Direct Costs</t>
  </si>
  <si>
    <t>Activity 1.1.3:</t>
  </si>
  <si>
    <t>Support working groups consisting of representatives of ABG, community-based and civil society organizations on: (a) peace &amp; security; and (b) family and sexual violence, to help to coordinate multiple actors with clear roles, responsibilities and accountability mechanisms</t>
  </si>
  <si>
    <t>Supplies, Commodities, Materials, Travel; Contractual services</t>
  </si>
  <si>
    <t>Activity 1.1.4:</t>
  </si>
  <si>
    <t>Review of mapping capacity assessments and customized strategies produced for peace, security inclusive of weapons disposal, and trauma</t>
  </si>
  <si>
    <t>Activity 1.1.5:</t>
  </si>
  <si>
    <t>Undertake community engagements among ex-combatants, youths and ABG on Lessons Learnt and good practices in peace and community reconciliation to identify specific unification and reintegration needs and resolve key differences between ex-combatants and ABG to promote sustainable peace and stability</t>
  </si>
  <si>
    <t>Output 1.1 Sub Total</t>
  </si>
  <si>
    <t>Output 1.2:</t>
  </si>
  <si>
    <t>Increased capacity of the ABG and partners to implement activities on trauma healing, social cohesion and reconciliation</t>
  </si>
  <si>
    <t>Activity 1.2.1:</t>
  </si>
  <si>
    <t>Support the establishments of 3 pilot integrated Resource Centers for youth, women, and former combatants in collaboration with ABG and other specialized partners. These centers will serve as the platform for the provision of specialized technical assistance and training, trauma counselling, and healing services including progression of former combatant re-integration into the community</t>
  </si>
  <si>
    <t>Activity 1.2.2:</t>
  </si>
  <si>
    <t xml:space="preserve">Specialized technical assistance and training through 3 established pilot integrated Resource Centres for youth (as well as women, former combatants) in partnership with specialized local, INGOs and ABG service). </t>
  </si>
  <si>
    <t>Grants Supplies, Commodities, Materials, Travel; Contractual services</t>
  </si>
  <si>
    <t>Activity 1.2.3:</t>
  </si>
  <si>
    <t>Support COEs and 13 District Peace and Security Committees through training using human rights based approaches to community peace and security.</t>
  </si>
  <si>
    <t>Output 1.2 Sub total</t>
  </si>
  <si>
    <t>Output 1.3:</t>
  </si>
  <si>
    <t xml:space="preserve">Increased understanding by the Government and the civil servants of the BPA intentions and provisions </t>
  </si>
  <si>
    <t>Activity 1.3.1:</t>
  </si>
  <si>
    <t>Self-Management Clinics for Youths</t>
  </si>
  <si>
    <t>Output 1.3 Sub Total</t>
  </si>
  <si>
    <t>TOTAL $ FOR OUTCOME 1:</t>
  </si>
  <si>
    <t>OUTCOME 2: Community police, trauma counsellors and health workers dealing with FSV provide more effective and informed services on trauma response and reconciliations</t>
  </si>
  <si>
    <t>Output 2.1:</t>
  </si>
  <si>
    <t>Information and skills training accessible to community-based, civil society and government service providers to support and strengthen service delivery on trauma healing and counselling</t>
  </si>
  <si>
    <t>Activity 2.1.1:</t>
  </si>
  <si>
    <t>Mapping exercise based on Lessons learnt and good practices on service delivery with regard to trauma healing and counselling, from the Planim Save, Kamap Strongpla project</t>
  </si>
  <si>
    <t>Activity 2.1.2:</t>
  </si>
  <si>
    <t>Informed by activity (i), develop a series of effective low-cost grassroots interventions and training packages, addressing key issues of insecurity, tensions, and especially human rights and protection for vulnerable groups with local partners (churches and traditional structures) to increase quality and accessibility of community-based services on trauma healing, counselling and reconciliations utilizing resources that have been trained and deployed</t>
  </si>
  <si>
    <t>Activity 2.1.3:</t>
  </si>
  <si>
    <t>Pilot trauma counselling services across Bougainville to encompass Village Health Volunteers (VHV) and community based structures at the Council of Elders &amp; Village Assembly levels to deal with Community level coordination groups (i.e. FSCs, Health Extension Officers, teachers, churches, CBOs, local police, magistrates, COE’s and VA’s) for referral, response and prevention</t>
  </si>
  <si>
    <t>Output 2.1 Sub Total</t>
  </si>
  <si>
    <t>TOTAL $ FOR OUTCOME 2:</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</si>
  <si>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</si>
  <si>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</si>
  <si>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</si>
  <si>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</si>
  <si>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</si>
  <si>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</si>
  <si>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</si>
  <si>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Table 2 - PBF project budget by UN cost category</t>
  </si>
  <si>
    <t>CATEGORIES</t>
  </si>
  <si>
    <t>Amount Recipient  Agency: UNDP</t>
  </si>
  <si>
    <t>Amount Recipient  Agency: UNFPA</t>
  </si>
  <si>
    <t>PROJECT TOTAL</t>
  </si>
  <si>
    <t>Tranche 1 (100%)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</si>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</sst>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Times New Roman"/>
      <family val="1"/>
    </font>
    <font>
      <sz val="20"/>
      <color rgb="FFFF0000"/>
      <name val="Times New Roman"/>
      <family val="1"/>
    </font>
    <font>
      <sz val="18"/>
      <color rgb="FFFF0000"/>
      <name val="Times New Roman"/>
      <family val="1"/>
    </font>
    <font>
      <b/>
      <sz val="12"/>
      <color theme="1"/>
      <name val="Times New Roman"/>
      <family val="1"/>
    </font>
    <font>
      <sz val="11"/>
      <color rgb="FF000000"/>
      <name val="Times New Roman"/>
      <family val="1"/>
    </font>
    <font>
      <sz val="11"/>
      <color theme="1"/>
      <name val="Times New Roman"/>
      <family val="1"/>
    </font>
    <font>
      <sz val="10"/>
      <color theme="1"/>
      <name val="Times New Roman"/>
      <family val="1"/>
    </font>
    <font>
      <sz val="10"/>
      <name val="Times New Roman"/>
      <family val="1"/>
    </font>
    <font>
      <b/>
      <sz val="10"/>
      <color theme="1"/>
      <name val="Times New Roman"/>
      <family val="1"/>
    </font>
    <font>
      <sz val="10"/>
      <color rgb="FF000000"/>
      <name val="Times New Roman"/>
      <family val="1"/>
    </font>
    <font>
      <b/>
      <sz val="10"/>
      <color rgb="FF000000"/>
      <name val="Times New Roman"/>
      <family val="1"/>
    </font>
    <font>
      <b/>
      <sz val="10"/>
      <color theme="1"/>
      <name val="Calibri"/>
      <family val="2"/>
    </font>
    <font>
      <sz val="10"/>
      <color theme="1"/>
      <name val="Calibri"/>
      <family val="2"/>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0" fontId="3" fillId="0" borderId="0" xfId="0" applyFont="1"/>
    <xf numFmtId="0" fontId="4" fillId="0" borderId="0" xfId="0" applyFont="1"/>
    <xf numFmtId="0" fontId="5" fillId="0" borderId="0" xfId="0" applyFont="1"/>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9" fillId="0" borderId="5" xfId="0" applyFont="1" applyBorder="1" applyAlignment="1">
      <alignment vertical="center" wrapText="1"/>
    </xf>
    <xf numFmtId="0" fontId="6" fillId="0" borderId="5" xfId="0" applyFont="1" applyBorder="1" applyAlignment="1">
      <alignment vertical="center" wrapText="1"/>
    </xf>
    <xf numFmtId="0" fontId="11" fillId="0" borderId="5" xfId="0" applyFont="1" applyBorder="1" applyAlignment="1">
      <alignment horizontal="left" vertical="center" wrapText="1"/>
    </xf>
    <xf numFmtId="3" fontId="12" fillId="0" borderId="6" xfId="0" applyNumberFormat="1" applyFont="1" applyBorder="1" applyAlignment="1">
      <alignment horizontal="center" vertical="center" wrapText="1"/>
    </xf>
    <xf numFmtId="0" fontId="6" fillId="0" borderId="6" xfId="0" applyFont="1" applyBorder="1" applyAlignment="1">
      <alignment vertical="center" wrapText="1"/>
    </xf>
    <xf numFmtId="3" fontId="6" fillId="0" borderId="6" xfId="0" applyNumberFormat="1" applyFont="1" applyBorder="1" applyAlignment="1">
      <alignment horizontal="center" vertical="center" wrapText="1"/>
    </xf>
    <xf numFmtId="0" fontId="12" fillId="0" borderId="6" xfId="0" applyFont="1" applyBorder="1" applyAlignment="1">
      <alignment vertical="center" wrapText="1"/>
    </xf>
    <xf numFmtId="0" fontId="13" fillId="0" borderId="6" xfId="0" applyFont="1" applyBorder="1" applyAlignment="1">
      <alignment vertical="center" wrapText="1"/>
    </xf>
    <xf numFmtId="3" fontId="14" fillId="0" borderId="7" xfId="0" applyNumberFormat="1" applyFont="1" applyBorder="1" applyAlignment="1">
      <alignment horizontal="center" vertical="center" wrapText="1"/>
    </xf>
    <xf numFmtId="0" fontId="6" fillId="0" borderId="7" xfId="0" applyFont="1" applyBorder="1" applyAlignment="1">
      <alignment vertical="center" wrapText="1"/>
    </xf>
    <xf numFmtId="0" fontId="15" fillId="0" borderId="8" xfId="0" applyFont="1" applyBorder="1" applyAlignment="1">
      <alignment horizontal="left" vertical="center" wrapText="1"/>
    </xf>
    <xf numFmtId="3" fontId="15" fillId="0" borderId="9"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13" fillId="0" borderId="11" xfId="0" applyFont="1" applyBorder="1" applyAlignment="1">
      <alignment horizontal="left" vertical="center" wrapText="1"/>
    </xf>
    <xf numFmtId="3" fontId="13" fillId="0" borderId="12" xfId="0" applyNumberFormat="1" applyFont="1" applyBorder="1" applyAlignment="1">
      <alignment horizontal="center" vertical="center" wrapText="1"/>
    </xf>
    <xf numFmtId="3" fontId="15" fillId="0" borderId="12"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15" fillId="0" borderId="1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8" xfId="0" applyFont="1" applyBorder="1" applyAlignment="1">
      <alignment horizontal="left" vertical="center" wrapText="1"/>
    </xf>
    <xf numFmtId="3" fontId="13" fillId="0" borderId="9" xfId="0" applyNumberFormat="1" applyFont="1" applyBorder="1" applyAlignment="1">
      <alignment horizontal="center" vertical="center" wrapText="1"/>
    </xf>
    <xf numFmtId="3" fontId="6" fillId="0" borderId="1" xfId="0" applyNumberFormat="1" applyFont="1" applyBorder="1" applyAlignment="1">
      <alignment vertical="center" wrapText="1"/>
    </xf>
    <xf numFmtId="3" fontId="9" fillId="0" borderId="4" xfId="0" applyNumberFormat="1" applyFont="1" applyBorder="1" applyAlignment="1">
      <alignment horizontal="center" vertical="center" wrapText="1"/>
    </xf>
    <xf numFmtId="3" fontId="9" fillId="0" borderId="1" xfId="0" applyNumberFormat="1" applyFont="1" applyBorder="1" applyAlignment="1">
      <alignment vertical="center" wrapText="1"/>
    </xf>
    <xf numFmtId="43" fontId="9" fillId="0" borderId="1" xfId="1" applyFont="1" applyBorder="1" applyAlignment="1">
      <alignment vertical="center" wrapText="1"/>
    </xf>
    <xf numFmtId="43" fontId="9" fillId="0" borderId="4" xfId="0" applyNumberFormat="1" applyFont="1" applyBorder="1" applyAlignment="1">
      <alignment vertical="center" wrapText="1"/>
    </xf>
    <xf numFmtId="0" fontId="9" fillId="0" borderId="2" xfId="0" applyFont="1" applyBorder="1" applyAlignment="1">
      <alignment vertical="center" wrapText="1"/>
    </xf>
    <xf numFmtId="3" fontId="6" fillId="0" borderId="4" xfId="0" applyNumberFormat="1" applyFont="1" applyBorder="1" applyAlignment="1">
      <alignment horizontal="center" vertical="center" wrapText="1"/>
    </xf>
    <xf numFmtId="43" fontId="6" fillId="0" borderId="4" xfId="1" applyFont="1" applyBorder="1" applyAlignment="1">
      <alignment vertical="center" wrapText="1"/>
    </xf>
    <xf numFmtId="0" fontId="6" fillId="0" borderId="4" xfId="0" applyFont="1" applyBorder="1" applyAlignment="1">
      <alignment vertical="center" wrapText="1"/>
    </xf>
    <xf numFmtId="0" fontId="2" fillId="0" borderId="0" xfId="0" applyFont="1"/>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17" xfId="0" applyFont="1" applyBorder="1" applyAlignment="1">
      <alignment vertical="center" wrapText="1"/>
    </xf>
    <xf numFmtId="164" fontId="18" fillId="0" borderId="16" xfId="2" applyNumberFormat="1" applyFont="1" applyBorder="1" applyAlignment="1">
      <alignment horizontal="right" vertical="center" wrapText="1"/>
    </xf>
    <xf numFmtId="0" fontId="17" fillId="4" borderId="17" xfId="0" applyFont="1" applyFill="1" applyBorder="1" applyAlignment="1">
      <alignment vertical="center" wrapText="1"/>
    </xf>
    <xf numFmtId="164" fontId="18" fillId="4" borderId="16" xfId="2" applyNumberFormat="1" applyFont="1" applyFill="1" applyBorder="1" applyAlignment="1">
      <alignment horizontal="right" vertical="center" wrapText="1"/>
    </xf>
    <xf numFmtId="0" fontId="12"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3" fontId="9"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2" fillId="0" borderId="4"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6"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75C5A-09E7-4AE0-952A-A755A51C3B46}">
  <dimension ref="A1:G43"/>
  <sheetViews>
    <sheetView topLeftCell="A7" zoomScale="80" zoomScaleNormal="80" zoomScaleSheetLayoutView="80" workbookViewId="0">
      <pane ySplit="1" topLeftCell="A31" activePane="bottomLeft" state="frozen"/>
      <selection activeCell="C23" sqref="C23"/>
      <selection pane="bottomLeft" activeCell="D13" sqref="D13"/>
    </sheetView>
  </sheetViews>
  <sheetFormatPr defaultColWidth="8.85546875" defaultRowHeight="15" x14ac:dyDescent="0.25"/>
  <cols>
    <col min="1" max="1" width="24" customWidth="1"/>
    <col min="2" max="2" width="33.7109375" customWidth="1"/>
    <col min="3" max="4" width="25.42578125" customWidth="1"/>
    <col min="5" max="6" width="22.42578125" customWidth="1"/>
    <col min="7" max="7" width="20.85546875" customWidth="1"/>
    <col min="8" max="8" width="22.7109375" customWidth="1"/>
    <col min="9" max="11" width="28.7109375" customWidth="1"/>
    <col min="12" max="12" width="34.140625" customWidth="1"/>
  </cols>
  <sheetData>
    <row r="1" spans="1:7" ht="21" x14ac:dyDescent="0.35">
      <c r="A1" s="1" t="s">
        <v>0</v>
      </c>
      <c r="B1" s="2"/>
    </row>
    <row r="2" spans="1:7" ht="15.75" x14ac:dyDescent="0.25">
      <c r="A2" s="3"/>
      <c r="B2" s="3"/>
    </row>
    <row r="3" spans="1:7" ht="15.75" x14ac:dyDescent="0.25">
      <c r="A3" s="3" t="s">
        <v>1</v>
      </c>
      <c r="B3" s="3"/>
    </row>
    <row r="5" spans="1:7" ht="15.75" x14ac:dyDescent="0.25">
      <c r="A5" s="3" t="s">
        <v>2</v>
      </c>
    </row>
    <row r="6" spans="1:7" ht="15.75" thickBot="1" x14ac:dyDescent="0.3"/>
    <row r="7" spans="1:7" ht="138.75" customHeight="1" thickBot="1" x14ac:dyDescent="0.3">
      <c r="A7" s="4" t="s">
        <v>3</v>
      </c>
      <c r="B7" s="5" t="s">
        <v>4</v>
      </c>
      <c r="C7" s="6" t="s">
        <v>5</v>
      </c>
      <c r="D7" s="6" t="s">
        <v>6</v>
      </c>
      <c r="E7" s="5" t="s">
        <v>7</v>
      </c>
      <c r="F7" s="5" t="s">
        <v>8</v>
      </c>
      <c r="G7" s="5" t="s">
        <v>9</v>
      </c>
    </row>
    <row r="8" spans="1:7" ht="40.5" customHeight="1" thickBot="1" x14ac:dyDescent="0.3">
      <c r="A8" s="57" t="s">
        <v>10</v>
      </c>
      <c r="B8" s="58"/>
      <c r="C8" s="58"/>
      <c r="D8" s="58"/>
      <c r="E8" s="58"/>
      <c r="F8" s="58"/>
      <c r="G8" s="59"/>
    </row>
    <row r="9" spans="1:7" ht="33" customHeight="1" thickBot="1" x14ac:dyDescent="0.3">
      <c r="A9" s="7" t="s">
        <v>11</v>
      </c>
      <c r="B9" s="63" t="s">
        <v>12</v>
      </c>
      <c r="C9" s="64"/>
      <c r="D9" s="64"/>
      <c r="E9" s="64"/>
      <c r="F9" s="64"/>
      <c r="G9" s="65"/>
    </row>
    <row r="10" spans="1:7" ht="129.75" customHeight="1" thickBot="1" x14ac:dyDescent="0.3">
      <c r="A10" s="8" t="s">
        <v>13</v>
      </c>
      <c r="B10" s="9" t="s">
        <v>14</v>
      </c>
      <c r="C10" s="10">
        <v>40000</v>
      </c>
      <c r="D10" s="10">
        <v>0</v>
      </c>
      <c r="E10" s="11"/>
      <c r="F10" s="12">
        <f>C10</f>
        <v>40000</v>
      </c>
      <c r="G10" s="11" t="s">
        <v>15</v>
      </c>
    </row>
    <row r="11" spans="1:7" ht="85.5" customHeight="1" thickBot="1" x14ac:dyDescent="0.3">
      <c r="A11" s="8" t="s">
        <v>16</v>
      </c>
      <c r="B11" s="13" t="s">
        <v>17</v>
      </c>
      <c r="C11" s="10">
        <v>40000</v>
      </c>
      <c r="D11" s="10">
        <v>0</v>
      </c>
      <c r="E11" s="11"/>
      <c r="F11" s="12">
        <f t="shared" ref="F11:F14" si="0">C11</f>
        <v>40000</v>
      </c>
      <c r="G11" s="11" t="s">
        <v>18</v>
      </c>
    </row>
    <row r="12" spans="1:7" ht="111.75" customHeight="1" thickBot="1" x14ac:dyDescent="0.3">
      <c r="A12" s="8" t="s">
        <v>19</v>
      </c>
      <c r="B12" s="13" t="s">
        <v>20</v>
      </c>
      <c r="C12" s="10">
        <v>40000</v>
      </c>
      <c r="D12" s="10">
        <v>0</v>
      </c>
      <c r="E12" s="11"/>
      <c r="F12" s="12">
        <f t="shared" si="0"/>
        <v>40000</v>
      </c>
      <c r="G12" s="11" t="s">
        <v>21</v>
      </c>
    </row>
    <row r="13" spans="1:7" ht="60" customHeight="1" thickBot="1" x14ac:dyDescent="0.3">
      <c r="A13" s="8" t="s">
        <v>22</v>
      </c>
      <c r="B13" s="13" t="s">
        <v>23</v>
      </c>
      <c r="C13" s="10">
        <v>30000</v>
      </c>
      <c r="D13" s="10">
        <v>0</v>
      </c>
      <c r="E13" s="11"/>
      <c r="F13" s="12">
        <f t="shared" si="0"/>
        <v>30000</v>
      </c>
      <c r="G13" s="11" t="s">
        <v>21</v>
      </c>
    </row>
    <row r="14" spans="1:7" ht="125.25" customHeight="1" thickBot="1" x14ac:dyDescent="0.3">
      <c r="A14" s="8" t="s">
        <v>24</v>
      </c>
      <c r="B14" s="14" t="s">
        <v>25</v>
      </c>
      <c r="C14" s="10"/>
      <c r="D14" s="10">
        <v>0</v>
      </c>
      <c r="E14" s="11"/>
      <c r="F14" s="12">
        <f t="shared" si="0"/>
        <v>0</v>
      </c>
      <c r="G14" s="11"/>
    </row>
    <row r="15" spans="1:7" ht="32.25" customHeight="1" thickBot="1" x14ac:dyDescent="0.3">
      <c r="A15" s="53" t="s">
        <v>26</v>
      </c>
      <c r="B15" s="66"/>
      <c r="C15" s="15">
        <f>SUM(C10:C13)</f>
        <v>150000</v>
      </c>
      <c r="D15" s="15">
        <f>SUM(D10:D14)</f>
        <v>0</v>
      </c>
      <c r="E15" s="16"/>
      <c r="F15" s="16"/>
      <c r="G15" s="11"/>
    </row>
    <row r="16" spans="1:7" ht="27" customHeight="1" thickBot="1" x14ac:dyDescent="0.3">
      <c r="A16" s="7" t="s">
        <v>27</v>
      </c>
      <c r="B16" s="60" t="s">
        <v>28</v>
      </c>
      <c r="C16" s="61"/>
      <c r="D16" s="61"/>
      <c r="E16" s="61"/>
      <c r="F16" s="61"/>
      <c r="G16" s="62"/>
    </row>
    <row r="17" spans="1:7" ht="146.25" customHeight="1" thickBot="1" x14ac:dyDescent="0.3">
      <c r="A17" s="8" t="s">
        <v>29</v>
      </c>
      <c r="B17" s="17" t="s">
        <v>30</v>
      </c>
      <c r="C17" s="18">
        <v>50000</v>
      </c>
      <c r="D17" s="18">
        <v>0</v>
      </c>
      <c r="E17" s="11"/>
      <c r="F17" s="11"/>
      <c r="G17" s="11" t="s">
        <v>21</v>
      </c>
    </row>
    <row r="18" spans="1:7" ht="71.25" customHeight="1" thickBot="1" x14ac:dyDescent="0.3">
      <c r="A18" s="8" t="s">
        <v>31</v>
      </c>
      <c r="B18" s="17" t="s">
        <v>32</v>
      </c>
      <c r="C18" s="18">
        <v>0</v>
      </c>
      <c r="D18" s="18">
        <v>150000</v>
      </c>
      <c r="E18" s="11"/>
      <c r="F18" s="11"/>
      <c r="G18" s="11" t="s">
        <v>33</v>
      </c>
    </row>
    <row r="19" spans="1:7" ht="71.25" customHeight="1" thickBot="1" x14ac:dyDescent="0.3">
      <c r="A19" s="8" t="s">
        <v>34</v>
      </c>
      <c r="B19" s="17" t="s">
        <v>35</v>
      </c>
      <c r="C19" s="18">
        <v>100000</v>
      </c>
      <c r="D19" s="18">
        <v>0</v>
      </c>
      <c r="E19" s="11"/>
      <c r="F19" s="11"/>
      <c r="G19" s="11" t="s">
        <v>21</v>
      </c>
    </row>
    <row r="20" spans="1:7" ht="30.75" customHeight="1" thickBot="1" x14ac:dyDescent="0.3">
      <c r="A20" s="53" t="s">
        <v>36</v>
      </c>
      <c r="B20" s="54"/>
      <c r="C20" s="19">
        <f>SUM(C17:C19)</f>
        <v>150000</v>
      </c>
      <c r="D20" s="19">
        <f>SUM(D17:D19)</f>
        <v>150000</v>
      </c>
      <c r="E20" s="4"/>
      <c r="F20" s="4"/>
      <c r="G20" s="5"/>
    </row>
    <row r="21" spans="1:7" ht="28.5" customHeight="1" thickBot="1" x14ac:dyDescent="0.3">
      <c r="A21" s="7" t="s">
        <v>37</v>
      </c>
      <c r="B21" s="67" t="s">
        <v>38</v>
      </c>
      <c r="C21" s="68"/>
      <c r="D21" s="68"/>
      <c r="E21" s="68"/>
      <c r="F21" s="68"/>
      <c r="G21" s="69"/>
    </row>
    <row r="22" spans="1:7" ht="96.75" customHeight="1" thickBot="1" x14ac:dyDescent="0.3">
      <c r="A22" s="8" t="s">
        <v>39</v>
      </c>
      <c r="B22" s="17" t="s">
        <v>40</v>
      </c>
      <c r="C22" s="18">
        <v>0</v>
      </c>
      <c r="D22" s="18">
        <v>80000</v>
      </c>
      <c r="E22" s="11"/>
      <c r="F22" s="11"/>
      <c r="G22" s="11" t="s">
        <v>33</v>
      </c>
    </row>
    <row r="23" spans="1:7" ht="24" customHeight="1" thickBot="1" x14ac:dyDescent="0.3">
      <c r="A23" s="53" t="s">
        <v>41</v>
      </c>
      <c r="B23" s="54"/>
      <c r="C23" s="19">
        <f>SUM(C22:C22)</f>
        <v>0</v>
      </c>
      <c r="D23" s="19">
        <f>SUM(D22:D22)</f>
        <v>80000</v>
      </c>
      <c r="E23" s="4"/>
      <c r="F23" s="4"/>
      <c r="G23" s="4"/>
    </row>
    <row r="24" spans="1:7" ht="16.5" customHeight="1" thickBot="1" x14ac:dyDescent="0.3">
      <c r="A24" s="55" t="s">
        <v>42</v>
      </c>
      <c r="B24" s="56"/>
      <c r="C24" s="20">
        <f>SUM(C15,C20,C23)</f>
        <v>300000</v>
      </c>
      <c r="D24" s="20">
        <f>SUM(D15,D20,D23)</f>
        <v>230000</v>
      </c>
      <c r="E24" s="21"/>
      <c r="F24" s="21"/>
      <c r="G24" s="22"/>
    </row>
    <row r="25" spans="1:7" ht="33.75" customHeight="1" thickBot="1" x14ac:dyDescent="0.3">
      <c r="A25" s="57" t="s">
        <v>43</v>
      </c>
      <c r="B25" s="58"/>
      <c r="C25" s="58"/>
      <c r="D25" s="58"/>
      <c r="E25" s="58"/>
      <c r="F25" s="58"/>
      <c r="G25" s="59"/>
    </row>
    <row r="26" spans="1:7" ht="39.75" customHeight="1" thickBot="1" x14ac:dyDescent="0.3">
      <c r="A26" s="7" t="s">
        <v>44</v>
      </c>
      <c r="B26" s="60" t="s">
        <v>45</v>
      </c>
      <c r="C26" s="61"/>
      <c r="D26" s="61"/>
      <c r="E26" s="61"/>
      <c r="F26" s="61"/>
      <c r="G26" s="62"/>
    </row>
    <row r="27" spans="1:7" ht="114.75" customHeight="1" thickBot="1" x14ac:dyDescent="0.3">
      <c r="A27" s="8" t="s">
        <v>46</v>
      </c>
      <c r="B27" s="23" t="s">
        <v>47</v>
      </c>
      <c r="C27" s="24">
        <v>30000</v>
      </c>
      <c r="D27" s="25">
        <v>0</v>
      </c>
      <c r="E27" s="11"/>
      <c r="F27" s="26">
        <f>C27</f>
        <v>30000</v>
      </c>
      <c r="G27" s="4" t="s">
        <v>21</v>
      </c>
    </row>
    <row r="28" spans="1:7" ht="172.5" customHeight="1" thickBot="1" x14ac:dyDescent="0.3">
      <c r="A28" s="8" t="s">
        <v>48</v>
      </c>
      <c r="B28" s="23" t="s">
        <v>49</v>
      </c>
      <c r="C28" s="24">
        <v>50000</v>
      </c>
      <c r="D28" s="27">
        <v>0</v>
      </c>
      <c r="E28" s="11"/>
      <c r="F28" s="26">
        <f t="shared" ref="F28:F29" si="1">C28</f>
        <v>50000</v>
      </c>
      <c r="G28" s="28" t="s">
        <v>21</v>
      </c>
    </row>
    <row r="29" spans="1:7" ht="153" customHeight="1" thickBot="1" x14ac:dyDescent="0.3">
      <c r="A29" s="8" t="s">
        <v>50</v>
      </c>
      <c r="B29" s="29" t="s">
        <v>51</v>
      </c>
      <c r="C29" s="30">
        <v>115200</v>
      </c>
      <c r="D29" s="18">
        <v>0</v>
      </c>
      <c r="E29" s="11"/>
      <c r="F29" s="26">
        <f t="shared" si="1"/>
        <v>115200</v>
      </c>
      <c r="G29" s="4" t="s">
        <v>21</v>
      </c>
    </row>
    <row r="30" spans="1:7" ht="24" customHeight="1" thickBot="1" x14ac:dyDescent="0.3">
      <c r="A30" s="53" t="s">
        <v>52</v>
      </c>
      <c r="B30" s="54"/>
      <c r="C30" s="19">
        <f>SUM(C27:C29)</f>
        <v>195200</v>
      </c>
      <c r="D30" s="19">
        <f>SUM(D27:D29)</f>
        <v>0</v>
      </c>
      <c r="E30" s="31"/>
      <c r="F30" s="20">
        <f>C30</f>
        <v>195200</v>
      </c>
      <c r="G30" s="4"/>
    </row>
    <row r="31" spans="1:7" ht="16.5" customHeight="1" thickBot="1" x14ac:dyDescent="0.3">
      <c r="A31" s="48" t="s">
        <v>53</v>
      </c>
      <c r="B31" s="49"/>
      <c r="C31" s="20">
        <f>SUM(C30)</f>
        <v>195200</v>
      </c>
      <c r="D31" s="20">
        <f>SUM(D30)</f>
        <v>0</v>
      </c>
      <c r="E31" s="21"/>
      <c r="F31" s="32">
        <f>C31</f>
        <v>195200</v>
      </c>
      <c r="G31" s="22"/>
    </row>
    <row r="32" spans="1:7" ht="51.75" customHeight="1" thickBot="1" x14ac:dyDescent="0.3">
      <c r="A32" s="4" t="s">
        <v>54</v>
      </c>
      <c r="B32" s="22"/>
      <c r="C32" s="20">
        <v>209600</v>
      </c>
      <c r="D32" s="20"/>
      <c r="E32" s="33"/>
      <c r="F32" s="22"/>
      <c r="G32" s="22"/>
    </row>
    <row r="33" spans="1:7" ht="50.25" customHeight="1" thickBot="1" x14ac:dyDescent="0.3">
      <c r="A33" s="4" t="s">
        <v>55</v>
      </c>
      <c r="B33" s="34"/>
      <c r="C33" s="20">
        <v>437069.16</v>
      </c>
      <c r="D33" s="20"/>
      <c r="E33" s="33"/>
      <c r="F33" s="22"/>
      <c r="G33" s="22"/>
    </row>
    <row r="34" spans="1:7" ht="16.5" thickBot="1" x14ac:dyDescent="0.3">
      <c r="A34" s="8" t="s">
        <v>56</v>
      </c>
      <c r="B34" s="11" t="s">
        <v>57</v>
      </c>
      <c r="C34" s="12">
        <v>30000</v>
      </c>
      <c r="D34" s="12"/>
      <c r="E34" s="11"/>
      <c r="F34" s="11"/>
      <c r="G34" s="11"/>
    </row>
    <row r="35" spans="1:7" ht="16.5" customHeight="1" thickBot="1" x14ac:dyDescent="0.3">
      <c r="A35" s="48" t="s">
        <v>58</v>
      </c>
      <c r="B35" s="49"/>
      <c r="C35" s="32">
        <f>SUM(C24,C31,C32:C34)</f>
        <v>1171869.1599999999</v>
      </c>
      <c r="D35" s="32">
        <f>SUM(D24,D31,D32:D34)</f>
        <v>230000</v>
      </c>
      <c r="E35" s="35"/>
      <c r="F35" s="21"/>
      <c r="G35" s="36"/>
    </row>
    <row r="36" spans="1:7" ht="16.5" customHeight="1" thickBot="1" x14ac:dyDescent="0.3">
      <c r="A36" s="50" t="s">
        <v>59</v>
      </c>
      <c r="B36" s="51"/>
      <c r="C36" s="37">
        <v>98130.84</v>
      </c>
      <c r="D36" s="37"/>
      <c r="E36" s="38"/>
      <c r="F36" s="39"/>
      <c r="G36" s="5"/>
    </row>
    <row r="37" spans="1:7" ht="16.5" customHeight="1" thickBot="1" x14ac:dyDescent="0.3">
      <c r="A37" s="48" t="s">
        <v>60</v>
      </c>
      <c r="B37" s="49"/>
      <c r="C37" s="52">
        <f>SUM(C35:D35,C36)</f>
        <v>1500000</v>
      </c>
      <c r="D37" s="52"/>
      <c r="E37" s="35"/>
      <c r="F37" s="21"/>
      <c r="G37" s="36"/>
    </row>
    <row r="43" spans="1:7" ht="25.5" customHeight="1" x14ac:dyDescent="0.25"/>
  </sheetData>
  <mergeCells count="16">
    <mergeCell ref="B21:G21"/>
    <mergeCell ref="A8:G8"/>
    <mergeCell ref="B9:G9"/>
    <mergeCell ref="A15:B15"/>
    <mergeCell ref="B16:G16"/>
    <mergeCell ref="A20:B20"/>
    <mergeCell ref="A35:B35"/>
    <mergeCell ref="A36:B36"/>
    <mergeCell ref="A37:B37"/>
    <mergeCell ref="C37:D37"/>
    <mergeCell ref="A23:B23"/>
    <mergeCell ref="A24:B24"/>
    <mergeCell ref="A25:G25"/>
    <mergeCell ref="B26:G26"/>
    <mergeCell ref="A30:B30"/>
    <mergeCell ref="A31:B31"/>
  </mergeCells>
  <pageMargins left="0.7" right="0.7" top="0.75" bottom="0.75" header="0.3" footer="0.3"/>
  <pageSetup scale="65" orientation="landscape"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8ADB-41D9-4CF9-8000-E843058C5C44}">
  <dimension ref="B1:E21"/>
  <sheetViews>
    <sheetView tabSelected="1" topLeftCell="A2" workbookViewId="0">
      <selection activeCell="H13" sqref="H13"/>
    </sheetView>
  </sheetViews>
  <sheetFormatPr defaultColWidth="8.85546875" defaultRowHeight="15" x14ac:dyDescent="0.25"/>
  <cols>
    <col min="2" max="2" width="32.28515625" customWidth="1"/>
    <col min="3" max="3" width="15.42578125" customWidth="1"/>
    <col min="4" max="4" width="17" customWidth="1"/>
    <col min="5" max="5" width="15.7109375" customWidth="1"/>
  </cols>
  <sheetData>
    <row r="1" spans="2:5" ht="15.75" x14ac:dyDescent="0.25">
      <c r="B1" s="3" t="s">
        <v>61</v>
      </c>
    </row>
    <row r="2" spans="2:5" x14ac:dyDescent="0.25">
      <c r="B2" s="40"/>
    </row>
    <row r="3" spans="2:5" x14ac:dyDescent="0.25">
      <c r="B3" s="40" t="s">
        <v>1</v>
      </c>
    </row>
    <row r="4" spans="2:5" ht="15.75" thickBot="1" x14ac:dyDescent="0.3"/>
    <row r="5" spans="2:5" ht="26.25" thickBot="1" x14ac:dyDescent="0.3">
      <c r="B5" s="70" t="s">
        <v>62</v>
      </c>
      <c r="C5" s="41" t="s">
        <v>63</v>
      </c>
      <c r="D5" s="41" t="s">
        <v>64</v>
      </c>
      <c r="E5" s="72" t="s">
        <v>65</v>
      </c>
    </row>
    <row r="6" spans="2:5" ht="15.75" thickBot="1" x14ac:dyDescent="0.3">
      <c r="B6" s="71"/>
      <c r="C6" s="42" t="s">
        <v>66</v>
      </c>
      <c r="D6" s="42" t="s">
        <v>66</v>
      </c>
      <c r="E6" s="73"/>
    </row>
    <row r="7" spans="2:5" ht="15.75" thickBot="1" x14ac:dyDescent="0.3">
      <c r="B7" s="43" t="s">
        <v>67</v>
      </c>
      <c r="C7" s="44">
        <v>209600</v>
      </c>
      <c r="D7" s="44"/>
      <c r="E7" s="44">
        <f>SUM(C7:D7)</f>
        <v>209600</v>
      </c>
    </row>
    <row r="8" spans="2:5" ht="15.75" thickBot="1" x14ac:dyDescent="0.3">
      <c r="B8" s="43" t="s">
        <v>68</v>
      </c>
      <c r="C8" s="44">
        <v>80000</v>
      </c>
      <c r="D8" s="44"/>
      <c r="E8" s="44">
        <f t="shared" ref="E8:E13" si="0">SUM(C8:D8)</f>
        <v>80000</v>
      </c>
    </row>
    <row r="9" spans="2:5" ht="26.25" thickBot="1" x14ac:dyDescent="0.3">
      <c r="B9" s="43" t="s">
        <v>69</v>
      </c>
      <c r="C9" s="44">
        <v>80000</v>
      </c>
      <c r="D9" s="44"/>
      <c r="E9" s="44">
        <f t="shared" si="0"/>
        <v>80000</v>
      </c>
    </row>
    <row r="10" spans="2:5" ht="15.75" thickBot="1" x14ac:dyDescent="0.3">
      <c r="B10" s="43" t="s">
        <v>70</v>
      </c>
      <c r="C10" s="44">
        <v>317316</v>
      </c>
      <c r="D10" s="44">
        <v>98000</v>
      </c>
      <c r="E10" s="44">
        <f t="shared" si="0"/>
        <v>415316</v>
      </c>
    </row>
    <row r="11" spans="2:5" ht="15.75" thickBot="1" x14ac:dyDescent="0.3">
      <c r="B11" s="43" t="s">
        <v>71</v>
      </c>
      <c r="C11" s="44">
        <v>80000</v>
      </c>
      <c r="D11" s="44">
        <v>15900</v>
      </c>
      <c r="E11" s="44">
        <f t="shared" si="0"/>
        <v>95900</v>
      </c>
    </row>
    <row r="12" spans="2:5" ht="26.25" thickBot="1" x14ac:dyDescent="0.3">
      <c r="B12" s="43" t="s">
        <v>72</v>
      </c>
      <c r="C12" s="44">
        <v>300000</v>
      </c>
      <c r="D12" s="44">
        <v>100000</v>
      </c>
      <c r="E12" s="44">
        <f t="shared" si="0"/>
        <v>400000</v>
      </c>
    </row>
    <row r="13" spans="2:5" ht="26.25" thickBot="1" x14ac:dyDescent="0.3">
      <c r="B13" s="43" t="s">
        <v>73</v>
      </c>
      <c r="C13" s="44">
        <v>120000</v>
      </c>
      <c r="D13" s="44"/>
      <c r="E13" s="44">
        <f t="shared" si="0"/>
        <v>120000</v>
      </c>
    </row>
    <row r="14" spans="2:5" ht="15.75" thickBot="1" x14ac:dyDescent="0.3">
      <c r="B14" s="45" t="s">
        <v>74</v>
      </c>
      <c r="C14" s="46">
        <f>SUM(C7:C13)</f>
        <v>1186916</v>
      </c>
      <c r="D14" s="46">
        <f>SUM(D7:D13)</f>
        <v>213900</v>
      </c>
      <c r="E14" s="46">
        <f>SUM(C14:D14)</f>
        <v>1400816</v>
      </c>
    </row>
    <row r="15" spans="2:5" ht="15.75" thickBot="1" x14ac:dyDescent="0.3">
      <c r="B15" s="43" t="s">
        <v>75</v>
      </c>
      <c r="C15" s="44">
        <v>83084</v>
      </c>
      <c r="D15" s="44">
        <v>16100</v>
      </c>
      <c r="E15" s="44">
        <f>SUM(C15:D15)</f>
        <v>99184</v>
      </c>
    </row>
    <row r="16" spans="2:5" ht="15.75" thickBot="1" x14ac:dyDescent="0.3">
      <c r="B16" s="45" t="s">
        <v>76</v>
      </c>
      <c r="C16" s="46">
        <f>SUM(C14:C15)</f>
        <v>1270000</v>
      </c>
      <c r="D16" s="46">
        <f>SUM(D14:D15)</f>
        <v>230000</v>
      </c>
      <c r="E16" s="46">
        <f>SUM(E14:E15)</f>
        <v>1500000</v>
      </c>
    </row>
    <row r="21" spans="5:5" x14ac:dyDescent="0.25">
      <c r="E21" s="47"/>
    </row>
  </sheetData>
  <mergeCells count="2">
    <mergeCell ref="B5:B6"/>
    <mergeCell ref="E5:E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00099013 Financial Report</vt:lpstr>
      <vt:lpstr>00099013 Budget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Shaddie Tapo</dc:creator>
  <cp:lastModifiedBy>Shaddie Tapo</cp:lastModifiedBy>
  <dcterms:created xsi:type="dcterms:W3CDTF">2018-06-15T08:03:36Z</dcterms:created>
  <dcterms:modified xsi:type="dcterms:W3CDTF">2018-06-18T06:45:35Z</dcterms:modified>
</cp:coreProperties>
</file>