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baindu\Documents\PBF 2014\PBF 2017\Semi annual Report\"/>
    </mc:Choice>
  </mc:AlternateContent>
  <xr:revisionPtr revIDLastSave="0" documentId="8_{5AF41EC4-E01A-4DB9-8BA1-AAD914787048}" xr6:coauthVersionLast="31" xr6:coauthVersionMax="31" xr10:uidLastSave="{00000000-0000-0000-0000-000000000000}"/>
  <bookViews>
    <workbookView xWindow="0" yWindow="0" windowWidth="20490" windowHeight="7245" xr2:uid="{00000000-000D-0000-FFFF-FFFF00000000}"/>
  </bookViews>
  <sheets>
    <sheet name="Budget by UN Cost Category" sheetId="2" r:id="rId1"/>
    <sheet name="Budget &amp; Expenditures" sheetId="5" r:id="rId2"/>
  </sheets>
  <definedNames>
    <definedName name="_xlnm.Print_Area" localSheetId="0">'Budget by UN Cost Category'!$B$1:$K$18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2" l="1"/>
  <c r="C15" i="2" l="1"/>
  <c r="D15" i="2"/>
  <c r="E15" i="2"/>
  <c r="F15" i="2"/>
  <c r="G15" i="2"/>
  <c r="H15" i="2"/>
  <c r="H16" i="2" s="1"/>
  <c r="C16" i="2"/>
  <c r="I8" i="2"/>
  <c r="I9" i="2"/>
  <c r="I10" i="2"/>
  <c r="I11" i="2"/>
  <c r="I12" i="2"/>
  <c r="I13" i="2"/>
  <c r="I7" i="2"/>
  <c r="J8" i="2"/>
  <c r="J9" i="2"/>
  <c r="K9" i="2" s="1"/>
  <c r="J10" i="2"/>
  <c r="J11" i="2"/>
  <c r="J12" i="2"/>
  <c r="J13" i="2"/>
  <c r="K13" i="2" s="1"/>
  <c r="J15" i="2"/>
  <c r="K12" i="2"/>
  <c r="J7" i="2"/>
  <c r="K8" i="2" l="1"/>
  <c r="K11" i="2"/>
  <c r="K10" i="2"/>
  <c r="K7" i="2"/>
  <c r="E64" i="5"/>
  <c r="E84" i="5" s="1"/>
  <c r="E46" i="5"/>
  <c r="C84" i="5"/>
  <c r="J82" i="5"/>
  <c r="I82" i="5"/>
  <c r="H82" i="5"/>
  <c r="G82" i="5"/>
  <c r="F82" i="5"/>
  <c r="E82" i="5"/>
  <c r="D82" i="5"/>
  <c r="C82" i="5"/>
  <c r="J78" i="5"/>
  <c r="I78" i="5"/>
  <c r="H78" i="5"/>
  <c r="G78" i="5"/>
  <c r="F78" i="5"/>
  <c r="E78" i="5"/>
  <c r="C78" i="5"/>
  <c r="D68" i="5"/>
  <c r="D70" i="5" s="1"/>
  <c r="D72" i="5" s="1"/>
  <c r="D74" i="5" s="1"/>
  <c r="D76" i="5" s="1"/>
  <c r="D78" i="5" s="1"/>
  <c r="D84" i="5" s="1"/>
  <c r="D67" i="5"/>
  <c r="D69" i="5" s="1"/>
  <c r="D71" i="5" s="1"/>
  <c r="D73" i="5" s="1"/>
  <c r="D75" i="5" s="1"/>
  <c r="D77" i="5" s="1"/>
  <c r="J64" i="5"/>
  <c r="I64" i="5"/>
  <c r="G64" i="5"/>
  <c r="F64" i="5"/>
  <c r="D64" i="5"/>
  <c r="C64" i="5"/>
  <c r="H58" i="5"/>
  <c r="H53" i="5"/>
  <c r="H64" i="5" s="1"/>
  <c r="J46" i="5"/>
  <c r="I46" i="5"/>
  <c r="G46" i="5"/>
  <c r="F46" i="5"/>
  <c r="D46" i="5"/>
  <c r="C46" i="5"/>
  <c r="H39" i="5"/>
  <c r="H32" i="5"/>
  <c r="H46" i="5" s="1"/>
  <c r="J26" i="5"/>
  <c r="I26" i="5"/>
  <c r="G26" i="5"/>
  <c r="F26" i="5"/>
  <c r="E26" i="5"/>
  <c r="D26" i="5"/>
  <c r="C26" i="5"/>
  <c r="H25" i="5"/>
  <c r="H14" i="5"/>
  <c r="H26" i="5" s="1"/>
  <c r="H84" i="5" l="1"/>
  <c r="E16" i="2" l="1"/>
  <c r="F16" i="2"/>
  <c r="I14" i="2"/>
  <c r="J16" i="2"/>
  <c r="K14" i="2"/>
  <c r="D16" i="2"/>
  <c r="G16" i="2"/>
  <c r="K15" i="2" l="1"/>
  <c r="K16" i="2" s="1"/>
  <c r="I15" i="2"/>
  <c r="I16" i="2" s="1"/>
</calcChain>
</file>

<file path=xl/sharedStrings.xml><?xml version="1.0" encoding="utf-8"?>
<sst xmlns="http://schemas.openxmlformats.org/spreadsheetml/2006/main" count="158" uniqueCount="153">
  <si>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</si>
  <si>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</si>
  <si>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</si>
  <si>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</si>
  <si>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</si>
  <si>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</si>
  <si>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</si>
  <si>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</si>
  <si>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</si>
  <si>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</si>
  <si>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</si>
  <si>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</si>
  <si>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</si>
  <si>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</si>
  <si>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</si>
  <si>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</si>
  <si>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</si>
  <si>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</si>
  <si>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</si>
  <si>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</si>
  <si>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</si>
  <si>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</si>
  <si>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</si>
  <si>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</si>
  <si>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</si>
  <si>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</si>
  <si>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</si>
  <si>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</si>
  <si>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</si>
  <si>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Output 3.1:</t>
  </si>
  <si>
    <t>Activity 3.1.1:</t>
  </si>
  <si>
    <t>Activity 3.1.2:</t>
  </si>
  <si>
    <t>Activity 3.1.3:</t>
  </si>
  <si>
    <t>Output 3.2:</t>
  </si>
  <si>
    <t>Activity 3.2.1:</t>
  </si>
  <si>
    <t>Activity 3.2.2:</t>
  </si>
  <si>
    <t>Activity 3.2.3:</t>
  </si>
  <si>
    <t>Output 3.3:</t>
  </si>
  <si>
    <t>Activity 3.3.1:</t>
  </si>
  <si>
    <t>Activity 3.3.2:</t>
  </si>
  <si>
    <t>Activity 3.3.3:</t>
  </si>
  <si>
    <t>TOTAL $ FOR OUTCOME 3:</t>
  </si>
  <si>
    <t>OUTCOME 4:</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</si>
  <si>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</si>
  <si>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</si>
  <si>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</si>
  <si>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</si>
  <si>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</si>
  <si>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</si>
  <si>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</si>
  <si>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</si>
  <si>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</si>
  <si>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</si>
  <si>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</si>
  <si>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</si>
  <si>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</si>
  <si>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 xml:space="preserve"> </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</si>
  <si>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</si>
  <si>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</si>
  <si>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</si>
  <si>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</si>
  <si>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</si>
  <si>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</si>
  <si>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</si>
  <si>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</si>
  <si>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</si>
  <si>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</si>
  <si>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</si>
  <si>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</si>
  <si>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</si>
  <si>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</si>
  <si>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</si>
  <si>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</si>
  <si>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</si>
  <si>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</si>
  <si>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</si>
  <si>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</si>
  <si>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</si>
  <si>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</si>
  <si>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</si>
  <si>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</si>
  <si>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</si>
  <si>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</si>
  <si>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Amount Recipient  Agency: UNDP</t>
  </si>
  <si>
    <t>Amount Recipient  Agency: UNESCO</t>
  </si>
  <si>
    <t>Amount Recipient  Agency: UN Women</t>
  </si>
  <si>
    <t xml:space="preserve">OUTCOME 1: National action plans and accountability frameworks promote women’s full participation in conflict prevention, management and resolution </t>
  </si>
  <si>
    <t>OUTCOME 2: Women are enabled and empowered to participate safely in the elections and contribute to decision-making in peacebuilding and conflict prevention processes</t>
  </si>
  <si>
    <t>OUTCOME 3: Increased community awareness and public understanding about women’s positive contributions to decision-making and peacebuilding</t>
  </si>
  <si>
    <t>Activity 1.1.4:</t>
  </si>
  <si>
    <t>Capacity building and technical support to key national and local stakeholders (national and district steering committees of SILNAPII and line ministries) to develop, implement and monitor SILNAP II, support establishment of steering committee and consult on budget for implementation</t>
  </si>
  <si>
    <t>Technical support, coordination and advocacy with civil society &amp; partners to finalise and adopt GEWE policy, incl. WPS</t>
  </si>
  <si>
    <t>Consultations and validation with key stakeholders to validate policies, including through town hall meetings</t>
  </si>
  <si>
    <t>Printing and dissemination of copies of SILNAP II and Gender Equality Policy to institutions and community stakeholders</t>
  </si>
  <si>
    <t>Accountability frameworks for promoting women’s peace and security (WPS) strengthened and adequately monitored</t>
  </si>
  <si>
    <t>Advocacy for gender-responsive policy development and implementation among national committee and local councils effectively coordinated.</t>
  </si>
  <si>
    <t>Consultations, training and sensitization with leaders at all levels (e.g. parliament, chieftaincies, local councils) on SILNAP II, WPS and gender-responsive policies and institutional reforms.</t>
  </si>
  <si>
    <t>Development of knowledge products and tools targeting stakeholders (including men and women in 16 districts) on implementation and monitoring SILNAP II and the WPS Global agenda.</t>
  </si>
  <si>
    <t>Engagement with community radio stations and use of ICT to sensitize communities about SILNAP II and WPS</t>
  </si>
  <si>
    <t>Enhanced capacity and effectiveness of elected leaders (men and women) to promote GEWE and social cohesion through gender sensitive legislation, budgeting.</t>
  </si>
  <si>
    <r>
      <t xml:space="preserve">Percent of budget for each output reserved for direct action on </t>
    </r>
    <r>
      <rPr>
        <b/>
        <sz val="10"/>
        <color theme="1"/>
        <rFont val="Times New Roman"/>
        <family val="1"/>
      </rPr>
      <t>gender eqaulity</t>
    </r>
    <r>
      <rPr>
        <sz val="10"/>
        <color theme="1"/>
        <rFont val="Times New Roman"/>
        <family val="1"/>
      </rPr>
      <t xml:space="preserve"> (if any):</t>
    </r>
  </si>
  <si>
    <t>Sensitization and training of newly elected MPs and local councillors of the fundamentals of human rights, peace building, and the important of gender responsive legislation</t>
  </si>
  <si>
    <t>Organization of field visits and MPs meeting with women peace ambassadors, women leaders in different regions to identify women’s priorities and key gender issues</t>
  </si>
  <si>
    <t>Support to, the women’s Parliamentary Caucus in House of Parliament and APPWA (possibly incl. functional review); gender sensitive parliament assessment</t>
  </si>
  <si>
    <t>Activity 1.3.4:</t>
  </si>
  <si>
    <t>Organisation and facilitation of a study tour for 10 women and men MPs to Rwanda, to gain exposure to effective legislative practices and see gender balance in politics at work in post conflict African context</t>
  </si>
  <si>
    <r>
      <t xml:space="preserve">Level of </t>
    </r>
    <r>
      <rPr>
        <b/>
        <sz val="10"/>
        <color theme="1"/>
        <rFont val="Times New Roman"/>
        <family val="1"/>
      </rPr>
      <t>expenditure/ commitments</t>
    </r>
    <r>
      <rPr>
        <sz val="10"/>
        <color theme="1"/>
        <rFont val="Times New Roman"/>
        <family val="1"/>
      </rPr>
      <t xml:space="preserve"> in USD 
(As of end of June 2018): 
</t>
    </r>
    <r>
      <rPr>
        <b/>
        <sz val="10"/>
        <color rgb="FFFF0000"/>
        <rFont val="Times New Roman"/>
        <family val="1"/>
      </rPr>
      <t>UNESCO</t>
    </r>
  </si>
  <si>
    <r>
      <t xml:space="preserve">Level of </t>
    </r>
    <r>
      <rPr>
        <b/>
        <sz val="10"/>
        <color theme="1"/>
        <rFont val="Times New Roman"/>
        <family val="1"/>
      </rPr>
      <t>expenditure/ commitments</t>
    </r>
    <r>
      <rPr>
        <sz val="10"/>
        <color theme="1"/>
        <rFont val="Times New Roman"/>
        <family val="1"/>
      </rPr>
      <t xml:space="preserve"> in USD 
(As of end of June 2018): 
</t>
    </r>
    <r>
      <rPr>
        <b/>
        <sz val="10"/>
        <color rgb="FFFF0000"/>
        <rFont val="Times New Roman"/>
        <family val="1"/>
      </rPr>
      <t>UN Women</t>
    </r>
  </si>
  <si>
    <r>
      <t xml:space="preserve">Level of </t>
    </r>
    <r>
      <rPr>
        <b/>
        <sz val="10"/>
        <color theme="1"/>
        <rFont val="Times New Roman"/>
        <family val="1"/>
      </rPr>
      <t>expenditure/ commitments</t>
    </r>
    <r>
      <rPr>
        <sz val="10"/>
        <color theme="1"/>
        <rFont val="Times New Roman"/>
        <family val="1"/>
      </rPr>
      <t xml:space="preserve"> in USD 
(As of end of June 2018): </t>
    </r>
    <r>
      <rPr>
        <b/>
        <sz val="10"/>
        <color rgb="FFFF0000"/>
        <rFont val="Times New Roman"/>
        <family val="1"/>
      </rPr>
      <t>UNDP</t>
    </r>
  </si>
  <si>
    <r>
      <rPr>
        <b/>
        <sz val="10"/>
        <color theme="1"/>
        <rFont val="Times New Roman"/>
        <family val="1"/>
      </rPr>
      <t>Budget</t>
    </r>
    <r>
      <rPr>
        <sz val="10"/>
        <color theme="1"/>
        <rFont val="Times New Roman"/>
        <family val="1"/>
      </rPr>
      <t xml:space="preserve"> by recipient organization in USD -</t>
    </r>
    <r>
      <rPr>
        <b/>
        <sz val="10"/>
        <color rgb="FFFF0000"/>
        <rFont val="Times New Roman"/>
        <family val="1"/>
      </rPr>
      <t>UNESCO</t>
    </r>
  </si>
  <si>
    <r>
      <rPr>
        <b/>
        <sz val="10"/>
        <color theme="1"/>
        <rFont val="Times New Roman"/>
        <family val="1"/>
      </rPr>
      <t>Budget</t>
    </r>
    <r>
      <rPr>
        <sz val="10"/>
        <color theme="1"/>
        <rFont val="Times New Roman"/>
        <family val="1"/>
      </rPr>
      <t xml:space="preserve"> by recipient organization in USD - 
</t>
    </r>
    <r>
      <rPr>
        <b/>
        <sz val="10"/>
        <color rgb="FFFF0000"/>
        <rFont val="Times New Roman"/>
        <family val="1"/>
      </rPr>
      <t>UN Women</t>
    </r>
  </si>
  <si>
    <r>
      <rPr>
        <b/>
        <sz val="10"/>
        <color theme="1"/>
        <rFont val="Times New Roman"/>
        <family val="1"/>
      </rPr>
      <t>Budget</t>
    </r>
    <r>
      <rPr>
        <sz val="10"/>
        <color theme="1"/>
        <rFont val="Times New Roman"/>
        <family val="1"/>
      </rPr>
      <t xml:space="preserve"> by recipient organization in USD - </t>
    </r>
    <r>
      <rPr>
        <b/>
        <sz val="10"/>
        <color rgb="FFFF0000"/>
        <rFont val="Times New Roman"/>
        <family val="1"/>
      </rPr>
      <t>UNDP</t>
    </r>
  </si>
  <si>
    <t>Activity 2.2.4</t>
  </si>
  <si>
    <t>Activty 3.1.4</t>
  </si>
  <si>
    <t>Activity 3.3.4</t>
  </si>
  <si>
    <t xml:space="preserve">Enhanced capacities of gender equality advocates (i.e. Peace Ambassadors) and community leaders to promote women’s leadership in peaceful electoral processes  </t>
  </si>
  <si>
    <t xml:space="preserve"> Coordinate and work with MSWGCA, local councils, traditional leaders and women’s groups/CSOs to identify, establish a network of women Peace Ambassadors</t>
  </si>
  <si>
    <t>Design and implement a capacity building programme (with women’s groups/CSOs) for women Peace Ambassadors on peace consolidation, early warning and conflict prevention, and communication skills to engage political leaders</t>
  </si>
  <si>
    <t>Support peer-to-peer learning through exchange visit of Peace Ambassadors to Liberia to share experiences on promoting women’s’ roles in peacebuilding</t>
  </si>
  <si>
    <t>Increased capacity of women aspirants to engage in leadership contests</t>
  </si>
  <si>
    <t xml:space="preserve">Skills-building for women aspirants &amp; candidates for national and local (incl.  parliament, local councils and chiefdom leadership positions) on innovative campaign techniques &amp; finance  </t>
  </si>
  <si>
    <t>Technical support to political parties via consultations on structural and institutional advancements that enable more women’s participation as candidates and leaders (e.g. via party initiatives, internal regulations) and in public office at all levels.</t>
  </si>
  <si>
    <t>Facilitate mentoring exchanges between sitting MPs and councillors with young aspirants/newcomers to political competition (incl. women’s caucus).</t>
  </si>
  <si>
    <t>Conduct civic outreach about women candidates (including through development of radio PSA, town hall meetings and caravans) targeting 500 men and women in each district</t>
  </si>
  <si>
    <t>Enhanced electoral and security arrangements to support women’s political participation</t>
  </si>
  <si>
    <t xml:space="preserve">Undertake gender capacity assessment of NEC, assist to identify key action points, update gender policy, support sex-disaggregated data (esp. at local level), conduct training, undertake post-election review in partnership with UNDP Election Project
</t>
  </si>
  <si>
    <t>Support CSO’s and NGOs to work with women’s networks and law enforcement to monitor, mitigate and report cases and incidents of electoral violence particularly VAWP.</t>
  </si>
  <si>
    <t xml:space="preserve">
Convene multi-partner dialogue to discuss forms of GBV in elections, launch UNW-UNDP Guidebook on mitigating violence against women in elections.</t>
  </si>
  <si>
    <t xml:space="preserve"> Increase in peacebuilding initiatives that include men and women at the community level.</t>
  </si>
  <si>
    <t>Support the organization of community mobilization/ women’s peace caravans to improve community awareness on women’s empowerment, incl. community dialogues to raise awareness about WPP &amp; the positive contribution of women to decision-making, improve public perception of women in politics &amp; spread messages for peaceful elections.</t>
  </si>
  <si>
    <t xml:space="preserve">Organize dialogue forums and alliances among community leaders, youth and women Peace Ambassadors to promote peaceful elections, women in leadership, zero tolerance to violence against women in all 16 districts, and to identify, denounce violence and discrimination in politics.
</t>
  </si>
  <si>
    <t>Support women’s peace ambassadors network to organize post-election reconciliation initiatives between winners and losers, political parties just immediately after the elections in all 9 regions (e.g. football matches, racing, sporting competitions with joint messages for peace).</t>
  </si>
  <si>
    <t xml:space="preserve">
Share information through social media, ICTs, radio and in seminars about women’s and girls’ rights in peacebuilding and showcase women peacebuilders stories</t>
  </si>
  <si>
    <t>Increased advocacy and public support for women’s leadership within political institutions and by male leaders.</t>
  </si>
  <si>
    <t>Profile women candidates, leaders, aspirants, and document &amp; share experiences of women leaders pursuing gender equality/women’s empowerment and leadership (e.g. video or written materials, showcasing of testimonials through various media e.g. iKNOW Politics, videos, music, radio/talk shows, community outreach and social media, etc.)</t>
  </si>
  <si>
    <t>Consultations/sensitization with local government officials, male Paramount Chiefs and chieftaincy officers on their role in supporting participation of women in the electoral process, including by expressing public support for women aspirants, women Paramount Chiefs, women voters and, pledging commitments for gender equality</t>
  </si>
  <si>
    <t>Organize HeForShe campaigns particularly targeting community, traditional and political male leaders to commit them to eliminating barriers targeting potential women leaders and politician</t>
  </si>
  <si>
    <t>. Capacity of media houses and journalists strengthened for gender sensitive reporting and peace consolidation</t>
  </si>
  <si>
    <t>Set up/strengthen a network of media practitioners with interest in gender and peacebuilding</t>
  </si>
  <si>
    <t>Training of leaders and managers of media houses on gender sensitive reporting and inclusive journalism.</t>
  </si>
  <si>
    <t>Engagement of the Media on TV debates and “Talk Shows” that encourage exchange of experiences and highlight the participation of women role models in peace building activities and decision-making processes.</t>
  </si>
  <si>
    <t>Support media campaign to disseminate different instruments on women, peace and security and to capture and showcase the contributions of women to governance and peacebuilding efforts.</t>
  </si>
  <si>
    <t xml:space="preserve">The PRODOC was budgted at output level </t>
  </si>
  <si>
    <t>Total for Output 1.1.</t>
  </si>
  <si>
    <t xml:space="preserve">Total for Output 1.2 </t>
  </si>
  <si>
    <t>Total for Output 1.3</t>
  </si>
  <si>
    <t>Total Output 2.1</t>
  </si>
  <si>
    <t>Output 2.2</t>
  </si>
  <si>
    <t>Output 2.3</t>
  </si>
  <si>
    <t>Total Output 2.2</t>
  </si>
  <si>
    <t>Total Output 2.3</t>
  </si>
  <si>
    <t>Total Output 3.1</t>
  </si>
  <si>
    <t>Total Output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</si>
</sst>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7"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0"/>
      <color theme="1"/>
      <name val="Calibri"/>
      <family val="2"/>
      <scheme val="minor"/>
    </font>
    <font>
      <i/>
      <sz val="10"/>
      <color theme="1"/>
      <name val="Times New Roman"/>
      <family val="1"/>
    </font>
    <font>
      <sz val="11"/>
      <color rgb="FF000000"/>
      <name val="Calibri"/>
      <family val="2"/>
      <scheme val="minor"/>
    </font>
    <font>
      <b/>
      <sz val="10"/>
      <color rgb="FFFF0000"/>
      <name val="Times New Roman"/>
      <family val="1"/>
    </font>
    <font>
      <sz val="11"/>
      <name val="Calibri"/>
      <family val="2"/>
      <scheme val="minor"/>
    </font>
    <font>
      <sz val="10"/>
      <color rgb="FFFF0000"/>
      <name val="Times New Roman"/>
      <family val="1"/>
    </font>
    <font>
      <b/>
      <sz val="11"/>
      <color rgb="FF000000"/>
      <name val="Calibri"/>
      <family val="2"/>
      <scheme val="minor"/>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43" fontId="7" fillId="0" borderId="0" applyFont="0" applyFill="0" applyBorder="0" applyAlignment="0" applyProtection="0"/>
    <xf numFmtId="41" fontId="7" fillId="0" borderId="0" applyFont="0" applyFill="0" applyBorder="0" applyAlignment="0" applyProtection="0"/>
  </cellStyleXfs>
  <cellXfs count="83">
    <xf numFmtId="0" fontId="0" fillId="0" borderId="0" xfId="0"/>
    <xf numFmtId="0" fontId="1" fillId="0" borderId="0" xfId="0" applyFont="1"/>
    <xf numFmtId="0" fontId="5" fillId="0" borderId="0" xfId="0" applyFont="1"/>
    <xf numFmtId="0" fontId="6" fillId="0" borderId="0" xfId="0" applyFont="1"/>
    <xf numFmtId="0" fontId="8" fillId="0" borderId="2" xfId="0" applyFont="1" applyBorder="1" applyAlignment="1">
      <alignment horizontal="center" vertical="center" wrapText="1"/>
    </xf>
    <xf numFmtId="0" fontId="10" fillId="0" borderId="0" xfId="0" applyFont="1" applyAlignment="1">
      <alignment horizontal="center"/>
    </xf>
    <xf numFmtId="0" fontId="10" fillId="0" borderId="0" xfId="0" applyFont="1"/>
    <xf numFmtId="0" fontId="9" fillId="0" borderId="3"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5" borderId="3" xfId="0" applyFont="1" applyFill="1" applyBorder="1" applyAlignment="1">
      <alignment vertical="center" wrapText="1"/>
    </xf>
    <xf numFmtId="0" fontId="11" fillId="5" borderId="4" xfId="0" applyFont="1" applyFill="1" applyBorder="1" applyAlignment="1">
      <alignment vertical="center" wrapText="1"/>
    </xf>
    <xf numFmtId="0" fontId="8" fillId="5" borderId="4" xfId="0" applyFont="1" applyFill="1" applyBorder="1" applyAlignment="1">
      <alignment vertical="center" wrapText="1"/>
    </xf>
    <xf numFmtId="0" fontId="8" fillId="6" borderId="4" xfId="0" applyFont="1" applyFill="1" applyBorder="1" applyAlignment="1">
      <alignment vertical="center" wrapText="1"/>
    </xf>
    <xf numFmtId="0" fontId="9" fillId="6" borderId="4" xfId="0" applyFont="1" applyFill="1" applyBorder="1" applyAlignment="1">
      <alignment vertical="center" wrapText="1"/>
    </xf>
    <xf numFmtId="3" fontId="8" fillId="0" borderId="4" xfId="0" applyNumberFormat="1" applyFont="1" applyBorder="1" applyAlignment="1">
      <alignment vertical="center" wrapText="1"/>
    </xf>
    <xf numFmtId="43" fontId="9" fillId="6" borderId="4" xfId="1" applyFont="1" applyFill="1" applyBorder="1" applyAlignment="1">
      <alignment vertical="center" wrapText="1"/>
    </xf>
    <xf numFmtId="164" fontId="9" fillId="6" borderId="4" xfId="1" applyNumberFormat="1" applyFont="1" applyFill="1" applyBorder="1" applyAlignment="1">
      <alignment vertical="center" wrapText="1"/>
    </xf>
    <xf numFmtId="164" fontId="8" fillId="0" borderId="4" xfId="1" applyNumberFormat="1" applyFont="1" applyBorder="1" applyAlignment="1">
      <alignment vertical="center" wrapText="1"/>
    </xf>
    <xf numFmtId="43" fontId="8" fillId="0" borderId="4" xfId="0" applyNumberFormat="1" applyFont="1" applyBorder="1" applyAlignment="1">
      <alignment vertical="center" wrapText="1"/>
    </xf>
    <xf numFmtId="0" fontId="8" fillId="0" borderId="8" xfId="0" applyFont="1" applyBorder="1" applyAlignment="1">
      <alignment vertical="center" wrapText="1"/>
    </xf>
    <xf numFmtId="0" fontId="10" fillId="0" borderId="7" xfId="0" applyFont="1" applyBorder="1"/>
    <xf numFmtId="0" fontId="9" fillId="0" borderId="4" xfId="0" applyFont="1" applyBorder="1" applyAlignment="1">
      <alignment vertical="center" wrapText="1"/>
    </xf>
    <xf numFmtId="43" fontId="8" fillId="6" borderId="4" xfId="1" applyFont="1" applyFill="1" applyBorder="1" applyAlignment="1">
      <alignment vertical="center" wrapText="1"/>
    </xf>
    <xf numFmtId="43" fontId="9" fillId="0" borderId="1" xfId="1" applyFont="1" applyBorder="1" applyAlignment="1">
      <alignment vertical="center" wrapText="1"/>
    </xf>
    <xf numFmtId="43" fontId="8" fillId="0" borderId="4" xfId="1" applyFont="1" applyBorder="1" applyAlignment="1">
      <alignment vertical="center" wrapText="1"/>
    </xf>
    <xf numFmtId="43" fontId="0" fillId="0" borderId="0" xfId="1" applyFont="1"/>
    <xf numFmtId="0" fontId="8" fillId="5" borderId="10" xfId="0" applyFont="1" applyFill="1" applyBorder="1" applyAlignment="1">
      <alignment vertical="center" wrapText="1"/>
    </xf>
    <xf numFmtId="43" fontId="8" fillId="0" borderId="8" xfId="1" applyFont="1" applyBorder="1" applyAlignment="1">
      <alignment vertical="center" wrapText="1"/>
    </xf>
    <xf numFmtId="0" fontId="8" fillId="0" borderId="10" xfId="0" applyFont="1" applyBorder="1" applyAlignment="1">
      <alignment vertical="center" wrapText="1"/>
    </xf>
    <xf numFmtId="4" fontId="8" fillId="0" borderId="4" xfId="0" applyNumberFormat="1" applyFont="1" applyBorder="1" applyAlignment="1">
      <alignment vertical="center" wrapText="1"/>
    </xf>
    <xf numFmtId="3" fontId="9" fillId="0" borderId="1" xfId="0" applyNumberFormat="1" applyFont="1" applyBorder="1" applyAlignment="1">
      <alignment vertical="center" wrapText="1"/>
    </xf>
    <xf numFmtId="0" fontId="14" fillId="0" borderId="7" xfId="0" applyFont="1" applyBorder="1" applyAlignment="1">
      <alignment horizontal="center" vertical="center"/>
    </xf>
    <xf numFmtId="3" fontId="14" fillId="0" borderId="7" xfId="0" applyNumberFormat="1" applyFont="1" applyBorder="1" applyAlignment="1">
      <alignment horizontal="center"/>
    </xf>
    <xf numFmtId="3" fontId="0" fillId="0" borderId="7" xfId="0" applyNumberFormat="1" applyBorder="1"/>
    <xf numFmtId="0" fontId="14" fillId="0" borderId="7" xfId="0" applyFont="1" applyBorder="1" applyAlignment="1">
      <alignment horizontal="right" vertical="center"/>
    </xf>
    <xf numFmtId="0" fontId="8" fillId="0" borderId="11" xfId="0" applyFont="1" applyBorder="1" applyAlignment="1">
      <alignment vertical="center" wrapText="1"/>
    </xf>
    <xf numFmtId="3" fontId="8" fillId="0" borderId="7" xfId="0" applyNumberFormat="1" applyFont="1" applyBorder="1" applyAlignment="1">
      <alignment vertical="center" wrapText="1"/>
    </xf>
    <xf numFmtId="43" fontId="10" fillId="0" borderId="0" xfId="0" applyNumberFormat="1" applyFont="1"/>
    <xf numFmtId="43" fontId="0" fillId="0" borderId="0" xfId="0" applyNumberFormat="1"/>
    <xf numFmtId="0" fontId="8" fillId="5" borderId="8" xfId="0" applyFont="1" applyFill="1" applyBorder="1" applyAlignment="1">
      <alignment vertical="center" wrapText="1"/>
    </xf>
    <xf numFmtId="0" fontId="8" fillId="5" borderId="7" xfId="0" applyFont="1" applyFill="1" applyBorder="1" applyAlignment="1">
      <alignment vertical="center" wrapText="1"/>
    </xf>
    <xf numFmtId="3" fontId="14" fillId="0" borderId="7" xfId="0" applyNumberFormat="1" applyFont="1" applyBorder="1"/>
    <xf numFmtId="9" fontId="8" fillId="0" borderId="4" xfId="0" applyNumberFormat="1" applyFont="1" applyBorder="1" applyAlignment="1">
      <alignment vertical="center" wrapText="1"/>
    </xf>
    <xf numFmtId="43" fontId="8" fillId="0" borderId="2" xfId="1" applyFont="1" applyBorder="1" applyAlignment="1">
      <alignment horizontal="center" vertical="center" wrapText="1"/>
    </xf>
    <xf numFmtId="43" fontId="8" fillId="5" borderId="4" xfId="1" applyFont="1" applyFill="1" applyBorder="1" applyAlignment="1">
      <alignment vertical="center" wrapText="1"/>
    </xf>
    <xf numFmtId="43" fontId="10" fillId="0" borderId="0" xfId="1" applyFont="1"/>
    <xf numFmtId="43" fontId="15" fillId="8" borderId="4" xfId="1" applyFont="1" applyFill="1" applyBorder="1" applyAlignment="1">
      <alignment vertical="center" wrapText="1"/>
    </xf>
    <xf numFmtId="43" fontId="13" fillId="8" borderId="4" xfId="1" applyFont="1" applyFill="1" applyBorder="1" applyAlignment="1">
      <alignment vertical="center" wrapText="1"/>
    </xf>
    <xf numFmtId="0" fontId="10" fillId="0" borderId="1" xfId="0" applyFont="1" applyBorder="1"/>
    <xf numFmtId="0" fontId="13" fillId="8" borderId="3" xfId="0" applyFont="1" applyFill="1" applyBorder="1" applyAlignment="1">
      <alignment vertical="center" wrapText="1"/>
    </xf>
    <xf numFmtId="0" fontId="13" fillId="8" borderId="11" xfId="0" applyFont="1" applyFill="1" applyBorder="1" applyAlignment="1">
      <alignment vertical="center" wrapText="1"/>
    </xf>
    <xf numFmtId="43" fontId="8" fillId="7" borderId="4" xfId="1" applyFont="1" applyFill="1" applyBorder="1" applyAlignment="1">
      <alignment vertical="center" wrapText="1"/>
    </xf>
    <xf numFmtId="43" fontId="8" fillId="6" borderId="4" xfId="0" applyNumberFormat="1" applyFont="1" applyFill="1" applyBorder="1" applyAlignment="1">
      <alignment vertical="center" wrapText="1"/>
    </xf>
    <xf numFmtId="41" fontId="1" fillId="4" borderId="0" xfId="2" applyFont="1" applyFill="1"/>
    <xf numFmtId="41" fontId="0" fillId="4" borderId="0" xfId="2" applyFont="1" applyFill="1"/>
    <xf numFmtId="41" fontId="4" fillId="4" borderId="0" xfId="2" applyFont="1" applyFill="1"/>
    <xf numFmtId="41" fontId="0" fillId="0" borderId="0" xfId="2" applyFont="1"/>
    <xf numFmtId="41" fontId="0" fillId="0" borderId="0" xfId="2" applyFont="1" applyAlignment="1">
      <alignment horizontal="center" vertical="center"/>
    </xf>
    <xf numFmtId="41" fontId="12" fillId="4" borderId="7" xfId="2" applyFont="1" applyFill="1" applyBorder="1" applyAlignment="1">
      <alignment vertical="center" wrapText="1"/>
    </xf>
    <xf numFmtId="41" fontId="16" fillId="4" borderId="7" xfId="2" applyFont="1" applyFill="1" applyBorder="1" applyAlignment="1">
      <alignment vertical="center" wrapText="1"/>
    </xf>
    <xf numFmtId="41" fontId="3" fillId="4" borderId="7" xfId="2" applyFont="1" applyFill="1" applyBorder="1" applyAlignment="1">
      <alignment horizontal="right" vertical="center" wrapText="1"/>
    </xf>
    <xf numFmtId="41" fontId="3" fillId="4" borderId="7" xfId="2" applyFont="1" applyFill="1" applyBorder="1" applyAlignment="1">
      <alignment vertical="center" wrapText="1"/>
    </xf>
    <xf numFmtId="41" fontId="2" fillId="4" borderId="7" xfId="2" applyFont="1" applyFill="1" applyBorder="1" applyAlignment="1">
      <alignment vertical="center" wrapText="1"/>
    </xf>
    <xf numFmtId="41" fontId="2" fillId="4" borderId="7" xfId="2" applyFont="1" applyFill="1" applyBorder="1" applyAlignment="1">
      <alignment horizontal="right" vertical="center" wrapText="1"/>
    </xf>
    <xf numFmtId="41" fontId="2" fillId="2" borderId="7" xfId="2" applyFont="1" applyFill="1" applyBorder="1" applyAlignment="1">
      <alignment horizontal="center" vertical="center" wrapText="1"/>
    </xf>
    <xf numFmtId="41" fontId="2" fillId="3" borderId="7" xfId="2" applyFont="1" applyFill="1" applyBorder="1" applyAlignment="1">
      <alignment horizontal="center" vertical="center" wrapText="1"/>
    </xf>
    <xf numFmtId="41" fontId="2" fillId="2" borderId="7" xfId="2" applyFont="1" applyFill="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8"/>
  <sheetViews>
    <sheetView tabSelected="1" zoomScaleNormal="100" zoomScaleSheetLayoutView="100" workbookViewId="0">
      <selection activeCell="F10" sqref="F10"/>
    </sheetView>
  </sheetViews>
  <sheetFormatPr defaultColWidth="8.85546875" defaultRowHeight="15" x14ac:dyDescent="0.25"/>
  <cols>
    <col min="1" max="1" width="2.7109375" style="61" customWidth="1"/>
    <col min="2" max="2" width="35.85546875" style="61" customWidth="1"/>
    <col min="3" max="8" width="10.85546875" style="61" bestFit="1" customWidth="1"/>
    <col min="9" max="9" width="10.5703125" style="61" bestFit="1" customWidth="1"/>
    <col min="10" max="10" width="9.85546875" style="61" bestFit="1" customWidth="1"/>
    <col min="11" max="11" width="10.85546875" style="61" bestFit="1" customWidth="1"/>
    <col min="12" max="16384" width="8.85546875" style="61"/>
  </cols>
  <sheetData>
    <row r="1" spans="2:11" s="59" customFormat="1" ht="15.75" x14ac:dyDescent="0.25">
      <c r="B1" s="58" t="s">
        <v>81</v>
      </c>
      <c r="C1" s="58"/>
      <c r="D1" s="58"/>
      <c r="E1" s="58"/>
    </row>
    <row r="2" spans="2:11" s="59" customFormat="1" x14ac:dyDescent="0.25">
      <c r="B2" s="60"/>
      <c r="C2" s="60"/>
      <c r="D2" s="60"/>
      <c r="E2" s="60"/>
    </row>
    <row r="3" spans="2:11" s="59" customFormat="1" x14ac:dyDescent="0.25">
      <c r="B3" s="60" t="s">
        <v>77</v>
      </c>
      <c r="C3" s="60"/>
      <c r="D3" s="60"/>
      <c r="E3" s="60"/>
    </row>
    <row r="4" spans="2:11" s="59" customFormat="1" ht="6.6" customHeight="1" x14ac:dyDescent="0.25"/>
    <row r="5" spans="2:11" ht="25.5" x14ac:dyDescent="0.25">
      <c r="B5" s="71" t="s">
        <v>61</v>
      </c>
      <c r="C5" s="71" t="s">
        <v>83</v>
      </c>
      <c r="D5" s="71"/>
      <c r="E5" s="71" t="s">
        <v>85</v>
      </c>
      <c r="F5" s="71"/>
      <c r="G5" s="71" t="s">
        <v>84</v>
      </c>
      <c r="H5" s="71"/>
      <c r="I5" s="69" t="s">
        <v>74</v>
      </c>
      <c r="J5" s="69" t="s">
        <v>76</v>
      </c>
      <c r="K5" s="71" t="s">
        <v>75</v>
      </c>
    </row>
    <row r="6" spans="2:11" s="62" customFormat="1" ht="25.5" x14ac:dyDescent="0.25">
      <c r="B6" s="71"/>
      <c r="C6" s="70" t="s">
        <v>63</v>
      </c>
      <c r="D6" s="70" t="s">
        <v>64</v>
      </c>
      <c r="E6" s="70" t="s">
        <v>63</v>
      </c>
      <c r="F6" s="70" t="s">
        <v>64</v>
      </c>
      <c r="G6" s="70" t="s">
        <v>63</v>
      </c>
      <c r="H6" s="70" t="s">
        <v>64</v>
      </c>
      <c r="I6" s="70"/>
      <c r="J6" s="70"/>
      <c r="K6" s="71"/>
    </row>
    <row r="7" spans="2:11" s="59" customFormat="1" x14ac:dyDescent="0.25">
      <c r="B7" s="66" t="s">
        <v>65</v>
      </c>
      <c r="C7" s="63">
        <v>174310</v>
      </c>
      <c r="D7" s="63">
        <v>74705</v>
      </c>
      <c r="E7" s="63">
        <v>48392</v>
      </c>
      <c r="F7" s="63">
        <v>20739</v>
      </c>
      <c r="G7" s="63">
        <v>44378</v>
      </c>
      <c r="H7" s="63">
        <v>19019</v>
      </c>
      <c r="I7" s="65">
        <f>C7+E7+G7</f>
        <v>267080</v>
      </c>
      <c r="J7" s="65">
        <f>D7+F7+H7</f>
        <v>114463</v>
      </c>
      <c r="K7" s="65">
        <f>I7+J7</f>
        <v>381543</v>
      </c>
    </row>
    <row r="8" spans="2:11" s="59" customFormat="1" x14ac:dyDescent="0.25">
      <c r="B8" s="66" t="s">
        <v>66</v>
      </c>
      <c r="C8" s="63">
        <v>62717</v>
      </c>
      <c r="D8" s="63">
        <v>26878</v>
      </c>
      <c r="E8" s="63">
        <v>56872</v>
      </c>
      <c r="F8" s="63">
        <v>24374</v>
      </c>
      <c r="G8" s="63">
        <v>44830</v>
      </c>
      <c r="H8" s="63">
        <v>19212</v>
      </c>
      <c r="I8" s="65">
        <f t="shared" ref="I8:I13" si="0">C8+E8+G8</f>
        <v>164419</v>
      </c>
      <c r="J8" s="65">
        <f t="shared" ref="J8:J14" si="1">D8+F8+H8</f>
        <v>70464</v>
      </c>
      <c r="K8" s="65">
        <f>I8+J8</f>
        <v>234883</v>
      </c>
    </row>
    <row r="9" spans="2:11" s="59" customFormat="1" ht="25.5" x14ac:dyDescent="0.25">
      <c r="B9" s="66" t="s">
        <v>67</v>
      </c>
      <c r="C9" s="63">
        <v>20906</v>
      </c>
      <c r="D9" s="63">
        <v>8960</v>
      </c>
      <c r="E9" s="63">
        <v>18958</v>
      </c>
      <c r="F9" s="63">
        <v>8125</v>
      </c>
      <c r="G9" s="63">
        <v>14944</v>
      </c>
      <c r="H9" s="63">
        <v>6404</v>
      </c>
      <c r="I9" s="65">
        <f t="shared" si="0"/>
        <v>54808</v>
      </c>
      <c r="J9" s="65">
        <f t="shared" si="1"/>
        <v>23489</v>
      </c>
      <c r="K9" s="65">
        <f t="shared" ref="K9:K13" si="2">I9+J9</f>
        <v>78297</v>
      </c>
    </row>
    <row r="10" spans="2:11" s="59" customFormat="1" x14ac:dyDescent="0.25">
      <c r="B10" s="66" t="s">
        <v>68</v>
      </c>
      <c r="C10" s="63">
        <v>41811</v>
      </c>
      <c r="D10" s="63">
        <v>17919</v>
      </c>
      <c r="E10" s="63">
        <v>37916</v>
      </c>
      <c r="F10" s="63">
        <v>16250</v>
      </c>
      <c r="G10" s="63">
        <v>29887</v>
      </c>
      <c r="H10" s="63">
        <v>12809</v>
      </c>
      <c r="I10" s="65">
        <f t="shared" si="0"/>
        <v>109614</v>
      </c>
      <c r="J10" s="65">
        <f t="shared" si="1"/>
        <v>46978</v>
      </c>
      <c r="K10" s="65">
        <f t="shared" si="2"/>
        <v>156592</v>
      </c>
    </row>
    <row r="11" spans="2:11" s="59" customFormat="1" x14ac:dyDescent="0.25">
      <c r="B11" s="66" t="s">
        <v>69</v>
      </c>
      <c r="C11" s="63">
        <v>41811</v>
      </c>
      <c r="D11" s="63">
        <v>17919</v>
      </c>
      <c r="E11" s="63">
        <v>37916</v>
      </c>
      <c r="F11" s="63">
        <v>16250</v>
      </c>
      <c r="G11" s="63">
        <v>29887</v>
      </c>
      <c r="H11" s="63">
        <v>12809</v>
      </c>
      <c r="I11" s="65">
        <f t="shared" si="0"/>
        <v>109614</v>
      </c>
      <c r="J11" s="65">
        <f t="shared" si="1"/>
        <v>46978</v>
      </c>
      <c r="K11" s="65">
        <f t="shared" si="2"/>
        <v>156592</v>
      </c>
    </row>
    <row r="12" spans="2:11" s="59" customFormat="1" x14ac:dyDescent="0.25">
      <c r="B12" s="66" t="s">
        <v>70</v>
      </c>
      <c r="C12" s="63">
        <v>209056</v>
      </c>
      <c r="D12" s="63">
        <v>89595</v>
      </c>
      <c r="E12" s="63">
        <v>189578</v>
      </c>
      <c r="F12" s="63">
        <v>81248</v>
      </c>
      <c r="G12" s="63">
        <v>149435</v>
      </c>
      <c r="H12" s="63">
        <v>64044</v>
      </c>
      <c r="I12" s="65">
        <f t="shared" si="0"/>
        <v>548069</v>
      </c>
      <c r="J12" s="65">
        <f t="shared" si="1"/>
        <v>234887</v>
      </c>
      <c r="K12" s="65">
        <f t="shared" si="2"/>
        <v>782956</v>
      </c>
    </row>
    <row r="13" spans="2:11" s="59" customFormat="1" ht="25.5" x14ac:dyDescent="0.25">
      <c r="B13" s="66" t="s">
        <v>71</v>
      </c>
      <c r="C13" s="63">
        <v>20906</v>
      </c>
      <c r="D13" s="63">
        <v>8960</v>
      </c>
      <c r="E13" s="63">
        <v>18958</v>
      </c>
      <c r="F13" s="63">
        <v>8125</v>
      </c>
      <c r="G13" s="63">
        <v>14944</v>
      </c>
      <c r="H13" s="63">
        <v>6404</v>
      </c>
      <c r="I13" s="65">
        <f t="shared" si="0"/>
        <v>54808</v>
      </c>
      <c r="J13" s="65">
        <f t="shared" si="1"/>
        <v>23489</v>
      </c>
      <c r="K13" s="65">
        <f t="shared" si="2"/>
        <v>78297</v>
      </c>
    </row>
    <row r="14" spans="2:11" s="60" customFormat="1" x14ac:dyDescent="0.25">
      <c r="B14" s="67" t="s">
        <v>72</v>
      </c>
      <c r="C14" s="64">
        <v>571517</v>
      </c>
      <c r="D14" s="64">
        <v>244936</v>
      </c>
      <c r="E14" s="64">
        <v>408589</v>
      </c>
      <c r="F14" s="64">
        <v>175110</v>
      </c>
      <c r="G14" s="64">
        <v>328305</v>
      </c>
      <c r="H14" s="64">
        <v>140701</v>
      </c>
      <c r="I14" s="68">
        <f t="shared" ref="I14:K14" si="3">SUM(I7:I13)</f>
        <v>1308412</v>
      </c>
      <c r="J14" s="68">
        <f>D14+F14+H14</f>
        <v>560747</v>
      </c>
      <c r="K14" s="68">
        <f t="shared" si="3"/>
        <v>1869160</v>
      </c>
    </row>
    <row r="15" spans="2:11" s="59" customFormat="1" x14ac:dyDescent="0.25">
      <c r="B15" s="66" t="s">
        <v>73</v>
      </c>
      <c r="C15" s="63">
        <f>7/100*C14</f>
        <v>40006.19</v>
      </c>
      <c r="D15" s="63">
        <f t="shared" ref="D15:K15" si="4">7/100*D14</f>
        <v>17145.52</v>
      </c>
      <c r="E15" s="63">
        <f t="shared" si="4"/>
        <v>28601.230000000003</v>
      </c>
      <c r="F15" s="63">
        <f t="shared" si="4"/>
        <v>12257.7</v>
      </c>
      <c r="G15" s="63">
        <f t="shared" si="4"/>
        <v>22981.350000000002</v>
      </c>
      <c r="H15" s="63">
        <f t="shared" si="4"/>
        <v>9849.0700000000015</v>
      </c>
      <c r="I15" s="63">
        <f t="shared" si="4"/>
        <v>91588.840000000011</v>
      </c>
      <c r="J15" s="63">
        <f t="shared" si="4"/>
        <v>39252.29</v>
      </c>
      <c r="K15" s="63">
        <f t="shared" si="4"/>
        <v>130841.20000000001</v>
      </c>
    </row>
    <row r="16" spans="2:11" s="60" customFormat="1" x14ac:dyDescent="0.25">
      <c r="B16" s="67" t="s">
        <v>62</v>
      </c>
      <c r="C16" s="68">
        <f>C15+C14</f>
        <v>611523.18999999994</v>
      </c>
      <c r="D16" s="68">
        <f t="shared" ref="D16:J16" si="5">D15+D14</f>
        <v>262081.52</v>
      </c>
      <c r="E16" s="68">
        <f t="shared" si="5"/>
        <v>437190.23</v>
      </c>
      <c r="F16" s="68">
        <f t="shared" si="5"/>
        <v>187367.7</v>
      </c>
      <c r="G16" s="68">
        <f t="shared" si="5"/>
        <v>351286.35</v>
      </c>
      <c r="H16" s="68">
        <f>H15+H14</f>
        <v>150550.07</v>
      </c>
      <c r="I16" s="68">
        <f t="shared" si="5"/>
        <v>1400000.84</v>
      </c>
      <c r="J16" s="68">
        <f t="shared" si="5"/>
        <v>599999.29</v>
      </c>
      <c r="K16" s="68">
        <f>K15+K14</f>
        <v>2000001.2</v>
      </c>
    </row>
    <row r="17" s="59" customFormat="1" x14ac:dyDescent="0.25"/>
    <row r="18" s="59" customFormat="1" x14ac:dyDescent="0.25"/>
  </sheetData>
  <mergeCells count="5">
    <mergeCell ref="G5:H5"/>
    <mergeCell ref="K5:K6"/>
    <mergeCell ref="B5:B6"/>
    <mergeCell ref="C5:D5"/>
    <mergeCell ref="E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6122-1951-47F1-B96A-578AAD3A8803}">
  <dimension ref="A1:J91"/>
  <sheetViews>
    <sheetView zoomScaleNormal="100" zoomScaleSheetLayoutView="100" workbookViewId="0">
      <selection activeCell="A8" sqref="A8:J8"/>
    </sheetView>
  </sheetViews>
  <sheetFormatPr defaultRowHeight="15" x14ac:dyDescent="0.25"/>
  <cols>
    <col min="1" max="1" width="18.7109375" customWidth="1"/>
    <col min="2" max="2" width="47.7109375" customWidth="1"/>
    <col min="3" max="3" width="19.140625" customWidth="1"/>
    <col min="4" max="4" width="17.5703125" customWidth="1"/>
    <col min="5" max="5" width="17" customWidth="1"/>
    <col min="6" max="6" width="22.140625" customWidth="1"/>
    <col min="7" max="7" width="22.28515625" customWidth="1"/>
    <col min="8" max="8" width="23.140625" style="30" customWidth="1"/>
    <col min="9" max="9" width="22.5703125" customWidth="1"/>
    <col min="10" max="10" width="22.140625" customWidth="1"/>
    <col min="11" max="13" width="28.7109375" customWidth="1"/>
    <col min="14" max="14" width="34.140625" customWidth="1"/>
  </cols>
  <sheetData>
    <row r="1" spans="1:10" ht="21" x14ac:dyDescent="0.35">
      <c r="A1" s="3" t="s">
        <v>0</v>
      </c>
      <c r="B1" s="2"/>
    </row>
    <row r="2" spans="1:10" ht="15.75" x14ac:dyDescent="0.25">
      <c r="A2" s="1"/>
      <c r="B2" s="1"/>
    </row>
    <row r="3" spans="1:10" ht="15.75" x14ac:dyDescent="0.25">
      <c r="A3" s="1" t="s">
        <v>77</v>
      </c>
      <c r="B3" s="1"/>
    </row>
    <row r="5" spans="1:10" ht="15.75" x14ac:dyDescent="0.25">
      <c r="A5" s="1" t="s">
        <v>82</v>
      </c>
    </row>
    <row r="6" spans="1:10" ht="15.75" thickBot="1" x14ac:dyDescent="0.3"/>
    <row r="7" spans="1:10" s="5" customFormat="1" ht="64.5" thickBot="1" x14ac:dyDescent="0.25">
      <c r="A7" s="13" t="s">
        <v>1</v>
      </c>
      <c r="B7" s="12" t="s">
        <v>2</v>
      </c>
      <c r="C7" s="4" t="s">
        <v>111</v>
      </c>
      <c r="D7" s="4" t="s">
        <v>110</v>
      </c>
      <c r="E7" s="4" t="s">
        <v>109</v>
      </c>
      <c r="F7" s="4" t="s">
        <v>100</v>
      </c>
      <c r="G7" s="4" t="s">
        <v>108</v>
      </c>
      <c r="H7" s="48" t="s">
        <v>107</v>
      </c>
      <c r="I7" s="4" t="s">
        <v>106</v>
      </c>
      <c r="J7" s="4" t="s">
        <v>60</v>
      </c>
    </row>
    <row r="8" spans="1:10" s="6" customFormat="1" ht="18.75" customHeight="1" thickBot="1" x14ac:dyDescent="0.25">
      <c r="A8" s="72" t="s">
        <v>86</v>
      </c>
      <c r="B8" s="73"/>
      <c r="C8" s="73"/>
      <c r="D8" s="79"/>
      <c r="E8" s="73"/>
      <c r="F8" s="73"/>
      <c r="G8" s="73"/>
      <c r="H8" s="73"/>
      <c r="I8" s="73"/>
      <c r="J8" s="74"/>
    </row>
    <row r="9" spans="1:10" s="6" customFormat="1" ht="39" thickBot="1" x14ac:dyDescent="0.25">
      <c r="A9" s="14" t="s">
        <v>3</v>
      </c>
      <c r="B9" s="15" t="s">
        <v>94</v>
      </c>
      <c r="C9" s="44"/>
      <c r="D9" s="45"/>
      <c r="E9" s="16"/>
      <c r="F9" s="16"/>
      <c r="G9" s="16"/>
      <c r="H9" s="49"/>
      <c r="I9" s="16"/>
      <c r="J9" s="16"/>
    </row>
    <row r="10" spans="1:10" s="6" customFormat="1" ht="64.5" thickBot="1" x14ac:dyDescent="0.25">
      <c r="A10" s="9" t="s">
        <v>4</v>
      </c>
      <c r="B10" s="8" t="s">
        <v>90</v>
      </c>
      <c r="C10" s="24"/>
      <c r="D10" s="36"/>
      <c r="E10" s="8"/>
      <c r="F10" s="8"/>
      <c r="G10" s="8"/>
      <c r="H10" s="29">
        <v>33593</v>
      </c>
      <c r="I10" s="8"/>
      <c r="J10" s="8"/>
    </row>
    <row r="11" spans="1:10" s="6" customFormat="1" ht="39" thickBot="1" x14ac:dyDescent="0.25">
      <c r="A11" s="9" t="s">
        <v>5</v>
      </c>
      <c r="B11" s="8" t="s">
        <v>91</v>
      </c>
      <c r="C11" s="24"/>
      <c r="D11" s="36"/>
      <c r="E11" s="8"/>
      <c r="F11" s="8"/>
      <c r="G11" s="8"/>
      <c r="H11" s="29"/>
      <c r="I11" s="8"/>
      <c r="J11" s="8"/>
    </row>
    <row r="12" spans="1:10" s="6" customFormat="1" ht="26.25" thickBot="1" x14ac:dyDescent="0.3">
      <c r="A12" s="9" t="s">
        <v>6</v>
      </c>
      <c r="B12" s="8" t="s">
        <v>92</v>
      </c>
      <c r="C12" s="24"/>
      <c r="D12" s="37"/>
      <c r="E12" s="8"/>
      <c r="F12" s="8"/>
      <c r="G12" s="8"/>
      <c r="H12" s="29"/>
      <c r="I12" s="8"/>
      <c r="J12" s="8"/>
    </row>
    <row r="13" spans="1:10" s="6" customFormat="1" ht="39" thickBot="1" x14ac:dyDescent="0.3">
      <c r="A13" s="9" t="s">
        <v>89</v>
      </c>
      <c r="B13" s="8" t="s">
        <v>93</v>
      </c>
      <c r="C13" s="24"/>
      <c r="D13" s="37"/>
      <c r="E13" s="8"/>
      <c r="F13" s="8"/>
      <c r="G13" s="8"/>
      <c r="H13" s="29"/>
      <c r="I13" s="8"/>
      <c r="J13" s="8"/>
    </row>
    <row r="14" spans="1:10" s="6" customFormat="1" ht="26.25" thickBot="1" x14ac:dyDescent="0.3">
      <c r="A14" s="54" t="s">
        <v>143</v>
      </c>
      <c r="B14" s="8"/>
      <c r="C14" s="24"/>
      <c r="D14" s="37">
        <v>129655</v>
      </c>
      <c r="E14" s="8"/>
      <c r="F14" s="47">
        <v>1</v>
      </c>
      <c r="G14" s="8"/>
      <c r="H14" s="51">
        <f>SUM(H10:H13)</f>
        <v>33593</v>
      </c>
      <c r="I14" s="8"/>
      <c r="J14" s="8" t="s">
        <v>142</v>
      </c>
    </row>
    <row r="15" spans="1:10" s="6" customFormat="1" ht="39" thickBot="1" x14ac:dyDescent="0.25">
      <c r="A15" s="14" t="s">
        <v>7</v>
      </c>
      <c r="B15" s="15" t="s">
        <v>95</v>
      </c>
      <c r="C15" s="44"/>
      <c r="D15" s="45"/>
      <c r="E15" s="16"/>
      <c r="F15" s="16"/>
      <c r="G15" s="16"/>
      <c r="H15" s="49"/>
      <c r="I15" s="16"/>
      <c r="J15" s="16"/>
    </row>
    <row r="16" spans="1:10" s="6" customFormat="1" ht="51.75" thickBot="1" x14ac:dyDescent="0.3">
      <c r="A16" s="9" t="s">
        <v>8</v>
      </c>
      <c r="B16" s="8" t="s">
        <v>96</v>
      </c>
      <c r="C16" s="24"/>
      <c r="D16" s="38"/>
      <c r="E16" s="8"/>
      <c r="F16" s="8"/>
      <c r="G16" s="8"/>
      <c r="H16" s="29"/>
      <c r="I16" s="8"/>
      <c r="J16" s="8"/>
    </row>
    <row r="17" spans="1:10" s="6" customFormat="1" ht="51.75" thickBot="1" x14ac:dyDescent="0.3">
      <c r="A17" s="9" t="s">
        <v>9</v>
      </c>
      <c r="B17" s="8" t="s">
        <v>97</v>
      </c>
      <c r="C17" s="24"/>
      <c r="D17" s="46"/>
      <c r="E17" s="8"/>
      <c r="F17" s="8"/>
      <c r="G17" s="8"/>
      <c r="H17" s="29"/>
      <c r="I17" s="8"/>
      <c r="J17" s="8"/>
    </row>
    <row r="18" spans="1:10" s="6" customFormat="1" ht="26.25" thickBot="1" x14ac:dyDescent="0.25">
      <c r="A18" s="9" t="s">
        <v>10</v>
      </c>
      <c r="B18" s="8" t="s">
        <v>98</v>
      </c>
      <c r="C18" s="24"/>
      <c r="D18" s="41"/>
      <c r="E18" s="8"/>
      <c r="F18" s="8"/>
      <c r="G18" s="8"/>
      <c r="H18" s="29"/>
      <c r="I18" s="8"/>
      <c r="J18" s="8"/>
    </row>
    <row r="19" spans="1:10" s="6" customFormat="1" ht="13.5" thickBot="1" x14ac:dyDescent="0.25">
      <c r="A19" s="9" t="s">
        <v>144</v>
      </c>
      <c r="B19" s="8"/>
      <c r="C19" s="24"/>
      <c r="D19" s="41">
        <v>129706</v>
      </c>
      <c r="E19" s="8"/>
      <c r="F19" s="47">
        <v>1</v>
      </c>
      <c r="G19" s="8"/>
      <c r="H19" s="29"/>
      <c r="I19" s="8"/>
      <c r="J19" s="8"/>
    </row>
    <row r="20" spans="1:10" s="6" customFormat="1" ht="39" thickBot="1" x14ac:dyDescent="0.25">
      <c r="A20" s="14" t="s">
        <v>11</v>
      </c>
      <c r="B20" s="15" t="s">
        <v>99</v>
      </c>
      <c r="C20" s="16"/>
      <c r="D20" s="31"/>
      <c r="E20" s="16"/>
      <c r="F20" s="16"/>
      <c r="G20" s="16"/>
      <c r="H20" s="49"/>
      <c r="I20" s="16"/>
      <c r="J20" s="16"/>
    </row>
    <row r="21" spans="1:10" s="6" customFormat="1" ht="39" thickBot="1" x14ac:dyDescent="0.25">
      <c r="A21" s="9" t="s">
        <v>12</v>
      </c>
      <c r="B21" s="8" t="s">
        <v>101</v>
      </c>
      <c r="C21" s="24"/>
      <c r="D21" s="39"/>
      <c r="E21" s="8"/>
      <c r="F21" s="8"/>
      <c r="G21" s="8"/>
      <c r="H21" s="29">
        <v>23358</v>
      </c>
      <c r="I21" s="8"/>
      <c r="J21" s="8"/>
    </row>
    <row r="22" spans="1:10" s="6" customFormat="1" ht="39" thickBot="1" x14ac:dyDescent="0.25">
      <c r="A22" s="9" t="s">
        <v>13</v>
      </c>
      <c r="B22" s="8" t="s">
        <v>102</v>
      </c>
      <c r="C22" s="8"/>
      <c r="D22" s="8"/>
      <c r="E22" s="8"/>
      <c r="F22" s="8"/>
      <c r="G22" s="8"/>
      <c r="H22" s="29"/>
      <c r="I22" s="8"/>
      <c r="J22" s="8"/>
    </row>
    <row r="23" spans="1:10" s="6" customFormat="1" ht="39" thickBot="1" x14ac:dyDescent="0.25">
      <c r="A23" s="9" t="s">
        <v>14</v>
      </c>
      <c r="B23" s="8" t="s">
        <v>103</v>
      </c>
      <c r="C23" s="19"/>
      <c r="D23" s="8"/>
      <c r="E23" s="8"/>
      <c r="F23" s="8"/>
      <c r="G23" s="19">
        <v>50000</v>
      </c>
      <c r="H23" s="29"/>
      <c r="I23" s="8"/>
      <c r="J23" s="8"/>
    </row>
    <row r="24" spans="1:10" s="6" customFormat="1" ht="54.75" customHeight="1" thickBot="1" x14ac:dyDescent="0.25">
      <c r="A24" s="9" t="s">
        <v>104</v>
      </c>
      <c r="B24" s="8" t="s">
        <v>105</v>
      </c>
      <c r="C24" s="33"/>
      <c r="D24" s="8"/>
      <c r="E24" s="8"/>
      <c r="F24" s="8"/>
      <c r="G24" s="8">
        <v>33508</v>
      </c>
      <c r="H24" s="29"/>
      <c r="I24" s="8"/>
      <c r="J24" s="8"/>
    </row>
    <row r="25" spans="1:10" s="6" customFormat="1" ht="23.25" customHeight="1" thickBot="1" x14ac:dyDescent="0.25">
      <c r="A25" s="55" t="s">
        <v>145</v>
      </c>
      <c r="B25" s="24"/>
      <c r="C25" s="41">
        <v>90189</v>
      </c>
      <c r="D25" s="19">
        <v>90189</v>
      </c>
      <c r="E25" s="8"/>
      <c r="F25" s="47">
        <v>1</v>
      </c>
      <c r="G25" s="8"/>
      <c r="H25" s="52">
        <f>SUM(H21:H24)</f>
        <v>23358</v>
      </c>
      <c r="I25" s="8"/>
      <c r="J25" s="8"/>
    </row>
    <row r="26" spans="1:10" s="6" customFormat="1" ht="19.5" customHeight="1" thickBot="1" x14ac:dyDescent="0.25">
      <c r="A26" s="75" t="s">
        <v>15</v>
      </c>
      <c r="B26" s="76"/>
      <c r="C26" s="21">
        <f>SUM(C9:C25)</f>
        <v>90189</v>
      </c>
      <c r="D26" s="20">
        <f>D14+D19+D25</f>
        <v>349550</v>
      </c>
      <c r="E26" s="18">
        <f t="shared" ref="E26:J26" si="0">SUM(E9:E24)</f>
        <v>0</v>
      </c>
      <c r="F26" s="18">
        <f t="shared" si="0"/>
        <v>2</v>
      </c>
      <c r="G26" s="18">
        <f t="shared" si="0"/>
        <v>83508</v>
      </c>
      <c r="H26" s="20">
        <f>H14+H25</f>
        <v>56951</v>
      </c>
      <c r="I26" s="18">
        <f t="shared" si="0"/>
        <v>0</v>
      </c>
      <c r="J26" s="18">
        <f t="shared" si="0"/>
        <v>0</v>
      </c>
    </row>
    <row r="27" spans="1:10" s="6" customFormat="1" ht="13.5" thickBot="1" x14ac:dyDescent="0.25">
      <c r="A27" s="72" t="s">
        <v>87</v>
      </c>
      <c r="B27" s="73"/>
      <c r="C27" s="79"/>
      <c r="D27" s="73"/>
      <c r="E27" s="73"/>
      <c r="F27" s="73"/>
      <c r="G27" s="73"/>
      <c r="H27" s="73"/>
      <c r="I27" s="73"/>
      <c r="J27" s="74"/>
    </row>
    <row r="28" spans="1:10" s="6" customFormat="1" ht="52.5" customHeight="1" thickBot="1" x14ac:dyDescent="0.25">
      <c r="A28" s="7" t="s">
        <v>16</v>
      </c>
      <c r="B28" s="24" t="s">
        <v>115</v>
      </c>
      <c r="C28" s="25"/>
      <c r="D28" s="8"/>
      <c r="E28" s="8"/>
      <c r="F28" s="8"/>
      <c r="G28" s="8"/>
      <c r="H28" s="29"/>
      <c r="I28" s="8"/>
      <c r="J28" s="8"/>
    </row>
    <row r="29" spans="1:10" s="6" customFormat="1" ht="39" thickBot="1" x14ac:dyDescent="0.25">
      <c r="A29" s="9" t="s">
        <v>17</v>
      </c>
      <c r="B29" s="8" t="s">
        <v>116</v>
      </c>
      <c r="C29" s="29"/>
      <c r="D29" s="33"/>
      <c r="E29" s="8"/>
      <c r="F29" s="8"/>
      <c r="G29" s="34">
        <v>32143.26</v>
      </c>
      <c r="H29" s="29"/>
      <c r="I29" s="8"/>
      <c r="J29" s="8"/>
    </row>
    <row r="30" spans="1:10" s="6" customFormat="1" ht="51.75" thickBot="1" x14ac:dyDescent="0.25">
      <c r="A30" s="9" t="s">
        <v>18</v>
      </c>
      <c r="B30" s="8" t="s">
        <v>117</v>
      </c>
      <c r="C30" s="32"/>
      <c r="D30" s="25"/>
      <c r="E30" s="8"/>
      <c r="F30" s="8"/>
      <c r="G30" s="34">
        <v>29944.59</v>
      </c>
      <c r="H30" s="29">
        <v>26896</v>
      </c>
      <c r="I30" s="8"/>
      <c r="J30" s="8"/>
    </row>
    <row r="31" spans="1:10" s="6" customFormat="1" ht="56.25" customHeight="1" thickBot="1" x14ac:dyDescent="0.25">
      <c r="A31" s="9" t="s">
        <v>19</v>
      </c>
      <c r="B31" s="8" t="s">
        <v>118</v>
      </c>
      <c r="C31" s="8"/>
      <c r="D31" s="8"/>
      <c r="E31" s="8"/>
      <c r="F31" s="8"/>
      <c r="G31" s="8"/>
      <c r="H31" s="29"/>
      <c r="I31" s="8"/>
      <c r="J31" s="8"/>
    </row>
    <row r="32" spans="1:10" s="6" customFormat="1" ht="56.25" customHeight="1" thickBot="1" x14ac:dyDescent="0.25">
      <c r="A32" s="54" t="s">
        <v>146</v>
      </c>
      <c r="B32" s="8"/>
      <c r="C32" s="29">
        <v>103846</v>
      </c>
      <c r="D32" s="29">
        <v>103846</v>
      </c>
      <c r="E32" s="8"/>
      <c r="F32" s="8"/>
      <c r="G32" s="8"/>
      <c r="H32" s="52">
        <f>SUM(H28:H31)</f>
        <v>26896</v>
      </c>
      <c r="I32" s="8"/>
      <c r="J32" s="8"/>
    </row>
    <row r="33" spans="1:10" s="6" customFormat="1" ht="39.75" customHeight="1" thickBot="1" x14ac:dyDescent="0.25">
      <c r="A33" s="7" t="s">
        <v>20</v>
      </c>
      <c r="B33" s="8" t="s">
        <v>119</v>
      </c>
      <c r="C33" s="8"/>
      <c r="D33" s="8"/>
      <c r="E33" s="8"/>
      <c r="F33" s="8"/>
      <c r="G33" s="8"/>
      <c r="H33" s="29"/>
      <c r="I33" s="8"/>
      <c r="J33" s="8"/>
    </row>
    <row r="34" spans="1:10" s="6" customFormat="1" ht="51.75" thickBot="1" x14ac:dyDescent="0.25">
      <c r="A34" s="9" t="s">
        <v>21</v>
      </c>
      <c r="B34" s="8" t="s">
        <v>120</v>
      </c>
      <c r="C34" s="8"/>
      <c r="D34" s="19"/>
      <c r="E34" s="8"/>
      <c r="F34" s="8"/>
      <c r="G34" s="8"/>
      <c r="H34" s="29">
        <v>24961</v>
      </c>
      <c r="I34" s="8"/>
      <c r="J34" s="8"/>
    </row>
    <row r="35" spans="1:10" s="6" customFormat="1" ht="64.5" thickBot="1" x14ac:dyDescent="0.25">
      <c r="A35" s="9" t="s">
        <v>22</v>
      </c>
      <c r="B35" s="8" t="s">
        <v>121</v>
      </c>
      <c r="C35" s="8"/>
      <c r="D35" s="8"/>
      <c r="E35" s="8"/>
      <c r="F35" s="8"/>
      <c r="G35" s="8"/>
      <c r="H35" s="29"/>
      <c r="I35" s="8"/>
      <c r="J35" s="8"/>
    </row>
    <row r="36" spans="1:10" s="6" customFormat="1" ht="39" thickBot="1" x14ac:dyDescent="0.25">
      <c r="A36" s="9" t="s">
        <v>23</v>
      </c>
      <c r="B36" s="8" t="s">
        <v>122</v>
      </c>
      <c r="C36" s="8"/>
      <c r="D36" s="8"/>
      <c r="E36" s="8"/>
      <c r="F36" s="8"/>
      <c r="G36" s="8"/>
      <c r="H36" s="29"/>
      <c r="I36" s="8"/>
      <c r="J36" s="8"/>
    </row>
    <row r="37" spans="1:10" s="6" customFormat="1" ht="39" thickBot="1" x14ac:dyDescent="0.25">
      <c r="A37" s="9" t="s">
        <v>112</v>
      </c>
      <c r="B37" s="8" t="s">
        <v>123</v>
      </c>
      <c r="C37" s="19"/>
      <c r="D37" s="8"/>
      <c r="E37" s="8"/>
      <c r="F37" s="8"/>
      <c r="G37" s="8"/>
      <c r="H37" s="29"/>
      <c r="I37" s="8"/>
      <c r="J37" s="8"/>
    </row>
    <row r="38" spans="1:10" s="6" customFormat="1" ht="20.25" customHeight="1" thickBot="1" x14ac:dyDescent="0.25">
      <c r="A38" s="9" t="s">
        <v>147</v>
      </c>
      <c r="B38" s="8"/>
      <c r="C38" s="19">
        <v>96300</v>
      </c>
      <c r="D38" s="19">
        <v>96300</v>
      </c>
      <c r="E38" s="29">
        <v>213603</v>
      </c>
      <c r="F38" s="8"/>
      <c r="G38" s="8"/>
      <c r="H38" s="29"/>
      <c r="I38" s="8"/>
      <c r="J38" s="8"/>
    </row>
    <row r="39" spans="1:10" s="6" customFormat="1" ht="21.75" customHeight="1" thickBot="1" x14ac:dyDescent="0.25">
      <c r="A39" s="54" t="s">
        <v>149</v>
      </c>
      <c r="B39" s="8"/>
      <c r="C39" s="19"/>
      <c r="D39" s="19"/>
      <c r="E39" s="8"/>
      <c r="F39" s="8"/>
      <c r="G39" s="8"/>
      <c r="H39" s="52">
        <f>SUM(H33:H38)</f>
        <v>24961</v>
      </c>
      <c r="I39" s="8"/>
      <c r="J39" s="8"/>
    </row>
    <row r="40" spans="1:10" s="6" customFormat="1" ht="31.5" customHeight="1" thickBot="1" x14ac:dyDescent="0.25">
      <c r="A40" s="7" t="s">
        <v>24</v>
      </c>
      <c r="B40" s="26" t="s">
        <v>124</v>
      </c>
      <c r="C40" s="8"/>
      <c r="D40" s="8"/>
      <c r="E40" s="8"/>
      <c r="F40" s="8"/>
      <c r="G40" s="8"/>
      <c r="H40" s="29"/>
      <c r="I40" s="8"/>
      <c r="J40" s="8"/>
    </row>
    <row r="41" spans="1:10" s="6" customFormat="1" ht="77.25" thickBot="1" x14ac:dyDescent="0.25">
      <c r="A41" s="9" t="s">
        <v>25</v>
      </c>
      <c r="B41" s="8" t="s">
        <v>125</v>
      </c>
      <c r="C41" s="8"/>
      <c r="D41" s="8"/>
      <c r="E41" s="8"/>
      <c r="F41" s="8"/>
      <c r="G41" s="8"/>
      <c r="H41" s="29"/>
      <c r="I41" s="8"/>
      <c r="J41" s="8"/>
    </row>
    <row r="42" spans="1:10" s="6" customFormat="1" ht="42" customHeight="1" thickBot="1" x14ac:dyDescent="0.25">
      <c r="A42" s="9" t="s">
        <v>26</v>
      </c>
      <c r="B42" s="8" t="s">
        <v>126</v>
      </c>
      <c r="C42" s="8"/>
      <c r="D42" s="8"/>
      <c r="E42" s="8"/>
      <c r="F42" s="8"/>
      <c r="G42" s="8"/>
      <c r="H42" s="29"/>
      <c r="I42" s="8"/>
      <c r="J42" s="8"/>
    </row>
    <row r="43" spans="1:10" s="6" customFormat="1" ht="51.75" thickBot="1" x14ac:dyDescent="0.25">
      <c r="A43" s="9" t="s">
        <v>27</v>
      </c>
      <c r="B43" s="8" t="s">
        <v>127</v>
      </c>
      <c r="C43" s="8"/>
      <c r="D43" s="8"/>
      <c r="E43" s="29"/>
      <c r="F43" s="8"/>
      <c r="G43" s="8"/>
      <c r="H43" s="29"/>
      <c r="I43" s="8"/>
      <c r="J43" s="8"/>
    </row>
    <row r="44" spans="1:10" s="6" customFormat="1" ht="13.5" thickBot="1" x14ac:dyDescent="0.25">
      <c r="A44" s="40" t="s">
        <v>148</v>
      </c>
      <c r="B44" s="24"/>
      <c r="C44" s="53"/>
      <c r="D44" s="8"/>
      <c r="E44" s="8"/>
      <c r="F44" s="47">
        <v>1</v>
      </c>
      <c r="G44" s="8"/>
      <c r="H44" s="29"/>
      <c r="I44" s="8"/>
      <c r="J44" s="8"/>
    </row>
    <row r="45" spans="1:10" s="6" customFormat="1" ht="13.5" thickBot="1" x14ac:dyDescent="0.25">
      <c r="A45" s="7" t="s">
        <v>150</v>
      </c>
      <c r="B45" s="24"/>
      <c r="C45" s="53"/>
      <c r="D45" s="8"/>
      <c r="E45" s="8"/>
      <c r="F45" s="47"/>
      <c r="G45" s="8"/>
      <c r="H45" s="29"/>
      <c r="I45" s="8"/>
      <c r="J45" s="8"/>
    </row>
    <row r="46" spans="1:10" s="6" customFormat="1" ht="13.5" thickBot="1" x14ac:dyDescent="0.25">
      <c r="A46" s="75" t="s">
        <v>28</v>
      </c>
      <c r="B46" s="76"/>
      <c r="C46" s="20">
        <f>SUM(C29:C43)</f>
        <v>200146</v>
      </c>
      <c r="D46" s="20">
        <f>D32+D38</f>
        <v>200146</v>
      </c>
      <c r="E46" s="20">
        <f>SUM(E28:E45)</f>
        <v>213603</v>
      </c>
      <c r="F46" s="18">
        <f>SUM(F28:F43)</f>
        <v>0</v>
      </c>
      <c r="G46" s="18">
        <f>SUM(G28:G43)</f>
        <v>62087.85</v>
      </c>
      <c r="H46" s="20">
        <f>H32+H39</f>
        <v>51857</v>
      </c>
      <c r="I46" s="18">
        <f>SUM(I28:I43)</f>
        <v>0</v>
      </c>
      <c r="J46" s="18">
        <f>SUM(J28:J43)</f>
        <v>0</v>
      </c>
    </row>
    <row r="47" spans="1:10" s="6" customFormat="1" ht="13.5" thickBot="1" x14ac:dyDescent="0.25">
      <c r="A47" s="80" t="s">
        <v>88</v>
      </c>
      <c r="B47" s="81"/>
      <c r="C47" s="81"/>
      <c r="D47" s="81"/>
      <c r="E47" s="81"/>
      <c r="F47" s="81"/>
      <c r="G47" s="81"/>
      <c r="H47" s="81"/>
      <c r="I47" s="81"/>
      <c r="J47" s="82"/>
    </row>
    <row r="48" spans="1:10" s="6" customFormat="1" ht="26.25" thickBot="1" x14ac:dyDescent="0.25">
      <c r="A48" s="7" t="s">
        <v>29</v>
      </c>
      <c r="B48" s="26" t="s">
        <v>128</v>
      </c>
      <c r="C48" s="8"/>
      <c r="D48" s="8"/>
      <c r="E48" s="8"/>
      <c r="F48" s="8"/>
      <c r="G48" s="8"/>
      <c r="H48" s="29"/>
      <c r="I48" s="8"/>
      <c r="J48" s="8"/>
    </row>
    <row r="49" spans="1:10" s="6" customFormat="1" ht="86.25" customHeight="1" thickBot="1" x14ac:dyDescent="0.25">
      <c r="A49" s="9" t="s">
        <v>30</v>
      </c>
      <c r="B49" s="8" t="s">
        <v>129</v>
      </c>
      <c r="C49" s="19"/>
      <c r="D49" s="19"/>
      <c r="E49" s="8"/>
      <c r="F49" s="8"/>
      <c r="G49" s="8"/>
      <c r="H49" s="29">
        <v>23248</v>
      </c>
      <c r="I49" s="8"/>
      <c r="J49" s="8"/>
    </row>
    <row r="50" spans="1:10" s="6" customFormat="1" ht="77.25" thickBot="1" x14ac:dyDescent="0.25">
      <c r="A50" s="9" t="s">
        <v>31</v>
      </c>
      <c r="B50" s="8" t="s">
        <v>130</v>
      </c>
      <c r="C50" s="22"/>
      <c r="D50" s="8"/>
      <c r="E50" s="8"/>
      <c r="F50" s="8"/>
      <c r="G50" s="8"/>
      <c r="H50" s="29"/>
      <c r="I50" s="8"/>
      <c r="J50" s="8"/>
    </row>
    <row r="51" spans="1:10" s="6" customFormat="1" ht="64.5" thickBot="1" x14ac:dyDescent="0.25">
      <c r="A51" s="9" t="s">
        <v>32</v>
      </c>
      <c r="B51" s="8" t="s">
        <v>131</v>
      </c>
      <c r="C51" s="19"/>
      <c r="D51" s="8"/>
      <c r="E51" s="8"/>
      <c r="F51" s="8"/>
      <c r="G51" s="8"/>
      <c r="H51" s="29"/>
      <c r="I51" s="8"/>
      <c r="J51" s="8"/>
    </row>
    <row r="52" spans="1:10" s="6" customFormat="1" ht="51.75" thickBot="1" x14ac:dyDescent="0.25">
      <c r="A52" s="9" t="s">
        <v>113</v>
      </c>
      <c r="B52" s="8" t="s">
        <v>132</v>
      </c>
      <c r="C52" s="19"/>
      <c r="D52" s="8"/>
      <c r="E52" s="8"/>
      <c r="F52" s="8"/>
      <c r="G52" s="8"/>
      <c r="H52" s="29"/>
      <c r="I52" s="8"/>
      <c r="J52" s="8"/>
    </row>
    <row r="53" spans="1:10" s="6" customFormat="1" ht="21" customHeight="1" thickBot="1" x14ac:dyDescent="0.25">
      <c r="A53" s="54" t="s">
        <v>151</v>
      </c>
      <c r="B53" s="8"/>
      <c r="C53" s="19">
        <v>99735</v>
      </c>
      <c r="D53" s="8"/>
      <c r="E53" s="8"/>
      <c r="F53" s="8"/>
      <c r="G53" s="8"/>
      <c r="H53" s="51">
        <f>SUM(H49:H52)</f>
        <v>23248</v>
      </c>
      <c r="I53" s="8"/>
      <c r="J53" s="8"/>
    </row>
    <row r="54" spans="1:10" s="6" customFormat="1" ht="39" thickBot="1" x14ac:dyDescent="0.25">
      <c r="A54" s="7" t="s">
        <v>33</v>
      </c>
      <c r="B54" s="26" t="s">
        <v>133</v>
      </c>
      <c r="C54" s="19"/>
      <c r="D54" s="8"/>
      <c r="E54" s="8"/>
      <c r="F54" s="8"/>
      <c r="G54" s="8"/>
      <c r="H54" s="29"/>
      <c r="I54" s="8"/>
      <c r="J54" s="8"/>
    </row>
    <row r="55" spans="1:10" s="6" customFormat="1" ht="90" thickBot="1" x14ac:dyDescent="0.25">
      <c r="A55" s="9" t="s">
        <v>34</v>
      </c>
      <c r="B55" s="8" t="s">
        <v>134</v>
      </c>
      <c r="C55" s="29"/>
      <c r="D55" s="8"/>
      <c r="E55" s="8"/>
      <c r="F55" s="8"/>
      <c r="G55" s="34">
        <v>30018.79</v>
      </c>
      <c r="H55" s="29"/>
      <c r="I55" s="8"/>
      <c r="J55" s="8"/>
    </row>
    <row r="56" spans="1:10" s="6" customFormat="1" ht="77.25" thickBot="1" x14ac:dyDescent="0.25">
      <c r="A56" s="9" t="s">
        <v>35</v>
      </c>
      <c r="B56" s="8" t="s">
        <v>135</v>
      </c>
      <c r="C56" s="19"/>
      <c r="D56" s="8"/>
      <c r="E56" s="8"/>
      <c r="F56" s="8"/>
      <c r="G56" s="8"/>
      <c r="H56" s="29">
        <v>33580</v>
      </c>
      <c r="I56" s="8"/>
      <c r="J56" s="8"/>
    </row>
    <row r="57" spans="1:10" s="6" customFormat="1" ht="51.75" thickBot="1" x14ac:dyDescent="0.25">
      <c r="A57" s="9" t="s">
        <v>36</v>
      </c>
      <c r="B57" s="8" t="s">
        <v>136</v>
      </c>
      <c r="C57" s="19"/>
      <c r="D57" s="8"/>
      <c r="E57" s="8"/>
      <c r="F57" s="8"/>
      <c r="G57" s="8"/>
      <c r="H57" s="29"/>
      <c r="I57" s="8"/>
      <c r="J57" s="8"/>
    </row>
    <row r="58" spans="1:10" s="6" customFormat="1" ht="13.5" thickBot="1" x14ac:dyDescent="0.25">
      <c r="A58" s="54" t="s">
        <v>152</v>
      </c>
      <c r="B58" s="8"/>
      <c r="C58" s="29">
        <v>99735</v>
      </c>
      <c r="D58" s="29">
        <v>89761</v>
      </c>
      <c r="E58" s="8"/>
      <c r="F58" s="47">
        <v>1</v>
      </c>
      <c r="G58" s="8"/>
      <c r="H58" s="51">
        <f>SUM(H55:H57)</f>
        <v>33580</v>
      </c>
      <c r="I58" s="8"/>
      <c r="J58" s="8"/>
    </row>
    <row r="59" spans="1:10" s="6" customFormat="1" ht="26.25" thickBot="1" x14ac:dyDescent="0.25">
      <c r="A59" s="7" t="s">
        <v>37</v>
      </c>
      <c r="B59" s="26" t="s">
        <v>137</v>
      </c>
      <c r="C59" s="8"/>
      <c r="D59" s="8"/>
      <c r="E59" s="8"/>
      <c r="F59" s="8"/>
      <c r="G59" s="8"/>
      <c r="H59" s="29"/>
      <c r="I59" s="8"/>
      <c r="J59" s="8"/>
    </row>
    <row r="60" spans="1:10" s="6" customFormat="1" ht="26.25" thickBot="1" x14ac:dyDescent="0.25">
      <c r="A60" s="9" t="s">
        <v>38</v>
      </c>
      <c r="B60" s="8" t="s">
        <v>138</v>
      </c>
      <c r="C60" s="8">
        <v>89761</v>
      </c>
      <c r="D60" s="8"/>
      <c r="E60" s="19"/>
      <c r="F60" s="8"/>
      <c r="G60" s="8"/>
      <c r="H60" s="29"/>
      <c r="I60" s="19">
        <v>17372</v>
      </c>
      <c r="J60" s="8"/>
    </row>
    <row r="61" spans="1:10" s="6" customFormat="1" ht="26.25" thickBot="1" x14ac:dyDescent="0.25">
      <c r="A61" s="9" t="s">
        <v>39</v>
      </c>
      <c r="B61" s="8" t="s">
        <v>139</v>
      </c>
      <c r="C61" s="8"/>
      <c r="D61" s="8"/>
      <c r="E61" s="8"/>
      <c r="F61" s="8"/>
      <c r="G61" s="8"/>
      <c r="H61" s="29"/>
      <c r="I61" s="8"/>
      <c r="J61" s="8"/>
    </row>
    <row r="62" spans="1:10" s="6" customFormat="1" ht="51.75" thickBot="1" x14ac:dyDescent="0.25">
      <c r="A62" s="9" t="s">
        <v>40</v>
      </c>
      <c r="B62" s="8" t="s">
        <v>140</v>
      </c>
      <c r="C62" s="29"/>
      <c r="D62" s="8"/>
      <c r="E62" s="8"/>
      <c r="F62" s="8"/>
      <c r="G62" s="34">
        <v>26025.43</v>
      </c>
      <c r="H62" s="29"/>
      <c r="I62" s="8"/>
      <c r="J62" s="8"/>
    </row>
    <row r="63" spans="1:10" s="6" customFormat="1" ht="51.75" thickBot="1" x14ac:dyDescent="0.25">
      <c r="A63" s="9" t="s">
        <v>114</v>
      </c>
      <c r="B63" s="8" t="s">
        <v>141</v>
      </c>
      <c r="C63" s="29"/>
      <c r="D63" s="8"/>
      <c r="E63" s="8">
        <v>243242</v>
      </c>
      <c r="F63" s="8"/>
      <c r="G63" s="34">
        <v>14123.71</v>
      </c>
      <c r="H63" s="29"/>
      <c r="I63" s="8"/>
      <c r="J63" s="8"/>
    </row>
    <row r="64" spans="1:10" s="6" customFormat="1" ht="13.5" thickBot="1" x14ac:dyDescent="0.25">
      <c r="A64" s="75" t="s">
        <v>41</v>
      </c>
      <c r="B64" s="76"/>
      <c r="C64" s="20">
        <f>SUM(C48:C63)</f>
        <v>289231</v>
      </c>
      <c r="D64" s="20">
        <f>SUM(D48:D63)</f>
        <v>89761</v>
      </c>
      <c r="E64" s="20">
        <f>SUM(E48:E63)</f>
        <v>243242</v>
      </c>
      <c r="F64" s="18">
        <f>SUM(F48:F63)</f>
        <v>1</v>
      </c>
      <c r="G64" s="20">
        <f>SUM(G48:G63)</f>
        <v>70167.929999999993</v>
      </c>
      <c r="H64" s="20">
        <f>H53+H58</f>
        <v>56828</v>
      </c>
      <c r="I64" s="18">
        <f>SUM(I48:I63)</f>
        <v>17372</v>
      </c>
      <c r="J64" s="18">
        <f>SUM(J48:J63)</f>
        <v>0</v>
      </c>
    </row>
    <row r="65" spans="1:10" s="6" customFormat="1" ht="13.5" thickBot="1" x14ac:dyDescent="0.25">
      <c r="A65" s="72" t="s">
        <v>42</v>
      </c>
      <c r="B65" s="73"/>
      <c r="C65" s="73"/>
      <c r="D65" s="73"/>
      <c r="E65" s="73"/>
      <c r="F65" s="73"/>
      <c r="G65" s="73"/>
      <c r="H65" s="73"/>
      <c r="I65" s="73"/>
      <c r="J65" s="74"/>
    </row>
    <row r="66" spans="1:10" s="6" customFormat="1" ht="13.5" thickBot="1" x14ac:dyDescent="0.25">
      <c r="A66" s="7" t="s">
        <v>43</v>
      </c>
      <c r="B66" s="8"/>
      <c r="C66" s="8"/>
      <c r="D66" s="23"/>
      <c r="E66" s="8"/>
      <c r="F66" s="8"/>
      <c r="G66" s="8"/>
      <c r="H66" s="29"/>
      <c r="I66" s="8"/>
      <c r="J66" s="8"/>
    </row>
    <row r="67" spans="1:10" s="6" customFormat="1" ht="13.5" thickBot="1" x14ac:dyDescent="0.25">
      <c r="A67" s="9" t="s">
        <v>44</v>
      </c>
      <c r="B67" s="8"/>
      <c r="C67" s="8"/>
      <c r="D67" s="23">
        <f t="shared" ref="D67:D78" si="1">SUM(D65)</f>
        <v>0</v>
      </c>
      <c r="E67" s="8"/>
      <c r="F67" s="8"/>
      <c r="G67" s="8"/>
      <c r="H67" s="29"/>
      <c r="I67" s="8"/>
      <c r="J67" s="8"/>
    </row>
    <row r="68" spans="1:10" s="6" customFormat="1" ht="13.5" thickBot="1" x14ac:dyDescent="0.25">
      <c r="A68" s="9" t="s">
        <v>45</v>
      </c>
      <c r="B68" s="8"/>
      <c r="C68" s="8"/>
      <c r="D68" s="23">
        <f t="shared" si="1"/>
        <v>0</v>
      </c>
      <c r="E68" s="8"/>
      <c r="F68" s="8"/>
      <c r="G68" s="8"/>
      <c r="H68" s="29"/>
      <c r="I68" s="8"/>
      <c r="J68" s="8"/>
    </row>
    <row r="69" spans="1:10" s="6" customFormat="1" ht="13.5" thickBot="1" x14ac:dyDescent="0.25">
      <c r="A69" s="9" t="s">
        <v>46</v>
      </c>
      <c r="B69" s="8"/>
      <c r="C69" s="8"/>
      <c r="D69" s="23">
        <f t="shared" si="1"/>
        <v>0</v>
      </c>
      <c r="E69" s="8"/>
      <c r="F69" s="8"/>
      <c r="G69" s="8"/>
      <c r="H69" s="29"/>
      <c r="I69" s="8"/>
      <c r="J69" s="8"/>
    </row>
    <row r="70" spans="1:10" s="6" customFormat="1" ht="13.5" thickBot="1" x14ac:dyDescent="0.25">
      <c r="A70" s="7" t="s">
        <v>47</v>
      </c>
      <c r="B70" s="8"/>
      <c r="C70" s="8"/>
      <c r="D70" s="23">
        <f t="shared" si="1"/>
        <v>0</v>
      </c>
      <c r="E70" s="8"/>
      <c r="F70" s="8"/>
      <c r="G70" s="8"/>
      <c r="H70" s="29"/>
      <c r="I70" s="8"/>
      <c r="J70" s="8"/>
    </row>
    <row r="71" spans="1:10" s="6" customFormat="1" ht="13.5" thickBot="1" x14ac:dyDescent="0.25">
      <c r="A71" s="9" t="s">
        <v>48</v>
      </c>
      <c r="B71" s="8"/>
      <c r="C71" s="8"/>
      <c r="D71" s="23">
        <f t="shared" si="1"/>
        <v>0</v>
      </c>
      <c r="E71" s="8"/>
      <c r="F71" s="8"/>
      <c r="G71" s="8"/>
      <c r="H71" s="29"/>
      <c r="I71" s="8"/>
      <c r="J71" s="8"/>
    </row>
    <row r="72" spans="1:10" s="6" customFormat="1" ht="13.5" thickBot="1" x14ac:dyDescent="0.25">
      <c r="A72" s="9" t="s">
        <v>49</v>
      </c>
      <c r="B72" s="8"/>
      <c r="C72" s="8"/>
      <c r="D72" s="23">
        <f t="shared" si="1"/>
        <v>0</v>
      </c>
      <c r="E72" s="8"/>
      <c r="F72" s="8"/>
      <c r="G72" s="8"/>
      <c r="H72" s="29"/>
      <c r="I72" s="8"/>
      <c r="J72" s="8"/>
    </row>
    <row r="73" spans="1:10" s="6" customFormat="1" ht="13.5" thickBot="1" x14ac:dyDescent="0.25">
      <c r="A73" s="9" t="s">
        <v>50</v>
      </c>
      <c r="B73" s="8"/>
      <c r="C73" s="8"/>
      <c r="D73" s="23">
        <f t="shared" si="1"/>
        <v>0</v>
      </c>
      <c r="E73" s="8"/>
      <c r="F73" s="8"/>
      <c r="G73" s="8"/>
      <c r="H73" s="29"/>
      <c r="I73" s="8"/>
      <c r="J73" s="8"/>
    </row>
    <row r="74" spans="1:10" s="6" customFormat="1" ht="13.5" thickBot="1" x14ac:dyDescent="0.25">
      <c r="A74" s="7" t="s">
        <v>51</v>
      </c>
      <c r="B74" s="8"/>
      <c r="C74" s="8"/>
      <c r="D74" s="23">
        <f t="shared" si="1"/>
        <v>0</v>
      </c>
      <c r="E74" s="8"/>
      <c r="F74" s="8"/>
      <c r="G74" s="8"/>
      <c r="H74" s="29"/>
      <c r="I74" s="8"/>
      <c r="J74" s="8"/>
    </row>
    <row r="75" spans="1:10" s="6" customFormat="1" ht="13.5" thickBot="1" x14ac:dyDescent="0.25">
      <c r="A75" s="9" t="s">
        <v>52</v>
      </c>
      <c r="B75" s="8"/>
      <c r="C75" s="8"/>
      <c r="D75" s="23">
        <f t="shared" si="1"/>
        <v>0</v>
      </c>
      <c r="E75" s="8"/>
      <c r="F75" s="8"/>
      <c r="G75" s="8"/>
      <c r="H75" s="29"/>
      <c r="I75" s="8"/>
      <c r="J75" s="8"/>
    </row>
    <row r="76" spans="1:10" s="6" customFormat="1" ht="13.5" thickBot="1" x14ac:dyDescent="0.25">
      <c r="A76" s="9" t="s">
        <v>53</v>
      </c>
      <c r="B76" s="8"/>
      <c r="C76" s="8"/>
      <c r="D76" s="23">
        <f t="shared" si="1"/>
        <v>0</v>
      </c>
      <c r="E76" s="8"/>
      <c r="F76" s="8"/>
      <c r="G76" s="8"/>
      <c r="H76" s="29"/>
      <c r="I76" s="8"/>
      <c r="J76" s="8"/>
    </row>
    <row r="77" spans="1:10" s="6" customFormat="1" ht="13.5" thickBot="1" x14ac:dyDescent="0.25">
      <c r="A77" s="9" t="s">
        <v>54</v>
      </c>
      <c r="B77" s="8"/>
      <c r="C77" s="8"/>
      <c r="D77" s="23">
        <f t="shared" si="1"/>
        <v>0</v>
      </c>
      <c r="E77" s="8"/>
      <c r="F77" s="8"/>
      <c r="G77" s="8"/>
      <c r="H77" s="29"/>
      <c r="I77" s="8"/>
      <c r="J77" s="8"/>
    </row>
    <row r="78" spans="1:10" s="6" customFormat="1" ht="13.5" thickBot="1" x14ac:dyDescent="0.25">
      <c r="A78" s="75" t="s">
        <v>55</v>
      </c>
      <c r="B78" s="76"/>
      <c r="C78" s="17">
        <f>SUM(C66:C77)</f>
        <v>0</v>
      </c>
      <c r="D78" s="57">
        <f t="shared" si="1"/>
        <v>0</v>
      </c>
      <c r="E78" s="17">
        <f t="shared" ref="E78:J78" si="2">SUM(E66:E77)</f>
        <v>0</v>
      </c>
      <c r="F78" s="17">
        <f t="shared" si="2"/>
        <v>0</v>
      </c>
      <c r="G78" s="17">
        <f t="shared" si="2"/>
        <v>0</v>
      </c>
      <c r="H78" s="27">
        <f t="shared" si="2"/>
        <v>0</v>
      </c>
      <c r="I78" s="17">
        <f t="shared" si="2"/>
        <v>0</v>
      </c>
      <c r="J78" s="17">
        <f t="shared" si="2"/>
        <v>0</v>
      </c>
    </row>
    <row r="79" spans="1:10" s="6" customFormat="1" ht="39" thickBot="1" x14ac:dyDescent="0.25">
      <c r="A79" s="10" t="s">
        <v>78</v>
      </c>
      <c r="B79" s="11"/>
      <c r="C79" s="28">
        <v>44992</v>
      </c>
      <c r="D79" s="28">
        <v>134755</v>
      </c>
      <c r="E79" s="28">
        <v>44992</v>
      </c>
      <c r="F79" s="11"/>
      <c r="G79" s="35">
        <v>20000</v>
      </c>
      <c r="H79" s="28">
        <v>36800.76</v>
      </c>
      <c r="I79" s="11"/>
      <c r="J79" s="11"/>
    </row>
    <row r="80" spans="1:10" s="6" customFormat="1" ht="39" thickBot="1" x14ac:dyDescent="0.25">
      <c r="A80" s="10" t="s">
        <v>79</v>
      </c>
      <c r="B80" s="11"/>
      <c r="C80" s="28"/>
      <c r="D80" s="11"/>
      <c r="E80" s="11"/>
      <c r="F80" s="11"/>
      <c r="G80" s="11">
        <v>6000</v>
      </c>
      <c r="H80" s="28"/>
      <c r="I80" s="11"/>
      <c r="J80" s="11"/>
    </row>
    <row r="81" spans="1:10" s="6" customFormat="1" ht="13.5" thickBot="1" x14ac:dyDescent="0.25">
      <c r="A81" s="9" t="s">
        <v>80</v>
      </c>
      <c r="B81" s="8" t="s">
        <v>56</v>
      </c>
      <c r="C81" s="8"/>
      <c r="D81" s="19">
        <v>99392</v>
      </c>
      <c r="E81" s="8"/>
      <c r="F81" s="8"/>
      <c r="G81" s="8"/>
      <c r="H81" s="29">
        <v>10940</v>
      </c>
      <c r="I81" s="8"/>
      <c r="J81" s="8"/>
    </row>
    <row r="82" spans="1:10" s="6" customFormat="1" ht="13.5" thickBot="1" x14ac:dyDescent="0.25">
      <c r="A82" s="75" t="s">
        <v>57</v>
      </c>
      <c r="B82" s="76"/>
      <c r="C82" s="27">
        <f>SUM(C79:C81)</f>
        <v>44992</v>
      </c>
      <c r="D82" s="27">
        <f>SUM(D79:D81)</f>
        <v>234147</v>
      </c>
      <c r="E82" s="27">
        <f t="shared" ref="E82:J82" si="3">SUM(E79:E81)</f>
        <v>44992</v>
      </c>
      <c r="F82" s="17">
        <f t="shared" si="3"/>
        <v>0</v>
      </c>
      <c r="G82" s="17">
        <f t="shared" si="3"/>
        <v>26000</v>
      </c>
      <c r="H82" s="27">
        <f t="shared" si="3"/>
        <v>47740.76</v>
      </c>
      <c r="I82" s="17">
        <f t="shared" si="3"/>
        <v>0</v>
      </c>
      <c r="J82" s="17">
        <f t="shared" si="3"/>
        <v>0</v>
      </c>
    </row>
    <row r="83" spans="1:10" s="6" customFormat="1" ht="13.5" thickBot="1" x14ac:dyDescent="0.25">
      <c r="A83" s="77" t="s">
        <v>58</v>
      </c>
      <c r="B83" s="78"/>
      <c r="C83" s="8"/>
      <c r="D83" s="8"/>
      <c r="E83" s="8"/>
      <c r="F83" s="8"/>
      <c r="G83" s="8"/>
      <c r="H83" s="29"/>
      <c r="I83" s="8"/>
      <c r="J83" s="8"/>
    </row>
    <row r="84" spans="1:10" s="6" customFormat="1" ht="20.25" customHeight="1" thickBot="1" x14ac:dyDescent="0.25">
      <c r="A84" s="77" t="s">
        <v>59</v>
      </c>
      <c r="B84" s="78"/>
      <c r="C84" s="23">
        <f>C26+C46+C64+C82</f>
        <v>624558</v>
      </c>
      <c r="D84" s="23">
        <f>D26+D46+D64+D78+D82</f>
        <v>873604</v>
      </c>
      <c r="E84" s="29">
        <f>E26+E46+E64+E78+E82</f>
        <v>501837</v>
      </c>
      <c r="F84" s="8"/>
      <c r="G84" s="8"/>
      <c r="H84" s="56">
        <f>H26+H46+H64+H82</f>
        <v>213376.76</v>
      </c>
      <c r="I84" s="8"/>
      <c r="J84" s="8"/>
    </row>
    <row r="85" spans="1:10" s="6" customFormat="1" ht="12.75" x14ac:dyDescent="0.2">
      <c r="H85" s="50"/>
    </row>
    <row r="86" spans="1:10" s="6" customFormat="1" ht="12.75" x14ac:dyDescent="0.2">
      <c r="H86" s="50"/>
    </row>
    <row r="87" spans="1:10" s="6" customFormat="1" ht="12.75" x14ac:dyDescent="0.2">
      <c r="H87" s="50"/>
    </row>
    <row r="88" spans="1:10" s="6" customFormat="1" ht="12.75" x14ac:dyDescent="0.2">
      <c r="H88" s="50"/>
    </row>
    <row r="89" spans="1:10" s="6" customFormat="1" ht="12.75" x14ac:dyDescent="0.2">
      <c r="H89" s="50"/>
    </row>
    <row r="90" spans="1:10" s="6" customFormat="1" ht="12.75" x14ac:dyDescent="0.2">
      <c r="C90" s="42"/>
      <c r="H90" s="50"/>
    </row>
    <row r="91" spans="1:10" x14ac:dyDescent="0.25">
      <c r="C91" s="43"/>
    </row>
  </sheetData>
  <mergeCells count="11">
    <mergeCell ref="A64:B64"/>
    <mergeCell ref="A8:J8"/>
    <mergeCell ref="A26:B26"/>
    <mergeCell ref="A27:J27"/>
    <mergeCell ref="A46:B46"/>
    <mergeCell ref="A47:J47"/>
    <mergeCell ref="A65:J65"/>
    <mergeCell ref="A78:B78"/>
    <mergeCell ref="A82:B82"/>
    <mergeCell ref="A83:B83"/>
    <mergeCell ref="A84:B84"/>
  </mergeCells>
  <pageMargins left="0.7" right="0.7" top="0.75" bottom="0.75" header="0.3" footer="0.3"/>
  <pageSetup scale="72" orientation="landscape" r:id="rId1"/>
  <rowBreaks count="2" manualBreakCount="2">
    <brk id="46" max="16383" man="1"/>
    <brk id="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by UN Cost Category</vt:lpstr>
      <vt:lpstr>Budget &amp; Expenditures</vt:lpstr>
      <vt:lpstr>'Budget by UN Cost 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baindu</cp:lastModifiedBy>
  <cp:lastPrinted>2017-12-11T22:51:21Z</cp:lastPrinted>
  <dcterms:created xsi:type="dcterms:W3CDTF">2017-11-15T21:17:43Z</dcterms:created>
  <dcterms:modified xsi:type="dcterms:W3CDTF">2018-08-06T18:18:58Z</dcterms:modified>
</cp:coreProperties>
</file>