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mamadou.dioulde.bah\Desktop\PBF Cohésion 2019\Projet ACCORD 19\"/>
    </mc:Choice>
  </mc:AlternateContent>
  <xr:revisionPtr revIDLastSave="0" documentId="13_ncr:1_{22882BC8-F946-4980-ADC6-606236CA0747}" xr6:coauthVersionLast="36" xr6:coauthVersionMax="36" xr10:uidLastSave="{00000000-0000-0000-0000-000000000000}"/>
  <bookViews>
    <workbookView xWindow="0" yWindow="0" windowWidth="23040" windowHeight="10428" xr2:uid="{00000000-000D-0000-FFFF-FFFF00000000}"/>
  </bookViews>
  <sheets>
    <sheet name="ACOR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4" i="1" l="1"/>
  <c r="H18" i="1"/>
  <c r="H19" i="1"/>
  <c r="H20" i="1"/>
  <c r="H21" i="1"/>
  <c r="H22" i="1"/>
  <c r="H23" i="1"/>
  <c r="H17" i="1"/>
  <c r="G24" i="1" l="1"/>
  <c r="G26" i="1" s="1"/>
  <c r="H26" i="1" s="1"/>
  <c r="E26" i="1"/>
  <c r="F25" i="1"/>
  <c r="J25" i="1" s="1"/>
  <c r="D24" i="1"/>
  <c r="D26" i="1" s="1"/>
  <c r="C24" i="1"/>
  <c r="C26" i="1" s="1"/>
  <c r="B24" i="1"/>
  <c r="B26" i="1" s="1"/>
  <c r="I23" i="1"/>
  <c r="F23" i="1"/>
  <c r="J23" i="1" s="1"/>
  <c r="I22" i="1"/>
  <c r="F22" i="1"/>
  <c r="J22" i="1" s="1"/>
  <c r="J21" i="1"/>
  <c r="I21" i="1"/>
  <c r="F21" i="1"/>
  <c r="I20" i="1"/>
  <c r="F20" i="1"/>
  <c r="J20" i="1" s="1"/>
  <c r="I19" i="1"/>
  <c r="F19" i="1"/>
  <c r="J19" i="1" s="1"/>
  <c r="I18" i="1"/>
  <c r="F18" i="1"/>
  <c r="J18" i="1" s="1"/>
  <c r="I17" i="1"/>
  <c r="F17" i="1"/>
  <c r="J17" i="1" s="1"/>
  <c r="F24" i="1" l="1"/>
  <c r="F26" i="1" s="1"/>
  <c r="I25" i="1"/>
  <c r="J24" i="1" l="1"/>
  <c r="I24" i="1"/>
  <c r="J26" i="1" l="1"/>
  <c r="I26" i="1"/>
</calcChain>
</file>

<file path=xl/sharedStrings.xml><?xml version="1.0" encoding="utf-8"?>
<sst xmlns="http://schemas.openxmlformats.org/spreadsheetml/2006/main" count="45" uniqueCount="44">
  <si>
    <t xml:space="preserve">Rapport financier du MPTFO Project 108388 </t>
  </si>
  <si>
    <r>
      <t>TITRE DU PROJET:</t>
    </r>
    <r>
      <rPr>
        <sz val="9"/>
        <color indexed="8"/>
        <rFont val="Tahoma"/>
        <family val="2"/>
      </rPr>
      <t xml:space="preserve"> </t>
    </r>
  </si>
  <si>
    <t>Projet d’appui au renforcement des initiatives locales des jeunes pour la consolidation de la paix en Guinée.</t>
  </si>
  <si>
    <t xml:space="preserve">SOURCE DE FINANCEMENT: </t>
  </si>
  <si>
    <r>
      <t>Fonds des Nations Unies pour la consolidation de la paix (</t>
    </r>
    <r>
      <rPr>
        <b/>
        <sz val="10"/>
        <rFont val="Tahoma"/>
        <family val="2"/>
      </rPr>
      <t>PBF</t>
    </r>
    <r>
      <rPr>
        <sz val="10"/>
        <rFont val="Tahoma"/>
        <family val="2"/>
      </rPr>
      <t>) à travers le Bureau d’appui à la consolidation de la paix (</t>
    </r>
    <r>
      <rPr>
        <b/>
        <sz val="10"/>
        <rFont val="Tahoma"/>
        <family val="2"/>
      </rPr>
      <t>PBSO</t>
    </r>
    <r>
      <rPr>
        <sz val="10"/>
        <rFont val="Tahoma"/>
        <family val="2"/>
      </rPr>
      <t>)</t>
    </r>
  </si>
  <si>
    <t xml:space="preserve">ENTITE BENEFICIAIRE: </t>
  </si>
  <si>
    <r>
      <t>Agence de Coopération et de Recherche dans le Développement (</t>
    </r>
    <r>
      <rPr>
        <b/>
        <sz val="10"/>
        <rFont val="Tahoma"/>
        <family val="2"/>
      </rPr>
      <t>ACORD</t>
    </r>
    <r>
      <rPr>
        <sz val="10"/>
        <rFont val="Tahoma"/>
        <family val="2"/>
      </rPr>
      <t>)</t>
    </r>
  </si>
  <si>
    <r>
      <t>PARTENAIRES DE MISE EN OEUVRE:</t>
    </r>
    <r>
      <rPr>
        <sz val="9"/>
        <color indexed="8"/>
        <rFont val="Tahoma"/>
        <family val="2"/>
      </rPr>
      <t xml:space="preserve"> </t>
    </r>
  </si>
  <si>
    <r>
      <t>Le Réseau Afrique Jeunesse de Guinée (</t>
    </r>
    <r>
      <rPr>
        <b/>
        <sz val="10"/>
        <rFont val="Tahoma"/>
        <family val="2"/>
      </rPr>
      <t>RAJGUI</t>
    </r>
    <r>
      <rPr>
        <sz val="10"/>
        <rFont val="Tahoma"/>
        <family val="2"/>
      </rPr>
      <t>)  et le Réseau Ouest Africain pour l'Édification de la Paix en Guinée (</t>
    </r>
    <r>
      <rPr>
        <b/>
        <sz val="10"/>
        <rFont val="Tahoma"/>
        <family val="2"/>
      </rPr>
      <t>WANEP-Guinée</t>
    </r>
    <r>
      <rPr>
        <sz val="10"/>
        <rFont val="Tahoma"/>
        <family val="2"/>
      </rPr>
      <t xml:space="preserve">) 
</t>
    </r>
  </si>
  <si>
    <t>DUREE DU PROJET</t>
  </si>
  <si>
    <t>18 mois (05 mars 2018 - 31 août 2019)</t>
  </si>
  <si>
    <r>
      <t>PERIODE:</t>
    </r>
    <r>
      <rPr>
        <sz val="9"/>
        <color indexed="8"/>
        <rFont val="Tahoma"/>
        <family val="2"/>
      </rPr>
      <t xml:space="preserve"> </t>
    </r>
  </si>
  <si>
    <t xml:space="preserve">MPTFO Project 108388 : </t>
  </si>
  <si>
    <t xml:space="preserve">Rapport de suivi budgetaire du MPTFO Project 108388 </t>
  </si>
  <si>
    <t>CATEGORIES</t>
  </si>
  <si>
    <t>Budget du projet</t>
  </si>
  <si>
    <t>Tranche 1 (35%)</t>
  </si>
  <si>
    <t>Tranche2 (35%)</t>
  </si>
  <si>
    <t>Tranche3 (30%)</t>
  </si>
  <si>
    <t>Total récu (100%)</t>
  </si>
  <si>
    <t>Depenses éffectuées</t>
  </si>
  <si>
    <t>% d'exécution par rapport au budget global</t>
  </si>
  <si>
    <t>% d'exécution par rapport à la tranche récu</t>
  </si>
  <si>
    <t>Commentaire</t>
  </si>
  <si>
    <t>1. Personnel et autres employés</t>
  </si>
  <si>
    <t>2. Fournitures, produits de base, matériels</t>
  </si>
  <si>
    <t>Achat des fournitures et petits matériels du bureau.</t>
  </si>
  <si>
    <t xml:space="preserve">3. Équipement, véhicules et mobilier </t>
  </si>
  <si>
    <t>Achat d’un véhicule land cruiser, les matériels informatiques pour les trois structures et les équipements des moniteurs (motos, ordinateurs, téléphones etc…).</t>
  </si>
  <si>
    <t>4. Services contractuels</t>
  </si>
  <si>
    <t>Realisation de l’étude de base (Baseline); production des supports de communication pour la visibilité; conduite de l'évaluation interne à mi-parcours</t>
  </si>
  <si>
    <t>5. Frais de déplacement</t>
  </si>
  <si>
    <t>Frais de missions de suivi pour la mise en œuvre des activités en haute Guinée et en Guinée Forestière.</t>
  </si>
  <si>
    <t>6. Transferts et subventions aux homologues</t>
  </si>
  <si>
    <t>Frais de realisation des activités des partenaires de mise en œuvre (WANEP et RAJGUI)</t>
  </si>
  <si>
    <t>7. Frais généraux de fonctionnement et autres coûts directs</t>
  </si>
  <si>
    <t>Contribution sur le cout du bureau, les réunions du comité technique du projet et autres coûts directs .</t>
  </si>
  <si>
    <t>Sous-total</t>
  </si>
  <si>
    <t xml:space="preserve">8. Coûts indirects*  </t>
  </si>
  <si>
    <t>Paiement des frais de gestion (7% du budget)</t>
  </si>
  <si>
    <t>TOTAL</t>
  </si>
  <si>
    <t>Paiement des salaires du personnel (mars 2018 - juin 2019).</t>
  </si>
  <si>
    <t>05 mars 2018 - 30 juin 2019</t>
  </si>
  <si>
    <t>Réliquat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</si>
</sst>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FFFF"/>
      <name val="Arial"/>
      <family val="2"/>
    </font>
    <font>
      <b/>
      <sz val="9"/>
      <color theme="1"/>
      <name val="Tahoma"/>
      <family val="2"/>
    </font>
    <font>
      <sz val="9"/>
      <color indexed="8"/>
      <name val="Tahoma"/>
      <family val="2"/>
    </font>
    <font>
      <sz val="10"/>
      <name val="Tahoma"/>
      <family val="2"/>
    </font>
    <font>
      <sz val="9"/>
      <color theme="1"/>
      <name val="Tahoma"/>
      <family val="2"/>
    </font>
    <font>
      <b/>
      <sz val="10"/>
      <name val="Tahoma"/>
      <family val="2"/>
    </font>
    <font>
      <b/>
      <sz val="11"/>
      <color rgb="FFFFFFFF"/>
      <name val="Arial"/>
      <family val="2"/>
    </font>
    <font>
      <b/>
      <sz val="10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C00000"/>
      <name val="Calibri"/>
      <family val="2"/>
    </font>
    <font>
      <sz val="10"/>
      <color theme="1"/>
      <name val="Calibri"/>
      <family val="2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43" fontId="0" fillId="0" borderId="0" xfId="1" applyFont="1"/>
    <xf numFmtId="10" fontId="2" fillId="0" borderId="0" xfId="2" applyNumberFormat="1" applyFont="1"/>
    <xf numFmtId="0" fontId="4" fillId="0" borderId="2" xfId="3" applyFont="1" applyBorder="1" applyAlignment="1">
      <alignment vertical="center" wrapText="1"/>
    </xf>
    <xf numFmtId="0" fontId="7" fillId="0" borderId="0" xfId="3" applyFont="1" applyAlignment="1">
      <alignment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Border="1" applyAlignment="1">
      <alignment horizontal="center" vertical="center"/>
    </xf>
    <xf numFmtId="10" fontId="9" fillId="3" borderId="0" xfId="2" applyNumberFormat="1" applyFont="1" applyFill="1" applyBorder="1" applyAlignment="1">
      <alignment horizontal="center" vertical="center"/>
    </xf>
    <xf numFmtId="10" fontId="9" fillId="3" borderId="0" xfId="0" applyNumberFormat="1" applyFont="1" applyFill="1" applyBorder="1" applyAlignment="1">
      <alignment horizontal="center" vertical="center"/>
    </xf>
    <xf numFmtId="0" fontId="0" fillId="3" borderId="0" xfId="0" applyFill="1"/>
    <xf numFmtId="0" fontId="10" fillId="4" borderId="5" xfId="0" applyFont="1" applyFill="1" applyBorder="1" applyAlignment="1">
      <alignment vertical="center" wrapText="1"/>
    </xf>
    <xf numFmtId="43" fontId="11" fillId="4" borderId="6" xfId="1" applyFont="1" applyFill="1" applyBorder="1" applyAlignment="1">
      <alignment horizontal="center" vertical="center" wrapText="1"/>
    </xf>
    <xf numFmtId="43" fontId="11" fillId="5" borderId="6" xfId="1" applyFont="1" applyFill="1" applyBorder="1" applyAlignment="1">
      <alignment horizontal="center" vertical="center" wrapText="1"/>
    </xf>
    <xf numFmtId="10" fontId="11" fillId="5" borderId="6" xfId="2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7" xfId="0" applyFont="1" applyBorder="1" applyAlignment="1">
      <alignment vertical="center" wrapText="1"/>
    </xf>
    <xf numFmtId="164" fontId="13" fillId="0" borderId="8" xfId="1" applyNumberFormat="1" applyFont="1" applyBorder="1" applyAlignment="1">
      <alignment vertical="center" wrapText="1"/>
    </xf>
    <xf numFmtId="164" fontId="13" fillId="0" borderId="8" xfId="1" applyNumberFormat="1" applyFont="1" applyBorder="1" applyAlignment="1">
      <alignment horizontal="right" vertical="center" wrapText="1"/>
    </xf>
    <xf numFmtId="164" fontId="14" fillId="0" borderId="8" xfId="1" applyNumberFormat="1" applyFont="1" applyBorder="1" applyAlignment="1">
      <alignment horizontal="right" vertical="center" wrapText="1"/>
    </xf>
    <xf numFmtId="10" fontId="15" fillId="0" borderId="8" xfId="2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13" fillId="0" borderId="7" xfId="0" applyFont="1" applyBorder="1" applyAlignment="1">
      <alignment vertical="center"/>
    </xf>
    <xf numFmtId="0" fontId="17" fillId="6" borderId="7" xfId="0" applyFont="1" applyFill="1" applyBorder="1" applyAlignment="1">
      <alignment vertical="center" wrapText="1"/>
    </xf>
    <xf numFmtId="164" fontId="17" fillId="6" borderId="8" xfId="1" applyNumberFormat="1" applyFont="1" applyFill="1" applyBorder="1" applyAlignment="1">
      <alignment vertical="center" wrapText="1"/>
    </xf>
    <xf numFmtId="164" fontId="10" fillId="6" borderId="8" xfId="1" applyNumberFormat="1" applyFont="1" applyFill="1" applyBorder="1" applyAlignment="1">
      <alignment horizontal="right" vertical="center" wrapText="1"/>
    </xf>
    <xf numFmtId="164" fontId="14" fillId="6" borderId="8" xfId="1" applyNumberFormat="1" applyFont="1" applyFill="1" applyBorder="1" applyAlignment="1">
      <alignment horizontal="right" vertical="center" wrapText="1"/>
    </xf>
    <xf numFmtId="10" fontId="15" fillId="6" borderId="8" xfId="2" applyNumberFormat="1" applyFont="1" applyFill="1" applyBorder="1" applyAlignment="1">
      <alignment horizontal="center" vertical="center" wrapText="1"/>
    </xf>
    <xf numFmtId="9" fontId="10" fillId="6" borderId="8" xfId="2" applyNumberFormat="1" applyFont="1" applyFill="1" applyBorder="1" applyAlignment="1">
      <alignment horizontal="center" vertical="center" wrapText="1"/>
    </xf>
    <xf numFmtId="164" fontId="15" fillId="0" borderId="8" xfId="1" applyNumberFormat="1" applyFont="1" applyBorder="1" applyAlignment="1">
      <alignment horizontal="right" vertical="center" wrapText="1"/>
    </xf>
    <xf numFmtId="0" fontId="10" fillId="6" borderId="7" xfId="0" applyFont="1" applyFill="1" applyBorder="1" applyAlignment="1">
      <alignment vertical="center" wrapText="1"/>
    </xf>
    <xf numFmtId="164" fontId="10" fillId="6" borderId="8" xfId="1" applyNumberFormat="1" applyFont="1" applyFill="1" applyBorder="1" applyAlignment="1">
      <alignment vertical="center" wrapText="1"/>
    </xf>
    <xf numFmtId="10" fontId="1" fillId="0" borderId="0" xfId="2" applyNumberFormat="1" applyFont="1"/>
    <xf numFmtId="0" fontId="6" fillId="0" borderId="2" xfId="0" applyFont="1" applyBorder="1" applyAlignment="1">
      <alignment horizontal="left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</cellXfs>
  <cellStyles count="4">
    <cellStyle name="Milliers" xfId="1" builtinId="3"/>
    <cellStyle name="Normal" xfId="0" builtinId="0"/>
    <cellStyle name="Normal 2" xfId="3" xr:uid="{00000000-0005-0000-0000-000002000000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0</xdr:row>
      <xdr:rowOff>13335</xdr:rowOff>
    </xdr:from>
    <xdr:to>
      <xdr:col>0</xdr:col>
      <xdr:colOff>1499233</xdr:colOff>
      <xdr:row>2</xdr:row>
      <xdr:rowOff>190500</xdr:rowOff>
    </xdr:to>
    <xdr:pic>
      <xdr:nvPicPr>
        <xdr:cNvPr id="5" name="Image 4" descr="UNPB logo PB box fund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13335"/>
          <a:ext cx="1377313" cy="702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1047750</xdr:colOff>
      <xdr:row>0</xdr:row>
      <xdr:rowOff>91440</xdr:rowOff>
    </xdr:from>
    <xdr:to>
      <xdr:col>10</xdr:col>
      <xdr:colOff>2484120</xdr:colOff>
      <xdr:row>2</xdr:row>
      <xdr:rowOff>167640</xdr:rowOff>
    </xdr:to>
    <xdr:pic>
      <xdr:nvPicPr>
        <xdr:cNvPr id="6" name="Image 3" descr="Description : Description: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0010" y="91440"/>
          <a:ext cx="1436370" cy="601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7"/>
  <sheetViews>
    <sheetView tabSelected="1" topLeftCell="A7" workbookViewId="0">
      <selection activeCell="A28" sqref="A28"/>
    </sheetView>
  </sheetViews>
  <sheetFormatPr baseColWidth="10" defaultColWidth="8.88671875" defaultRowHeight="14.4" x14ac:dyDescent="0.3"/>
  <cols>
    <col min="1" max="1" width="35" customWidth="1"/>
    <col min="2" max="2" width="11.44140625" style="1" customWidth="1"/>
    <col min="3" max="5" width="9.21875" style="1" hidden="1" customWidth="1"/>
    <col min="6" max="6" width="12.44140625" style="1" customWidth="1"/>
    <col min="7" max="7" width="12.6640625" style="1" bestFit="1" customWidth="1"/>
    <col min="8" max="8" width="11.21875" style="1" customWidth="1"/>
    <col min="9" max="9" width="11.88671875" style="2" bestFit="1" customWidth="1"/>
    <col min="10" max="10" width="11.5546875" style="2" bestFit="1" customWidth="1"/>
    <col min="11" max="11" width="45.33203125" style="2" bestFit="1" customWidth="1"/>
  </cols>
  <sheetData>
    <row r="2" spans="1:11" x14ac:dyDescent="0.3">
      <c r="G2"/>
      <c r="H2"/>
    </row>
    <row r="4" spans="1:11" ht="21" x14ac:dyDescent="0.3">
      <c r="A4" s="37" t="s">
        <v>0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6" spans="1:11" s="4" customFormat="1" ht="22.8" customHeight="1" x14ac:dyDescent="0.3">
      <c r="A6" s="3" t="s">
        <v>1</v>
      </c>
      <c r="B6" s="32" t="s">
        <v>2</v>
      </c>
      <c r="C6" s="32"/>
      <c r="D6" s="32"/>
      <c r="E6" s="32"/>
      <c r="F6" s="32"/>
      <c r="G6" s="32"/>
      <c r="H6" s="32"/>
      <c r="I6" s="32"/>
      <c r="J6" s="32"/>
      <c r="K6" s="32"/>
    </row>
    <row r="7" spans="1:11" s="4" customFormat="1" ht="24" customHeight="1" x14ac:dyDescent="0.3">
      <c r="A7" s="3" t="s">
        <v>3</v>
      </c>
      <c r="B7" s="32" t="s">
        <v>4</v>
      </c>
      <c r="C7" s="32"/>
      <c r="D7" s="32"/>
      <c r="E7" s="32"/>
      <c r="F7" s="32"/>
      <c r="G7" s="32"/>
      <c r="H7" s="32"/>
      <c r="I7" s="32"/>
      <c r="J7" s="32"/>
      <c r="K7" s="32"/>
    </row>
    <row r="8" spans="1:11" s="4" customFormat="1" ht="21" customHeight="1" x14ac:dyDescent="0.3">
      <c r="A8" s="3" t="s">
        <v>5</v>
      </c>
      <c r="B8" s="32" t="s">
        <v>6</v>
      </c>
      <c r="C8" s="32"/>
      <c r="D8" s="32"/>
      <c r="E8" s="32"/>
      <c r="F8" s="32"/>
      <c r="G8" s="32"/>
      <c r="H8" s="32"/>
      <c r="I8" s="32"/>
      <c r="J8" s="32"/>
      <c r="K8" s="32"/>
    </row>
    <row r="9" spans="1:11" s="4" customFormat="1" ht="25.2" customHeight="1" x14ac:dyDescent="0.3">
      <c r="A9" s="3" t="s">
        <v>7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</row>
    <row r="10" spans="1:11" s="4" customFormat="1" ht="16.2" customHeight="1" x14ac:dyDescent="0.3">
      <c r="A10" s="3" t="s">
        <v>9</v>
      </c>
      <c r="B10" s="32" t="s">
        <v>10</v>
      </c>
      <c r="C10" s="32"/>
      <c r="D10" s="32"/>
      <c r="E10" s="32"/>
      <c r="F10" s="32"/>
      <c r="G10" s="32"/>
      <c r="H10" s="32"/>
      <c r="I10" s="32"/>
      <c r="J10" s="32"/>
      <c r="K10" s="32"/>
    </row>
    <row r="11" spans="1:11" s="4" customFormat="1" ht="16.2" customHeight="1" x14ac:dyDescent="0.3">
      <c r="A11" s="3" t="s">
        <v>11</v>
      </c>
      <c r="B11" s="32" t="s">
        <v>42</v>
      </c>
      <c r="C11" s="32"/>
      <c r="D11" s="32"/>
      <c r="E11" s="32"/>
      <c r="F11" s="32"/>
      <c r="G11" s="32"/>
      <c r="H11" s="32"/>
      <c r="I11" s="32"/>
      <c r="J11" s="32"/>
      <c r="K11" s="32"/>
    </row>
    <row r="13" spans="1:11" x14ac:dyDescent="0.3">
      <c r="A13" s="5" t="s">
        <v>12</v>
      </c>
      <c r="B13" s="33" t="s">
        <v>2</v>
      </c>
      <c r="C13" s="34"/>
      <c r="D13" s="34"/>
      <c r="E13" s="34"/>
      <c r="F13" s="34"/>
      <c r="G13" s="34"/>
      <c r="H13" s="34"/>
      <c r="I13" s="34"/>
      <c r="J13" s="34"/>
      <c r="K13" s="34"/>
    </row>
    <row r="14" spans="1:11" x14ac:dyDescent="0.3">
      <c r="A14" s="35" t="s">
        <v>13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</row>
    <row r="15" spans="1:11" s="9" customFormat="1" ht="15" thickBot="1" x14ac:dyDescent="0.35">
      <c r="A15" s="6"/>
      <c r="B15" s="6"/>
      <c r="C15" s="6"/>
      <c r="D15" s="6"/>
      <c r="E15" s="6"/>
      <c r="F15" s="6"/>
      <c r="G15" s="6"/>
      <c r="H15" s="6"/>
      <c r="I15" s="7"/>
      <c r="J15" s="8"/>
      <c r="K15" s="6"/>
    </row>
    <row r="16" spans="1:11" s="14" customFormat="1" ht="31.2" thickBot="1" x14ac:dyDescent="0.25">
      <c r="A16" s="10" t="s">
        <v>14</v>
      </c>
      <c r="B16" s="11" t="s">
        <v>15</v>
      </c>
      <c r="C16" s="12" t="s">
        <v>16</v>
      </c>
      <c r="D16" s="12" t="s">
        <v>17</v>
      </c>
      <c r="E16" s="12" t="s">
        <v>18</v>
      </c>
      <c r="F16" s="12" t="s">
        <v>19</v>
      </c>
      <c r="G16" s="12" t="s">
        <v>20</v>
      </c>
      <c r="H16" s="12" t="s">
        <v>43</v>
      </c>
      <c r="I16" s="13" t="s">
        <v>21</v>
      </c>
      <c r="J16" s="13" t="s">
        <v>22</v>
      </c>
      <c r="K16" s="13" t="s">
        <v>23</v>
      </c>
    </row>
    <row r="17" spans="1:11" ht="27" thickBot="1" x14ac:dyDescent="0.35">
      <c r="A17" s="15" t="s">
        <v>24</v>
      </c>
      <c r="B17" s="16">
        <v>52808.03</v>
      </c>
      <c r="C17" s="17">
        <v>18482.810000000001</v>
      </c>
      <c r="D17" s="17">
        <v>18482.810000000001</v>
      </c>
      <c r="E17" s="17">
        <v>15842.41</v>
      </c>
      <c r="F17" s="17">
        <f>C17+D17+E17</f>
        <v>52808.03</v>
      </c>
      <c r="G17" s="18">
        <v>40524.651779607557</v>
      </c>
      <c r="H17" s="18">
        <f>F17-G17</f>
        <v>12283.378220392442</v>
      </c>
      <c r="I17" s="19">
        <f t="shared" ref="I17:I26" si="0">G17/B17</f>
        <v>0.76739563622440676</v>
      </c>
      <c r="J17" s="19">
        <f t="shared" ref="J17:J26" si="1">G17/F17</f>
        <v>0.76739563622440676</v>
      </c>
      <c r="K17" s="20" t="s">
        <v>41</v>
      </c>
    </row>
    <row r="18" spans="1:11" ht="15" thickBot="1" x14ac:dyDescent="0.35">
      <c r="A18" s="15" t="s">
        <v>25</v>
      </c>
      <c r="B18" s="16">
        <v>4013.37</v>
      </c>
      <c r="C18" s="17">
        <v>1404.68</v>
      </c>
      <c r="D18" s="17">
        <v>1404.68</v>
      </c>
      <c r="E18" s="17">
        <v>1204.0099999999995</v>
      </c>
      <c r="F18" s="17">
        <f t="shared" ref="F18:F25" si="2">C18+D18+E18</f>
        <v>4013.37</v>
      </c>
      <c r="G18" s="18">
        <v>3317.2309343751785</v>
      </c>
      <c r="H18" s="18">
        <f t="shared" ref="H18:H26" si="3">F18-G18</f>
        <v>696.13906562482134</v>
      </c>
      <c r="I18" s="19">
        <f t="shared" si="0"/>
        <v>0.82654500690820398</v>
      </c>
      <c r="J18" s="19">
        <f t="shared" si="1"/>
        <v>0.82654500690820398</v>
      </c>
      <c r="K18" s="20" t="s">
        <v>26</v>
      </c>
    </row>
    <row r="19" spans="1:11" ht="40.200000000000003" thickBot="1" x14ac:dyDescent="0.35">
      <c r="A19" s="15" t="s">
        <v>27</v>
      </c>
      <c r="B19" s="16">
        <v>53779.26</v>
      </c>
      <c r="C19" s="17">
        <v>18822.740000000002</v>
      </c>
      <c r="D19" s="17">
        <v>18822.740000000002</v>
      </c>
      <c r="E19" s="17">
        <v>16133.780000000002</v>
      </c>
      <c r="F19" s="17">
        <f t="shared" si="2"/>
        <v>53779.260000000009</v>
      </c>
      <c r="G19" s="18">
        <v>53417.948827076085</v>
      </c>
      <c r="H19" s="18">
        <f t="shared" si="3"/>
        <v>361.31117292392446</v>
      </c>
      <c r="I19" s="19">
        <f t="shared" si="0"/>
        <v>0.99328158898199947</v>
      </c>
      <c r="J19" s="19">
        <f t="shared" si="1"/>
        <v>0.99328158898199925</v>
      </c>
      <c r="K19" s="20" t="s">
        <v>28</v>
      </c>
    </row>
    <row r="20" spans="1:11" ht="40.200000000000003" thickBot="1" x14ac:dyDescent="0.35">
      <c r="A20" s="15" t="s">
        <v>29</v>
      </c>
      <c r="B20" s="16">
        <v>72463.77</v>
      </c>
      <c r="C20" s="17">
        <v>25362.32</v>
      </c>
      <c r="D20" s="17">
        <v>25362.32</v>
      </c>
      <c r="E20" s="17">
        <v>21739.130000000005</v>
      </c>
      <c r="F20" s="17">
        <f t="shared" si="2"/>
        <v>72463.77</v>
      </c>
      <c r="G20" s="18">
        <v>31633.438606051634</v>
      </c>
      <c r="H20" s="18">
        <f t="shared" si="3"/>
        <v>40830.331393948371</v>
      </c>
      <c r="I20" s="19">
        <f t="shared" si="0"/>
        <v>0.43654144141343504</v>
      </c>
      <c r="J20" s="19">
        <f t="shared" si="1"/>
        <v>0.43654144141343504</v>
      </c>
      <c r="K20" s="20" t="s">
        <v>30</v>
      </c>
    </row>
    <row r="21" spans="1:11" ht="27" thickBot="1" x14ac:dyDescent="0.35">
      <c r="A21" s="15" t="s">
        <v>31</v>
      </c>
      <c r="B21" s="16">
        <v>39732.43</v>
      </c>
      <c r="C21" s="17">
        <v>13906.35</v>
      </c>
      <c r="D21" s="17">
        <v>13906.35</v>
      </c>
      <c r="E21" s="17">
        <v>11919.730000000001</v>
      </c>
      <c r="F21" s="17">
        <f t="shared" si="2"/>
        <v>39732.43</v>
      </c>
      <c r="G21" s="18">
        <v>28860.874486968893</v>
      </c>
      <c r="H21" s="18">
        <f t="shared" si="3"/>
        <v>10871.555513031108</v>
      </c>
      <c r="I21" s="19">
        <f t="shared" si="0"/>
        <v>0.7263808049738939</v>
      </c>
      <c r="J21" s="19">
        <f t="shared" si="1"/>
        <v>0.7263808049738939</v>
      </c>
      <c r="K21" s="20" t="s">
        <v>32</v>
      </c>
    </row>
    <row r="22" spans="1:11" ht="27" thickBot="1" x14ac:dyDescent="0.35">
      <c r="A22" s="15" t="s">
        <v>33</v>
      </c>
      <c r="B22" s="16">
        <v>544172.80000000005</v>
      </c>
      <c r="C22" s="17">
        <v>190460.48</v>
      </c>
      <c r="D22" s="17">
        <v>190460.48</v>
      </c>
      <c r="E22" s="17">
        <v>163251.84000000005</v>
      </c>
      <c r="F22" s="17">
        <f t="shared" si="2"/>
        <v>544172.80000000005</v>
      </c>
      <c r="G22" s="18">
        <v>481608.437853574</v>
      </c>
      <c r="H22" s="18">
        <f t="shared" si="3"/>
        <v>62564.36214642605</v>
      </c>
      <c r="I22" s="19">
        <f t="shared" si="0"/>
        <v>0.88502850170676295</v>
      </c>
      <c r="J22" s="19">
        <f t="shared" si="1"/>
        <v>0.88502850170676295</v>
      </c>
      <c r="K22" s="20" t="s">
        <v>34</v>
      </c>
    </row>
    <row r="23" spans="1:11" ht="27" thickBot="1" x14ac:dyDescent="0.35">
      <c r="A23" s="21" t="s">
        <v>35</v>
      </c>
      <c r="B23" s="16">
        <v>27422.97</v>
      </c>
      <c r="C23" s="17">
        <v>9598.0400000000009</v>
      </c>
      <c r="D23" s="17">
        <v>9598.0400000000009</v>
      </c>
      <c r="E23" s="17">
        <v>8226.89</v>
      </c>
      <c r="F23" s="17">
        <f t="shared" si="2"/>
        <v>27422.97</v>
      </c>
      <c r="G23" s="18">
        <v>15530.425374720926</v>
      </c>
      <c r="H23" s="18">
        <f t="shared" si="3"/>
        <v>11892.544625279075</v>
      </c>
      <c r="I23" s="19">
        <f t="shared" si="0"/>
        <v>0.56632908013686789</v>
      </c>
      <c r="J23" s="19">
        <f t="shared" si="1"/>
        <v>0.56632908013686789</v>
      </c>
      <c r="K23" s="20" t="s">
        <v>36</v>
      </c>
    </row>
    <row r="24" spans="1:11" ht="15" thickBot="1" x14ac:dyDescent="0.35">
      <c r="A24" s="22" t="s">
        <v>37</v>
      </c>
      <c r="B24" s="23">
        <f>SUM(B17:B23)</f>
        <v>794392.63</v>
      </c>
      <c r="C24" s="24">
        <f>SUM(C17:C23)</f>
        <v>278037.42</v>
      </c>
      <c r="D24" s="24">
        <f>SUM(D17:D23)</f>
        <v>278037.42</v>
      </c>
      <c r="E24" s="17">
        <v>238317.79000000004</v>
      </c>
      <c r="F24" s="23">
        <f t="shared" si="2"/>
        <v>794392.63</v>
      </c>
      <c r="G24" s="25">
        <f>SUM(G17:G23)</f>
        <v>654893.0078623743</v>
      </c>
      <c r="H24" s="18">
        <f t="shared" si="3"/>
        <v>139499.6221376257</v>
      </c>
      <c r="I24" s="26">
        <f t="shared" si="0"/>
        <v>0.82439461688154669</v>
      </c>
      <c r="J24" s="26">
        <f t="shared" si="1"/>
        <v>0.82439461688154669</v>
      </c>
      <c r="K24" s="27"/>
    </row>
    <row r="25" spans="1:11" ht="15" thickBot="1" x14ac:dyDescent="0.35">
      <c r="A25" s="15" t="s">
        <v>38</v>
      </c>
      <c r="B25" s="16">
        <v>55607.37</v>
      </c>
      <c r="C25" s="28">
        <v>19462.580000000002</v>
      </c>
      <c r="D25" s="28">
        <v>19462.580000000002</v>
      </c>
      <c r="E25" s="17">
        <v>16682.21</v>
      </c>
      <c r="F25" s="17">
        <f t="shared" si="2"/>
        <v>55607.37</v>
      </c>
      <c r="G25" s="18">
        <v>45843</v>
      </c>
      <c r="H25" s="18">
        <v>9765</v>
      </c>
      <c r="I25" s="19">
        <f t="shared" si="0"/>
        <v>0.8244051103297998</v>
      </c>
      <c r="J25" s="19">
        <f t="shared" si="1"/>
        <v>0.8244051103297998</v>
      </c>
      <c r="K25" s="20" t="s">
        <v>39</v>
      </c>
    </row>
    <row r="26" spans="1:11" ht="15" thickBot="1" x14ac:dyDescent="0.35">
      <c r="A26" s="29" t="s">
        <v>40</v>
      </c>
      <c r="B26" s="30">
        <f t="shared" ref="B26:F26" si="4">B24+B25</f>
        <v>850000</v>
      </c>
      <c r="C26" s="24">
        <f t="shared" si="4"/>
        <v>297500</v>
      </c>
      <c r="D26" s="24">
        <f t="shared" si="4"/>
        <v>297500</v>
      </c>
      <c r="E26" s="24">
        <f t="shared" si="4"/>
        <v>255000.00000000003</v>
      </c>
      <c r="F26" s="24">
        <f t="shared" si="4"/>
        <v>850000</v>
      </c>
      <c r="G26" s="25">
        <f>G24+G25</f>
        <v>700736.0078623743</v>
      </c>
      <c r="H26" s="18">
        <f t="shared" si="3"/>
        <v>149263.9921376257</v>
      </c>
      <c r="I26" s="26">
        <f t="shared" si="0"/>
        <v>0.82439530336749922</v>
      </c>
      <c r="J26" s="26">
        <f t="shared" si="1"/>
        <v>0.82439530336749922</v>
      </c>
      <c r="K26" s="27"/>
    </row>
    <row r="27" spans="1:11" x14ac:dyDescent="0.3">
      <c r="J27" s="31"/>
    </row>
  </sheetData>
  <mergeCells count="9">
    <mergeCell ref="B11:K11"/>
    <mergeCell ref="B13:K13"/>
    <mergeCell ref="A14:K14"/>
    <mergeCell ref="A4:K4"/>
    <mergeCell ref="B6:K6"/>
    <mergeCell ref="B7:K7"/>
    <mergeCell ref="B8:K8"/>
    <mergeCell ref="B9:K9"/>
    <mergeCell ref="B10:K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ACORD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TRAORE</dc:creator>
  <cp:lastModifiedBy>Mamadou Dioulde Bah</cp:lastModifiedBy>
  <dcterms:created xsi:type="dcterms:W3CDTF">2019-07-09T11:33:06Z</dcterms:created>
  <dcterms:modified xsi:type="dcterms:W3CDTF">2019-07-09T12:56:49Z</dcterms:modified>
</cp:coreProperties>
</file>