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66925"/>
  <mc:AlternateContent xmlns:mc="http://schemas.openxmlformats.org/markup-compatibility/2006">
    <mc:Choice Requires="x15">
      <x15ac:absPath xmlns:x15ac="http://schemas.microsoft.com/office/spreadsheetml/2010/11/ac" url="C:\Users\lsureshkumar\Documents\Education 2014\Social Cohesion\PPP\PPP Reports\"/>
    </mc:Choice>
  </mc:AlternateContent>
  <bookViews>
    <workbookView xWindow="0" yWindow="0" windowWidth="14380" windowHeight="3040"/>
  </bookViews>
  <sheets>
    <sheet name="Sheet1" sheetId="1" r:id="rId1"/>
    <sheet name="Sheet2" sheetId="2"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 l="1"/>
  <c r="I59" i="1" l="1"/>
  <c r="H42" i="1" l="1"/>
  <c r="H58" i="1" s="1"/>
  <c r="H60" i="1" s="1"/>
  <c r="I54" i="1"/>
  <c r="I58" i="1" s="1"/>
  <c r="I60" i="1" s="1"/>
  <c r="E60" i="1"/>
  <c r="E58" i="1"/>
  <c r="E54" i="1"/>
  <c r="D60" i="1"/>
  <c r="D58" i="1"/>
  <c r="D42" i="1"/>
  <c r="C58" i="1"/>
  <c r="G16" i="2" l="1"/>
  <c r="F16" i="2"/>
  <c r="G14" i="2"/>
  <c r="F14" i="2"/>
  <c r="G11" i="2"/>
  <c r="F11" i="2"/>
  <c r="G15" i="2"/>
  <c r="F15" i="2"/>
  <c r="G7" i="2"/>
  <c r="F7" i="2"/>
  <c r="J8" i="2"/>
  <c r="K8" i="2"/>
  <c r="L8" i="2"/>
  <c r="J9" i="2"/>
  <c r="L9" i="2" s="1"/>
  <c r="K9" i="2"/>
  <c r="J10" i="2"/>
  <c r="L10" i="2" s="1"/>
  <c r="K10" i="2"/>
  <c r="J11" i="2"/>
  <c r="K11" i="2"/>
  <c r="L11" i="2"/>
  <c r="J12" i="2"/>
  <c r="K12" i="2"/>
  <c r="L12" i="2"/>
  <c r="J13" i="2"/>
  <c r="L13" i="2" s="1"/>
  <c r="K13" i="2"/>
  <c r="J14" i="2"/>
  <c r="J15" i="2"/>
  <c r="K15" i="2"/>
  <c r="L15" i="2"/>
  <c r="K7" i="2"/>
  <c r="J7" i="2"/>
  <c r="C14" i="2"/>
  <c r="C16" i="2" s="1"/>
  <c r="B14" i="2"/>
  <c r="B16" i="2" s="1"/>
  <c r="K14" i="2" l="1"/>
  <c r="L14" i="2"/>
  <c r="E14" i="2"/>
  <c r="G54" i="1" l="1"/>
  <c r="G42" i="1" l="1"/>
  <c r="C22" i="1" l="1"/>
  <c r="C42" i="1"/>
  <c r="C60" i="1" s="1"/>
  <c r="D16" i="2" l="1"/>
  <c r="J16" i="2" s="1"/>
  <c r="L16" i="2" s="1"/>
  <c r="E16" i="2"/>
  <c r="K16" i="2" s="1"/>
  <c r="L7" i="2"/>
  <c r="G58" i="1"/>
  <c r="G60" i="1" s="1"/>
</calcChain>
</file>

<file path=xl/sharedStrings.xml><?xml version="1.0" encoding="utf-8"?>
<sst xmlns="http://schemas.openxmlformats.org/spreadsheetml/2006/main" count="140" uniqueCount="131">
  <si>
    <t>Annex D - PBF project budget</t>
  </si>
  <si>
    <t>Outcome/ Output number</t>
  </si>
  <si>
    <t>Outcome/ output/ activity formulation:</t>
  </si>
  <si>
    <t>Activity 1.1.1:</t>
  </si>
  <si>
    <t>Activity 1.1.2:</t>
  </si>
  <si>
    <t>Activity 1.1.3:</t>
  </si>
  <si>
    <t>Activity 1.2.1:</t>
  </si>
  <si>
    <t>Activity 1.2.2:</t>
  </si>
  <si>
    <t>Activity 1.2.3:</t>
  </si>
  <si>
    <t>TOTAL $ FOR OUTCOME 1:</t>
  </si>
  <si>
    <t>Output 2.1:</t>
  </si>
  <si>
    <t>Activity 2.1.1:</t>
  </si>
  <si>
    <t>Activity 2.1.2:</t>
  </si>
  <si>
    <t>Activity 2.1.3:</t>
  </si>
  <si>
    <t>Output 2.2:</t>
  </si>
  <si>
    <t>Activity 2.2.1:</t>
  </si>
  <si>
    <t>Activity 2.2.2:</t>
  </si>
  <si>
    <t>Activity 2.2.3:</t>
  </si>
  <si>
    <t>Output 2.3:</t>
  </si>
  <si>
    <t>Activity 2.3.1:</t>
  </si>
  <si>
    <t>Activity 2.3.2:</t>
  </si>
  <si>
    <t>Activity 2.3.3:</t>
  </si>
  <si>
    <t>TOTAL $ FOR OUTCOME 2:</t>
  </si>
  <si>
    <t>Output 3.1:</t>
  </si>
  <si>
    <t>Activity 3.1.1:</t>
  </si>
  <si>
    <t>Activity 3.1.2:</t>
  </si>
  <si>
    <t>Activity 3.1.3:</t>
  </si>
  <si>
    <t>Output 3.2:</t>
  </si>
  <si>
    <t>Activity 3.2.1:</t>
  </si>
  <si>
    <t>Activity 3.2.2:</t>
  </si>
  <si>
    <t>Output 3.3:</t>
  </si>
  <si>
    <t>Activity 3.3.1:</t>
  </si>
  <si>
    <t>Activity 3.3.2:</t>
  </si>
  <si>
    <t>TOTAL $ FOR OUTCOME 3:</t>
  </si>
  <si>
    <t xml:space="preserve"> </t>
  </si>
  <si>
    <t>SUB-TOTAL PROJECT BUDGET:</t>
  </si>
  <si>
    <t>Indirect support costs (7%):</t>
  </si>
  <si>
    <t>TOTAL PROJECT BUDGET:</t>
  </si>
  <si>
    <t>Percent of budget for each output reserved for direct action on gender eqaulity (if any):</t>
  </si>
  <si>
    <t>Any remarks (e.g. on types of inputs provided or budget justification, for example if high TA or travel costs)</t>
  </si>
  <si>
    <t>CATEGORIES</t>
  </si>
  <si>
    <t>TOTAL</t>
  </si>
  <si>
    <t>Tranche 1 (70%)</t>
  </si>
  <si>
    <t>Tranche 2 (30%)</t>
  </si>
  <si>
    <t>1. Staff and other personnel</t>
  </si>
  <si>
    <t>2. Supplies, Commodities, Materials</t>
  </si>
  <si>
    <t>3. Equipment, Vehicles, and Furniture (including Depreciation)</t>
  </si>
  <si>
    <t>4. Contractual services</t>
  </si>
  <si>
    <t>5.Travel</t>
  </si>
  <si>
    <t>6. Transfers and Grants to Counterparts</t>
  </si>
  <si>
    <t>7. General Operating and other Direct Costs</t>
  </si>
  <si>
    <t>Sub-Total Project Costs</t>
  </si>
  <si>
    <t>8. Indirect Support Costs (must be 7%)</t>
  </si>
  <si>
    <t>Total tranche 1</t>
  </si>
  <si>
    <t>PROJECT TOTAL</t>
  </si>
  <si>
    <t>Total tranche 2</t>
  </si>
  <si>
    <t>Note: If this is a budget revision, insert extra columns to show budget changes.</t>
  </si>
  <si>
    <t>Project personnel costs if not included in activities above</t>
  </si>
  <si>
    <t>Project operational costs if not included in activities above</t>
  </si>
  <si>
    <t>Project M&amp;E budget</t>
  </si>
  <si>
    <t>Table 2 - PBF project budget by UN cost category</t>
  </si>
  <si>
    <t>Table 1 - PBF project budget by Outcome, output and activity</t>
  </si>
  <si>
    <t xml:space="preserve">OUTCOME 1: Processes and mechanisms promoting social cohesion and conflict prevention, including through dialogue and early warning, institutionalized at national and sub-national levels </t>
  </si>
  <si>
    <t>OUTCOME 2: Education system supports inter-personal and inter-group understanding and interaction among teachers, students, parents and communities</t>
  </si>
  <si>
    <t>Budget by recipient organization in USD - UNDP</t>
  </si>
  <si>
    <t xml:space="preserve">Provide technical support to clarify and build consensus around a national level institutional framework  , to support a model for meaningful dialogue and conflict early warning and response.  </t>
  </si>
  <si>
    <t>2. Provide technical support for strategic planning for institutions with complementary / overlapping mandates, including to strengthen Terms of References for respective mandates/scope of work, ensuring complementarity with partner institutions.</t>
  </si>
  <si>
    <t>Activity 1.1.4:</t>
  </si>
  <si>
    <t xml:space="preserve">Provide exposure / knowledge on the models of infrastructure for dialogue and early warning, including through South-South exchange and technical support to develop and adapt a sustainable model for Sri Lanka. Develop training curricula such as on conflict sensitivity for public sector officials towards institutionalizing dialogue and early warning practices. </t>
  </si>
  <si>
    <t>Document the results and lessons of national and sub-national experience in supporting infrastructures for peacebuilding and reconciliation.</t>
  </si>
  <si>
    <t>-</t>
  </si>
  <si>
    <t>Identify civil society organizations/networks, including women’s groups, religious leaders and Co-existence Societies to form platforms to foster a culture of dialogue and engage in the design of a pilot early warning mechanism for emerging conflicts, including around natural disasters</t>
  </si>
  <si>
    <t xml:space="preserve">Identify priority issues that require resolution at the local level, initiate dialogue to bridge the trust deficit and build momentum on peacebuilding. </t>
  </si>
  <si>
    <t>Strengthen capacities of identified civil society organizations/networks with a focus on women’s groups and frontline government officials, through practical trainings and awareness</t>
  </si>
  <si>
    <t>Activity 1.2.4:</t>
  </si>
  <si>
    <t>Activity 1.2.5:</t>
  </si>
  <si>
    <t>Activity 1.2.6:</t>
  </si>
  <si>
    <t>Activity 1.2.7:</t>
  </si>
  <si>
    <t>Support to create/strengthen a dialogue facilitator pool at the local level from amidst the identified networks and frontline government officials</t>
  </si>
  <si>
    <t>Support to adapt/design a model and tools which facilitate increased communication at the community level and pilot the early warning model</t>
  </si>
  <si>
    <t>Strengthen local capacities to monitor the overall process and any resulting changes</t>
  </si>
  <si>
    <t>Identify key lessons learnt on the process of adapting the model</t>
  </si>
  <si>
    <t xml:space="preserve">Key institutions promote peacebuilding and reconciliation at the national and subnational levels in line with the PPP </t>
  </si>
  <si>
    <t xml:space="preserve">Output 1.1: </t>
  </si>
  <si>
    <t xml:space="preserve">Output 1.2: </t>
  </si>
  <si>
    <t xml:space="preserve">Local level institutional arrangements to promote Civil society and local authorities pilot and scale up dialogue and early warning mechanisms to address existing and emerging conflicts in targeted locations. </t>
  </si>
  <si>
    <t>Basic and higher education curricula and resource materials are revised and implemented to strengthen the development of competencies related to conflict resolution, civic engagement and conflict prevention</t>
  </si>
  <si>
    <t>Support for the generation and dissemination of research on civic and history education effectiveness and conflict sensitivity, including curriculum and textbook content; teacher capacity development and civic education assessment frameworks</t>
  </si>
  <si>
    <t>Support advocacy, awareness raising and sensitization of education stakeholders on the need for curriculum revisions, corresponding assessment systems and innovative pedagogical approaches to promote critical thinking and inquiry based learning</t>
  </si>
  <si>
    <t>Activity 2.1.4:</t>
  </si>
  <si>
    <t>Activity 2.1.5:</t>
  </si>
  <si>
    <t>Provide technical assistance to relevant Government stakeholders (NIE; MoE; NCOEs; Examinations Department; MoHE) on curriculum reform, teacher development tools and assessment systems on action oriented, practical, inquiry based and conflict sensitive modalities for civic and history education</t>
  </si>
  <si>
    <t>Support the NIE in piloting of innovative civic and history education tools and approaches in selected Districts</t>
  </si>
  <si>
    <t>Design, develop, test and roll-out a module on Peace Education for universities and TVET institutes</t>
  </si>
  <si>
    <t xml:space="preserve">Principals, teachers and school communities have enhanced capacities to prevent and resolve conflict, and promote civic engagement </t>
  </si>
  <si>
    <t xml:space="preserve">Support research on drivers of violence in schools </t>
  </si>
  <si>
    <t>Promote awareness of School Community members and teachers on the need to protect children from abuse, violence and exploitation</t>
  </si>
  <si>
    <t>Activity 2.2.4:</t>
  </si>
  <si>
    <t>Activity 2.2.5:</t>
  </si>
  <si>
    <t>Develop teacher development materials for positive disciplining and skills-building to support conflict resolution</t>
  </si>
  <si>
    <t>Develop school community capacities to protect school children from violent attacks</t>
  </si>
  <si>
    <t>Pilot of model approaches and scale up good practices</t>
  </si>
  <si>
    <t>Activity 2.3.4:</t>
  </si>
  <si>
    <t>Activity 2.3.5:</t>
  </si>
  <si>
    <t xml:space="preserve">Research, monitoring and evaluation inform policies and programmes towards promoting peace through Education </t>
  </si>
  <si>
    <t>Develop frameworks, guidelines and tools based on the 4 R analytical framework to promote conflict-sensitive Education sector planning and policy making</t>
  </si>
  <si>
    <t>Develop a Monitoring and Evaluation framework for Education for Social cohesion</t>
  </si>
  <si>
    <t>Support a national research study on civic education in Sri Lanka</t>
  </si>
  <si>
    <t>Support the revision of the ‘National Policy on Education for Social Cohesion and Peace’ and action plans based on research findings</t>
  </si>
  <si>
    <t>Develop a dissemination strategy and establish a network among similar research initiatives in other countries</t>
  </si>
  <si>
    <t xml:space="preserve">Coordination and coherence among offices within State institutions at central, provincial and district levels in delivering psychosocial services </t>
  </si>
  <si>
    <t>Pilot the establishment of a Provincial Mental Health Action Plan that is built on the National Action Plan to address issues most relevant to the province</t>
  </si>
  <si>
    <t>Establish referral pathways between multiple stakeholders in providing comprehensive psychosocial support to the beneficiaries ensuring the inclusion of vulnerable communities such as FHHs and victims and survivors of gender based and sexual violence</t>
  </si>
  <si>
    <t>Implement the Suicide Prevention Strategy at the district level</t>
  </si>
  <si>
    <t>Research and analysis of primary data inform policies and programmes towards promoting mental health</t>
  </si>
  <si>
    <t>Conduct the National Prevalence Study on Mental Health Disorders as an initial step in assessing the mental health burden of the country through strengthened HR capacity. The study will focus on gender and age disaggregated data to support well informed policy decisions</t>
  </si>
  <si>
    <t>Facilitate comprehensive disaggregated data collection (gender, age, socio economic status), monitoring of trends and evidence based policy development for the means of addressing of health inequalities at the RDHS level</t>
  </si>
  <si>
    <t>Increased capacity at community-level to promote more peaceful approaches to conflict within and among individuals</t>
  </si>
  <si>
    <t>Capacity building of Community Support Organizations to address violence in their communities</t>
  </si>
  <si>
    <t>District based multi stakeholder programmes to address violence related to alcohol and substance abuse</t>
  </si>
  <si>
    <t xml:space="preserve"> OUTCOME 3: Conflict-related mental health issues are addressed to reduce inequalities and promote greater state and civic engagement in reconciliation processes</t>
  </si>
  <si>
    <t xml:space="preserve">Amount Recipient  Agency UNDP </t>
  </si>
  <si>
    <t>Amount Recipient  WHO</t>
  </si>
  <si>
    <r>
      <t xml:space="preserve">Amount Recipient  UNICEF - </t>
    </r>
    <r>
      <rPr>
        <b/>
        <sz val="10"/>
        <color rgb="FFFF0000"/>
        <rFont val="Calibri"/>
        <family val="2"/>
      </rPr>
      <t>Original</t>
    </r>
  </si>
  <si>
    <r>
      <t xml:space="preserve">Amount Recipient  UNICEF - </t>
    </r>
    <r>
      <rPr>
        <b/>
        <sz val="10"/>
        <color rgb="FFFF0000"/>
        <rFont val="Calibri"/>
        <family val="2"/>
      </rPr>
      <t>Revised</t>
    </r>
    <r>
      <rPr>
        <b/>
        <sz val="10"/>
        <color theme="1"/>
        <rFont val="Calibri"/>
        <family val="2"/>
      </rPr>
      <t xml:space="preserve"> </t>
    </r>
  </si>
  <si>
    <t>Budget by recipient organization in USD - UNICEF</t>
  </si>
  <si>
    <t>Budget by recipient organization in USD - WHO</t>
  </si>
  <si>
    <t>Level of expenditure/ commitments in USD (to provide at time of project progress reporting): UNDP</t>
  </si>
  <si>
    <t>Level of expenditure/ commitments in USD (to provide at time of project progress reporting): UNICEF</t>
  </si>
  <si>
    <t>Level of expenditure/ commitments in USD (to provide at time of project progress reporting): WHO</t>
  </si>
  <si>
    <t>This includes actual expenditure and commitments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</si>
</sst>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0;[Red]#,##0.00"/>
  </numFmts>
  <fonts count="18" x14ac:knownFonts="1">
    <font>
      <sz val="11"/>
      <color theme="1"/>
      <name val="Calibri"/>
      <family val="2"/>
      <scheme val="minor"/>
    </font>
    <font>
      <sz val="12"/>
      <color theme="1"/>
      <name val="Times New Roman"/>
      <family val="1"/>
    </font>
    <font>
      <b/>
      <sz val="12"/>
      <color theme="1"/>
      <name val="Times New Roman"/>
      <family val="1"/>
    </font>
    <font>
      <b/>
      <sz val="12"/>
      <color theme="1"/>
      <name val="Calibri"/>
      <family val="2"/>
      <scheme val="minor"/>
    </font>
    <font>
      <b/>
      <sz val="10"/>
      <color theme="1"/>
      <name val="Calibri"/>
      <family val="2"/>
    </font>
    <font>
      <sz val="10"/>
      <color theme="1"/>
      <name val="Calibri"/>
      <family val="2"/>
    </font>
    <font>
      <b/>
      <sz val="11"/>
      <color theme="1"/>
      <name val="Calibri"/>
      <family val="2"/>
      <scheme val="minor"/>
    </font>
    <font>
      <b/>
      <sz val="14"/>
      <color theme="1"/>
      <name val="Calibri"/>
      <family val="2"/>
      <scheme val="minor"/>
    </font>
    <font>
      <b/>
      <sz val="16"/>
      <color theme="1"/>
      <name val="Calibri"/>
      <family val="2"/>
      <scheme val="minor"/>
    </font>
    <font>
      <sz val="11"/>
      <color theme="1"/>
      <name val="Calibri"/>
      <family val="2"/>
      <scheme val="minor"/>
    </font>
    <font>
      <b/>
      <sz val="10"/>
      <color rgb="FFFF0000"/>
      <name val="Calibri"/>
      <family val="2"/>
    </font>
    <font>
      <sz val="10"/>
      <name val="Calibri"/>
      <family val="2"/>
      <scheme val="minor"/>
    </font>
    <font>
      <sz val="11"/>
      <color theme="1"/>
      <name val="Times New Roman"/>
      <family val="1"/>
    </font>
    <font>
      <b/>
      <sz val="12"/>
      <color rgb="FFFF0000"/>
      <name val="Times New Roman"/>
      <family val="1"/>
    </font>
    <font>
      <sz val="10"/>
      <color theme="1"/>
      <name val="Calibri"/>
      <family val="2"/>
      <scheme val="minor"/>
    </font>
    <font>
      <b/>
      <sz val="10"/>
      <color theme="1"/>
      <name val="Calibri"/>
      <family val="2"/>
      <scheme val="minor"/>
    </font>
    <font>
      <sz val="10"/>
      <color rgb="FF000000"/>
      <name val="Calibri"/>
      <family val="2"/>
      <scheme val="minor"/>
    </font>
    <font>
      <sz val="10"/>
      <color rgb="FFFF0000"/>
      <name val="Calibri"/>
      <family val="2"/>
      <scheme val="minor"/>
    </font>
  </fonts>
  <fills count="9">
    <fill>
      <patternFill patternType="none"/>
    </fill>
    <fill>
      <patternFill patternType="gray125"/>
    </fill>
    <fill>
      <patternFill patternType="solid">
        <fgColor rgb="FFB3B3B3"/>
        <bgColor indexed="64"/>
      </patternFill>
    </fill>
    <fill>
      <patternFill patternType="solid">
        <fgColor rgb="FFBFBFBF"/>
        <bgColor indexed="64"/>
      </patternFill>
    </fill>
    <fill>
      <patternFill patternType="solid">
        <fgColor rgb="FFD9D9D9"/>
        <bgColor indexed="64"/>
      </patternFill>
    </fill>
    <fill>
      <patternFill patternType="solid">
        <fgColor theme="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2" tint="-9.9978637043366805E-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medium">
        <color rgb="FF000000"/>
      </left>
      <right style="medium">
        <color rgb="FF000000"/>
      </right>
      <top/>
      <bottom/>
      <diagonal/>
    </border>
    <border>
      <left/>
      <right style="medium">
        <color rgb="FF000000"/>
      </right>
      <top/>
      <bottom/>
      <diagonal/>
    </border>
    <border>
      <left/>
      <right/>
      <top style="medium">
        <color rgb="FF000000"/>
      </top>
      <bottom style="medium">
        <color rgb="FF000000"/>
      </bottom>
      <diagonal/>
    </border>
    <border>
      <left style="medium">
        <color indexed="64"/>
      </left>
      <right/>
      <top style="medium">
        <color indexed="64"/>
      </top>
      <bottom style="medium">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rgb="FF000000"/>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bottom style="medium">
        <color rgb="FF000000"/>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s>
  <cellStyleXfs count="2">
    <xf numFmtId="0" fontId="0" fillId="0" borderId="0"/>
    <xf numFmtId="43" fontId="9" fillId="0" borderId="0" applyFont="0" applyFill="0" applyBorder="0" applyAlignment="0" applyProtection="0"/>
  </cellStyleXfs>
  <cellXfs count="119">
    <xf numFmtId="0" fontId="0" fillId="0" borderId="0" xfId="0"/>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vertical="center" wrapText="1"/>
    </xf>
    <xf numFmtId="0" fontId="3" fillId="0" borderId="0" xfId="0" applyFont="1"/>
    <xf numFmtId="0" fontId="4" fillId="2" borderId="11" xfId="0" applyFont="1" applyFill="1" applyBorder="1" applyAlignment="1">
      <alignment horizontal="center" vertical="center" wrapText="1"/>
    </xf>
    <xf numFmtId="0" fontId="6" fillId="0" borderId="0" xfId="0" applyFont="1"/>
    <xf numFmtId="0" fontId="7" fillId="0" borderId="0" xfId="0" applyFont="1"/>
    <xf numFmtId="0" fontId="8" fillId="0" borderId="0" xfId="0" applyFont="1"/>
    <xf numFmtId="0" fontId="1" fillId="0" borderId="2" xfId="0" applyFont="1" applyBorder="1" applyAlignment="1">
      <alignment vertical="center" wrapText="1"/>
    </xf>
    <xf numFmtId="0" fontId="2" fillId="0" borderId="1"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2" xfId="0" applyFont="1" applyBorder="1" applyAlignment="1">
      <alignment vertical="center" wrapText="1"/>
    </xf>
    <xf numFmtId="164" fontId="2" fillId="0" borderId="6" xfId="0" applyNumberFormat="1" applyFont="1" applyBorder="1" applyAlignment="1">
      <alignment vertical="center" wrapText="1"/>
    </xf>
    <xf numFmtId="164" fontId="2" fillId="0" borderId="1" xfId="0" applyNumberFormat="1" applyFont="1" applyBorder="1" applyAlignment="1">
      <alignment vertical="center" wrapText="1"/>
    </xf>
    <xf numFmtId="0" fontId="0" fillId="0" borderId="1" xfId="0" applyBorder="1"/>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2"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2" xfId="0" applyFont="1" applyBorder="1" applyAlignment="1">
      <alignment vertical="center" wrapText="1"/>
    </xf>
    <xf numFmtId="164" fontId="0" fillId="0" borderId="0" xfId="0" applyNumberFormat="1"/>
    <xf numFmtId="0" fontId="2" fillId="0" borderId="6" xfId="0" applyFont="1" applyBorder="1" applyAlignment="1">
      <alignment vertical="center" wrapText="1"/>
    </xf>
    <xf numFmtId="0" fontId="1" fillId="0" borderId="4" xfId="0" quotePrefix="1" applyFont="1" applyBorder="1" applyAlignment="1">
      <alignment horizontal="right" vertical="center" wrapText="1"/>
    </xf>
    <xf numFmtId="165" fontId="1" fillId="0" borderId="4" xfId="1" applyNumberFormat="1" applyFont="1" applyBorder="1" applyAlignment="1">
      <alignment vertical="center" wrapText="1"/>
    </xf>
    <xf numFmtId="165" fontId="2" fillId="0" borderId="1" xfId="0" applyNumberFormat="1" applyFont="1" applyBorder="1" applyAlignment="1">
      <alignment vertical="center" wrapText="1"/>
    </xf>
    <xf numFmtId="165" fontId="1" fillId="0" borderId="4" xfId="0" applyNumberFormat="1" applyFont="1" applyBorder="1" applyAlignment="1">
      <alignment vertical="center" wrapText="1"/>
    </xf>
    <xf numFmtId="165" fontId="0" fillId="0" borderId="1" xfId="1" applyNumberFormat="1" applyFont="1" applyBorder="1" applyAlignment="1">
      <alignment vertical="center"/>
    </xf>
    <xf numFmtId="0" fontId="1" fillId="0" borderId="13" xfId="0" applyFont="1" applyBorder="1" applyAlignment="1">
      <alignment vertical="center" wrapText="1"/>
    </xf>
    <xf numFmtId="165" fontId="1" fillId="0" borderId="13" xfId="0" applyNumberFormat="1" applyFont="1" applyBorder="1" applyAlignment="1">
      <alignment vertical="center" wrapText="1"/>
    </xf>
    <xf numFmtId="165" fontId="13" fillId="0" borderId="1" xfId="0" applyNumberFormat="1" applyFont="1" applyBorder="1" applyAlignment="1">
      <alignment vertical="center" wrapText="1"/>
    </xf>
    <xf numFmtId="165" fontId="0" fillId="0" borderId="0" xfId="0" applyNumberFormat="1"/>
    <xf numFmtId="43" fontId="0" fillId="0" borderId="0" xfId="0" applyNumberFormat="1"/>
    <xf numFmtId="0" fontId="2" fillId="5" borderId="3" xfId="0" applyFont="1" applyFill="1" applyBorder="1" applyAlignment="1">
      <alignment vertical="center" wrapText="1"/>
    </xf>
    <xf numFmtId="0" fontId="2" fillId="5" borderId="4" xfId="0" applyFont="1" applyFill="1" applyBorder="1" applyAlignment="1">
      <alignment vertical="center" wrapText="1"/>
    </xf>
    <xf numFmtId="165" fontId="1" fillId="5" borderId="4" xfId="0" applyNumberFormat="1" applyFont="1" applyFill="1" applyBorder="1" applyAlignment="1">
      <alignment vertical="center" wrapText="1"/>
    </xf>
    <xf numFmtId="0" fontId="1" fillId="5" borderId="4" xfId="0" applyFont="1" applyFill="1" applyBorder="1" applyAlignment="1">
      <alignment vertical="center" wrapText="1"/>
    </xf>
    <xf numFmtId="165" fontId="12" fillId="5" borderId="12" xfId="1" applyNumberFormat="1" applyFont="1" applyFill="1" applyBorder="1" applyAlignment="1">
      <alignment vertical="center" wrapText="1"/>
    </xf>
    <xf numFmtId="165" fontId="1" fillId="5" borderId="4" xfId="1" applyNumberFormat="1" applyFont="1" applyFill="1" applyBorder="1" applyAlignment="1">
      <alignment vertical="center" wrapText="1"/>
    </xf>
    <xf numFmtId="164" fontId="1" fillId="5" borderId="4" xfId="1" applyNumberFormat="1" applyFont="1" applyFill="1" applyBorder="1" applyAlignment="1">
      <alignment vertical="center" wrapText="1"/>
    </xf>
    <xf numFmtId="165" fontId="0" fillId="5" borderId="1" xfId="1" applyNumberFormat="1" applyFont="1" applyFill="1" applyBorder="1" applyAlignment="1">
      <alignment vertical="center"/>
    </xf>
    <xf numFmtId="0" fontId="2" fillId="5" borderId="1" xfId="0" applyFont="1" applyFill="1" applyBorder="1" applyAlignment="1">
      <alignment vertical="top" wrapText="1"/>
    </xf>
    <xf numFmtId="165" fontId="2" fillId="0" borderId="4" xfId="0" applyNumberFormat="1" applyFont="1" applyBorder="1" applyAlignment="1">
      <alignment vertical="center" wrapText="1"/>
    </xf>
    <xf numFmtId="0" fontId="0" fillId="0" borderId="0" xfId="0"/>
    <xf numFmtId="165" fontId="2" fillId="0" borderId="1" xfId="0" applyNumberFormat="1" applyFont="1" applyBorder="1" applyAlignment="1">
      <alignment vertical="center" wrapText="1"/>
    </xf>
    <xf numFmtId="165" fontId="0" fillId="0" borderId="0" xfId="0" applyNumberFormat="1"/>
    <xf numFmtId="0" fontId="2" fillId="7" borderId="5" xfId="0" applyFont="1" applyFill="1" applyBorder="1" applyAlignment="1">
      <alignment horizontal="center" vertical="center" wrapText="1"/>
    </xf>
    <xf numFmtId="0" fontId="2" fillId="7" borderId="12" xfId="0" applyFont="1" applyFill="1" applyBorder="1" applyAlignment="1">
      <alignment horizontal="center" vertical="center" wrapText="1"/>
    </xf>
    <xf numFmtId="165" fontId="2" fillId="7" borderId="12" xfId="0" applyNumberFormat="1" applyFont="1" applyFill="1" applyBorder="1" applyAlignment="1">
      <alignment horizontal="right" vertical="center" wrapText="1"/>
    </xf>
    <xf numFmtId="0" fontId="2" fillId="7" borderId="5" xfId="0" applyFont="1" applyFill="1" applyBorder="1" applyAlignment="1">
      <alignment vertical="center" wrapText="1"/>
    </xf>
    <xf numFmtId="0" fontId="2" fillId="7" borderId="1" xfId="0" applyFont="1" applyFill="1" applyBorder="1" applyAlignment="1">
      <alignment vertical="center" wrapText="1"/>
    </xf>
    <xf numFmtId="165" fontId="2" fillId="7" borderId="1" xfId="0" applyNumberFormat="1" applyFont="1" applyFill="1" applyBorder="1" applyAlignment="1">
      <alignment vertical="center" wrapText="1"/>
    </xf>
    <xf numFmtId="164" fontId="2" fillId="7" borderId="1" xfId="0" applyNumberFormat="1" applyFont="1" applyFill="1" applyBorder="1" applyAlignment="1">
      <alignment vertical="center" wrapText="1"/>
    </xf>
    <xf numFmtId="0" fontId="2" fillId="7" borderId="2" xfId="0" applyFont="1" applyFill="1" applyBorder="1" applyAlignment="1">
      <alignment vertical="center" wrapText="1"/>
    </xf>
    <xf numFmtId="0" fontId="1" fillId="7" borderId="3" xfId="0" applyFont="1" applyFill="1" applyBorder="1" applyAlignment="1">
      <alignment vertical="center" wrapText="1"/>
    </xf>
    <xf numFmtId="0" fontId="1" fillId="7" borderId="4" xfId="0" applyFont="1" applyFill="1" applyBorder="1" applyAlignment="1">
      <alignment vertical="center" wrapText="1"/>
    </xf>
    <xf numFmtId="165" fontId="1" fillId="7" borderId="4" xfId="0" applyNumberFormat="1" applyFont="1" applyFill="1" applyBorder="1" applyAlignment="1">
      <alignment vertical="center" wrapText="1"/>
    </xf>
    <xf numFmtId="0" fontId="4" fillId="3" borderId="16" xfId="0" applyFont="1" applyFill="1" applyBorder="1" applyAlignment="1">
      <alignment horizontal="center" vertical="center" wrapText="1"/>
    </xf>
    <xf numFmtId="0" fontId="5" fillId="0" borderId="12" xfId="0" applyFont="1" applyBorder="1" applyAlignment="1">
      <alignment vertical="center" wrapText="1"/>
    </xf>
    <xf numFmtId="0" fontId="4" fillId="4" borderId="12" xfId="0" applyFont="1" applyFill="1" applyBorder="1" applyAlignment="1">
      <alignment vertical="center" wrapText="1"/>
    </xf>
    <xf numFmtId="0" fontId="4" fillId="3" borderId="0" xfId="0" applyFont="1" applyFill="1" applyBorder="1" applyAlignment="1">
      <alignment horizontal="center" vertical="center" wrapText="1"/>
    </xf>
    <xf numFmtId="165" fontId="14" fillId="0" borderId="12" xfId="1" applyNumberFormat="1" applyFont="1" applyBorder="1" applyAlignment="1">
      <alignment horizontal="right" wrapText="1"/>
    </xf>
    <xf numFmtId="165" fontId="14" fillId="0" borderId="12" xfId="0" applyNumberFormat="1" applyFont="1" applyBorder="1" applyAlignment="1">
      <alignment horizontal="right" wrapText="1"/>
    </xf>
    <xf numFmtId="165" fontId="16" fillId="0" borderId="12" xfId="0" applyNumberFormat="1" applyFont="1" applyBorder="1" applyAlignment="1"/>
    <xf numFmtId="165" fontId="14" fillId="0" borderId="19" xfId="0" applyNumberFormat="1" applyFont="1" applyBorder="1" applyAlignment="1">
      <alignment horizontal="right" wrapText="1"/>
    </xf>
    <xf numFmtId="165" fontId="15" fillId="4" borderId="12" xfId="0" applyNumberFormat="1" applyFont="1" applyFill="1" applyBorder="1" applyAlignment="1">
      <alignment horizontal="right" wrapText="1"/>
    </xf>
    <xf numFmtId="165" fontId="15" fillId="4" borderId="12" xfId="1" applyNumberFormat="1" applyFont="1" applyFill="1" applyBorder="1" applyAlignment="1">
      <alignment horizontal="right" wrapText="1"/>
    </xf>
    <xf numFmtId="165" fontId="15" fillId="8" borderId="12" xfId="1" applyNumberFormat="1" applyFont="1" applyFill="1" applyBorder="1" applyAlignment="1">
      <alignment horizontal="right" wrapText="1"/>
    </xf>
    <xf numFmtId="165" fontId="15" fillId="8" borderId="12" xfId="0" applyNumberFormat="1" applyFont="1" applyFill="1" applyBorder="1" applyAlignment="1">
      <alignment horizontal="right" wrapText="1"/>
    </xf>
    <xf numFmtId="165" fontId="14" fillId="0" borderId="9" xfId="1" applyNumberFormat="1" applyFont="1" applyBorder="1" applyAlignment="1">
      <alignment wrapText="1"/>
    </xf>
    <xf numFmtId="165" fontId="16" fillId="0" borderId="0" xfId="0" applyNumberFormat="1" applyFont="1" applyAlignment="1"/>
    <xf numFmtId="165" fontId="15" fillId="4" borderId="9" xfId="1" applyNumberFormat="1" applyFont="1" applyFill="1" applyBorder="1" applyAlignment="1">
      <alignment horizontal="right" wrapText="1"/>
    </xf>
    <xf numFmtId="165" fontId="11" fillId="0" borderId="12" xfId="1" applyNumberFormat="1" applyFont="1" applyFill="1" applyBorder="1" applyAlignment="1"/>
    <xf numFmtId="165" fontId="11" fillId="0" borderId="12" xfId="0" applyNumberFormat="1" applyFont="1" applyFill="1" applyBorder="1" applyAlignment="1">
      <alignment wrapText="1"/>
    </xf>
    <xf numFmtId="165" fontId="15" fillId="4" borderId="9" xfId="0" applyNumberFormat="1" applyFont="1" applyFill="1" applyBorder="1" applyAlignment="1">
      <alignment horizontal="right" wrapText="1"/>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165" fontId="16" fillId="0" borderId="20" xfId="0" applyNumberFormat="1" applyFont="1" applyBorder="1" applyAlignment="1">
      <alignment horizontal="right" wrapText="1"/>
    </xf>
    <xf numFmtId="0" fontId="4" fillId="3" borderId="23" xfId="0" applyFont="1" applyFill="1" applyBorder="1" applyAlignment="1">
      <alignment horizontal="center" vertical="center" wrapText="1"/>
    </xf>
    <xf numFmtId="0" fontId="5" fillId="0" borderId="20" xfId="0" applyFont="1" applyBorder="1" applyAlignment="1">
      <alignment vertical="center" wrapText="1"/>
    </xf>
    <xf numFmtId="165" fontId="14" fillId="0" borderId="25" xfId="1" applyNumberFormat="1" applyFont="1" applyBorder="1" applyAlignment="1">
      <alignment wrapText="1"/>
    </xf>
    <xf numFmtId="165" fontId="16" fillId="0" borderId="26" xfId="0" applyNumberFormat="1" applyFont="1" applyBorder="1" applyAlignment="1">
      <alignment horizontal="right" wrapText="1"/>
    </xf>
    <xf numFmtId="165" fontId="14" fillId="0" borderId="1" xfId="1" applyNumberFormat="1" applyFont="1" applyBorder="1" applyAlignment="1">
      <alignment wrapText="1"/>
    </xf>
    <xf numFmtId="165" fontId="17" fillId="0" borderId="12" xfId="0" applyNumberFormat="1" applyFont="1" applyBorder="1" applyAlignment="1">
      <alignment horizontal="right" wrapText="1"/>
    </xf>
    <xf numFmtId="165" fontId="12" fillId="5" borderId="0" xfId="1" applyNumberFormat="1" applyFont="1" applyFill="1" applyBorder="1" applyAlignment="1">
      <alignment vertical="center" wrapText="1"/>
    </xf>
    <xf numFmtId="0" fontId="0" fillId="0" borderId="4" xfId="0" applyBorder="1"/>
    <xf numFmtId="165" fontId="0" fillId="5" borderId="4" xfId="1" applyNumberFormat="1" applyFont="1" applyFill="1" applyBorder="1" applyAlignment="1">
      <alignment vertical="center"/>
    </xf>
    <xf numFmtId="165" fontId="0" fillId="0" borderId="4" xfId="1" applyNumberFormat="1" applyFont="1" applyBorder="1" applyAlignment="1">
      <alignment vertical="center"/>
    </xf>
    <xf numFmtId="165" fontId="2" fillId="7" borderId="2" xfId="0" applyNumberFormat="1" applyFont="1" applyFill="1" applyBorder="1" applyAlignment="1">
      <alignment vertical="center" wrapText="1"/>
    </xf>
    <xf numFmtId="165" fontId="2" fillId="0" borderId="2" xfId="0" applyNumberFormat="1" applyFont="1" applyBorder="1" applyAlignment="1">
      <alignment vertical="center" wrapText="1"/>
    </xf>
    <xf numFmtId="165" fontId="2" fillId="0" borderId="0" xfId="0" applyNumberFormat="1" applyFont="1" applyBorder="1" applyAlignment="1">
      <alignment vertical="center" wrapText="1"/>
    </xf>
    <xf numFmtId="165" fontId="2" fillId="7" borderId="4" xfId="0" applyNumberFormat="1" applyFont="1" applyFill="1" applyBorder="1" applyAlignment="1">
      <alignment vertical="center" wrapText="1"/>
    </xf>
    <xf numFmtId="165" fontId="2" fillId="0" borderId="13" xfId="0" applyNumberFormat="1" applyFont="1" applyBorder="1" applyAlignment="1">
      <alignment vertical="center" wrapText="1"/>
    </xf>
    <xf numFmtId="165" fontId="13" fillId="0" borderId="12" xfId="0" applyNumberFormat="1" applyFont="1" applyBorder="1" applyAlignment="1">
      <alignment vertical="center" wrapText="1"/>
    </xf>
    <xf numFmtId="165" fontId="13" fillId="0" borderId="5" xfId="0" applyNumberFormat="1" applyFont="1" applyBorder="1" applyAlignment="1">
      <alignment vertical="center" wrapText="1"/>
    </xf>
    <xf numFmtId="165" fontId="13" fillId="0" borderId="27" xfId="0" applyNumberFormat="1" applyFont="1" applyBorder="1" applyAlignment="1">
      <alignment vertical="center" wrapText="1"/>
    </xf>
    <xf numFmtId="165" fontId="13" fillId="0" borderId="28" xfId="0" applyNumberFormat="1" applyFont="1" applyBorder="1" applyAlignment="1">
      <alignment vertical="center" wrapText="1"/>
    </xf>
    <xf numFmtId="165" fontId="2" fillId="0" borderId="3" xfId="0" applyNumberFormat="1" applyFont="1" applyBorder="1" applyAlignment="1">
      <alignment vertical="center" wrapText="1"/>
    </xf>
    <xf numFmtId="0" fontId="2" fillId="6" borderId="5" xfId="0" applyFont="1" applyFill="1" applyBorder="1" applyAlignment="1">
      <alignment vertical="center" wrapText="1"/>
    </xf>
    <xf numFmtId="0" fontId="2" fillId="6" borderId="6" xfId="0" applyFont="1" applyFill="1" applyBorder="1" applyAlignment="1">
      <alignment vertical="center" wrapText="1"/>
    </xf>
    <xf numFmtId="0" fontId="2" fillId="6" borderId="2" xfId="0" applyFont="1" applyFill="1" applyBorder="1" applyAlignment="1">
      <alignment vertical="center" wrapText="1"/>
    </xf>
    <xf numFmtId="0" fontId="2" fillId="6" borderId="5"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2" fillId="6" borderId="4"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2" xfId="0" applyFont="1" applyFill="1" applyBorder="1" applyAlignment="1">
      <alignment horizontal="center" vertical="center" wrapText="1"/>
    </xf>
    <xf numFmtId="165" fontId="1" fillId="0" borderId="2" xfId="0" applyNumberFormat="1" applyFont="1" applyBorder="1" applyAlignment="1">
      <alignment vertical="center" wrapText="1"/>
    </xf>
    <xf numFmtId="165" fontId="0" fillId="0" borderId="4" xfId="0" applyNumberForma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tabSelected="1" topLeftCell="C1" zoomScaleNormal="100" zoomScaleSheetLayoutView="106" workbookViewId="0">
      <selection activeCell="G53" sqref="G53"/>
    </sheetView>
  </sheetViews>
  <sheetFormatPr defaultColWidth="32.453125" defaultRowHeight="14.5" x14ac:dyDescent="0.35"/>
  <cols>
    <col min="2" max="2" width="55.08984375" customWidth="1"/>
    <col min="4" max="5" width="32.453125" style="46"/>
    <col min="8" max="8" width="32.453125" style="48"/>
    <col min="9" max="9" width="32.453125" style="46"/>
  </cols>
  <sheetData>
    <row r="1" spans="1:10" ht="21" x14ac:dyDescent="0.5">
      <c r="A1" s="9" t="s">
        <v>0</v>
      </c>
      <c r="B1" s="8"/>
    </row>
    <row r="2" spans="1:10" ht="15.5" x14ac:dyDescent="0.35">
      <c r="A2" s="5"/>
      <c r="B2" s="5"/>
    </row>
    <row r="3" spans="1:10" ht="15.5" x14ac:dyDescent="0.35">
      <c r="A3" s="5" t="s">
        <v>56</v>
      </c>
      <c r="B3" s="5"/>
    </row>
    <row r="5" spans="1:10" ht="15.5" x14ac:dyDescent="0.35">
      <c r="A5" s="5" t="s">
        <v>61</v>
      </c>
    </row>
    <row r="6" spans="1:10" ht="15" thickBot="1" x14ac:dyDescent="0.4"/>
    <row r="7" spans="1:10" ht="62.5" thickBot="1" x14ac:dyDescent="0.4">
      <c r="A7" s="1" t="s">
        <v>1</v>
      </c>
      <c r="B7" s="2" t="s">
        <v>2</v>
      </c>
      <c r="C7" s="2" t="s">
        <v>64</v>
      </c>
      <c r="D7" s="23" t="s">
        <v>125</v>
      </c>
      <c r="E7" s="23" t="s">
        <v>126</v>
      </c>
      <c r="F7" s="2" t="s">
        <v>38</v>
      </c>
      <c r="G7" s="10" t="s">
        <v>127</v>
      </c>
      <c r="H7" s="117" t="s">
        <v>128</v>
      </c>
      <c r="I7" s="23" t="s">
        <v>129</v>
      </c>
      <c r="J7" s="2" t="s">
        <v>39</v>
      </c>
    </row>
    <row r="8" spans="1:10" ht="15.5" thickBot="1" x14ac:dyDescent="0.4">
      <c r="A8" s="101" t="s">
        <v>62</v>
      </c>
      <c r="B8" s="102"/>
      <c r="C8" s="102"/>
      <c r="D8" s="102"/>
      <c r="E8" s="102"/>
      <c r="F8" s="102"/>
      <c r="G8" s="102"/>
      <c r="H8" s="102"/>
      <c r="I8" s="102"/>
      <c r="J8" s="103"/>
    </row>
    <row r="9" spans="1:10" ht="45.5" thickBot="1" x14ac:dyDescent="0.4">
      <c r="A9" s="36" t="s">
        <v>83</v>
      </c>
      <c r="B9" s="44" t="s">
        <v>82</v>
      </c>
      <c r="C9" s="41">
        <v>334580</v>
      </c>
      <c r="D9" s="41"/>
      <c r="E9" s="41"/>
      <c r="F9" s="39"/>
      <c r="G9" s="41">
        <v>137253.79</v>
      </c>
      <c r="H9" s="41"/>
      <c r="I9" s="41"/>
      <c r="J9" s="39"/>
    </row>
    <row r="10" spans="1:10" ht="62.5" thickBot="1" x14ac:dyDescent="0.4">
      <c r="A10" s="4" t="s">
        <v>3</v>
      </c>
      <c r="B10" s="3" t="s">
        <v>65</v>
      </c>
      <c r="C10" s="27"/>
      <c r="D10" s="27"/>
      <c r="E10" s="27"/>
      <c r="F10" s="26" t="s">
        <v>70</v>
      </c>
      <c r="G10" s="17"/>
      <c r="H10" s="118"/>
      <c r="I10" s="88"/>
      <c r="J10" s="3"/>
    </row>
    <row r="11" spans="1:10" ht="78" thickBot="1" x14ac:dyDescent="0.4">
      <c r="A11" s="4" t="s">
        <v>4</v>
      </c>
      <c r="B11" s="3" t="s">
        <v>66</v>
      </c>
      <c r="C11" s="27"/>
      <c r="D11" s="27"/>
      <c r="E11" s="27"/>
      <c r="F11" s="3"/>
      <c r="G11" s="29"/>
      <c r="H11" s="29"/>
      <c r="I11" s="29"/>
      <c r="J11" s="3"/>
    </row>
    <row r="12" spans="1:10" ht="109" thickBot="1" x14ac:dyDescent="0.4">
      <c r="A12" s="4" t="s">
        <v>5</v>
      </c>
      <c r="B12" s="3" t="s">
        <v>68</v>
      </c>
      <c r="C12" s="27"/>
      <c r="D12" s="27"/>
      <c r="E12" s="27"/>
      <c r="F12" s="3"/>
      <c r="G12" s="29"/>
      <c r="H12" s="29"/>
      <c r="I12" s="29"/>
      <c r="J12" s="3"/>
    </row>
    <row r="13" spans="1:10" ht="47" thickBot="1" x14ac:dyDescent="0.4">
      <c r="A13" s="4" t="s">
        <v>67</v>
      </c>
      <c r="B13" s="3" t="s">
        <v>69</v>
      </c>
      <c r="C13" s="27"/>
      <c r="D13" s="27"/>
      <c r="E13" s="27"/>
      <c r="F13" s="3"/>
      <c r="G13" s="29"/>
      <c r="H13" s="29"/>
      <c r="I13" s="29"/>
      <c r="J13" s="3"/>
    </row>
    <row r="14" spans="1:10" ht="60.5" thickBot="1" x14ac:dyDescent="0.4">
      <c r="A14" s="36" t="s">
        <v>84</v>
      </c>
      <c r="B14" s="37" t="s">
        <v>85</v>
      </c>
      <c r="C14" s="41">
        <v>226167</v>
      </c>
      <c r="D14" s="41"/>
      <c r="E14" s="41"/>
      <c r="F14" s="39"/>
      <c r="G14" s="43">
        <v>44184.4</v>
      </c>
      <c r="H14" s="89"/>
      <c r="I14" s="89"/>
      <c r="J14" s="39"/>
    </row>
    <row r="15" spans="1:10" ht="78" thickBot="1" x14ac:dyDescent="0.4">
      <c r="A15" s="4" t="s">
        <v>6</v>
      </c>
      <c r="B15" s="3" t="s">
        <v>71</v>
      </c>
      <c r="C15" s="27"/>
      <c r="D15" s="27"/>
      <c r="E15" s="27"/>
      <c r="F15" s="3"/>
      <c r="G15" s="30"/>
      <c r="H15" s="90"/>
      <c r="I15" s="90"/>
      <c r="J15" s="3"/>
    </row>
    <row r="16" spans="1:10" ht="47" thickBot="1" x14ac:dyDescent="0.4">
      <c r="A16" s="4" t="s">
        <v>7</v>
      </c>
      <c r="B16" s="3" t="s">
        <v>72</v>
      </c>
      <c r="C16" s="27"/>
      <c r="D16" s="27"/>
      <c r="E16" s="27"/>
      <c r="F16" s="3"/>
      <c r="G16" s="29"/>
      <c r="H16" s="29"/>
      <c r="I16" s="29"/>
      <c r="J16" s="3"/>
    </row>
    <row r="17" spans="1:10" ht="62.5" thickBot="1" x14ac:dyDescent="0.4">
      <c r="A17" s="4" t="s">
        <v>8</v>
      </c>
      <c r="B17" s="3" t="s">
        <v>73</v>
      </c>
      <c r="C17" s="27"/>
      <c r="D17" s="27"/>
      <c r="E17" s="27"/>
      <c r="F17" s="3"/>
      <c r="G17" s="29"/>
      <c r="H17" s="29"/>
      <c r="I17" s="29"/>
      <c r="J17" s="3"/>
    </row>
    <row r="18" spans="1:10" ht="47" thickBot="1" x14ac:dyDescent="0.4">
      <c r="A18" s="4" t="s">
        <v>74</v>
      </c>
      <c r="B18" s="3" t="s">
        <v>78</v>
      </c>
      <c r="C18" s="27"/>
      <c r="D18" s="27"/>
      <c r="E18" s="27"/>
      <c r="F18" s="3"/>
      <c r="G18" s="29"/>
      <c r="H18" s="29"/>
      <c r="I18" s="29"/>
      <c r="J18" s="3"/>
    </row>
    <row r="19" spans="1:10" ht="47" thickBot="1" x14ac:dyDescent="0.4">
      <c r="A19" s="4" t="s">
        <v>75</v>
      </c>
      <c r="B19" s="3" t="s">
        <v>79</v>
      </c>
      <c r="C19" s="27"/>
      <c r="D19" s="27"/>
      <c r="E19" s="27"/>
      <c r="F19" s="3"/>
      <c r="G19" s="29"/>
      <c r="H19" s="29"/>
      <c r="I19" s="29"/>
      <c r="J19" s="3"/>
    </row>
    <row r="20" spans="1:10" ht="31.5" thickBot="1" x14ac:dyDescent="0.4">
      <c r="A20" s="4" t="s">
        <v>76</v>
      </c>
      <c r="B20" s="3" t="s">
        <v>80</v>
      </c>
      <c r="C20" s="27"/>
      <c r="D20" s="27"/>
      <c r="E20" s="27"/>
      <c r="F20" s="3"/>
      <c r="G20" s="29"/>
      <c r="H20" s="29"/>
      <c r="I20" s="29"/>
      <c r="J20" s="3"/>
    </row>
    <row r="21" spans="1:10" ht="31.5" thickBot="1" x14ac:dyDescent="0.4">
      <c r="A21" s="4" t="s">
        <v>77</v>
      </c>
      <c r="B21" s="3" t="s">
        <v>81</v>
      </c>
      <c r="C21" s="27"/>
      <c r="D21" s="27"/>
      <c r="E21" s="27"/>
      <c r="F21" s="3"/>
      <c r="G21" s="29"/>
      <c r="H21" s="29"/>
      <c r="I21" s="29"/>
      <c r="J21" s="3"/>
    </row>
    <row r="22" spans="1:10" ht="15.5" thickBot="1" x14ac:dyDescent="0.4">
      <c r="A22" s="52" t="s">
        <v>9</v>
      </c>
      <c r="B22" s="53"/>
      <c r="C22" s="54">
        <f>+C9+C14</f>
        <v>560747</v>
      </c>
      <c r="D22" s="54"/>
      <c r="E22" s="54"/>
      <c r="F22" s="55"/>
      <c r="G22" s="54">
        <f>G14+G9</f>
        <v>181438.19</v>
      </c>
      <c r="H22" s="91"/>
      <c r="I22" s="91"/>
      <c r="J22" s="56"/>
    </row>
    <row r="23" spans="1:10" ht="15.5" thickBot="1" x14ac:dyDescent="0.4">
      <c r="A23" s="101" t="s">
        <v>63</v>
      </c>
      <c r="B23" s="102"/>
      <c r="C23" s="102"/>
      <c r="D23" s="102"/>
      <c r="E23" s="102"/>
      <c r="F23" s="102"/>
      <c r="G23" s="102"/>
      <c r="H23" s="102"/>
      <c r="I23" s="102"/>
      <c r="J23" s="103"/>
    </row>
    <row r="24" spans="1:10" ht="60.5" thickBot="1" x14ac:dyDescent="0.4">
      <c r="A24" s="36" t="s">
        <v>10</v>
      </c>
      <c r="B24" s="37" t="s">
        <v>86</v>
      </c>
      <c r="C24" s="40"/>
      <c r="D24" s="40">
        <v>303740</v>
      </c>
      <c r="E24" s="87"/>
      <c r="F24" s="39"/>
      <c r="G24" s="42"/>
      <c r="H24" s="41">
        <v>112941.46</v>
      </c>
      <c r="I24" s="42"/>
      <c r="J24" s="39" t="s">
        <v>130</v>
      </c>
    </row>
    <row r="25" spans="1:10" ht="78" thickBot="1" x14ac:dyDescent="0.4">
      <c r="A25" s="4" t="s">
        <v>11</v>
      </c>
      <c r="B25" s="3" t="s">
        <v>87</v>
      </c>
      <c r="C25" s="29"/>
      <c r="D25" s="29"/>
      <c r="E25" s="29"/>
      <c r="F25" s="3"/>
      <c r="G25" s="3"/>
      <c r="H25" s="29"/>
      <c r="I25" s="3"/>
      <c r="J25" s="3"/>
    </row>
    <row r="26" spans="1:10" ht="78" thickBot="1" x14ac:dyDescent="0.4">
      <c r="A26" s="4" t="s">
        <v>12</v>
      </c>
      <c r="B26" s="3" t="s">
        <v>88</v>
      </c>
      <c r="C26" s="29"/>
      <c r="D26" s="29"/>
      <c r="E26" s="29"/>
      <c r="F26" s="3"/>
      <c r="G26" s="3"/>
      <c r="H26" s="29"/>
      <c r="I26" s="3"/>
      <c r="J26" s="3"/>
    </row>
    <row r="27" spans="1:10" ht="93.5" thickBot="1" x14ac:dyDescent="0.4">
      <c r="A27" s="4" t="s">
        <v>13</v>
      </c>
      <c r="B27" s="3" t="s">
        <v>91</v>
      </c>
      <c r="C27" s="29"/>
      <c r="D27" s="29"/>
      <c r="E27" s="29"/>
      <c r="F27" s="3"/>
      <c r="G27" s="3"/>
      <c r="H27" s="29"/>
      <c r="I27" s="3"/>
      <c r="J27" s="3"/>
    </row>
    <row r="28" spans="1:10" ht="31.5" thickBot="1" x14ac:dyDescent="0.4">
      <c r="A28" s="4" t="s">
        <v>89</v>
      </c>
      <c r="B28" s="3" t="s">
        <v>92</v>
      </c>
      <c r="C28" s="29"/>
      <c r="D28" s="29"/>
      <c r="E28" s="29"/>
      <c r="F28" s="3"/>
      <c r="G28" s="3"/>
      <c r="H28" s="29"/>
      <c r="I28" s="3"/>
      <c r="J28" s="3"/>
    </row>
    <row r="29" spans="1:10" ht="31.5" thickBot="1" x14ac:dyDescent="0.4">
      <c r="A29" s="4" t="s">
        <v>90</v>
      </c>
      <c r="B29" s="3" t="s">
        <v>93</v>
      </c>
      <c r="C29" s="29"/>
      <c r="D29" s="29"/>
      <c r="E29" s="29"/>
      <c r="F29" s="3"/>
      <c r="G29" s="3"/>
      <c r="H29" s="29"/>
      <c r="I29" s="3"/>
      <c r="J29" s="3"/>
    </row>
    <row r="30" spans="1:10" ht="45.5" thickBot="1" x14ac:dyDescent="0.4">
      <c r="A30" s="36" t="s">
        <v>14</v>
      </c>
      <c r="B30" s="37" t="s">
        <v>94</v>
      </c>
      <c r="C30" s="38"/>
      <c r="D30" s="38">
        <v>163550</v>
      </c>
      <c r="E30" s="38"/>
      <c r="F30" s="39"/>
      <c r="G30" s="39"/>
      <c r="H30" s="38">
        <v>77203.759999999995</v>
      </c>
      <c r="I30" s="39"/>
      <c r="J30" s="39" t="s">
        <v>130</v>
      </c>
    </row>
    <row r="31" spans="1:10" ht="16" thickBot="1" x14ac:dyDescent="0.4">
      <c r="A31" s="4" t="s">
        <v>15</v>
      </c>
      <c r="B31" s="3" t="s">
        <v>95</v>
      </c>
      <c r="C31" s="29"/>
      <c r="D31" s="29"/>
      <c r="E31" s="29"/>
      <c r="F31" s="3"/>
      <c r="G31" s="3"/>
      <c r="H31" s="29"/>
      <c r="I31" s="3"/>
      <c r="J31" s="3"/>
    </row>
    <row r="32" spans="1:10" ht="47" thickBot="1" x14ac:dyDescent="0.4">
      <c r="A32" s="4" t="s">
        <v>16</v>
      </c>
      <c r="B32" s="3" t="s">
        <v>96</v>
      </c>
      <c r="C32" s="29"/>
      <c r="D32" s="29"/>
      <c r="E32" s="29"/>
      <c r="F32" s="3"/>
      <c r="G32" s="3"/>
      <c r="H32" s="29"/>
      <c r="I32" s="3"/>
      <c r="J32" s="3"/>
    </row>
    <row r="33" spans="1:10" ht="31.5" thickBot="1" x14ac:dyDescent="0.4">
      <c r="A33" s="4" t="s">
        <v>17</v>
      </c>
      <c r="B33" s="3" t="s">
        <v>99</v>
      </c>
      <c r="C33" s="29"/>
      <c r="D33" s="29"/>
      <c r="E33" s="29"/>
      <c r="F33" s="3"/>
      <c r="G33" s="3"/>
      <c r="H33" s="29"/>
      <c r="I33" s="3"/>
      <c r="J33" s="3"/>
    </row>
    <row r="34" spans="1:10" ht="31.5" thickBot="1" x14ac:dyDescent="0.4">
      <c r="A34" s="4" t="s">
        <v>97</v>
      </c>
      <c r="B34" s="3" t="s">
        <v>100</v>
      </c>
      <c r="C34" s="29"/>
      <c r="D34" s="29"/>
      <c r="E34" s="29"/>
      <c r="F34" s="3"/>
      <c r="G34" s="3"/>
      <c r="H34" s="29"/>
      <c r="I34" s="3"/>
      <c r="J34" s="3"/>
    </row>
    <row r="35" spans="1:10" ht="16" thickBot="1" x14ac:dyDescent="0.4">
      <c r="A35" s="4" t="s">
        <v>98</v>
      </c>
      <c r="B35" s="3" t="s">
        <v>101</v>
      </c>
      <c r="C35" s="29"/>
      <c r="D35" s="29"/>
      <c r="E35" s="29"/>
      <c r="F35" s="3"/>
      <c r="G35" s="3"/>
      <c r="H35" s="29"/>
      <c r="I35" s="3"/>
      <c r="J35" s="3"/>
    </row>
    <row r="36" spans="1:10" ht="45.5" thickBot="1" x14ac:dyDescent="0.4">
      <c r="A36" s="36" t="s">
        <v>18</v>
      </c>
      <c r="B36" s="37" t="s">
        <v>104</v>
      </c>
      <c r="C36" s="38"/>
      <c r="D36" s="38">
        <v>186916</v>
      </c>
      <c r="E36" s="38"/>
      <c r="F36" s="39"/>
      <c r="G36" s="39"/>
      <c r="H36" s="38">
        <v>133393.43</v>
      </c>
      <c r="I36" s="39"/>
      <c r="J36" s="39" t="s">
        <v>130</v>
      </c>
    </row>
    <row r="37" spans="1:10" ht="47" thickBot="1" x14ac:dyDescent="0.4">
      <c r="A37" s="4" t="s">
        <v>19</v>
      </c>
      <c r="B37" s="3" t="s">
        <v>105</v>
      </c>
      <c r="C37" s="29"/>
      <c r="D37" s="29"/>
      <c r="E37" s="29"/>
      <c r="F37" s="3"/>
      <c r="G37" s="3"/>
      <c r="H37" s="29"/>
      <c r="I37" s="3"/>
      <c r="J37" s="3"/>
    </row>
    <row r="38" spans="1:10" ht="31.5" thickBot="1" x14ac:dyDescent="0.4">
      <c r="A38" s="4" t="s">
        <v>20</v>
      </c>
      <c r="B38" s="3" t="s">
        <v>106</v>
      </c>
      <c r="C38" s="29"/>
      <c r="D38" s="29"/>
      <c r="E38" s="29"/>
      <c r="F38" s="3"/>
      <c r="G38" s="3"/>
      <c r="H38" s="29"/>
      <c r="I38" s="3"/>
      <c r="J38" s="3"/>
    </row>
    <row r="39" spans="1:10" ht="31.5" thickBot="1" x14ac:dyDescent="0.4">
      <c r="A39" s="4" t="s">
        <v>21</v>
      </c>
      <c r="B39" s="3" t="s">
        <v>107</v>
      </c>
      <c r="C39" s="29"/>
      <c r="D39" s="29"/>
      <c r="E39" s="29"/>
      <c r="F39" s="3"/>
      <c r="G39" s="3"/>
      <c r="H39" s="29"/>
      <c r="I39" s="3"/>
      <c r="J39" s="3"/>
    </row>
    <row r="40" spans="1:10" ht="47" thickBot="1" x14ac:dyDescent="0.4">
      <c r="A40" s="4" t="s">
        <v>102</v>
      </c>
      <c r="B40" s="3" t="s">
        <v>108</v>
      </c>
      <c r="C40" s="29"/>
      <c r="D40" s="29"/>
      <c r="E40" s="29"/>
      <c r="F40" s="3"/>
      <c r="G40" s="3"/>
      <c r="H40" s="29"/>
      <c r="I40" s="3"/>
      <c r="J40" s="3"/>
    </row>
    <row r="41" spans="1:10" ht="31.5" thickBot="1" x14ac:dyDescent="0.4">
      <c r="A41" s="4" t="s">
        <v>103</v>
      </c>
      <c r="B41" s="31" t="s">
        <v>109</v>
      </c>
      <c r="C41" s="32"/>
      <c r="D41" s="32"/>
      <c r="E41" s="32"/>
      <c r="F41" s="31"/>
      <c r="G41" s="31"/>
      <c r="H41" s="32"/>
      <c r="I41" s="31"/>
      <c r="J41" s="31"/>
    </row>
    <row r="42" spans="1:10" ht="15.5" thickBot="1" x14ac:dyDescent="0.4">
      <c r="A42" s="49" t="s">
        <v>22</v>
      </c>
      <c r="B42" s="50"/>
      <c r="C42" s="51">
        <f>+C36+C24+C30</f>
        <v>0</v>
      </c>
      <c r="D42" s="51">
        <f>D36+D30+D24</f>
        <v>654206</v>
      </c>
      <c r="E42" s="51"/>
      <c r="F42" s="50"/>
      <c r="G42" s="51">
        <f>G36+G30+G24</f>
        <v>0</v>
      </c>
      <c r="H42" s="51">
        <f>H36+H30+H24</f>
        <v>323538.65000000002</v>
      </c>
      <c r="I42" s="51"/>
      <c r="J42" s="50"/>
    </row>
    <row r="43" spans="1:10" ht="15.5" thickBot="1" x14ac:dyDescent="0.4">
      <c r="A43" s="104" t="s">
        <v>120</v>
      </c>
      <c r="B43" s="105"/>
      <c r="C43" s="105"/>
      <c r="D43" s="105"/>
      <c r="E43" s="105"/>
      <c r="F43" s="105"/>
      <c r="G43" s="105"/>
      <c r="H43" s="105"/>
      <c r="I43" s="105"/>
      <c r="J43" s="106"/>
    </row>
    <row r="44" spans="1:10" ht="45.5" thickBot="1" x14ac:dyDescent="0.4">
      <c r="A44" s="36" t="s">
        <v>23</v>
      </c>
      <c r="B44" s="37" t="s">
        <v>110</v>
      </c>
      <c r="C44" s="40"/>
      <c r="D44" s="40"/>
      <c r="E44" s="40">
        <v>59814</v>
      </c>
      <c r="F44" s="39"/>
      <c r="G44" s="41"/>
      <c r="H44" s="41"/>
      <c r="I44" s="41">
        <v>47720.34</v>
      </c>
      <c r="J44" s="39"/>
    </row>
    <row r="45" spans="1:10" ht="47" thickBot="1" x14ac:dyDescent="0.4">
      <c r="A45" s="4" t="s">
        <v>24</v>
      </c>
      <c r="B45" s="3" t="s">
        <v>111</v>
      </c>
      <c r="C45" s="29"/>
      <c r="D45" s="29"/>
      <c r="E45" s="29"/>
      <c r="F45" s="3"/>
      <c r="G45" s="29"/>
      <c r="H45" s="29"/>
      <c r="I45" s="29"/>
      <c r="J45" s="3"/>
    </row>
    <row r="46" spans="1:10" ht="78" thickBot="1" x14ac:dyDescent="0.4">
      <c r="A46" s="4" t="s">
        <v>25</v>
      </c>
      <c r="B46" s="3" t="s">
        <v>112</v>
      </c>
      <c r="C46" s="29"/>
      <c r="D46" s="29"/>
      <c r="E46" s="29"/>
      <c r="F46" s="3"/>
      <c r="G46" s="29"/>
      <c r="H46" s="29"/>
      <c r="I46" s="29"/>
      <c r="J46" s="3"/>
    </row>
    <row r="47" spans="1:10" ht="31.5" thickBot="1" x14ac:dyDescent="0.4">
      <c r="A47" s="4" t="s">
        <v>26</v>
      </c>
      <c r="B47" s="3" t="s">
        <v>113</v>
      </c>
      <c r="C47" s="29"/>
      <c r="D47" s="29"/>
      <c r="E47" s="29"/>
      <c r="F47" s="3"/>
      <c r="G47" s="29"/>
      <c r="H47" s="29"/>
      <c r="I47" s="29"/>
      <c r="J47" s="3"/>
    </row>
    <row r="48" spans="1:10" ht="30.5" thickBot="1" x14ac:dyDescent="0.4">
      <c r="A48" s="36" t="s">
        <v>27</v>
      </c>
      <c r="B48" s="37" t="s">
        <v>114</v>
      </c>
      <c r="C48" s="38"/>
      <c r="D48" s="38"/>
      <c r="E48" s="38">
        <v>121495</v>
      </c>
      <c r="F48" s="39"/>
      <c r="G48" s="38"/>
      <c r="H48" s="38"/>
      <c r="I48" s="38">
        <v>52077.39</v>
      </c>
      <c r="J48" s="39"/>
    </row>
    <row r="49" spans="1:10" ht="78" thickBot="1" x14ac:dyDescent="0.4">
      <c r="A49" s="4" t="s">
        <v>28</v>
      </c>
      <c r="B49" s="3" t="s">
        <v>115</v>
      </c>
      <c r="C49" s="29"/>
      <c r="D49" s="29"/>
      <c r="E49" s="29"/>
      <c r="F49" s="3"/>
      <c r="G49" s="29"/>
      <c r="H49" s="29"/>
      <c r="I49" s="29"/>
      <c r="J49" s="3"/>
    </row>
    <row r="50" spans="1:10" ht="62.5" thickBot="1" x14ac:dyDescent="0.4">
      <c r="A50" s="4" t="s">
        <v>29</v>
      </c>
      <c r="B50" s="3" t="s">
        <v>116</v>
      </c>
      <c r="C50" s="29"/>
      <c r="D50" s="29"/>
      <c r="E50" s="29"/>
      <c r="F50" s="3"/>
      <c r="G50" s="29"/>
      <c r="H50" s="29"/>
      <c r="I50" s="29"/>
      <c r="J50" s="3"/>
    </row>
    <row r="51" spans="1:10" ht="45.5" thickBot="1" x14ac:dyDescent="0.4">
      <c r="A51" s="36" t="s">
        <v>30</v>
      </c>
      <c r="B51" s="37" t="s">
        <v>117</v>
      </c>
      <c r="C51" s="38"/>
      <c r="D51" s="38"/>
      <c r="E51" s="38">
        <v>99065</v>
      </c>
      <c r="F51" s="39"/>
      <c r="G51" s="38"/>
      <c r="H51" s="38"/>
      <c r="I51" s="38">
        <v>77377.22</v>
      </c>
      <c r="J51" s="39"/>
    </row>
    <row r="52" spans="1:10" ht="31.5" thickBot="1" x14ac:dyDescent="0.4">
      <c r="A52" s="4" t="s">
        <v>31</v>
      </c>
      <c r="B52" s="3" t="s">
        <v>118</v>
      </c>
      <c r="C52" s="29"/>
      <c r="D52" s="29"/>
      <c r="E52" s="29"/>
      <c r="F52" s="3"/>
      <c r="G52" s="29"/>
      <c r="H52" s="29"/>
      <c r="I52" s="29"/>
      <c r="J52" s="3"/>
    </row>
    <row r="53" spans="1:10" ht="31.5" thickBot="1" x14ac:dyDescent="0.4">
      <c r="A53" s="4" t="s">
        <v>32</v>
      </c>
      <c r="B53" s="3" t="s">
        <v>119</v>
      </c>
      <c r="C53" s="29"/>
      <c r="D53" s="29"/>
      <c r="E53" s="29"/>
      <c r="F53" s="3"/>
      <c r="G53" s="29"/>
      <c r="H53" s="29"/>
      <c r="I53" s="29"/>
      <c r="J53" s="3"/>
    </row>
    <row r="54" spans="1:10" ht="16" thickBot="1" x14ac:dyDescent="0.4">
      <c r="A54" s="57" t="s">
        <v>33</v>
      </c>
      <c r="B54" s="58"/>
      <c r="C54" s="59"/>
      <c r="D54" s="59"/>
      <c r="E54" s="94">
        <f>E51+E48+E44</f>
        <v>280374</v>
      </c>
      <c r="F54" s="58"/>
      <c r="G54" s="59">
        <f>G44+G48+G51</f>
        <v>0</v>
      </c>
      <c r="H54" s="59"/>
      <c r="I54" s="59">
        <f>I51+I48+I44</f>
        <v>177174.95</v>
      </c>
      <c r="J54" s="58"/>
    </row>
    <row r="55" spans="1:10" ht="31.5" thickBot="1" x14ac:dyDescent="0.4">
      <c r="A55" s="1" t="s">
        <v>57</v>
      </c>
      <c r="B55" s="11"/>
      <c r="C55" s="28">
        <v>0</v>
      </c>
      <c r="D55" s="47">
        <v>0</v>
      </c>
      <c r="E55" s="47">
        <v>0</v>
      </c>
      <c r="F55" s="11"/>
      <c r="G55" s="28">
        <v>0</v>
      </c>
      <c r="H55" s="47">
        <v>0</v>
      </c>
      <c r="I55" s="47">
        <v>0</v>
      </c>
      <c r="J55" s="11"/>
    </row>
    <row r="56" spans="1:10" ht="31.5" thickBot="1" x14ac:dyDescent="0.4">
      <c r="A56" s="1" t="s">
        <v>58</v>
      </c>
      <c r="B56" s="11"/>
      <c r="C56" s="28">
        <v>0</v>
      </c>
      <c r="D56" s="47">
        <v>0</v>
      </c>
      <c r="E56" s="47">
        <v>0</v>
      </c>
      <c r="F56" s="11"/>
      <c r="G56" s="28">
        <v>0</v>
      </c>
      <c r="H56" s="47">
        <v>0</v>
      </c>
      <c r="I56" s="47">
        <v>0</v>
      </c>
      <c r="J56" s="11"/>
    </row>
    <row r="57" spans="1:10" ht="16" thickBot="1" x14ac:dyDescent="0.4">
      <c r="A57" s="4" t="s">
        <v>59</v>
      </c>
      <c r="B57" s="3" t="s">
        <v>34</v>
      </c>
      <c r="C57" s="45">
        <v>0</v>
      </c>
      <c r="D57" s="45">
        <v>0</v>
      </c>
      <c r="E57" s="95">
        <v>0</v>
      </c>
      <c r="F57" s="3"/>
      <c r="G57" s="45">
        <v>0</v>
      </c>
      <c r="H57" s="45">
        <v>0</v>
      </c>
      <c r="I57" s="45">
        <v>0</v>
      </c>
      <c r="J57" s="3"/>
    </row>
    <row r="58" spans="1:10" ht="30.5" thickBot="1" x14ac:dyDescent="0.4">
      <c r="A58" s="12" t="s">
        <v>35</v>
      </c>
      <c r="B58" s="13"/>
      <c r="C58" s="33">
        <f>+C22</f>
        <v>560747</v>
      </c>
      <c r="D58" s="98">
        <f>+D42</f>
        <v>654206</v>
      </c>
      <c r="E58" s="99">
        <f>+E54</f>
        <v>280374</v>
      </c>
      <c r="F58" s="15"/>
      <c r="G58" s="28">
        <f>+G54+G42+G22</f>
        <v>181438.19</v>
      </c>
      <c r="H58" s="92">
        <f>+H42</f>
        <v>323538.65000000002</v>
      </c>
      <c r="I58" s="92">
        <f>+I54</f>
        <v>177174.95</v>
      </c>
      <c r="J58" s="14"/>
    </row>
    <row r="59" spans="1:10" ht="16" thickBot="1" x14ac:dyDescent="0.4">
      <c r="A59" s="21" t="s">
        <v>36</v>
      </c>
      <c r="B59" s="22"/>
      <c r="C59" s="97">
        <v>39253</v>
      </c>
      <c r="D59" s="96">
        <v>45794</v>
      </c>
      <c r="E59" s="96">
        <v>19626</v>
      </c>
      <c r="F59" s="25"/>
      <c r="G59" s="28">
        <v>3079.65</v>
      </c>
      <c r="H59" s="92">
        <v>22343.99</v>
      </c>
      <c r="I59" s="47">
        <f>12112.71+264.03</f>
        <v>12376.74</v>
      </c>
      <c r="J59" s="23"/>
    </row>
    <row r="60" spans="1:10" ht="15.5" thickBot="1" x14ac:dyDescent="0.4">
      <c r="A60" s="18" t="s">
        <v>37</v>
      </c>
      <c r="B60" s="19"/>
      <c r="C60" s="28">
        <f>C58+C59</f>
        <v>600000</v>
      </c>
      <c r="D60" s="100">
        <f>SUM(D55:D59)</f>
        <v>700000</v>
      </c>
      <c r="E60" s="100">
        <f>SUM(E55:E59)</f>
        <v>300000</v>
      </c>
      <c r="F60" s="16"/>
      <c r="G60" s="28">
        <f>SUM(G55:G59)</f>
        <v>184517.84</v>
      </c>
      <c r="H60" s="92">
        <f>SUM(H55:H59)</f>
        <v>345882.64</v>
      </c>
      <c r="I60" s="92">
        <f>SUM(I55:I59)</f>
        <v>189551.69</v>
      </c>
      <c r="J60" s="20"/>
    </row>
    <row r="62" spans="1:10" ht="15" thickBot="1" x14ac:dyDescent="0.4"/>
    <row r="63" spans="1:10" ht="15.5" thickBot="1" x14ac:dyDescent="0.4">
      <c r="G63" s="47"/>
      <c r="H63" s="93"/>
      <c r="I63" s="93"/>
    </row>
    <row r="64" spans="1:10" x14ac:dyDescent="0.35">
      <c r="C64" s="34"/>
      <c r="D64" s="48"/>
      <c r="E64" s="48"/>
    </row>
    <row r="65" spans="7:9" x14ac:dyDescent="0.35">
      <c r="G65" s="48"/>
      <c r="I65" s="48"/>
    </row>
    <row r="66" spans="7:9" x14ac:dyDescent="0.35">
      <c r="G66" s="35"/>
      <c r="I66" s="35"/>
    </row>
  </sheetData>
  <mergeCells count="3">
    <mergeCell ref="A8:J8"/>
    <mergeCell ref="A23:J23"/>
    <mergeCell ref="A43:J43"/>
  </mergeCells>
  <pageMargins left="0.7" right="0.7" top="0.75" bottom="0.75" header="0.3" footer="0.3"/>
  <pageSetup scale="74" orientation="landscape" r:id="rId1"/>
  <rowBreaks count="2" manualBreakCount="2">
    <brk id="42" max="16383" man="1"/>
    <brk id="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opLeftCell="A10" zoomScale="106" zoomScaleNormal="106" workbookViewId="0">
      <selection activeCell="G17" sqref="G17"/>
    </sheetView>
  </sheetViews>
  <sheetFormatPr defaultRowHeight="14.5" x14ac:dyDescent="0.35"/>
  <cols>
    <col min="1" max="1" width="15.54296875" customWidth="1"/>
    <col min="2" max="2" width="11.6328125" customWidth="1"/>
    <col min="3" max="3" width="10.54296875" customWidth="1"/>
    <col min="4" max="4" width="9.81640625" bestFit="1" customWidth="1"/>
    <col min="5" max="5" width="9.26953125" bestFit="1" customWidth="1"/>
    <col min="6" max="7" width="9.26953125" style="46" customWidth="1"/>
    <col min="8" max="9" width="10.1796875" bestFit="1" customWidth="1"/>
    <col min="10" max="10" width="10.54296875" bestFit="1" customWidth="1"/>
    <col min="11" max="11" width="9.1796875" bestFit="1" customWidth="1"/>
    <col min="12" max="12" width="10.54296875" bestFit="1" customWidth="1"/>
  </cols>
  <sheetData>
    <row r="1" spans="1:12" ht="15.5" x14ac:dyDescent="0.35">
      <c r="A1" s="5" t="s">
        <v>60</v>
      </c>
      <c r="B1" s="5"/>
      <c r="C1" s="5"/>
      <c r="D1" s="5"/>
    </row>
    <row r="2" spans="1:12" x14ac:dyDescent="0.35">
      <c r="A2" s="7"/>
      <c r="B2" s="7"/>
      <c r="C2" s="7"/>
      <c r="D2" s="7"/>
    </row>
    <row r="3" spans="1:12" x14ac:dyDescent="0.35">
      <c r="A3" s="7" t="s">
        <v>56</v>
      </c>
      <c r="B3" s="7"/>
      <c r="C3" s="7"/>
      <c r="D3" s="7"/>
    </row>
    <row r="4" spans="1:12" ht="15" thickBot="1" x14ac:dyDescent="0.4"/>
    <row r="5" spans="1:12" ht="26.5" customHeight="1" thickBot="1" x14ac:dyDescent="0.4">
      <c r="A5" s="111" t="s">
        <v>40</v>
      </c>
      <c r="B5" s="114" t="s">
        <v>121</v>
      </c>
      <c r="C5" s="108"/>
      <c r="D5" s="113" t="s">
        <v>123</v>
      </c>
      <c r="E5" s="114"/>
      <c r="F5" s="115" t="s">
        <v>124</v>
      </c>
      <c r="G5" s="116"/>
      <c r="H5" s="107" t="s">
        <v>122</v>
      </c>
      <c r="I5" s="108"/>
      <c r="J5" s="6" t="s">
        <v>53</v>
      </c>
      <c r="K5" s="6" t="s">
        <v>55</v>
      </c>
      <c r="L5" s="109" t="s">
        <v>54</v>
      </c>
    </row>
    <row r="6" spans="1:12" ht="26.5" thickBot="1" x14ac:dyDescent="0.4">
      <c r="A6" s="112"/>
      <c r="B6" s="78" t="s">
        <v>42</v>
      </c>
      <c r="C6" s="60" t="s">
        <v>43</v>
      </c>
      <c r="D6" s="63" t="s">
        <v>42</v>
      </c>
      <c r="E6" s="79" t="s">
        <v>43</v>
      </c>
      <c r="F6" s="81" t="s">
        <v>42</v>
      </c>
      <c r="G6" s="78" t="s">
        <v>43</v>
      </c>
      <c r="H6" s="60" t="s">
        <v>42</v>
      </c>
      <c r="I6" s="60" t="s">
        <v>43</v>
      </c>
      <c r="J6" s="60"/>
      <c r="K6" s="60"/>
      <c r="L6" s="110"/>
    </row>
    <row r="7" spans="1:12" ht="26.5" thickBot="1" x14ac:dyDescent="0.4">
      <c r="A7" s="82" t="s">
        <v>44</v>
      </c>
      <c r="B7" s="83">
        <v>49000</v>
      </c>
      <c r="C7" s="85">
        <v>21000</v>
      </c>
      <c r="D7" s="84">
        <v>73500</v>
      </c>
      <c r="E7" s="73">
        <v>31500</v>
      </c>
      <c r="F7" s="80">
        <f>+D7</f>
        <v>73500</v>
      </c>
      <c r="G7" s="73">
        <f>+E7</f>
        <v>31500</v>
      </c>
      <c r="H7" s="64">
        <v>29250</v>
      </c>
      <c r="I7" s="64">
        <v>15750</v>
      </c>
      <c r="J7" s="65">
        <f>B7+D7+H7</f>
        <v>151750</v>
      </c>
      <c r="K7" s="65">
        <f>C7+E7+I7</f>
        <v>68250</v>
      </c>
      <c r="L7" s="65">
        <f>J7+K7</f>
        <v>220000</v>
      </c>
    </row>
    <row r="8" spans="1:12" ht="39.5" thickBot="1" x14ac:dyDescent="0.4">
      <c r="A8" s="61" t="s">
        <v>45</v>
      </c>
      <c r="B8" s="72"/>
      <c r="C8" s="72"/>
      <c r="D8" s="66">
        <v>7000</v>
      </c>
      <c r="E8" s="67">
        <v>3000</v>
      </c>
      <c r="F8" s="86">
        <v>25000</v>
      </c>
      <c r="G8" s="86">
        <v>10000</v>
      </c>
      <c r="H8" s="64">
        <v>13000</v>
      </c>
      <c r="I8" s="64">
        <v>7000</v>
      </c>
      <c r="J8" s="65">
        <f t="shared" ref="J8:J16" si="0">B8+D8+H8</f>
        <v>20000</v>
      </c>
      <c r="K8" s="65">
        <f t="shared" ref="K8:K16" si="1">C8+E8+I8</f>
        <v>10000</v>
      </c>
      <c r="L8" s="65">
        <f t="shared" ref="L8:L16" si="2">J8+K8</f>
        <v>30000</v>
      </c>
    </row>
    <row r="9" spans="1:12" ht="65.5" thickBot="1" x14ac:dyDescent="0.4">
      <c r="A9" s="61" t="s">
        <v>46</v>
      </c>
      <c r="B9" s="72"/>
      <c r="C9" s="72"/>
      <c r="D9" s="65">
        <v>0</v>
      </c>
      <c r="E9" s="67">
        <v>0</v>
      </c>
      <c r="F9" s="86">
        <v>50000</v>
      </c>
      <c r="G9" s="86">
        <v>15000</v>
      </c>
      <c r="H9" s="64">
        <v>13000</v>
      </c>
      <c r="I9" s="64">
        <v>7000</v>
      </c>
      <c r="J9" s="65">
        <f t="shared" si="0"/>
        <v>13000</v>
      </c>
      <c r="K9" s="65">
        <f t="shared" si="1"/>
        <v>7000</v>
      </c>
      <c r="L9" s="65">
        <f t="shared" si="2"/>
        <v>20000</v>
      </c>
    </row>
    <row r="10" spans="1:12" ht="26.5" thickBot="1" x14ac:dyDescent="0.4">
      <c r="A10" s="61" t="s">
        <v>47</v>
      </c>
      <c r="B10" s="72">
        <v>161000</v>
      </c>
      <c r="C10" s="72">
        <v>69000</v>
      </c>
      <c r="D10" s="66">
        <v>186480</v>
      </c>
      <c r="E10" s="67">
        <v>79920</v>
      </c>
      <c r="F10" s="86">
        <v>59530</v>
      </c>
      <c r="G10" s="86">
        <v>25000</v>
      </c>
      <c r="H10" s="64">
        <v>83443</v>
      </c>
      <c r="I10" s="64">
        <v>44931</v>
      </c>
      <c r="J10" s="65">
        <f t="shared" si="0"/>
        <v>430923</v>
      </c>
      <c r="K10" s="65">
        <f t="shared" si="1"/>
        <v>193851</v>
      </c>
      <c r="L10" s="65">
        <f t="shared" si="2"/>
        <v>624774</v>
      </c>
    </row>
    <row r="11" spans="1:12" ht="15" thickBot="1" x14ac:dyDescent="0.4">
      <c r="A11" s="61" t="s">
        <v>48</v>
      </c>
      <c r="B11" s="72">
        <v>31360</v>
      </c>
      <c r="C11" s="72">
        <v>13440</v>
      </c>
      <c r="D11" s="66">
        <v>29120</v>
      </c>
      <c r="E11" s="67">
        <v>12480</v>
      </c>
      <c r="F11" s="65">
        <f>+D11</f>
        <v>29120</v>
      </c>
      <c r="G11" s="65">
        <f>+E11</f>
        <v>12480</v>
      </c>
      <c r="H11" s="64">
        <v>11050</v>
      </c>
      <c r="I11" s="64">
        <v>5950</v>
      </c>
      <c r="J11" s="65">
        <f t="shared" si="0"/>
        <v>71530</v>
      </c>
      <c r="K11" s="65">
        <f t="shared" si="1"/>
        <v>31870</v>
      </c>
      <c r="L11" s="65">
        <f t="shared" si="2"/>
        <v>103400</v>
      </c>
    </row>
    <row r="12" spans="1:12" ht="39.5" thickBot="1" x14ac:dyDescent="0.4">
      <c r="A12" s="61" t="s">
        <v>49</v>
      </c>
      <c r="B12" s="72">
        <v>112700</v>
      </c>
      <c r="C12" s="72">
        <v>48300</v>
      </c>
      <c r="D12" s="66">
        <v>133000</v>
      </c>
      <c r="E12" s="67">
        <v>57000</v>
      </c>
      <c r="F12" s="86">
        <v>175000</v>
      </c>
      <c r="G12" s="86">
        <v>82656</v>
      </c>
      <c r="H12" s="64"/>
      <c r="I12" s="64"/>
      <c r="J12" s="65">
        <f t="shared" si="0"/>
        <v>245700</v>
      </c>
      <c r="K12" s="65">
        <f t="shared" si="1"/>
        <v>105300</v>
      </c>
      <c r="L12" s="65">
        <f t="shared" si="2"/>
        <v>351000</v>
      </c>
    </row>
    <row r="13" spans="1:12" ht="39.5" thickBot="1" x14ac:dyDescent="0.4">
      <c r="A13" s="61" t="s">
        <v>50</v>
      </c>
      <c r="B13" s="72">
        <v>38463</v>
      </c>
      <c r="C13" s="72">
        <v>16484</v>
      </c>
      <c r="D13" s="65">
        <v>28844</v>
      </c>
      <c r="E13" s="65">
        <v>12362</v>
      </c>
      <c r="F13" s="86">
        <v>45794</v>
      </c>
      <c r="G13" s="86">
        <v>19626</v>
      </c>
      <c r="H13" s="64">
        <v>32500</v>
      </c>
      <c r="I13" s="64">
        <v>17500</v>
      </c>
      <c r="J13" s="65">
        <f t="shared" si="0"/>
        <v>99807</v>
      </c>
      <c r="K13" s="65">
        <f t="shared" si="1"/>
        <v>46346</v>
      </c>
      <c r="L13" s="65">
        <f t="shared" si="2"/>
        <v>146153</v>
      </c>
    </row>
    <row r="14" spans="1:12" s="7" customFormat="1" ht="26.5" thickBot="1" x14ac:dyDescent="0.4">
      <c r="A14" s="62" t="s">
        <v>51</v>
      </c>
      <c r="B14" s="74">
        <f t="shared" ref="B14:C14" si="3">SUM(B7:B13)</f>
        <v>392523</v>
      </c>
      <c r="C14" s="74">
        <f t="shared" si="3"/>
        <v>168224</v>
      </c>
      <c r="D14" s="68">
        <v>457944</v>
      </c>
      <c r="E14" s="68">
        <f>SUM(E7:E13)</f>
        <v>196262</v>
      </c>
      <c r="F14" s="68">
        <f>SUM(F7:F13)</f>
        <v>457944</v>
      </c>
      <c r="G14" s="68">
        <f>SUM(G7:G13)</f>
        <v>196262</v>
      </c>
      <c r="H14" s="70">
        <v>182243</v>
      </c>
      <c r="I14" s="70">
        <v>98131</v>
      </c>
      <c r="J14" s="71">
        <f t="shared" si="0"/>
        <v>1032710</v>
      </c>
      <c r="K14" s="71">
        <f t="shared" si="1"/>
        <v>462617</v>
      </c>
      <c r="L14" s="71">
        <f t="shared" si="2"/>
        <v>1495327</v>
      </c>
    </row>
    <row r="15" spans="1:12" ht="26" x14ac:dyDescent="0.35">
      <c r="A15" s="61" t="s">
        <v>52</v>
      </c>
      <c r="B15" s="75">
        <v>27477</v>
      </c>
      <c r="C15" s="76">
        <v>11776</v>
      </c>
      <c r="D15" s="66">
        <v>32056</v>
      </c>
      <c r="E15" s="65">
        <v>13738</v>
      </c>
      <c r="F15" s="65">
        <f>+D15</f>
        <v>32056</v>
      </c>
      <c r="G15" s="65">
        <f>+E15</f>
        <v>13738</v>
      </c>
      <c r="H15" s="64">
        <v>12757</v>
      </c>
      <c r="I15" s="64">
        <v>6869</v>
      </c>
      <c r="J15" s="65">
        <f t="shared" si="0"/>
        <v>72290</v>
      </c>
      <c r="K15" s="65">
        <f t="shared" si="1"/>
        <v>32383</v>
      </c>
      <c r="L15" s="65">
        <f t="shared" si="2"/>
        <v>104673</v>
      </c>
    </row>
    <row r="16" spans="1:12" s="7" customFormat="1" ht="15" thickBot="1" x14ac:dyDescent="0.4">
      <c r="A16" s="62" t="s">
        <v>41</v>
      </c>
      <c r="B16" s="77">
        <f t="shared" ref="B16:C16" si="4">B14+B15</f>
        <v>420000</v>
      </c>
      <c r="C16" s="77">
        <f t="shared" si="4"/>
        <v>180000</v>
      </c>
      <c r="D16" s="68">
        <f t="shared" ref="D16:E16" si="5">D14+D15</f>
        <v>490000</v>
      </c>
      <c r="E16" s="68">
        <f t="shared" si="5"/>
        <v>210000</v>
      </c>
      <c r="F16" s="68">
        <f>SUM(F14:F15)</f>
        <v>490000</v>
      </c>
      <c r="G16" s="68">
        <f>SUM(G14:G15)</f>
        <v>210000</v>
      </c>
      <c r="H16" s="69">
        <v>195000</v>
      </c>
      <c r="I16" s="69">
        <v>105000</v>
      </c>
      <c r="J16" s="71">
        <f t="shared" si="0"/>
        <v>1105000</v>
      </c>
      <c r="K16" s="71">
        <f t="shared" si="1"/>
        <v>495000</v>
      </c>
      <c r="L16" s="71">
        <f t="shared" si="2"/>
        <v>1600000</v>
      </c>
    </row>
    <row r="17" spans="2:12" x14ac:dyDescent="0.35">
      <c r="L17" s="24"/>
    </row>
    <row r="18" spans="2:12" x14ac:dyDescent="0.35">
      <c r="B18" s="24"/>
    </row>
  </sheetData>
  <mergeCells count="6">
    <mergeCell ref="H5:I5"/>
    <mergeCell ref="L5:L6"/>
    <mergeCell ref="A5:A6"/>
    <mergeCell ref="D5:E5"/>
    <mergeCell ref="B5:C5"/>
    <mergeCell ref="F5:G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Administrator</cp:lastModifiedBy>
  <cp:lastPrinted>2017-12-11T22:51:21Z</cp:lastPrinted>
  <dcterms:created xsi:type="dcterms:W3CDTF">2017-11-15T21:17:43Z</dcterms:created>
  <dcterms:modified xsi:type="dcterms:W3CDTF">2018-11-09T11:26:26Z</dcterms:modified>
</cp:coreProperties>
</file>