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T_PROVIDER\Documents\00. Hanitriniony RASON\00. PBF 2020\00. PRODOC\12. RAPPORT FINANCIER\Rapport financier 1er Semetre PBF\03. REAP (OK)\"/>
    </mc:Choice>
  </mc:AlternateContent>
  <bookViews>
    <workbookView xWindow="0" yWindow="0" windowWidth="16815" windowHeight="7755" activeTab="1"/>
  </bookViews>
  <sheets>
    <sheet name="1) RF - Par produits" sheetId="8" r:id="rId1"/>
    <sheet name="2) RF - Par catégories budgétai"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80" i="8" l="1"/>
  <c r="C180" i="8"/>
  <c r="F184" i="8" l="1"/>
  <c r="G14" i="7" l="1"/>
  <c r="C177" i="8" l="1"/>
  <c r="C176" i="8"/>
  <c r="D179" i="8" l="1"/>
  <c r="D172" i="8"/>
  <c r="D142" i="8"/>
  <c r="D130" i="8"/>
  <c r="D120" i="8"/>
  <c r="D110" i="8"/>
  <c r="D100" i="8"/>
  <c r="D88" i="8"/>
  <c r="D78" i="8"/>
  <c r="D68" i="8"/>
  <c r="F16" i="8"/>
  <c r="D16" i="8"/>
  <c r="D26" i="8"/>
  <c r="F46" i="8"/>
  <c r="D46" i="8"/>
  <c r="D58" i="8"/>
  <c r="E177" i="8"/>
  <c r="E179" i="8" s="1"/>
  <c r="F172" i="8"/>
  <c r="E172" i="8"/>
  <c r="C172" i="8"/>
  <c r="F162" i="8"/>
  <c r="E162" i="8"/>
  <c r="C162" i="8"/>
  <c r="F152" i="8"/>
  <c r="E152" i="8"/>
  <c r="C152" i="8"/>
  <c r="F142" i="8"/>
  <c r="E142" i="8"/>
  <c r="C142" i="8"/>
  <c r="F130" i="8"/>
  <c r="E130" i="8"/>
  <c r="C130" i="8"/>
  <c r="F120" i="8"/>
  <c r="E120" i="8"/>
  <c r="C120" i="8"/>
  <c r="F110" i="8"/>
  <c r="E110" i="8"/>
  <c r="C110" i="8"/>
  <c r="F100" i="8"/>
  <c r="E100" i="8"/>
  <c r="C100" i="8"/>
  <c r="F88" i="8"/>
  <c r="E88" i="8"/>
  <c r="C88" i="8"/>
  <c r="F78" i="8"/>
  <c r="E78" i="8"/>
  <c r="C78" i="8"/>
  <c r="F68" i="8"/>
  <c r="E68" i="8"/>
  <c r="C68" i="8"/>
  <c r="F58" i="8"/>
  <c r="E58" i="8"/>
  <c r="C58" i="8"/>
  <c r="E46" i="8"/>
  <c r="C46" i="8"/>
  <c r="F36" i="8"/>
  <c r="E36" i="8"/>
  <c r="C36" i="8"/>
  <c r="F26" i="8"/>
  <c r="E26" i="8"/>
  <c r="C26" i="8"/>
  <c r="E16" i="8"/>
  <c r="C16" i="8"/>
  <c r="E180" i="8" l="1"/>
  <c r="C179" i="8"/>
  <c r="D182" i="8" l="1"/>
  <c r="D184" i="8" s="1"/>
  <c r="E182" i="8"/>
  <c r="E184" i="8"/>
  <c r="C182" i="8"/>
  <c r="C184" i="8"/>
  <c r="F6" i="7"/>
  <c r="F7" i="7" l="1"/>
  <c r="F8" i="7"/>
  <c r="F9" i="7"/>
  <c r="F10" i="7"/>
  <c r="F11" i="7"/>
  <c r="F12" i="7"/>
  <c r="E13" i="7"/>
  <c r="E15" i="7" s="1"/>
  <c r="F14" i="7"/>
  <c r="G6" i="7" l="1"/>
  <c r="D13" i="7" l="1"/>
  <c r="C13" i="7"/>
  <c r="C15" i="7" s="1"/>
  <c r="B13" i="7"/>
  <c r="B15" i="7" s="1"/>
  <c r="G12" i="7"/>
  <c r="G11" i="7"/>
  <c r="G10" i="7"/>
  <c r="G9" i="7"/>
  <c r="G8" i="7"/>
  <c r="G7" i="7"/>
  <c r="D15" i="7" l="1"/>
  <c r="F15" i="7" s="1"/>
  <c r="F13" i="7"/>
  <c r="G13" i="7"/>
  <c r="G15" i="7" s="1"/>
</calcChain>
</file>

<file path=xl/sharedStrings.xml><?xml version="1.0" encoding="utf-8"?>
<sst xmlns="http://schemas.openxmlformats.org/spreadsheetml/2006/main" count="239" uniqueCount="214">
  <si>
    <t>CATEGORIES</t>
  </si>
  <si>
    <t>TOTAL</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</si>
  <si>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</si>
  <si>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</si>
  <si>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</si>
  <si>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</si>
  <si>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</si>
  <si>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</si>
  <si>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</si>
  <si>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</si>
  <si>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</si>
  <si>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</si>
  <si>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PNUD</t>
  </si>
  <si>
    <t>OIM</t>
  </si>
  <si>
    <t>Budget</t>
  </si>
  <si>
    <t>Dépense</t>
  </si>
  <si>
    <t>Tableau 1 - Budget de projet REAP par categorie de cout de l'ONU</t>
  </si>
  <si>
    <t>Nombre de resultat/ produit</t>
  </si>
  <si>
    <t>Formulation du resultat/ produit/activite</t>
  </si>
  <si>
    <t xml:space="preserve">RESULTAT 1: </t>
  </si>
  <si>
    <t>Les femmes interviennent en tant que promotrices de la paix et de la cohésion sociale, dans la prévention et la mitigation des conflits et tensions locales liés aux ressources</t>
  </si>
  <si>
    <t>Produit 1.1:</t>
  </si>
  <si>
    <t>Des comités de femmes sont mis en place et ces comités disposent de capacités et ressources pour agir en promotion de la paix et de la cohésion sociale, et dans la prévention et mitigation des conflits et tensions locales</t>
  </si>
  <si>
    <t>Activite 1.1.1:</t>
  </si>
  <si>
    <t>Mise en place des comites de femmes - Menabe et Androy (sensibilisation et mobilisation communautaire)</t>
  </si>
  <si>
    <t>Activite 1.1.2:</t>
  </si>
  <si>
    <t>Session de renforcement de capacites comites de femmes et accompagnement et suivi continu par OSCs des comites de femmes (reunion regulieres comite, visite de suivi et echange, strategisation - Menabe et Androy</t>
  </si>
  <si>
    <t>Activite 1.1.3:</t>
  </si>
  <si>
    <t>Accompagnement des initiatives de cohesion sociale par les comites de femmes - Menabe et Androy</t>
  </si>
  <si>
    <t>Activite 1.1.4</t>
  </si>
  <si>
    <t>Activite 1.1.5</t>
  </si>
  <si>
    <t>Activite 1.1.6</t>
  </si>
  <si>
    <t>Activite 1.1.7</t>
  </si>
  <si>
    <t>Activite 1.1.8</t>
  </si>
  <si>
    <t>Produit total</t>
  </si>
  <si>
    <t>Produit 1.2:</t>
  </si>
  <si>
    <t>Un programme pilote de préparation, facilitation et accompagnement au retour et à la réinsertion pour les ménages dans l’Androy est mis en place et disponible aux ménages migrants faisant volontairement le choix du retour</t>
  </si>
  <si>
    <t>Activite 1.2.1</t>
  </si>
  <si>
    <t>Atelier de consultation sur le parametrage du dispositif</t>
  </si>
  <si>
    <t>Activite 1.2.2</t>
  </si>
  <si>
    <t>Campagnes de sensibilisation sur le dispositif - Menabe et Androy</t>
  </si>
  <si>
    <t>Activite 1.2.3</t>
  </si>
  <si>
    <t>Mise en oeuvre du programme (pre depart) Menabe et mise en oeuvre du programme (post retour) Androy</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</si>
  <si>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</si>
  <si>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</si>
  <si>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</si>
  <si>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</si>
  <si>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</si>
  <si>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</si>
  <si>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</si>
  <si>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</si>
  <si>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</si>
  <si>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</si>
  <si>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</si>
  <si>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</si>
  <si>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</si>
  <si>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</si>
  <si>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</si>
  <si>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</si>
  <si>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</si>
  <si>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</si>
  <si>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</si>
  <si>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</si>
  <si>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</si>
  <si>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</si>
  <si>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</si>
  <si>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</si>
  <si>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femmes démontrent par l’exemple l’effectivité des activités génératrices de revenus, et de recherche de moyens de subsistance pérennes, rentables et respectueuses des environnements locaux</t>
  </si>
  <si>
    <t>Produit 2.1</t>
  </si>
  <si>
    <t>Un programme pilote de diversification des moyens de subsistance et de génération des revenus respectueux des ressources locales et de l’environnement est accessible aux femmes migrantes et aux femmes des communautés locales dans le Menabe</t>
  </si>
  <si>
    <t>Activite 2.1.1</t>
  </si>
  <si>
    <t>Atelier de restitution et de consultation sur le programme - Menabe</t>
  </si>
  <si>
    <t>Activite 2.1.2</t>
  </si>
  <si>
    <t>Campagnes de sensibilisation sur le programme - Menabe</t>
  </si>
  <si>
    <t>Activite 2.1.3</t>
  </si>
  <si>
    <t>Mise en oeuvre du programme pilote - Menabe</t>
  </si>
  <si>
    <t>Activite 2.1.4</t>
  </si>
  <si>
    <t>Activite 2.1.5</t>
  </si>
  <si>
    <t>Activite 2.1.6</t>
  </si>
  <si>
    <t>Activite 2.1.7</t>
  </si>
  <si>
    <t>Activite 2.1.8</t>
  </si>
  <si>
    <t>Produit 2.2</t>
  </si>
  <si>
    <t>Un programme pilote de diversification des moyens de subsistance et de génération des revenus adaptés aux dégradations environnementales de l’Androy et permettant de stabiliser les populations et réduire le recours a la migration comme stratégie de survie est accessible aux femmes issues de ménages vulnérables</t>
  </si>
  <si>
    <t>Activite 2.2.1</t>
  </si>
  <si>
    <t>Atelier de restitution et de consultation sur le programme - Androy</t>
  </si>
  <si>
    <t>Activite' 2.2.2</t>
  </si>
  <si>
    <t>Campagnes de sensibilisation sur le programme - Androy</t>
  </si>
  <si>
    <t>Activite 2.2.3</t>
  </si>
  <si>
    <t>Mise en oeuvre du programme pilote - Androy</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</si>
  <si>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</si>
  <si>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</si>
  <si>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</si>
  <si>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</si>
  <si>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</si>
  <si>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</si>
  <si>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</si>
  <si>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</si>
  <si>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</si>
  <si>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</si>
  <si>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</si>
  <si>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</si>
  <si>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</si>
  <si>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</si>
  <si>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</si>
  <si>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</si>
  <si>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</si>
  <si>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</si>
  <si>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</si>
  <si>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</si>
  <si>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</si>
  <si>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</si>
  <si>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</si>
  <si>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</si>
  <si>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Les autorités au niveau national et régional disposent des capacités, outils et moyens de répondre proactivement et de manière inclusive aux menaces à la paix et à la cohésion sociale – en portant une attention particulière aux besoins, attentes spécifiques, et solutions innovantes portées par les femmes ainsi qu’a leur autonomisation</t>
  </si>
  <si>
    <t>Produit 3.1</t>
  </si>
  <si>
    <t>Les autorités au niveau régional et central sont sensibilisées aux enjeux complexes et effets des migrations non maitrisées, par rapport à la vulnérabilité des populations et au genre ; et par rapport à la gouvernance du développement durable et inclusif, et à la protection de l’environnement</t>
  </si>
  <si>
    <t>Activite 3.1.1</t>
  </si>
  <si>
    <t>Atelier national de lancement de projet</t>
  </si>
  <si>
    <t>Activite 3.1.2</t>
  </si>
  <si>
    <t>Symposium national de cloture de projet</t>
  </si>
  <si>
    <t>Activite 3.1.3</t>
  </si>
  <si>
    <t>Activite 3.1.4</t>
  </si>
  <si>
    <t>Activite 3.1.5</t>
  </si>
  <si>
    <t>Activite 3.1.6</t>
  </si>
  <si>
    <t>Activite 3.1.7</t>
  </si>
  <si>
    <t>Activite 3.1.8</t>
  </si>
  <si>
    <t>Produit 3.2:</t>
  </si>
  <si>
    <t>Un observatoire des migrations interne est établi des recherches multidisciplinaires portant sur la paix, la cohésion sociale, le genre, le développement durable, et la protection de l’environnement en rapport avec les migrations sont soutenues</t>
  </si>
  <si>
    <t>Activite 3.2.1</t>
  </si>
  <si>
    <t>Mise en place de structure de type observatoire (equipement IT, software, mobilier, logo)</t>
  </si>
  <si>
    <t>Activite 3.2.2</t>
  </si>
  <si>
    <t>Recherches multi-disciplinaires conduites et appuyees (etude de suivi des beneficiaires, etude d'impact, etc)</t>
  </si>
  <si>
    <t>Activite 3.2.3</t>
  </si>
  <si>
    <t>Relais de diffusion</t>
  </si>
  <si>
    <t>Activite 3.2.4</t>
  </si>
  <si>
    <t>Activite 3.2.5</t>
  </si>
  <si>
    <t>Activite 3.2.6</t>
  </si>
  <si>
    <t>Activite 3.2.7</t>
  </si>
  <si>
    <t>Activite 3.2.8</t>
  </si>
  <si>
    <t>Produit 3.3</t>
  </si>
  <si>
    <t>Les régions Androy et Menabe disposent chacune d’une stratégie régionale de gestion des migrations sensibles à la dimension genre élaborées de manière participative et inclusive</t>
  </si>
  <si>
    <t>Activite 3.3.1</t>
  </si>
  <si>
    <t>Atelier de renforcement de capacites - Menabe</t>
  </si>
  <si>
    <t>Activite 3.3.2</t>
  </si>
  <si>
    <t>Atelier de renforcement de capacites - Androy</t>
  </si>
  <si>
    <t>Activite 3.3.3</t>
  </si>
  <si>
    <t>Publication/diffusion/vulgarisation de la strategie - Menabe</t>
  </si>
  <si>
    <t>Activite 3.3.4</t>
  </si>
  <si>
    <t>Publication/diffusion/vulgarisation de la strategie - Androy</t>
  </si>
  <si>
    <t>Activite 3.3.5</t>
  </si>
  <si>
    <t>Activite 3.3.6</t>
  </si>
  <si>
    <t>Activite 3.3.7</t>
  </si>
  <si>
    <t>Activite 3.3.8</t>
  </si>
  <si>
    <t>Produit 3.4</t>
  </si>
  <si>
    <t>Les autorités régionales en Androy et dans le Menabe disposent d’un fonds de soutien pour la réalisation d’investissements en infrastructures communautaires et publiques soutenant la pérennisation des activités du projet et la cohésion sociale dans les zones d’intervention</t>
  </si>
  <si>
    <t>Activite 3.4.1</t>
  </si>
  <si>
    <t>Session participative et inclusive d'identification des besoins d'investissements - Menabe</t>
  </si>
  <si>
    <t>Activite 3.4.2</t>
  </si>
  <si>
    <t>Session participative et inclusive d'identification des besoins d'investissements - Androy</t>
  </si>
  <si>
    <t>Activite 3.4.3</t>
  </si>
  <si>
    <t>Investissement identifies soutenus - Menabe</t>
  </si>
  <si>
    <t>Activite 3.4.4</t>
  </si>
  <si>
    <t>investissement identifies soutenus - Androy</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</si>
  <si>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</si>
  <si>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</si>
  <si>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</si>
  <si>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</si>
  <si>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</si>
  <si>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</si>
  <si>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</si>
  <si>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</si>
  <si>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</si>
  <si>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</si>
  <si>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</si>
  <si>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</si>
  <si>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</si>
  <si>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</si>
  <si>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</si>
  <si>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</si>
  <si>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</si>
  <si>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</si>
  <si>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</si>
  <si>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</si>
  <si>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</si>
  <si>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</si>
  <si>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</si>
  <si>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</si>
  <si>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</si>
  <si>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</si>
  <si>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</si>
  <si>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</si>
  <si>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</si>
  <si>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</si>
  <si>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</si>
  <si>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</si>
  <si>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</si>
  <si>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</si>
  <si>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</si>
  <si>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</si>
  <si>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</si>
  <si>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</si>
  <si>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</si>
  <si>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</si>
  <si>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</si>
  <si>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</si>
  <si>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</si>
  <si>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</si>
  <si>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</si>
  <si>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</si>
  <si>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r>
      <t xml:space="preserve">Etat des dépenses </t>
    </r>
    <r>
      <rPr>
        <b/>
        <sz val="9"/>
        <color rgb="FFFF0000"/>
        <rFont val="Andale WT"/>
      </rPr>
      <t>OIM, PNUD</t>
    </r>
  </si>
  <si>
    <r>
      <rPr>
        <b/>
        <sz val="9"/>
        <color theme="1"/>
        <rFont val="Andale WT"/>
      </rPr>
      <t xml:space="preserve">Projet: </t>
    </r>
    <r>
      <rPr>
        <sz val="9"/>
        <color rgb="FFFF0000"/>
        <rFont val="Andale WT"/>
      </rPr>
      <t>REAP</t>
    </r>
  </si>
  <si>
    <t>Dépenses</t>
  </si>
  <si>
    <t>Coût indirect (7%)</t>
  </si>
  <si>
    <t>COUT TOTAL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</si>
</sst>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s>
  <fonts count="8">
    <font>
      <sz val="11"/>
      <color theme="1"/>
      <name val="Calibri"/>
      <family val="2"/>
      <scheme val="minor"/>
    </font>
    <font>
      <b/>
      <sz val="11"/>
      <color theme="1"/>
      <name val="Calibri"/>
      <family val="2"/>
      <scheme val="minor"/>
    </font>
    <font>
      <sz val="11"/>
      <color theme="1"/>
      <name val="Calibri"/>
      <family val="2"/>
      <scheme val="minor"/>
    </font>
    <font>
      <b/>
      <sz val="9"/>
      <color theme="1"/>
      <name val="Andale WT"/>
    </font>
    <font>
      <b/>
      <sz val="9"/>
      <color rgb="FFFF0000"/>
      <name val="Andale WT"/>
    </font>
    <font>
      <sz val="9"/>
      <color theme="1"/>
      <name val="Andale WT"/>
    </font>
    <font>
      <sz val="9"/>
      <color rgb="FFFF0000"/>
      <name val="Andale WT"/>
    </font>
    <font>
      <sz val="9"/>
      <name val="Andale WT"/>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rgb="FF00B0F0"/>
        <bgColor indexed="64"/>
      </patternFill>
    </fill>
  </fills>
  <borders count="30">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s>
  <cellStyleXfs count="3">
    <xf numFmtId="0" fontId="0" fillId="0" borderId="0"/>
    <xf numFmtId="164" fontId="2" fillId="0" borderId="0" applyFont="0" applyFill="0" applyBorder="0" applyAlignment="0" applyProtection="0"/>
    <xf numFmtId="44" fontId="2" fillId="0" borderId="0" applyFont="0" applyFill="0" applyBorder="0" applyAlignment="0" applyProtection="0"/>
  </cellStyleXfs>
  <cellXfs count="109">
    <xf numFmtId="0" fontId="0" fillId="0" borderId="0" xfId="0"/>
    <xf numFmtId="0" fontId="1" fillId="0" borderId="0" xfId="0" applyFont="1"/>
    <xf numFmtId="0" fontId="3" fillId="0" borderId="0" xfId="0" applyFont="1" applyAlignment="1">
      <alignment horizontal="left"/>
    </xf>
    <xf numFmtId="0" fontId="5" fillId="0" borderId="0" xfId="0" applyFont="1"/>
    <xf numFmtId="0" fontId="5" fillId="0" borderId="0" xfId="0" applyFont="1" applyAlignment="1">
      <alignment horizontal="left"/>
    </xf>
    <xf numFmtId="0" fontId="3" fillId="7" borderId="7" xfId="0" applyFont="1" applyFill="1" applyBorder="1" applyAlignment="1" applyProtection="1">
      <alignment horizontal="center" vertical="center" wrapText="1"/>
    </xf>
    <xf numFmtId="0" fontId="5" fillId="0" borderId="0" xfId="0" applyFont="1" applyBorder="1" applyAlignment="1">
      <alignment wrapText="1"/>
    </xf>
    <xf numFmtId="0" fontId="5" fillId="0" borderId="7" xfId="0" applyFont="1" applyBorder="1" applyAlignment="1" applyProtection="1">
      <alignment horizontal="left" vertical="top" wrapText="1"/>
      <protection locked="0"/>
    </xf>
    <xf numFmtId="166" fontId="5" fillId="0" borderId="7" xfId="2" applyNumberFormat="1" applyFont="1" applyBorder="1" applyAlignment="1" applyProtection="1">
      <alignment horizontal="center" vertical="center" wrapText="1"/>
      <protection locked="0"/>
    </xf>
    <xf numFmtId="166" fontId="5" fillId="6" borderId="7" xfId="2" applyNumberFormat="1" applyFont="1" applyFill="1" applyBorder="1" applyAlignment="1" applyProtection="1">
      <alignment horizontal="center" vertical="center" wrapText="1"/>
      <protection locked="0"/>
    </xf>
    <xf numFmtId="0" fontId="5" fillId="0" borderId="0" xfId="0" applyFont="1" applyFill="1" applyBorder="1" applyAlignment="1">
      <alignment wrapText="1"/>
    </xf>
    <xf numFmtId="0" fontId="3" fillId="7" borderId="7" xfId="0" applyFont="1" applyFill="1" applyBorder="1" applyAlignment="1" applyProtection="1">
      <alignment vertical="center" wrapText="1"/>
    </xf>
    <xf numFmtId="166" fontId="3" fillId="7" borderId="7" xfId="2" applyNumberFormat="1" applyFont="1" applyFill="1" applyBorder="1" applyAlignment="1" applyProtection="1">
      <alignment horizontal="center" vertical="center" wrapText="1"/>
    </xf>
    <xf numFmtId="166" fontId="3" fillId="7" borderId="8" xfId="2" applyNumberFormat="1" applyFont="1" applyFill="1" applyBorder="1" applyAlignment="1" applyProtection="1">
      <alignment horizontal="center" vertical="center" wrapText="1"/>
    </xf>
    <xf numFmtId="0" fontId="5" fillId="6" borderId="0" xfId="0" applyFont="1" applyFill="1" applyBorder="1" applyAlignment="1">
      <alignment wrapText="1"/>
    </xf>
    <xf numFmtId="0" fontId="5" fillId="6" borderId="0" xfId="0" applyFont="1" applyFill="1" applyBorder="1" applyAlignment="1" applyProtection="1">
      <alignment vertical="center" wrapText="1"/>
      <protection locked="0"/>
    </xf>
    <xf numFmtId="0" fontId="5" fillId="6" borderId="0" xfId="0" applyFont="1" applyFill="1" applyBorder="1" applyAlignment="1" applyProtection="1">
      <alignment horizontal="left" vertical="top" wrapText="1"/>
      <protection locked="0"/>
    </xf>
    <xf numFmtId="44" fontId="5" fillId="6" borderId="0" xfId="2" applyFont="1" applyFill="1" applyBorder="1" applyAlignment="1" applyProtection="1">
      <alignment horizontal="center" vertical="center" wrapText="1"/>
      <protection locked="0"/>
    </xf>
    <xf numFmtId="0" fontId="3" fillId="6" borderId="0" xfId="0" applyFont="1" applyFill="1" applyBorder="1" applyAlignment="1" applyProtection="1">
      <alignment vertical="center" wrapText="1"/>
    </xf>
    <xf numFmtId="44" fontId="5" fillId="6" borderId="0" xfId="2" applyFont="1" applyFill="1" applyBorder="1" applyAlignment="1" applyProtection="1">
      <alignment vertical="center" wrapText="1"/>
      <protection locked="0"/>
    </xf>
    <xf numFmtId="0" fontId="7" fillId="6" borderId="9" xfId="0" applyFont="1" applyFill="1" applyBorder="1" applyAlignment="1" applyProtection="1">
      <alignment horizontal="left"/>
      <protection locked="0"/>
    </xf>
    <xf numFmtId="0" fontId="5" fillId="6" borderId="7" xfId="0" applyFont="1" applyFill="1" applyBorder="1" applyAlignment="1" applyProtection="1">
      <alignment vertical="center" wrapText="1"/>
      <protection locked="0"/>
    </xf>
    <xf numFmtId="0" fontId="5" fillId="6" borderId="10" xfId="0" applyFont="1" applyFill="1" applyBorder="1" applyAlignment="1" applyProtection="1">
      <alignment vertical="center" wrapText="1"/>
      <protection locked="0"/>
    </xf>
    <xf numFmtId="0" fontId="3" fillId="7" borderId="9" xfId="0" applyFont="1" applyFill="1" applyBorder="1" applyAlignment="1" applyProtection="1">
      <alignment vertical="center" wrapText="1"/>
    </xf>
    <xf numFmtId="166" fontId="5" fillId="6" borderId="7" xfId="2" applyNumberFormat="1" applyFont="1" applyFill="1" applyBorder="1" applyAlignment="1" applyProtection="1">
      <alignment vertical="center" wrapText="1"/>
      <protection locked="0"/>
    </xf>
    <xf numFmtId="43" fontId="5" fillId="0" borderId="0" xfId="0" applyNumberFormat="1" applyFont="1" applyBorder="1" applyAlignment="1">
      <alignment wrapText="1"/>
    </xf>
    <xf numFmtId="0" fontId="3" fillId="0" borderId="0" xfId="0" applyFont="1" applyFill="1" applyBorder="1" applyAlignment="1">
      <alignment horizontal="center" vertical="center" wrapText="1"/>
    </xf>
    <xf numFmtId="0" fontId="3" fillId="10" borderId="11" xfId="0" applyFont="1" applyFill="1" applyBorder="1" applyAlignment="1" applyProtection="1">
      <alignment vertical="center" wrapText="1"/>
    </xf>
    <xf numFmtId="166" fontId="5" fillId="10" borderId="12" xfId="2" applyNumberFormat="1" applyFont="1" applyFill="1" applyBorder="1" applyAlignment="1" applyProtection="1">
      <alignment vertical="center" wrapText="1"/>
      <protection locked="0"/>
    </xf>
    <xf numFmtId="166" fontId="5" fillId="10" borderId="13" xfId="2" applyNumberFormat="1" applyFont="1" applyFill="1" applyBorder="1" applyAlignment="1" applyProtection="1">
      <alignment vertical="center" wrapText="1"/>
      <protection locked="0"/>
    </xf>
    <xf numFmtId="166" fontId="3" fillId="7" borderId="7" xfId="2" applyNumberFormat="1" applyFont="1" applyFill="1" applyBorder="1" applyAlignment="1" applyProtection="1">
      <alignment vertical="center" wrapText="1"/>
      <protection locked="0"/>
    </xf>
    <xf numFmtId="0" fontId="0" fillId="0" borderId="0" xfId="0" applyFont="1"/>
    <xf numFmtId="165" fontId="0" fillId="0" borderId="0" xfId="0" applyNumberFormat="1" applyFont="1"/>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0" fillId="0" borderId="1" xfId="1" applyNumberFormat="1" applyFont="1" applyBorder="1" applyAlignment="1">
      <alignment horizontal="right" vertical="center"/>
    </xf>
    <xf numFmtId="165" fontId="1" fillId="4" borderId="4" xfId="1" applyNumberFormat="1" applyFont="1" applyFill="1" applyBorder="1" applyAlignment="1">
      <alignment horizontal="center" vertical="center" wrapText="1"/>
    </xf>
    <xf numFmtId="165" fontId="1" fillId="4" borderId="1" xfId="1" applyNumberFormat="1" applyFont="1" applyFill="1" applyBorder="1" applyAlignment="1">
      <alignment horizontal="center" vertical="center" wrapText="1"/>
    </xf>
    <xf numFmtId="165" fontId="0" fillId="0" borderId="4"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165" fontId="1" fillId="4" borderId="5" xfId="1" applyNumberFormat="1" applyFont="1" applyFill="1" applyBorder="1" applyAlignment="1">
      <alignment horizontal="center" vertical="center" wrapText="1"/>
    </xf>
    <xf numFmtId="165" fontId="1" fillId="9" borderId="6" xfId="1" applyNumberFormat="1" applyFont="1" applyFill="1" applyBorder="1" applyAlignment="1">
      <alignment horizontal="center" vertical="center" wrapText="1"/>
    </xf>
    <xf numFmtId="165" fontId="1" fillId="5" borderId="1" xfId="0" applyNumberFormat="1" applyFont="1" applyFill="1" applyBorder="1" applyAlignment="1">
      <alignment horizontal="right" vertical="center" wrapText="1"/>
    </xf>
    <xf numFmtId="165" fontId="0" fillId="0" borderId="1" xfId="0" applyNumberFormat="1" applyFont="1" applyBorder="1" applyAlignment="1">
      <alignment horizontal="right" vertical="center" wrapText="1"/>
    </xf>
    <xf numFmtId="0" fontId="0" fillId="0" borderId="15" xfId="0" applyFont="1" applyBorder="1" applyAlignment="1">
      <alignment vertical="center" wrapText="1"/>
    </xf>
    <xf numFmtId="0" fontId="1" fillId="4" borderId="15" xfId="0" applyFont="1" applyFill="1" applyBorder="1" applyAlignment="1">
      <alignment vertical="center" wrapText="1"/>
    </xf>
    <xf numFmtId="0" fontId="1" fillId="4" borderId="16" xfId="0" applyFont="1" applyFill="1" applyBorder="1" applyAlignment="1">
      <alignment vertical="center" wrapText="1"/>
    </xf>
    <xf numFmtId="165" fontId="0" fillId="0" borderId="10" xfId="1" applyNumberFormat="1" applyFont="1" applyBorder="1" applyAlignment="1">
      <alignment horizontal="right" vertical="center"/>
    </xf>
    <xf numFmtId="165" fontId="0" fillId="0" borderId="4" xfId="1" applyNumberFormat="1" applyFont="1" applyBorder="1" applyAlignment="1">
      <alignment horizontal="right" vertical="center"/>
    </xf>
    <xf numFmtId="0" fontId="1" fillId="2" borderId="10" xfId="0" applyFont="1" applyFill="1" applyBorder="1" applyAlignment="1">
      <alignment horizontal="center" vertical="center" wrapText="1"/>
    </xf>
    <xf numFmtId="165" fontId="1" fillId="5" borderId="10" xfId="0" applyNumberFormat="1" applyFont="1" applyFill="1" applyBorder="1" applyAlignment="1">
      <alignment horizontal="right" vertical="center" wrapText="1"/>
    </xf>
    <xf numFmtId="165" fontId="0" fillId="0" borderId="10" xfId="0" applyNumberFormat="1" applyFont="1" applyBorder="1" applyAlignment="1">
      <alignment horizontal="right" vertical="center" wrapText="1"/>
    </xf>
    <xf numFmtId="165" fontId="1" fillId="4" borderId="18" xfId="0" applyNumberFormat="1" applyFont="1" applyFill="1" applyBorder="1" applyAlignment="1">
      <alignment horizontal="right" vertical="center" wrapText="1"/>
    </xf>
    <xf numFmtId="166" fontId="3" fillId="10" borderId="12" xfId="2" applyNumberFormat="1" applyFont="1" applyFill="1" applyBorder="1" applyAlignment="1" applyProtection="1">
      <alignment vertical="center" wrapText="1"/>
      <protection locked="0"/>
    </xf>
    <xf numFmtId="166" fontId="3" fillId="10" borderId="13" xfId="2" applyNumberFormat="1" applyFont="1" applyFill="1" applyBorder="1" applyAlignment="1" applyProtection="1">
      <alignment vertical="center" wrapText="1"/>
      <protection locked="0"/>
    </xf>
    <xf numFmtId="0" fontId="5" fillId="6" borderId="7" xfId="0" applyFont="1" applyFill="1" applyBorder="1" applyAlignment="1" applyProtection="1">
      <alignment horizontal="left" vertical="top" wrapText="1"/>
      <protection locked="0"/>
    </xf>
    <xf numFmtId="0" fontId="3" fillId="6" borderId="7"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3" fillId="6" borderId="7" xfId="0" applyNumberFormat="1" applyFont="1" applyFill="1" applyBorder="1" applyAlignment="1" applyProtection="1">
      <alignment horizontal="left" vertical="top" wrapText="1"/>
      <protection locked="0"/>
    </xf>
    <xf numFmtId="0" fontId="0" fillId="0" borderId="9" xfId="0" applyBorder="1" applyAlignment="1">
      <alignment horizontal="center" vertical="center" wrapText="1"/>
    </xf>
    <xf numFmtId="49" fontId="3" fillId="6" borderId="7" xfId="0" applyNumberFormat="1" applyFont="1" applyFill="1" applyBorder="1" applyAlignment="1" applyProtection="1">
      <alignment horizontal="left" vertical="top" wrapText="1"/>
      <protection locked="0"/>
    </xf>
    <xf numFmtId="49" fontId="5" fillId="6" borderId="7" xfId="0" applyNumberFormat="1" applyFont="1" applyFill="1" applyBorder="1" applyAlignment="1" applyProtection="1">
      <alignment horizontal="left" vertical="top" wrapText="1"/>
      <protection locked="0"/>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7" borderId="2" xfId="0" applyFont="1" applyFill="1" applyBorder="1" applyAlignment="1" applyProtection="1">
      <alignment vertical="center" wrapText="1"/>
    </xf>
    <xf numFmtId="0" fontId="5" fillId="6" borderId="19" xfId="0" applyFont="1" applyFill="1" applyBorder="1" applyAlignment="1" applyProtection="1">
      <alignment vertical="center" wrapText="1"/>
      <protection locked="0"/>
    </xf>
    <xf numFmtId="166" fontId="5" fillId="6" borderId="19" xfId="2" applyNumberFormat="1" applyFont="1" applyFill="1" applyBorder="1" applyAlignment="1" applyProtection="1">
      <alignment vertical="center" wrapText="1"/>
      <protection locked="0"/>
    </xf>
    <xf numFmtId="166" fontId="5" fillId="6" borderId="3" xfId="2" applyNumberFormat="1" applyFont="1" applyFill="1" applyBorder="1" applyAlignment="1" applyProtection="1">
      <alignment vertical="center" wrapText="1"/>
      <protection locked="0"/>
    </xf>
    <xf numFmtId="0" fontId="3" fillId="7" borderId="4" xfId="0" applyFont="1" applyFill="1" applyBorder="1" applyAlignment="1" applyProtection="1">
      <alignment vertical="center" wrapText="1"/>
    </xf>
    <xf numFmtId="166" fontId="5" fillId="6" borderId="1" xfId="2" applyNumberFormat="1" applyFont="1" applyFill="1" applyBorder="1" applyAlignment="1" applyProtection="1">
      <alignment vertical="center" wrapText="1"/>
      <protection locked="0"/>
    </xf>
    <xf numFmtId="0" fontId="3" fillId="7" borderId="20" xfId="0" applyFont="1" applyFill="1" applyBorder="1" applyAlignment="1" applyProtection="1">
      <alignment vertical="center" wrapText="1"/>
    </xf>
    <xf numFmtId="0" fontId="5" fillId="6" borderId="21" xfId="0" applyFont="1" applyFill="1" applyBorder="1" applyAlignment="1" applyProtection="1">
      <alignment vertical="center" wrapText="1"/>
      <protection locked="0"/>
    </xf>
    <xf numFmtId="166" fontId="5" fillId="6" borderId="21" xfId="2" applyNumberFormat="1" applyFont="1" applyFill="1" applyBorder="1" applyAlignment="1" applyProtection="1">
      <alignment vertical="center" wrapText="1"/>
      <protection locked="0"/>
    </xf>
    <xf numFmtId="166" fontId="5" fillId="6" borderId="6" xfId="2" applyNumberFormat="1"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166" fontId="3" fillId="7" borderId="12" xfId="2" applyNumberFormat="1" applyFont="1" applyFill="1" applyBorder="1" applyAlignment="1" applyProtection="1">
      <alignment horizontal="center" vertical="center" wrapText="1"/>
    </xf>
    <xf numFmtId="166" fontId="3" fillId="7" borderId="13" xfId="2" applyNumberFormat="1" applyFont="1" applyFill="1" applyBorder="1" applyAlignment="1" applyProtection="1">
      <alignment horizontal="center" vertical="center" wrapText="1"/>
    </xf>
    <xf numFmtId="166" fontId="3" fillId="7" borderId="9" xfId="2" applyNumberFormat="1"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7" borderId="23"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xf>
    <xf numFmtId="0" fontId="0" fillId="0" borderId="26" xfId="0" applyBorder="1" applyAlignment="1">
      <alignment horizontal="center" vertical="center" wrapText="1"/>
    </xf>
    <xf numFmtId="0" fontId="3" fillId="7" borderId="1" xfId="0" applyFont="1" applyFill="1" applyBorder="1" applyAlignment="1" applyProtection="1">
      <alignment horizontal="center" vertical="center" wrapText="1"/>
    </xf>
    <xf numFmtId="0" fontId="3" fillId="8" borderId="4" xfId="0" applyFont="1" applyFill="1" applyBorder="1" applyAlignment="1" applyProtection="1">
      <alignment vertical="center" wrapText="1"/>
    </xf>
    <xf numFmtId="49" fontId="3" fillId="6" borderId="1" xfId="0" applyNumberFormat="1" applyFont="1" applyFill="1" applyBorder="1" applyAlignment="1" applyProtection="1">
      <alignment horizontal="left" vertical="top" wrapText="1"/>
      <protection locked="0"/>
    </xf>
    <xf numFmtId="49" fontId="5" fillId="6" borderId="1" xfId="0" applyNumberFormat="1" applyFont="1" applyFill="1" applyBorder="1" applyAlignment="1" applyProtection="1">
      <alignment horizontal="left" vertical="top" wrapText="1"/>
      <protection locked="0"/>
    </xf>
    <xf numFmtId="0" fontId="5" fillId="8" borderId="4" xfId="0" applyFont="1" applyFill="1" applyBorder="1" applyAlignment="1" applyProtection="1">
      <alignment vertical="center" wrapText="1"/>
    </xf>
    <xf numFmtId="166" fontId="5" fillId="0" borderId="1" xfId="2" applyNumberFormat="1" applyFont="1" applyBorder="1" applyAlignment="1" applyProtection="1">
      <alignment horizontal="center" vertical="center" wrapText="1"/>
      <protection locked="0"/>
    </xf>
    <xf numFmtId="166" fontId="5" fillId="6" borderId="1" xfId="2" applyNumberFormat="1" applyFont="1" applyFill="1" applyBorder="1" applyAlignment="1" applyProtection="1">
      <alignment horizontal="center" vertical="center" wrapText="1"/>
      <protection locked="0"/>
    </xf>
    <xf numFmtId="0" fontId="5" fillId="0" borderId="27" xfId="0" applyFont="1" applyBorder="1" applyAlignment="1">
      <alignment wrapText="1"/>
    </xf>
    <xf numFmtId="166" fontId="3" fillId="7" borderId="1" xfId="2" applyNumberFormat="1" applyFont="1" applyFill="1" applyBorder="1" applyAlignment="1" applyProtection="1">
      <alignment horizontal="center" vertical="center" wrapText="1"/>
    </xf>
    <xf numFmtId="0" fontId="5" fillId="6" borderId="1" xfId="0" applyFont="1" applyFill="1" applyBorder="1" applyAlignment="1" applyProtection="1">
      <alignment horizontal="left" vertical="top" wrapText="1"/>
      <protection locked="0"/>
    </xf>
    <xf numFmtId="166" fontId="3" fillId="7" borderId="28" xfId="2" applyNumberFormat="1" applyFont="1" applyFill="1" applyBorder="1" applyAlignment="1" applyProtection="1">
      <alignment horizontal="center" vertical="center" wrapText="1"/>
    </xf>
    <xf numFmtId="0" fontId="5" fillId="6" borderId="27" xfId="0" applyFont="1" applyFill="1" applyBorder="1" applyAlignment="1" applyProtection="1">
      <alignment vertical="center" wrapText="1"/>
      <protection locked="0"/>
    </xf>
    <xf numFmtId="44" fontId="5" fillId="6" borderId="29" xfId="2" applyFont="1" applyFill="1" applyBorder="1" applyAlignment="1" applyProtection="1">
      <alignment horizontal="center" vertical="center" wrapText="1"/>
      <protection locked="0"/>
    </xf>
    <xf numFmtId="0" fontId="3" fillId="6" borderId="1" xfId="0" applyNumberFormat="1" applyFont="1" applyFill="1" applyBorder="1" applyAlignment="1" applyProtection="1">
      <alignment horizontal="left" vertical="top" wrapText="1"/>
      <protection locked="0"/>
    </xf>
    <xf numFmtId="0" fontId="3" fillId="6" borderId="27" xfId="0" applyFont="1" applyFill="1" applyBorder="1" applyAlignment="1" applyProtection="1">
      <alignment vertical="center" wrapText="1"/>
    </xf>
    <xf numFmtId="44" fontId="5" fillId="6" borderId="29" xfId="2" applyFont="1" applyFill="1" applyBorder="1" applyAlignment="1" applyProtection="1">
      <alignment vertical="center" wrapText="1"/>
      <protection locked="0"/>
    </xf>
    <xf numFmtId="0" fontId="3" fillId="6" borderId="1" xfId="0" applyFont="1" applyFill="1" applyBorder="1" applyAlignment="1" applyProtection="1">
      <alignment horizontal="left" vertical="top" wrapText="1"/>
      <protection locked="0"/>
    </xf>
    <xf numFmtId="0" fontId="3" fillId="6" borderId="4" xfId="0" applyFont="1" applyFill="1" applyBorder="1" applyAlignment="1" applyProtection="1">
      <alignment vertical="center" wrapText="1"/>
    </xf>
    <xf numFmtId="0" fontId="5" fillId="8" borderId="5" xfId="0" applyFont="1" applyFill="1" applyBorder="1" applyAlignment="1" applyProtection="1">
      <alignment vertical="center" wrapText="1"/>
    </xf>
    <xf numFmtId="0" fontId="5" fillId="6" borderId="21" xfId="0" applyFont="1" applyFill="1" applyBorder="1" applyAlignment="1" applyProtection="1">
      <alignment horizontal="left" vertical="top" wrapText="1"/>
      <protection locked="0"/>
    </xf>
    <xf numFmtId="166" fontId="5" fillId="6" borderId="21" xfId="2" applyNumberFormat="1" applyFont="1" applyFill="1" applyBorder="1" applyAlignment="1" applyProtection="1">
      <alignment horizontal="center" vertical="center" wrapText="1"/>
      <protection locked="0"/>
    </xf>
    <xf numFmtId="166" fontId="5" fillId="6" borderId="6" xfId="2"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zoomScaleNormal="100" workbookViewId="0">
      <selection activeCell="B9" sqref="B9"/>
    </sheetView>
  </sheetViews>
  <sheetFormatPr defaultColWidth="9.140625" defaultRowHeight="12"/>
  <cols>
    <col min="1" max="1" width="30.7109375" style="6" customWidth="1"/>
    <col min="2" max="2" width="43.28515625" style="6" customWidth="1"/>
    <col min="3" max="7" width="17.42578125" style="6" customWidth="1"/>
    <col min="8" max="8" width="25.140625" style="6" customWidth="1"/>
    <col min="9" max="16384" width="9.140625" style="6"/>
  </cols>
  <sheetData>
    <row r="1" spans="1:6" s="3" customFormat="1">
      <c r="A1" s="2" t="s">
        <v>209</v>
      </c>
    </row>
    <row r="2" spans="1:6" s="3" customFormat="1">
      <c r="A2" s="4" t="s">
        <v>210</v>
      </c>
    </row>
    <row r="3" spans="1:6" s="3" customFormat="1" ht="12.75" thickBot="1"/>
    <row r="4" spans="1:6">
      <c r="A4" s="81" t="s">
        <v>17</v>
      </c>
      <c r="B4" s="82" t="s">
        <v>18</v>
      </c>
      <c r="C4" s="83" t="s">
        <v>13</v>
      </c>
      <c r="D4" s="84"/>
      <c r="E4" s="83" t="s">
        <v>12</v>
      </c>
      <c r="F4" s="85"/>
    </row>
    <row r="5" spans="1:6" ht="18.75" customHeight="1">
      <c r="A5" s="86"/>
      <c r="B5" s="59"/>
      <c r="C5" s="5" t="s">
        <v>14</v>
      </c>
      <c r="D5" s="5" t="s">
        <v>211</v>
      </c>
      <c r="E5" s="5" t="s">
        <v>14</v>
      </c>
      <c r="F5" s="87" t="s">
        <v>211</v>
      </c>
    </row>
    <row r="6" spans="1:6" ht="27.75" customHeight="1">
      <c r="A6" s="88" t="s">
        <v>19</v>
      </c>
      <c r="B6" s="60" t="s">
        <v>20</v>
      </c>
      <c r="C6" s="60"/>
      <c r="D6" s="60"/>
      <c r="E6" s="60"/>
      <c r="F6" s="89"/>
    </row>
    <row r="7" spans="1:6" ht="29.25" customHeight="1">
      <c r="A7" s="88" t="s">
        <v>21</v>
      </c>
      <c r="B7" s="61" t="s">
        <v>22</v>
      </c>
      <c r="C7" s="61"/>
      <c r="D7" s="61"/>
      <c r="E7" s="61"/>
      <c r="F7" s="90"/>
    </row>
    <row r="8" spans="1:6" ht="39.75" customHeight="1">
      <c r="A8" s="91" t="s">
        <v>23</v>
      </c>
      <c r="B8" s="7" t="s">
        <v>24</v>
      </c>
      <c r="C8" s="8">
        <v>5000</v>
      </c>
      <c r="D8" s="8"/>
      <c r="E8" s="8">
        <v>5000</v>
      </c>
      <c r="F8" s="92"/>
    </row>
    <row r="9" spans="1:6" ht="60">
      <c r="A9" s="91" t="s">
        <v>25</v>
      </c>
      <c r="B9" s="7" t="s">
        <v>26</v>
      </c>
      <c r="C9" s="8">
        <v>40000</v>
      </c>
      <c r="D9" s="8"/>
      <c r="E9" s="8">
        <v>40000</v>
      </c>
      <c r="F9" s="92"/>
    </row>
    <row r="10" spans="1:6" ht="30" customHeight="1">
      <c r="A10" s="91" t="s">
        <v>27</v>
      </c>
      <c r="B10" s="7" t="s">
        <v>28</v>
      </c>
      <c r="C10" s="8">
        <v>60000</v>
      </c>
      <c r="D10" s="8"/>
      <c r="E10" s="8">
        <v>60000</v>
      </c>
      <c r="F10" s="92"/>
    </row>
    <row r="11" spans="1:6">
      <c r="A11" s="91" t="s">
        <v>29</v>
      </c>
      <c r="B11" s="7"/>
      <c r="C11" s="8"/>
      <c r="D11" s="8"/>
      <c r="E11" s="8"/>
      <c r="F11" s="92"/>
    </row>
    <row r="12" spans="1:6">
      <c r="A12" s="91" t="s">
        <v>30</v>
      </c>
      <c r="B12" s="7"/>
      <c r="C12" s="8"/>
      <c r="D12" s="8"/>
      <c r="E12" s="8"/>
      <c r="F12" s="92"/>
    </row>
    <row r="13" spans="1:6">
      <c r="A13" s="91" t="s">
        <v>31</v>
      </c>
      <c r="B13" s="7"/>
      <c r="C13" s="8"/>
      <c r="D13" s="8"/>
      <c r="E13" s="8"/>
      <c r="F13" s="92"/>
    </row>
    <row r="14" spans="1:6">
      <c r="A14" s="91" t="s">
        <v>32</v>
      </c>
      <c r="B14" s="55"/>
      <c r="C14" s="9"/>
      <c r="D14" s="9"/>
      <c r="E14" s="9"/>
      <c r="F14" s="93"/>
    </row>
    <row r="15" spans="1:6">
      <c r="A15" s="91" t="s">
        <v>33</v>
      </c>
      <c r="B15" s="55"/>
      <c r="C15" s="9"/>
      <c r="D15" s="9"/>
      <c r="E15" s="9"/>
      <c r="F15" s="93"/>
    </row>
    <row r="16" spans="1:6">
      <c r="A16" s="94"/>
      <c r="B16" s="11" t="s">
        <v>34</v>
      </c>
      <c r="C16" s="12">
        <f>SUM(C8:C15)</f>
        <v>105000</v>
      </c>
      <c r="D16" s="12">
        <f>SUM(D8:D15)</f>
        <v>0</v>
      </c>
      <c r="E16" s="12">
        <f>SUM(E8:E15)</f>
        <v>105000</v>
      </c>
      <c r="F16" s="95">
        <f>SUM(F8:F15)</f>
        <v>0</v>
      </c>
    </row>
    <row r="17" spans="1:6" ht="38.25" customHeight="1">
      <c r="A17" s="88" t="s">
        <v>35</v>
      </c>
      <c r="B17" s="57" t="s">
        <v>36</v>
      </c>
      <c r="C17" s="57"/>
      <c r="D17" s="57"/>
      <c r="E17" s="57"/>
      <c r="F17" s="96"/>
    </row>
    <row r="18" spans="1:6" ht="24">
      <c r="A18" s="91" t="s">
        <v>37</v>
      </c>
      <c r="B18" s="7" t="s">
        <v>38</v>
      </c>
      <c r="C18" s="8">
        <v>3300</v>
      </c>
      <c r="D18" s="8"/>
      <c r="E18" s="8">
        <v>0</v>
      </c>
      <c r="F18" s="92"/>
    </row>
    <row r="19" spans="1:6" ht="24">
      <c r="A19" s="91" t="s">
        <v>39</v>
      </c>
      <c r="B19" s="7" t="s">
        <v>40</v>
      </c>
      <c r="C19" s="8">
        <v>4000</v>
      </c>
      <c r="D19" s="8"/>
      <c r="E19" s="8">
        <v>4000</v>
      </c>
      <c r="F19" s="92"/>
    </row>
    <row r="20" spans="1:6" ht="36">
      <c r="A20" s="91" t="s">
        <v>41</v>
      </c>
      <c r="B20" s="7" t="s">
        <v>42</v>
      </c>
      <c r="C20" s="8">
        <v>27000</v>
      </c>
      <c r="D20" s="8"/>
      <c r="E20" s="8">
        <v>135000</v>
      </c>
      <c r="F20" s="92"/>
    </row>
    <row r="21" spans="1:6">
      <c r="A21" s="91" t="s">
        <v>43</v>
      </c>
      <c r="B21" s="7"/>
      <c r="C21" s="8"/>
      <c r="D21" s="8"/>
      <c r="E21" s="8"/>
      <c r="F21" s="92"/>
    </row>
    <row r="22" spans="1:6">
      <c r="A22" s="91" t="s">
        <v>44</v>
      </c>
      <c r="B22" s="7"/>
      <c r="C22" s="8"/>
      <c r="D22" s="8"/>
      <c r="E22" s="8"/>
      <c r="F22" s="92"/>
    </row>
    <row r="23" spans="1:6">
      <c r="A23" s="91" t="s">
        <v>45</v>
      </c>
      <c r="B23" s="7"/>
      <c r="C23" s="8"/>
      <c r="D23" s="8"/>
      <c r="E23" s="8"/>
      <c r="F23" s="92"/>
    </row>
    <row r="24" spans="1:6">
      <c r="A24" s="91" t="s">
        <v>46</v>
      </c>
      <c r="B24" s="55"/>
      <c r="C24" s="9"/>
      <c r="D24" s="9"/>
      <c r="E24" s="9"/>
      <c r="F24" s="93"/>
    </row>
    <row r="25" spans="1:6">
      <c r="A25" s="91" t="s">
        <v>47</v>
      </c>
      <c r="B25" s="55"/>
      <c r="C25" s="9"/>
      <c r="D25" s="9"/>
      <c r="E25" s="9"/>
      <c r="F25" s="93"/>
    </row>
    <row r="26" spans="1:6">
      <c r="A26" s="94"/>
      <c r="B26" s="11" t="s">
        <v>34</v>
      </c>
      <c r="C26" s="13">
        <f>SUM(C18:C25)</f>
        <v>34300</v>
      </c>
      <c r="D26" s="12">
        <f>SUM(D18:D25)</f>
        <v>0</v>
      </c>
      <c r="E26" s="13">
        <f>SUM(E18:E25)</f>
        <v>139000</v>
      </c>
      <c r="F26" s="97">
        <f>SUM(F18:F25)</f>
        <v>0</v>
      </c>
    </row>
    <row r="27" spans="1:6">
      <c r="A27" s="88" t="s">
        <v>48</v>
      </c>
      <c r="B27" s="57"/>
      <c r="C27" s="57"/>
      <c r="D27" s="57"/>
      <c r="E27" s="57"/>
      <c r="F27" s="96"/>
    </row>
    <row r="28" spans="1:6">
      <c r="A28" s="91" t="s">
        <v>49</v>
      </c>
      <c r="B28" s="7"/>
      <c r="C28" s="8"/>
      <c r="D28" s="8"/>
      <c r="E28" s="8"/>
      <c r="F28" s="92"/>
    </row>
    <row r="29" spans="1:6">
      <c r="A29" s="91" t="s">
        <v>50</v>
      </c>
      <c r="B29" s="7"/>
      <c r="C29" s="8"/>
      <c r="D29" s="8"/>
      <c r="E29" s="8"/>
      <c r="F29" s="92"/>
    </row>
    <row r="30" spans="1:6">
      <c r="A30" s="91" t="s">
        <v>51</v>
      </c>
      <c r="B30" s="7"/>
      <c r="C30" s="8"/>
      <c r="D30" s="8"/>
      <c r="E30" s="8"/>
      <c r="F30" s="92"/>
    </row>
    <row r="31" spans="1:6">
      <c r="A31" s="91" t="s">
        <v>52</v>
      </c>
      <c r="B31" s="7"/>
      <c r="C31" s="8"/>
      <c r="D31" s="8"/>
      <c r="E31" s="8"/>
      <c r="F31" s="92"/>
    </row>
    <row r="32" spans="1:6" s="14" customFormat="1">
      <c r="A32" s="91" t="s">
        <v>53</v>
      </c>
      <c r="B32" s="7"/>
      <c r="C32" s="8"/>
      <c r="D32" s="8"/>
      <c r="E32" s="8"/>
      <c r="F32" s="92"/>
    </row>
    <row r="33" spans="1:6" s="14" customFormat="1">
      <c r="A33" s="91" t="s">
        <v>54</v>
      </c>
      <c r="B33" s="7"/>
      <c r="C33" s="8"/>
      <c r="D33" s="8"/>
      <c r="E33" s="8"/>
      <c r="F33" s="92"/>
    </row>
    <row r="34" spans="1:6" s="14" customFormat="1">
      <c r="A34" s="91" t="s">
        <v>55</v>
      </c>
      <c r="B34" s="55"/>
      <c r="C34" s="9"/>
      <c r="D34" s="9"/>
      <c r="E34" s="9"/>
      <c r="F34" s="93"/>
    </row>
    <row r="35" spans="1:6">
      <c r="A35" s="91" t="s">
        <v>56</v>
      </c>
      <c r="B35" s="55"/>
      <c r="C35" s="9"/>
      <c r="D35" s="9"/>
      <c r="E35" s="9"/>
      <c r="F35" s="93"/>
    </row>
    <row r="36" spans="1:6">
      <c r="A36" s="94"/>
      <c r="B36" s="11" t="s">
        <v>34</v>
      </c>
      <c r="C36" s="13">
        <f>SUM(C28:C35)</f>
        <v>0</v>
      </c>
      <c r="D36" s="13"/>
      <c r="E36" s="13">
        <f>SUM(E28:E35)</f>
        <v>0</v>
      </c>
      <c r="F36" s="97">
        <f>SUM(F28:F35)</f>
        <v>0</v>
      </c>
    </row>
    <row r="37" spans="1:6">
      <c r="A37" s="88" t="s">
        <v>57</v>
      </c>
      <c r="B37" s="57"/>
      <c r="C37" s="57"/>
      <c r="D37" s="57"/>
      <c r="E37" s="57"/>
      <c r="F37" s="96"/>
    </row>
    <row r="38" spans="1:6">
      <c r="A38" s="91" t="s">
        <v>58</v>
      </c>
      <c r="B38" s="7"/>
      <c r="C38" s="8"/>
      <c r="D38" s="8"/>
      <c r="E38" s="8"/>
      <c r="F38" s="92"/>
    </row>
    <row r="39" spans="1:6">
      <c r="A39" s="91" t="s">
        <v>59</v>
      </c>
      <c r="B39" s="7"/>
      <c r="C39" s="8"/>
      <c r="D39" s="8"/>
      <c r="E39" s="8"/>
      <c r="F39" s="92"/>
    </row>
    <row r="40" spans="1:6">
      <c r="A40" s="91" t="s">
        <v>60</v>
      </c>
      <c r="B40" s="7"/>
      <c r="C40" s="8"/>
      <c r="D40" s="8"/>
      <c r="E40" s="8"/>
      <c r="F40" s="92"/>
    </row>
    <row r="41" spans="1:6">
      <c r="A41" s="91" t="s">
        <v>61</v>
      </c>
      <c r="B41" s="7"/>
      <c r="C41" s="8"/>
      <c r="D41" s="8"/>
      <c r="E41" s="8"/>
      <c r="F41" s="92"/>
    </row>
    <row r="42" spans="1:6">
      <c r="A42" s="91" t="s">
        <v>62</v>
      </c>
      <c r="B42" s="7"/>
      <c r="C42" s="8"/>
      <c r="D42" s="8"/>
      <c r="E42" s="8"/>
      <c r="F42" s="92"/>
    </row>
    <row r="43" spans="1:6">
      <c r="A43" s="91" t="s">
        <v>63</v>
      </c>
      <c r="B43" s="7"/>
      <c r="C43" s="8"/>
      <c r="D43" s="8"/>
      <c r="E43" s="8"/>
      <c r="F43" s="92"/>
    </row>
    <row r="44" spans="1:6" s="14" customFormat="1">
      <c r="A44" s="91" t="s">
        <v>64</v>
      </c>
      <c r="B44" s="55"/>
      <c r="C44" s="9"/>
      <c r="D44" s="9"/>
      <c r="E44" s="9"/>
      <c r="F44" s="93"/>
    </row>
    <row r="45" spans="1:6">
      <c r="A45" s="91" t="s">
        <v>65</v>
      </c>
      <c r="B45" s="55"/>
      <c r="C45" s="9"/>
      <c r="D45" s="9"/>
      <c r="E45" s="9"/>
      <c r="F45" s="93"/>
    </row>
    <row r="46" spans="1:6">
      <c r="A46" s="94"/>
      <c r="B46" s="11" t="s">
        <v>34</v>
      </c>
      <c r="C46" s="12">
        <f>SUM(C38:C45)</f>
        <v>0</v>
      </c>
      <c r="D46" s="12">
        <f>SUM(D38:D45)</f>
        <v>0</v>
      </c>
      <c r="E46" s="12">
        <f>SUM(E38:E45)</f>
        <v>0</v>
      </c>
      <c r="F46" s="95">
        <f>SUM(F38:F45)</f>
        <v>0</v>
      </c>
    </row>
    <row r="47" spans="1:6">
      <c r="A47" s="98"/>
      <c r="B47" s="16"/>
      <c r="C47" s="17"/>
      <c r="D47" s="17"/>
      <c r="E47" s="17"/>
      <c r="F47" s="99"/>
    </row>
    <row r="48" spans="1:6" ht="37.5" customHeight="1">
      <c r="A48" s="71" t="s">
        <v>66</v>
      </c>
      <c r="B48" s="58" t="s">
        <v>67</v>
      </c>
      <c r="C48" s="58"/>
      <c r="D48" s="58"/>
      <c r="E48" s="58"/>
      <c r="F48" s="100"/>
    </row>
    <row r="49" spans="1:6" ht="38.25" customHeight="1">
      <c r="A49" s="88" t="s">
        <v>68</v>
      </c>
      <c r="B49" s="57" t="s">
        <v>69</v>
      </c>
      <c r="C49" s="57"/>
      <c r="D49" s="57"/>
      <c r="E49" s="57"/>
      <c r="F49" s="96"/>
    </row>
    <row r="50" spans="1:6" ht="24">
      <c r="A50" s="91" t="s">
        <v>70</v>
      </c>
      <c r="B50" s="7" t="s">
        <v>71</v>
      </c>
      <c r="C50" s="8">
        <v>3300</v>
      </c>
      <c r="D50" s="8"/>
      <c r="E50" s="8"/>
      <c r="F50" s="92"/>
    </row>
    <row r="51" spans="1:6" ht="24">
      <c r="A51" s="91" t="s">
        <v>72</v>
      </c>
      <c r="B51" s="7" t="s">
        <v>73</v>
      </c>
      <c r="C51" s="8">
        <v>3000</v>
      </c>
      <c r="D51" s="8"/>
      <c r="E51" s="8"/>
      <c r="F51" s="92"/>
    </row>
    <row r="52" spans="1:6">
      <c r="A52" s="91" t="s">
        <v>74</v>
      </c>
      <c r="B52" s="7" t="s">
        <v>75</v>
      </c>
      <c r="C52" s="8">
        <v>150000</v>
      </c>
      <c r="D52" s="8"/>
      <c r="E52" s="8"/>
      <c r="F52" s="92"/>
    </row>
    <row r="53" spans="1:6">
      <c r="A53" s="91" t="s">
        <v>76</v>
      </c>
      <c r="B53" s="7"/>
      <c r="C53" s="8"/>
      <c r="D53" s="8"/>
      <c r="E53" s="8"/>
      <c r="F53" s="92"/>
    </row>
    <row r="54" spans="1:6">
      <c r="A54" s="91" t="s">
        <v>77</v>
      </c>
      <c r="B54" s="7"/>
      <c r="C54" s="8"/>
      <c r="D54" s="8"/>
      <c r="E54" s="8"/>
      <c r="F54" s="92"/>
    </row>
    <row r="55" spans="1:6">
      <c r="A55" s="91" t="s">
        <v>78</v>
      </c>
      <c r="B55" s="7"/>
      <c r="C55" s="8"/>
      <c r="D55" s="8"/>
      <c r="E55" s="8"/>
      <c r="F55" s="92"/>
    </row>
    <row r="56" spans="1:6">
      <c r="A56" s="91" t="s">
        <v>79</v>
      </c>
      <c r="B56" s="55"/>
      <c r="C56" s="9"/>
      <c r="D56" s="9"/>
      <c r="E56" s="9"/>
      <c r="F56" s="93"/>
    </row>
    <row r="57" spans="1:6" s="14" customFormat="1">
      <c r="A57" s="91" t="s">
        <v>80</v>
      </c>
      <c r="B57" s="55"/>
      <c r="C57" s="9"/>
      <c r="D57" s="9"/>
      <c r="E57" s="9"/>
      <c r="F57" s="93"/>
    </row>
    <row r="58" spans="1:6" s="14" customFormat="1">
      <c r="A58" s="94"/>
      <c r="B58" s="11" t="s">
        <v>34</v>
      </c>
      <c r="C58" s="12">
        <f>SUM(C50:C57)</f>
        <v>156300</v>
      </c>
      <c r="D58" s="12">
        <f>SUM(D50:D57)</f>
        <v>0</v>
      </c>
      <c r="E58" s="12">
        <f>SUM(E50:E57)</f>
        <v>0</v>
      </c>
      <c r="F58" s="95">
        <f>SUM(F50:F57)</f>
        <v>0</v>
      </c>
    </row>
    <row r="59" spans="1:6" ht="51" customHeight="1">
      <c r="A59" s="88" t="s">
        <v>81</v>
      </c>
      <c r="B59" s="57" t="s">
        <v>82</v>
      </c>
      <c r="C59" s="57"/>
      <c r="D59" s="57"/>
      <c r="E59" s="57"/>
      <c r="F59" s="96"/>
    </row>
    <row r="60" spans="1:6" ht="24">
      <c r="A60" s="91" t="s">
        <v>83</v>
      </c>
      <c r="B60" s="7" t="s">
        <v>84</v>
      </c>
      <c r="C60" s="8"/>
      <c r="D60" s="8"/>
      <c r="E60" s="8">
        <v>3300</v>
      </c>
      <c r="F60" s="92"/>
    </row>
    <row r="61" spans="1:6" ht="24">
      <c r="A61" s="91" t="s">
        <v>85</v>
      </c>
      <c r="B61" s="7" t="s">
        <v>86</v>
      </c>
      <c r="C61" s="8"/>
      <c r="D61" s="8"/>
      <c r="E61" s="8">
        <v>3000</v>
      </c>
      <c r="F61" s="92"/>
    </row>
    <row r="62" spans="1:6">
      <c r="A62" s="91" t="s">
        <v>87</v>
      </c>
      <c r="B62" s="7" t="s">
        <v>88</v>
      </c>
      <c r="C62" s="8"/>
      <c r="D62" s="8"/>
      <c r="E62" s="8">
        <v>150000</v>
      </c>
      <c r="F62" s="92"/>
    </row>
    <row r="63" spans="1:6">
      <c r="A63" s="91" t="s">
        <v>89</v>
      </c>
      <c r="B63" s="7"/>
      <c r="C63" s="8"/>
      <c r="D63" s="8"/>
      <c r="E63" s="8"/>
      <c r="F63" s="92"/>
    </row>
    <row r="64" spans="1:6">
      <c r="A64" s="91" t="s">
        <v>90</v>
      </c>
      <c r="B64" s="7"/>
      <c r="C64" s="8"/>
      <c r="D64" s="8"/>
      <c r="E64" s="8"/>
      <c r="F64" s="92"/>
    </row>
    <row r="65" spans="1:6">
      <c r="A65" s="91" t="s">
        <v>91</v>
      </c>
      <c r="B65" s="7"/>
      <c r="C65" s="8"/>
      <c r="D65" s="8"/>
      <c r="E65" s="8"/>
      <c r="F65" s="92"/>
    </row>
    <row r="66" spans="1:6">
      <c r="A66" s="91" t="s">
        <v>92</v>
      </c>
      <c r="B66" s="55"/>
      <c r="C66" s="9"/>
      <c r="D66" s="9"/>
      <c r="E66" s="9"/>
      <c r="F66" s="93"/>
    </row>
    <row r="67" spans="1:6">
      <c r="A67" s="91" t="s">
        <v>93</v>
      </c>
      <c r="B67" s="55"/>
      <c r="C67" s="9"/>
      <c r="D67" s="9"/>
      <c r="E67" s="9"/>
      <c r="F67" s="93"/>
    </row>
    <row r="68" spans="1:6">
      <c r="A68" s="94"/>
      <c r="B68" s="11" t="s">
        <v>34</v>
      </c>
      <c r="C68" s="13">
        <f>SUM(C60:C67)</f>
        <v>0</v>
      </c>
      <c r="D68" s="12">
        <f>SUM(D60:D67)</f>
        <v>0</v>
      </c>
      <c r="E68" s="13">
        <f>SUM(E60:E67)</f>
        <v>156300</v>
      </c>
      <c r="F68" s="97">
        <f>SUM(F60:F67)</f>
        <v>0</v>
      </c>
    </row>
    <row r="69" spans="1:6">
      <c r="A69" s="88" t="s">
        <v>94</v>
      </c>
      <c r="B69" s="57"/>
      <c r="C69" s="57"/>
      <c r="D69" s="57"/>
      <c r="E69" s="57"/>
      <c r="F69" s="96"/>
    </row>
    <row r="70" spans="1:6">
      <c r="A70" s="91" t="s">
        <v>95</v>
      </c>
      <c r="B70" s="7"/>
      <c r="C70" s="8"/>
      <c r="D70" s="8"/>
      <c r="E70" s="8"/>
      <c r="F70" s="92"/>
    </row>
    <row r="71" spans="1:6">
      <c r="A71" s="91" t="s">
        <v>96</v>
      </c>
      <c r="B71" s="7"/>
      <c r="C71" s="8"/>
      <c r="D71" s="8"/>
      <c r="E71" s="8"/>
      <c r="F71" s="92"/>
    </row>
    <row r="72" spans="1:6">
      <c r="A72" s="91" t="s">
        <v>97</v>
      </c>
      <c r="B72" s="7"/>
      <c r="C72" s="8"/>
      <c r="D72" s="8"/>
      <c r="E72" s="8"/>
      <c r="F72" s="92"/>
    </row>
    <row r="73" spans="1:6">
      <c r="A73" s="91" t="s">
        <v>98</v>
      </c>
      <c r="B73" s="7"/>
      <c r="C73" s="8"/>
      <c r="D73" s="8"/>
      <c r="E73" s="8"/>
      <c r="F73" s="92"/>
    </row>
    <row r="74" spans="1:6" s="14" customFormat="1">
      <c r="A74" s="91" t="s">
        <v>99</v>
      </c>
      <c r="B74" s="7"/>
      <c r="C74" s="8"/>
      <c r="D74" s="8"/>
      <c r="E74" s="8"/>
      <c r="F74" s="92"/>
    </row>
    <row r="75" spans="1:6">
      <c r="A75" s="91" t="s">
        <v>100</v>
      </c>
      <c r="B75" s="7"/>
      <c r="C75" s="8"/>
      <c r="D75" s="8"/>
      <c r="E75" s="8"/>
      <c r="F75" s="92"/>
    </row>
    <row r="76" spans="1:6">
      <c r="A76" s="91" t="s">
        <v>101</v>
      </c>
      <c r="B76" s="55"/>
      <c r="C76" s="9"/>
      <c r="D76" s="9"/>
      <c r="E76" s="9"/>
      <c r="F76" s="93"/>
    </row>
    <row r="77" spans="1:6">
      <c r="A77" s="91" t="s">
        <v>102</v>
      </c>
      <c r="B77" s="55"/>
      <c r="C77" s="9"/>
      <c r="D77" s="9"/>
      <c r="E77" s="9"/>
      <c r="F77" s="93"/>
    </row>
    <row r="78" spans="1:6">
      <c r="A78" s="94"/>
      <c r="B78" s="11" t="s">
        <v>34</v>
      </c>
      <c r="C78" s="13">
        <f>SUM(C70:C77)</f>
        <v>0</v>
      </c>
      <c r="D78" s="12">
        <f>SUM(D70:D77)</f>
        <v>0</v>
      </c>
      <c r="E78" s="13">
        <f>SUM(E70:E77)</f>
        <v>0</v>
      </c>
      <c r="F78" s="97">
        <f>SUM(F70:F77)</f>
        <v>0</v>
      </c>
    </row>
    <row r="79" spans="1:6">
      <c r="A79" s="88" t="s">
        <v>103</v>
      </c>
      <c r="B79" s="57"/>
      <c r="C79" s="57"/>
      <c r="D79" s="57"/>
      <c r="E79" s="57"/>
      <c r="F79" s="96"/>
    </row>
    <row r="80" spans="1:6">
      <c r="A80" s="91" t="s">
        <v>104</v>
      </c>
      <c r="B80" s="7"/>
      <c r="C80" s="8"/>
      <c r="D80" s="8"/>
      <c r="E80" s="8"/>
      <c r="F80" s="92"/>
    </row>
    <row r="81" spans="1:6">
      <c r="A81" s="91" t="s">
        <v>105</v>
      </c>
      <c r="B81" s="7"/>
      <c r="C81" s="8"/>
      <c r="D81" s="8"/>
      <c r="E81" s="8"/>
      <c r="F81" s="92"/>
    </row>
    <row r="82" spans="1:6">
      <c r="A82" s="91" t="s">
        <v>106</v>
      </c>
      <c r="B82" s="7"/>
      <c r="C82" s="8"/>
      <c r="D82" s="8"/>
      <c r="E82" s="8"/>
      <c r="F82" s="92"/>
    </row>
    <row r="83" spans="1:6">
      <c r="A83" s="91" t="s">
        <v>107</v>
      </c>
      <c r="B83" s="7"/>
      <c r="C83" s="8"/>
      <c r="D83" s="8"/>
      <c r="E83" s="8"/>
      <c r="F83" s="92"/>
    </row>
    <row r="84" spans="1:6">
      <c r="A84" s="91" t="s">
        <v>108</v>
      </c>
      <c r="B84" s="7"/>
      <c r="C84" s="8"/>
      <c r="D84" s="8"/>
      <c r="E84" s="8"/>
      <c r="F84" s="92"/>
    </row>
    <row r="85" spans="1:6">
      <c r="A85" s="91" t="s">
        <v>109</v>
      </c>
      <c r="B85" s="7"/>
      <c r="C85" s="8"/>
      <c r="D85" s="8"/>
      <c r="E85" s="8"/>
      <c r="F85" s="92"/>
    </row>
    <row r="86" spans="1:6">
      <c r="A86" s="91" t="s">
        <v>110</v>
      </c>
      <c r="B86" s="55"/>
      <c r="C86" s="9"/>
      <c r="D86" s="9"/>
      <c r="E86" s="9"/>
      <c r="F86" s="93"/>
    </row>
    <row r="87" spans="1:6">
      <c r="A87" s="91" t="s">
        <v>111</v>
      </c>
      <c r="B87" s="55"/>
      <c r="C87" s="9"/>
      <c r="D87" s="9"/>
      <c r="E87" s="9"/>
      <c r="F87" s="93"/>
    </row>
    <row r="88" spans="1:6">
      <c r="A88" s="94"/>
      <c r="B88" s="11" t="s">
        <v>34</v>
      </c>
      <c r="C88" s="12">
        <f>SUM(C80:C87)</f>
        <v>0</v>
      </c>
      <c r="D88" s="12">
        <f>SUM(D80:D87)</f>
        <v>0</v>
      </c>
      <c r="E88" s="12">
        <f>SUM(E80:E87)</f>
        <v>0</v>
      </c>
      <c r="F88" s="95">
        <f>SUM(F80:F87)</f>
        <v>0</v>
      </c>
    </row>
    <row r="89" spans="1:6" ht="15.75" customHeight="1">
      <c r="A89" s="101"/>
      <c r="B89" s="15"/>
      <c r="C89" s="19"/>
      <c r="D89" s="19"/>
      <c r="E89" s="19"/>
      <c r="F89" s="102"/>
    </row>
    <row r="90" spans="1:6" ht="54.75" customHeight="1">
      <c r="A90" s="71" t="s">
        <v>112</v>
      </c>
      <c r="B90" s="56" t="s">
        <v>113</v>
      </c>
      <c r="C90" s="56"/>
      <c r="D90" s="56"/>
      <c r="E90" s="56"/>
      <c r="F90" s="103"/>
    </row>
    <row r="91" spans="1:6" ht="41.25" customHeight="1">
      <c r="A91" s="88" t="s">
        <v>114</v>
      </c>
      <c r="B91" s="57" t="s">
        <v>115</v>
      </c>
      <c r="C91" s="57"/>
      <c r="D91" s="57"/>
      <c r="E91" s="57"/>
      <c r="F91" s="96"/>
    </row>
    <row r="92" spans="1:6">
      <c r="A92" s="91" t="s">
        <v>116</v>
      </c>
      <c r="B92" s="7" t="s">
        <v>117</v>
      </c>
      <c r="C92" s="8"/>
      <c r="D92" s="8"/>
      <c r="E92" s="8">
        <v>4860</v>
      </c>
      <c r="F92" s="92"/>
    </row>
    <row r="93" spans="1:6">
      <c r="A93" s="91" t="s">
        <v>118</v>
      </c>
      <c r="B93" s="7" t="s">
        <v>119</v>
      </c>
      <c r="C93" s="8">
        <v>15000</v>
      </c>
      <c r="D93" s="8"/>
      <c r="E93" s="8"/>
      <c r="F93" s="92"/>
    </row>
    <row r="94" spans="1:6">
      <c r="A94" s="91" t="s">
        <v>120</v>
      </c>
      <c r="B94" s="7"/>
      <c r="C94" s="8"/>
      <c r="D94" s="8"/>
      <c r="E94" s="8"/>
      <c r="F94" s="92"/>
    </row>
    <row r="95" spans="1:6">
      <c r="A95" s="91" t="s">
        <v>121</v>
      </c>
      <c r="B95" s="7"/>
      <c r="C95" s="8"/>
      <c r="D95" s="8"/>
      <c r="E95" s="8"/>
      <c r="F95" s="92"/>
    </row>
    <row r="96" spans="1:6">
      <c r="A96" s="91" t="s">
        <v>122</v>
      </c>
      <c r="B96" s="7"/>
      <c r="C96" s="8"/>
      <c r="D96" s="8"/>
      <c r="E96" s="8"/>
      <c r="F96" s="92"/>
    </row>
    <row r="97" spans="1:6">
      <c r="A97" s="91" t="s">
        <v>123</v>
      </c>
      <c r="B97" s="7"/>
      <c r="C97" s="8"/>
      <c r="D97" s="8"/>
      <c r="E97" s="8"/>
      <c r="F97" s="92"/>
    </row>
    <row r="98" spans="1:6">
      <c r="A98" s="91" t="s">
        <v>124</v>
      </c>
      <c r="B98" s="55"/>
      <c r="C98" s="9"/>
      <c r="D98" s="9"/>
      <c r="E98" s="9"/>
      <c r="F98" s="93"/>
    </row>
    <row r="99" spans="1:6">
      <c r="A99" s="91" t="s">
        <v>125</v>
      </c>
      <c r="B99" s="55"/>
      <c r="C99" s="9"/>
      <c r="D99" s="9"/>
      <c r="E99" s="9"/>
      <c r="F99" s="93"/>
    </row>
    <row r="100" spans="1:6">
      <c r="A100" s="94"/>
      <c r="B100" s="11" t="s">
        <v>34</v>
      </c>
      <c r="C100" s="12">
        <f>SUM(C92:C99)</f>
        <v>15000</v>
      </c>
      <c r="D100" s="12">
        <f>SUM(D92:D99)</f>
        <v>0</v>
      </c>
      <c r="E100" s="12">
        <f>SUM(E92:E99)</f>
        <v>4860</v>
      </c>
      <c r="F100" s="95">
        <f>SUM(F92:F99)</f>
        <v>0</v>
      </c>
    </row>
    <row r="101" spans="1:6" ht="41.25" customHeight="1">
      <c r="A101" s="88" t="s">
        <v>126</v>
      </c>
      <c r="B101" s="57" t="s">
        <v>127</v>
      </c>
      <c r="C101" s="57"/>
      <c r="D101" s="57"/>
      <c r="E101" s="57"/>
      <c r="F101" s="96"/>
    </row>
    <row r="102" spans="1:6" ht="24">
      <c r="A102" s="91" t="s">
        <v>128</v>
      </c>
      <c r="B102" s="7" t="s">
        <v>129</v>
      </c>
      <c r="C102" s="8">
        <v>28250</v>
      </c>
      <c r="D102" s="8"/>
      <c r="E102" s="8"/>
      <c r="F102" s="92"/>
    </row>
    <row r="103" spans="1:6">
      <c r="A103" s="91" t="s">
        <v>130</v>
      </c>
      <c r="B103" s="20" t="s">
        <v>131</v>
      </c>
      <c r="C103" s="8">
        <v>44000</v>
      </c>
      <c r="D103" s="8"/>
      <c r="E103" s="8"/>
      <c r="F103" s="92"/>
    </row>
    <row r="104" spans="1:6">
      <c r="A104" s="91" t="s">
        <v>132</v>
      </c>
      <c r="B104" s="20" t="s">
        <v>133</v>
      </c>
      <c r="C104" s="8">
        <v>6000</v>
      </c>
      <c r="D104" s="8"/>
      <c r="E104" s="8"/>
      <c r="F104" s="92"/>
    </row>
    <row r="105" spans="1:6">
      <c r="A105" s="91" t="s">
        <v>134</v>
      </c>
      <c r="B105" s="7"/>
      <c r="C105" s="8"/>
      <c r="D105" s="8"/>
      <c r="E105" s="8"/>
      <c r="F105" s="92"/>
    </row>
    <row r="106" spans="1:6">
      <c r="A106" s="91" t="s">
        <v>135</v>
      </c>
      <c r="B106" s="7"/>
      <c r="C106" s="8"/>
      <c r="D106" s="8"/>
      <c r="E106" s="8"/>
      <c r="F106" s="92"/>
    </row>
    <row r="107" spans="1:6">
      <c r="A107" s="91" t="s">
        <v>136</v>
      </c>
      <c r="B107" s="7"/>
      <c r="C107" s="8"/>
      <c r="D107" s="8"/>
      <c r="E107" s="8"/>
      <c r="F107" s="92"/>
    </row>
    <row r="108" spans="1:6">
      <c r="A108" s="91" t="s">
        <v>137</v>
      </c>
      <c r="B108" s="55"/>
      <c r="C108" s="9"/>
      <c r="D108" s="9"/>
      <c r="E108" s="9"/>
      <c r="F108" s="93"/>
    </row>
    <row r="109" spans="1:6">
      <c r="A109" s="91" t="s">
        <v>138</v>
      </c>
      <c r="B109" s="55"/>
      <c r="C109" s="9"/>
      <c r="D109" s="9"/>
      <c r="E109" s="9"/>
      <c r="F109" s="93"/>
    </row>
    <row r="110" spans="1:6">
      <c r="A110" s="94"/>
      <c r="B110" s="11" t="s">
        <v>34</v>
      </c>
      <c r="C110" s="13">
        <f>SUM(C102:C109)</f>
        <v>78250</v>
      </c>
      <c r="D110" s="12">
        <f>SUM(D102:D109)</f>
        <v>0</v>
      </c>
      <c r="E110" s="13">
        <f>SUM(E102:E109)</f>
        <v>0</v>
      </c>
      <c r="F110" s="97">
        <f>SUM(F102:F109)</f>
        <v>0</v>
      </c>
    </row>
    <row r="111" spans="1:6" ht="27.75" customHeight="1">
      <c r="A111" s="104" t="s">
        <v>139</v>
      </c>
      <c r="B111" s="57" t="s">
        <v>140</v>
      </c>
      <c r="C111" s="57"/>
      <c r="D111" s="57"/>
      <c r="E111" s="57"/>
      <c r="F111" s="96"/>
    </row>
    <row r="112" spans="1:6">
      <c r="A112" s="91" t="s">
        <v>141</v>
      </c>
      <c r="B112" s="20" t="s">
        <v>142</v>
      </c>
      <c r="C112" s="8">
        <v>3300</v>
      </c>
      <c r="D112" s="8"/>
      <c r="E112" s="8"/>
      <c r="F112" s="92"/>
    </row>
    <row r="113" spans="1:6">
      <c r="A113" s="91" t="s">
        <v>143</v>
      </c>
      <c r="B113" s="7" t="s">
        <v>144</v>
      </c>
      <c r="C113" s="8"/>
      <c r="D113" s="8"/>
      <c r="E113" s="8">
        <v>3300</v>
      </c>
      <c r="F113" s="92"/>
    </row>
    <row r="114" spans="1:6" ht="24">
      <c r="A114" s="91" t="s">
        <v>145</v>
      </c>
      <c r="B114" s="7" t="s">
        <v>146</v>
      </c>
      <c r="C114" s="8">
        <v>500</v>
      </c>
      <c r="D114" s="8"/>
      <c r="E114" s="8"/>
      <c r="F114" s="92"/>
    </row>
    <row r="115" spans="1:6" ht="24">
      <c r="A115" s="91" t="s">
        <v>147</v>
      </c>
      <c r="B115" s="7" t="s">
        <v>148</v>
      </c>
      <c r="C115" s="8"/>
      <c r="D115" s="8"/>
      <c r="E115" s="8">
        <v>500</v>
      </c>
      <c r="F115" s="92"/>
    </row>
    <row r="116" spans="1:6">
      <c r="A116" s="91" t="s">
        <v>149</v>
      </c>
      <c r="B116" s="7"/>
      <c r="C116" s="8"/>
      <c r="D116" s="8"/>
      <c r="E116" s="8"/>
      <c r="F116" s="92"/>
    </row>
    <row r="117" spans="1:6">
      <c r="A117" s="91" t="s">
        <v>150</v>
      </c>
      <c r="B117" s="7"/>
      <c r="C117" s="8"/>
      <c r="D117" s="8"/>
      <c r="E117" s="8"/>
      <c r="F117" s="92"/>
    </row>
    <row r="118" spans="1:6">
      <c r="A118" s="91" t="s">
        <v>151</v>
      </c>
      <c r="B118" s="55"/>
      <c r="C118" s="9"/>
      <c r="D118" s="9"/>
      <c r="E118" s="9"/>
      <c r="F118" s="93"/>
    </row>
    <row r="119" spans="1:6">
      <c r="A119" s="91" t="s">
        <v>152</v>
      </c>
      <c r="B119" s="55"/>
      <c r="C119" s="9"/>
      <c r="D119" s="9"/>
      <c r="E119" s="9"/>
      <c r="F119" s="93"/>
    </row>
    <row r="120" spans="1:6">
      <c r="A120" s="94"/>
      <c r="B120" s="11" t="s">
        <v>34</v>
      </c>
      <c r="C120" s="13">
        <f>SUM(C112:C119)</f>
        <v>3800</v>
      </c>
      <c r="D120" s="12">
        <f>SUM(D112:D119)</f>
        <v>0</v>
      </c>
      <c r="E120" s="13">
        <f>SUM(E112:E119)</f>
        <v>3800</v>
      </c>
      <c r="F120" s="97">
        <f>SUM(F112:F119)</f>
        <v>0</v>
      </c>
    </row>
    <row r="121" spans="1:6" ht="42.75" customHeight="1">
      <c r="A121" s="104" t="s">
        <v>153</v>
      </c>
      <c r="B121" s="57" t="s">
        <v>154</v>
      </c>
      <c r="C121" s="57"/>
      <c r="D121" s="57"/>
      <c r="E121" s="57"/>
      <c r="F121" s="96"/>
    </row>
    <row r="122" spans="1:6" ht="24">
      <c r="A122" s="91" t="s">
        <v>155</v>
      </c>
      <c r="B122" s="7" t="s">
        <v>156</v>
      </c>
      <c r="C122" s="8">
        <v>1200</v>
      </c>
      <c r="D122" s="8">
        <v>0</v>
      </c>
      <c r="E122" s="8"/>
      <c r="F122" s="92"/>
    </row>
    <row r="123" spans="1:6" ht="24">
      <c r="A123" s="91" t="s">
        <v>157</v>
      </c>
      <c r="B123" s="7" t="s">
        <v>158</v>
      </c>
      <c r="C123" s="8"/>
      <c r="D123" s="8"/>
      <c r="E123" s="8">
        <v>1580</v>
      </c>
      <c r="F123" s="92"/>
    </row>
    <row r="124" spans="1:6">
      <c r="A124" s="91" t="s">
        <v>159</v>
      </c>
      <c r="B124" s="7" t="s">
        <v>160</v>
      </c>
      <c r="C124" s="8">
        <v>84000</v>
      </c>
      <c r="D124" s="8"/>
      <c r="E124" s="8"/>
      <c r="F124" s="92"/>
    </row>
    <row r="125" spans="1:6">
      <c r="A125" s="91" t="s">
        <v>161</v>
      </c>
      <c r="B125" s="7" t="s">
        <v>162</v>
      </c>
      <c r="C125" s="8"/>
      <c r="D125" s="8"/>
      <c r="E125" s="8">
        <v>102000</v>
      </c>
      <c r="F125" s="92"/>
    </row>
    <row r="126" spans="1:6">
      <c r="A126" s="91" t="s">
        <v>163</v>
      </c>
      <c r="B126" s="7"/>
      <c r="C126" s="8"/>
      <c r="D126" s="8"/>
      <c r="E126" s="8"/>
      <c r="F126" s="92"/>
    </row>
    <row r="127" spans="1:6">
      <c r="A127" s="91" t="s">
        <v>164</v>
      </c>
      <c r="B127" s="7"/>
      <c r="C127" s="8"/>
      <c r="D127" s="8"/>
      <c r="E127" s="8"/>
      <c r="F127" s="92"/>
    </row>
    <row r="128" spans="1:6">
      <c r="A128" s="91" t="s">
        <v>165</v>
      </c>
      <c r="B128" s="55"/>
      <c r="C128" s="9"/>
      <c r="D128" s="9"/>
      <c r="E128" s="9"/>
      <c r="F128" s="93"/>
    </row>
    <row r="129" spans="1:6">
      <c r="A129" s="91" t="s">
        <v>166</v>
      </c>
      <c r="B129" s="55"/>
      <c r="C129" s="9"/>
      <c r="D129" s="9"/>
      <c r="E129" s="9"/>
      <c r="F129" s="93"/>
    </row>
    <row r="130" spans="1:6">
      <c r="A130" s="94"/>
      <c r="B130" s="11" t="s">
        <v>34</v>
      </c>
      <c r="C130" s="12">
        <f>SUM(C122:C129)</f>
        <v>85200</v>
      </c>
      <c r="D130" s="12">
        <f>SUM(D122:D129)</f>
        <v>0</v>
      </c>
      <c r="E130" s="12">
        <f>SUM(E122:E129)</f>
        <v>103580</v>
      </c>
      <c r="F130" s="95">
        <f>SUM(F122:F129)</f>
        <v>0</v>
      </c>
    </row>
    <row r="131" spans="1:6" ht="15.75" customHeight="1">
      <c r="A131" s="101"/>
      <c r="B131" s="15"/>
      <c r="C131" s="19"/>
      <c r="D131" s="19"/>
      <c r="E131" s="19"/>
      <c r="F131" s="102"/>
    </row>
    <row r="132" spans="1:6">
      <c r="A132" s="71" t="s">
        <v>167</v>
      </c>
      <c r="B132" s="56"/>
      <c r="C132" s="56"/>
      <c r="D132" s="56"/>
      <c r="E132" s="56"/>
      <c r="F132" s="103"/>
    </row>
    <row r="133" spans="1:6">
      <c r="A133" s="88" t="s">
        <v>168</v>
      </c>
      <c r="B133" s="57"/>
      <c r="C133" s="57"/>
      <c r="D133" s="57"/>
      <c r="E133" s="57"/>
      <c r="F133" s="96"/>
    </row>
    <row r="134" spans="1:6">
      <c r="A134" s="91" t="s">
        <v>169</v>
      </c>
      <c r="B134" s="7"/>
      <c r="C134" s="8"/>
      <c r="D134" s="8"/>
      <c r="E134" s="8"/>
      <c r="F134" s="92"/>
    </row>
    <row r="135" spans="1:6">
      <c r="A135" s="91" t="s">
        <v>170</v>
      </c>
      <c r="B135" s="7"/>
      <c r="C135" s="8"/>
      <c r="D135" s="8"/>
      <c r="E135" s="8"/>
      <c r="F135" s="92"/>
    </row>
    <row r="136" spans="1:6">
      <c r="A136" s="91" t="s">
        <v>171</v>
      </c>
      <c r="B136" s="7"/>
      <c r="C136" s="8"/>
      <c r="D136" s="8"/>
      <c r="E136" s="8"/>
      <c r="F136" s="92"/>
    </row>
    <row r="137" spans="1:6">
      <c r="A137" s="91" t="s">
        <v>172</v>
      </c>
      <c r="B137" s="7"/>
      <c r="C137" s="8"/>
      <c r="D137" s="8"/>
      <c r="E137" s="8"/>
      <c r="F137" s="92"/>
    </row>
    <row r="138" spans="1:6">
      <c r="A138" s="91" t="s">
        <v>173</v>
      </c>
      <c r="B138" s="7"/>
      <c r="C138" s="8"/>
      <c r="D138" s="8"/>
      <c r="E138" s="8"/>
      <c r="F138" s="92"/>
    </row>
    <row r="139" spans="1:6">
      <c r="A139" s="91" t="s">
        <v>174</v>
      </c>
      <c r="B139" s="7"/>
      <c r="C139" s="8"/>
      <c r="D139" s="8"/>
      <c r="E139" s="8"/>
      <c r="F139" s="92"/>
    </row>
    <row r="140" spans="1:6">
      <c r="A140" s="91" t="s">
        <v>175</v>
      </c>
      <c r="B140" s="55"/>
      <c r="C140" s="9"/>
      <c r="D140" s="9"/>
      <c r="E140" s="9"/>
      <c r="F140" s="93"/>
    </row>
    <row r="141" spans="1:6">
      <c r="A141" s="91" t="s">
        <v>176</v>
      </c>
      <c r="B141" s="55"/>
      <c r="C141" s="9"/>
      <c r="D141" s="9"/>
      <c r="E141" s="9"/>
      <c r="F141" s="93"/>
    </row>
    <row r="142" spans="1:6">
      <c r="A142" s="94"/>
      <c r="B142" s="11" t="s">
        <v>34</v>
      </c>
      <c r="C142" s="12">
        <f>SUM(C134:C141)</f>
        <v>0</v>
      </c>
      <c r="D142" s="12">
        <f>SUM(D134:D141)</f>
        <v>0</v>
      </c>
      <c r="E142" s="12">
        <f>SUM(E134:E141)</f>
        <v>0</v>
      </c>
      <c r="F142" s="95">
        <f>SUM(F134:F141)</f>
        <v>0</v>
      </c>
    </row>
    <row r="143" spans="1:6">
      <c r="A143" s="88" t="s">
        <v>177</v>
      </c>
      <c r="B143" s="57"/>
      <c r="C143" s="57"/>
      <c r="D143" s="57"/>
      <c r="E143" s="57"/>
      <c r="F143" s="96"/>
    </row>
    <row r="144" spans="1:6">
      <c r="A144" s="91" t="s">
        <v>178</v>
      </c>
      <c r="B144" s="7"/>
      <c r="C144" s="8"/>
      <c r="D144" s="8"/>
      <c r="E144" s="8"/>
      <c r="F144" s="92"/>
    </row>
    <row r="145" spans="1:6">
      <c r="A145" s="91" t="s">
        <v>179</v>
      </c>
      <c r="B145" s="7"/>
      <c r="C145" s="8"/>
      <c r="D145" s="8"/>
      <c r="E145" s="8"/>
      <c r="F145" s="92"/>
    </row>
    <row r="146" spans="1:6">
      <c r="A146" s="91" t="s">
        <v>180</v>
      </c>
      <c r="B146" s="7"/>
      <c r="C146" s="8"/>
      <c r="D146" s="8"/>
      <c r="E146" s="8"/>
      <c r="F146" s="92"/>
    </row>
    <row r="147" spans="1:6">
      <c r="A147" s="91" t="s">
        <v>181</v>
      </c>
      <c r="B147" s="7"/>
      <c r="C147" s="8"/>
      <c r="D147" s="8"/>
      <c r="E147" s="8"/>
      <c r="F147" s="92"/>
    </row>
    <row r="148" spans="1:6">
      <c r="A148" s="91" t="s">
        <v>182</v>
      </c>
      <c r="B148" s="7"/>
      <c r="C148" s="8"/>
      <c r="D148" s="8"/>
      <c r="E148" s="8"/>
      <c r="F148" s="92"/>
    </row>
    <row r="149" spans="1:6">
      <c r="A149" s="91" t="s">
        <v>183</v>
      </c>
      <c r="B149" s="7"/>
      <c r="C149" s="8"/>
      <c r="D149" s="8"/>
      <c r="E149" s="8"/>
      <c r="F149" s="92"/>
    </row>
    <row r="150" spans="1:6">
      <c r="A150" s="91" t="s">
        <v>184</v>
      </c>
      <c r="B150" s="55"/>
      <c r="C150" s="9"/>
      <c r="D150" s="9"/>
      <c r="E150" s="9"/>
      <c r="F150" s="93"/>
    </row>
    <row r="151" spans="1:6">
      <c r="A151" s="91" t="s">
        <v>185</v>
      </c>
      <c r="B151" s="55"/>
      <c r="C151" s="9"/>
      <c r="D151" s="9"/>
      <c r="E151" s="9"/>
      <c r="F151" s="93"/>
    </row>
    <row r="152" spans="1:6">
      <c r="A152" s="94"/>
      <c r="B152" s="11" t="s">
        <v>34</v>
      </c>
      <c r="C152" s="13">
        <f>SUM(C144:C151)</f>
        <v>0</v>
      </c>
      <c r="D152" s="13"/>
      <c r="E152" s="13">
        <f>SUM(E144:E151)</f>
        <v>0</v>
      </c>
      <c r="F152" s="97">
        <f>SUM(F144:F151)</f>
        <v>0</v>
      </c>
    </row>
    <row r="153" spans="1:6">
      <c r="A153" s="88" t="s">
        <v>186</v>
      </c>
      <c r="B153" s="57"/>
      <c r="C153" s="57"/>
      <c r="D153" s="57"/>
      <c r="E153" s="57"/>
      <c r="F153" s="96"/>
    </row>
    <row r="154" spans="1:6">
      <c r="A154" s="91" t="s">
        <v>187</v>
      </c>
      <c r="B154" s="7"/>
      <c r="C154" s="8"/>
      <c r="D154" s="8"/>
      <c r="E154" s="8"/>
      <c r="F154" s="92"/>
    </row>
    <row r="155" spans="1:6">
      <c r="A155" s="91" t="s">
        <v>188</v>
      </c>
      <c r="B155" s="7"/>
      <c r="C155" s="8"/>
      <c r="D155" s="8"/>
      <c r="E155" s="8"/>
      <c r="F155" s="92"/>
    </row>
    <row r="156" spans="1:6">
      <c r="A156" s="91" t="s">
        <v>189</v>
      </c>
      <c r="B156" s="7"/>
      <c r="C156" s="8"/>
      <c r="D156" s="8"/>
      <c r="E156" s="8"/>
      <c r="F156" s="92"/>
    </row>
    <row r="157" spans="1:6">
      <c r="A157" s="91" t="s">
        <v>190</v>
      </c>
      <c r="B157" s="7"/>
      <c r="C157" s="8"/>
      <c r="D157" s="8"/>
      <c r="E157" s="8"/>
      <c r="F157" s="92"/>
    </row>
    <row r="158" spans="1:6">
      <c r="A158" s="91" t="s">
        <v>191</v>
      </c>
      <c r="B158" s="7"/>
      <c r="C158" s="8"/>
      <c r="D158" s="8"/>
      <c r="E158" s="8"/>
      <c r="F158" s="92"/>
    </row>
    <row r="159" spans="1:6">
      <c r="A159" s="91" t="s">
        <v>192</v>
      </c>
      <c r="B159" s="7"/>
      <c r="C159" s="8"/>
      <c r="D159" s="8"/>
      <c r="E159" s="8"/>
      <c r="F159" s="92"/>
    </row>
    <row r="160" spans="1:6">
      <c r="A160" s="91" t="s">
        <v>193</v>
      </c>
      <c r="B160" s="55"/>
      <c r="C160" s="9"/>
      <c r="D160" s="9"/>
      <c r="E160" s="9"/>
      <c r="F160" s="93"/>
    </row>
    <row r="161" spans="1:6">
      <c r="A161" s="91" t="s">
        <v>194</v>
      </c>
      <c r="B161" s="55"/>
      <c r="C161" s="9"/>
      <c r="D161" s="9"/>
      <c r="E161" s="9"/>
      <c r="F161" s="93"/>
    </row>
    <row r="162" spans="1:6">
      <c r="A162" s="94"/>
      <c r="B162" s="11" t="s">
        <v>34</v>
      </c>
      <c r="C162" s="13">
        <f>SUM(C154:C161)</f>
        <v>0</v>
      </c>
      <c r="D162" s="13"/>
      <c r="E162" s="13">
        <f>SUM(E154:E161)</f>
        <v>0</v>
      </c>
      <c r="F162" s="97">
        <f>SUM(F154:F161)</f>
        <v>0</v>
      </c>
    </row>
    <row r="163" spans="1:6">
      <c r="A163" s="88" t="s">
        <v>195</v>
      </c>
      <c r="B163" s="57"/>
      <c r="C163" s="57"/>
      <c r="D163" s="57"/>
      <c r="E163" s="57"/>
      <c r="F163" s="96"/>
    </row>
    <row r="164" spans="1:6">
      <c r="A164" s="91" t="s">
        <v>196</v>
      </c>
      <c r="B164" s="7"/>
      <c r="C164" s="8"/>
      <c r="D164" s="8"/>
      <c r="E164" s="8"/>
      <c r="F164" s="92"/>
    </row>
    <row r="165" spans="1:6">
      <c r="A165" s="91" t="s">
        <v>197</v>
      </c>
      <c r="B165" s="7"/>
      <c r="C165" s="8"/>
      <c r="D165" s="8"/>
      <c r="E165" s="8"/>
      <c r="F165" s="92"/>
    </row>
    <row r="166" spans="1:6">
      <c r="A166" s="91" t="s">
        <v>198</v>
      </c>
      <c r="B166" s="7"/>
      <c r="C166" s="8"/>
      <c r="D166" s="8"/>
      <c r="E166" s="8"/>
      <c r="F166" s="92"/>
    </row>
    <row r="167" spans="1:6">
      <c r="A167" s="91" t="s">
        <v>199</v>
      </c>
      <c r="B167" s="7"/>
      <c r="C167" s="8"/>
      <c r="D167" s="8"/>
      <c r="E167" s="8"/>
      <c r="F167" s="92"/>
    </row>
    <row r="168" spans="1:6">
      <c r="A168" s="91" t="s">
        <v>200</v>
      </c>
      <c r="B168" s="7"/>
      <c r="C168" s="8"/>
      <c r="D168" s="8"/>
      <c r="E168" s="8"/>
      <c r="F168" s="92"/>
    </row>
    <row r="169" spans="1:6">
      <c r="A169" s="91" t="s">
        <v>201</v>
      </c>
      <c r="B169" s="7"/>
      <c r="C169" s="8"/>
      <c r="D169" s="8"/>
      <c r="E169" s="8"/>
      <c r="F169" s="92"/>
    </row>
    <row r="170" spans="1:6">
      <c r="A170" s="91" t="s">
        <v>202</v>
      </c>
      <c r="B170" s="55"/>
      <c r="C170" s="9"/>
      <c r="D170" s="9"/>
      <c r="E170" s="9"/>
      <c r="F170" s="93"/>
    </row>
    <row r="171" spans="1:6" ht="12.75" thickBot="1">
      <c r="A171" s="105" t="s">
        <v>203</v>
      </c>
      <c r="B171" s="106"/>
      <c r="C171" s="107"/>
      <c r="D171" s="107"/>
      <c r="E171" s="107"/>
      <c r="F171" s="108"/>
    </row>
    <row r="172" spans="1:6">
      <c r="B172" s="23" t="s">
        <v>34</v>
      </c>
      <c r="C172" s="80">
        <f>SUM(C164:C171)</f>
        <v>0</v>
      </c>
      <c r="D172" s="80">
        <f>SUM(D164:D171)</f>
        <v>0</v>
      </c>
      <c r="E172" s="80">
        <f>SUM(E164:E171)</f>
        <v>0</v>
      </c>
      <c r="F172" s="80">
        <f>SUM(F164:F171)</f>
        <v>0</v>
      </c>
    </row>
    <row r="173" spans="1:6" ht="15.75" customHeight="1">
      <c r="A173" s="18"/>
      <c r="B173" s="15"/>
      <c r="C173" s="19"/>
      <c r="D173" s="19"/>
      <c r="E173" s="19"/>
      <c r="F173" s="19"/>
    </row>
    <row r="174" spans="1:6" ht="15.75" customHeight="1" thickBot="1">
      <c r="A174" s="18"/>
      <c r="B174" s="15"/>
      <c r="C174" s="19"/>
      <c r="D174" s="19"/>
      <c r="E174" s="19"/>
      <c r="F174" s="19"/>
    </row>
    <row r="175" spans="1:6" ht="37.5" customHeight="1">
      <c r="A175" s="67" t="s">
        <v>204</v>
      </c>
      <c r="B175" s="68"/>
      <c r="C175" s="69">
        <v>157350</v>
      </c>
      <c r="D175" s="69">
        <v>44506.73</v>
      </c>
      <c r="E175" s="69">
        <v>86094</v>
      </c>
      <c r="F175" s="70">
        <v>0</v>
      </c>
    </row>
    <row r="176" spans="1:6" ht="39" customHeight="1">
      <c r="A176" s="71" t="s">
        <v>205</v>
      </c>
      <c r="B176" s="21"/>
      <c r="C176" s="24">
        <f>60570</f>
        <v>60570</v>
      </c>
      <c r="D176" s="24">
        <v>5297.44</v>
      </c>
      <c r="E176" s="24">
        <v>32800</v>
      </c>
      <c r="F176" s="72">
        <v>0</v>
      </c>
    </row>
    <row r="177" spans="1:6" ht="29.25" customHeight="1">
      <c r="A177" s="71" t="s">
        <v>206</v>
      </c>
      <c r="B177" s="22"/>
      <c r="C177" s="24">
        <f>17000</f>
        <v>17000</v>
      </c>
      <c r="D177" s="24">
        <v>2597.1999999999998</v>
      </c>
      <c r="E177" s="24">
        <f>20500+2165.16</f>
        <v>22665.16</v>
      </c>
      <c r="F177" s="72">
        <v>0</v>
      </c>
    </row>
    <row r="178" spans="1:6" ht="35.25" customHeight="1" thickBot="1">
      <c r="A178" s="73" t="s">
        <v>207</v>
      </c>
      <c r="B178" s="74"/>
      <c r="C178" s="75">
        <v>35000</v>
      </c>
      <c r="D178" s="75"/>
      <c r="E178" s="75">
        <v>0</v>
      </c>
      <c r="F178" s="76">
        <v>0</v>
      </c>
    </row>
    <row r="179" spans="1:6" ht="20.25" customHeight="1" thickBot="1">
      <c r="A179" s="18"/>
      <c r="B179" s="77" t="s">
        <v>208</v>
      </c>
      <c r="C179" s="78">
        <f>SUM(C175:C178)</f>
        <v>269920</v>
      </c>
      <c r="D179" s="78">
        <f>SUM(D175:D178)</f>
        <v>52401.37</v>
      </c>
      <c r="E179" s="78">
        <f>SUM(E175:E178)</f>
        <v>141559.16</v>
      </c>
      <c r="F179" s="79">
        <v>0</v>
      </c>
    </row>
    <row r="180" spans="1:6" ht="15.75" customHeight="1" thickBot="1">
      <c r="B180" s="27" t="s">
        <v>1</v>
      </c>
      <c r="C180" s="28">
        <f>C178+C16+C26+C36+C46+C58+C68+C78+C88+C100+C110+C120+C130+C142+C152+C162+C172+C175+C176+C177</f>
        <v>747770</v>
      </c>
      <c r="D180" s="28">
        <f>+D16+D26+D36+D46+D58+D68+D78+D88+D100+D110+D120+D130+D142+D152+D162+D172+D175+D176+D177</f>
        <v>52401.37</v>
      </c>
      <c r="E180" s="28">
        <f>+E16+E26+E36+E46+E58+E68+E78+E88+E100+E110+E120+E130+E142+E152+E162+E172+E175+E176+E177+E178</f>
        <v>654099.16</v>
      </c>
      <c r="F180" s="29">
        <v>0</v>
      </c>
    </row>
    <row r="181" spans="1:6" ht="15.75" customHeight="1">
      <c r="A181" s="18"/>
      <c r="B181" s="15"/>
      <c r="C181" s="19"/>
      <c r="D181" s="19"/>
      <c r="E181" s="19"/>
      <c r="F181" s="19"/>
    </row>
    <row r="182" spans="1:6" ht="15.75" customHeight="1">
      <c r="B182" s="11" t="s">
        <v>212</v>
      </c>
      <c r="C182" s="30">
        <f>C180*0.07</f>
        <v>52343.9</v>
      </c>
      <c r="D182" s="30">
        <f>D180*0.07</f>
        <v>3668.0959000000007</v>
      </c>
      <c r="E182" s="30">
        <f>E180*0.07</f>
        <v>45786.941200000008</v>
      </c>
      <c r="F182" s="30">
        <v>0</v>
      </c>
    </row>
    <row r="183" spans="1:6" ht="15.75" customHeight="1" thickBot="1">
      <c r="A183" s="18"/>
      <c r="B183" s="15"/>
      <c r="C183" s="19"/>
      <c r="D183" s="19"/>
      <c r="E183" s="19"/>
      <c r="F183" s="19"/>
    </row>
    <row r="184" spans="1:6" ht="15.75" customHeight="1" thickBot="1">
      <c r="A184" s="18"/>
      <c r="B184" s="27" t="s">
        <v>213</v>
      </c>
      <c r="C184" s="53">
        <f>+C180+C182</f>
        <v>800113.9</v>
      </c>
      <c r="D184" s="53">
        <f t="shared" ref="D184:F184" si="0">+D180+D182</f>
        <v>56069.465900000003</v>
      </c>
      <c r="E184" s="53">
        <f t="shared" si="0"/>
        <v>699886.10120000003</v>
      </c>
      <c r="F184" s="54">
        <f t="shared" si="0"/>
        <v>0</v>
      </c>
    </row>
    <row r="185" spans="1:6" ht="15.75" customHeight="1">
      <c r="A185" s="18"/>
      <c r="B185" s="15"/>
      <c r="C185" s="19"/>
      <c r="D185" s="19"/>
      <c r="E185" s="19"/>
      <c r="F185" s="19"/>
    </row>
    <row r="186" spans="1:6" s="10" customFormat="1" ht="23.25" customHeight="1">
      <c r="A186" s="26"/>
      <c r="B186" s="6"/>
      <c r="C186" s="25"/>
      <c r="D186" s="6"/>
      <c r="E186" s="6"/>
      <c r="F186" s="6"/>
    </row>
    <row r="187" spans="1:6" ht="23.25" customHeight="1"/>
    <row r="188" spans="1:6" ht="21.75" customHeight="1"/>
    <row r="189" spans="1:6" ht="16.5" customHeight="1"/>
    <row r="190" spans="1:6" ht="29.25" customHeight="1"/>
    <row r="191" spans="1:6" ht="24.75" customHeight="1"/>
    <row r="192" spans="1:6" ht="33" customHeight="1"/>
    <row r="194" ht="15" customHeight="1"/>
    <row r="195" ht="25.5" customHeight="1"/>
  </sheetData>
  <mergeCells count="24">
    <mergeCell ref="A4:A5"/>
    <mergeCell ref="B4:B5"/>
    <mergeCell ref="B6:F6"/>
    <mergeCell ref="B7:F7"/>
    <mergeCell ref="B17:F17"/>
    <mergeCell ref="C4:D4"/>
    <mergeCell ref="E4:F4"/>
    <mergeCell ref="B121:F121"/>
    <mergeCell ref="B27:F27"/>
    <mergeCell ref="B37:F37"/>
    <mergeCell ref="B48:F48"/>
    <mergeCell ref="B49:F49"/>
    <mergeCell ref="B59:F59"/>
    <mergeCell ref="B69:F69"/>
    <mergeCell ref="B79:F79"/>
    <mergeCell ref="B90:F90"/>
    <mergeCell ref="B91:F91"/>
    <mergeCell ref="B101:F101"/>
    <mergeCell ref="B111:F111"/>
    <mergeCell ref="B132:F132"/>
    <mergeCell ref="B133:F133"/>
    <mergeCell ref="B143:F143"/>
    <mergeCell ref="B153:F153"/>
    <mergeCell ref="B163:F163"/>
  </mergeCells>
  <dataValidations count="4">
    <dataValidation allowBlank="1" showInputMessage="1" showErrorMessage="1" prompt="Insert name of recipient agency here _x000a_" sqref="E4 C4"/>
    <dataValidation allowBlank="1" showInputMessage="1" showErrorMessage="1" prompt="Insert *text* description of Activity here" sqref="B8 B18 B28 B38 B50 B60 B70 B80 B92 B102 B112 B122 B134 B144 B154 B164"/>
    <dataValidation allowBlank="1" showInputMessage="1" showErrorMessage="1" prompt="Insert *text* description of Output here" sqref="B7 B17 B27 B37 B49 B59 B69 B79 B91 B101 B111 B121 B133 B143 B153 B163"/>
    <dataValidation allowBlank="1" showInputMessage="1" showErrorMessage="1" prompt="Insert *text* description of Outcome here" sqref="B132:F132 B90:F90 B48:F48 B6:F6"/>
  </dataValidations>
  <pageMargins left="0.70866141732283472" right="0.70866141732283472" top="0.74803149606299213" bottom="0.74803149606299213" header="0.31496062992125984" footer="0.31496062992125984"/>
  <pageSetup paperSize="9" scale="85" fitToHeight="3" orientation="landscape" r:id="rId1"/>
  <ignoredErrors>
    <ignoredError sqref="C181:F184 E180:F180 C180:D18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topLeftCell="A7" zoomScaleNormal="100" workbookViewId="0">
      <selection activeCell="E11" sqref="E11"/>
    </sheetView>
  </sheetViews>
  <sheetFormatPr defaultColWidth="9.140625" defaultRowHeight="15"/>
  <cols>
    <col min="1" max="1" width="38.85546875" style="31" customWidth="1"/>
    <col min="2" max="7" width="12.85546875" style="31" customWidth="1"/>
    <col min="8" max="16384" width="9.140625" style="31"/>
  </cols>
  <sheetData>
    <row r="1" spans="1:11">
      <c r="A1" s="1" t="s">
        <v>16</v>
      </c>
      <c r="B1" s="1"/>
      <c r="C1" s="1"/>
      <c r="D1" s="1"/>
    </row>
    <row r="2" spans="1:11">
      <c r="A2" s="1"/>
      <c r="B2" s="1"/>
      <c r="C2" s="1"/>
      <c r="D2" s="1"/>
    </row>
    <row r="3" spans="1:11" ht="15.75" thickBot="1"/>
    <row r="4" spans="1:11">
      <c r="A4" s="62" t="s">
        <v>0</v>
      </c>
      <c r="B4" s="64" t="s">
        <v>13</v>
      </c>
      <c r="C4" s="65"/>
      <c r="D4" s="64" t="s">
        <v>12</v>
      </c>
      <c r="E4" s="65"/>
      <c r="F4" s="66" t="s">
        <v>2</v>
      </c>
      <c r="G4" s="65"/>
    </row>
    <row r="5" spans="1:11">
      <c r="A5" s="63"/>
      <c r="B5" s="33" t="s">
        <v>14</v>
      </c>
      <c r="C5" s="34" t="s">
        <v>15</v>
      </c>
      <c r="D5" s="33" t="s">
        <v>14</v>
      </c>
      <c r="E5" s="34" t="s">
        <v>15</v>
      </c>
      <c r="F5" s="49" t="s">
        <v>14</v>
      </c>
      <c r="G5" s="34" t="s">
        <v>15</v>
      </c>
    </row>
    <row r="6" spans="1:11" ht="33.75" customHeight="1">
      <c r="A6" s="44" t="s">
        <v>3</v>
      </c>
      <c r="B6" s="48">
        <v>157350</v>
      </c>
      <c r="C6" s="35">
        <v>44506.73</v>
      </c>
      <c r="D6" s="48">
        <v>86094</v>
      </c>
      <c r="E6" s="35">
        <v>0</v>
      </c>
      <c r="F6" s="47">
        <f>+B6+D6</f>
        <v>243444</v>
      </c>
      <c r="G6" s="35">
        <f>+C6+E6</f>
        <v>44506.73</v>
      </c>
    </row>
    <row r="7" spans="1:11" ht="48.75" customHeight="1">
      <c r="A7" s="44" t="s">
        <v>4</v>
      </c>
      <c r="B7" s="48">
        <v>0</v>
      </c>
      <c r="C7" s="35">
        <v>0</v>
      </c>
      <c r="D7" s="48">
        <v>2000</v>
      </c>
      <c r="E7" s="35">
        <v>0</v>
      </c>
      <c r="F7" s="47">
        <f t="shared" ref="F7:G13" si="0">+B7+D7</f>
        <v>2000</v>
      </c>
      <c r="G7" s="35">
        <f t="shared" si="0"/>
        <v>0</v>
      </c>
    </row>
    <row r="8" spans="1:11" ht="49.5" customHeight="1">
      <c r="A8" s="44" t="s">
        <v>5</v>
      </c>
      <c r="B8" s="48">
        <v>16740</v>
      </c>
      <c r="C8" s="35">
        <v>0</v>
      </c>
      <c r="D8" s="48">
        <v>13100</v>
      </c>
      <c r="E8" s="35">
        <v>0</v>
      </c>
      <c r="F8" s="47">
        <f>+B8+D8</f>
        <v>29840</v>
      </c>
      <c r="G8" s="35">
        <f t="shared" si="0"/>
        <v>0</v>
      </c>
    </row>
    <row r="9" spans="1:11" ht="33.75" customHeight="1">
      <c r="A9" s="44" t="s">
        <v>6</v>
      </c>
      <c r="B9" s="48">
        <v>46000</v>
      </c>
      <c r="C9" s="35">
        <v>0</v>
      </c>
      <c r="D9" s="48">
        <v>211050</v>
      </c>
      <c r="E9" s="35">
        <v>0</v>
      </c>
      <c r="F9" s="47">
        <f t="shared" si="0"/>
        <v>257050</v>
      </c>
      <c r="G9" s="35">
        <f t="shared" si="0"/>
        <v>0</v>
      </c>
    </row>
    <row r="10" spans="1:11" ht="33.75" customHeight="1">
      <c r="A10" s="44" t="s">
        <v>7</v>
      </c>
      <c r="B10" s="48">
        <v>6000</v>
      </c>
      <c r="C10" s="35">
        <v>2597.1999999999998</v>
      </c>
      <c r="D10" s="48">
        <v>7500</v>
      </c>
      <c r="E10" s="35">
        <v>0</v>
      </c>
      <c r="F10" s="47">
        <f>+B10+D10</f>
        <v>13500</v>
      </c>
      <c r="G10" s="35">
        <f>+C10+E10</f>
        <v>2597.1999999999998</v>
      </c>
      <c r="K10" s="32"/>
    </row>
    <row r="11" spans="1:11" ht="33.75" customHeight="1">
      <c r="A11" s="44" t="s">
        <v>8</v>
      </c>
      <c r="B11" s="48">
        <v>391200</v>
      </c>
      <c r="C11" s="35">
        <v>0</v>
      </c>
      <c r="D11" s="48">
        <v>309630</v>
      </c>
      <c r="E11" s="35">
        <v>0</v>
      </c>
      <c r="F11" s="47">
        <f t="shared" si="0"/>
        <v>700830</v>
      </c>
      <c r="G11" s="35">
        <f t="shared" si="0"/>
        <v>0</v>
      </c>
    </row>
    <row r="12" spans="1:11" ht="51" customHeight="1">
      <c r="A12" s="44" t="s">
        <v>9</v>
      </c>
      <c r="B12" s="48">
        <v>130480</v>
      </c>
      <c r="C12" s="35">
        <v>5297.44</v>
      </c>
      <c r="D12" s="48">
        <v>24725.16</v>
      </c>
      <c r="E12" s="35">
        <v>0</v>
      </c>
      <c r="F12" s="47">
        <f t="shared" si="0"/>
        <v>155205.16</v>
      </c>
      <c r="G12" s="35">
        <f t="shared" si="0"/>
        <v>5297.44</v>
      </c>
    </row>
    <row r="13" spans="1:11" ht="33.75" customHeight="1">
      <c r="A13" s="45" t="s">
        <v>10</v>
      </c>
      <c r="B13" s="36">
        <f>SUM(B6:B12)</f>
        <v>747770</v>
      </c>
      <c r="C13" s="37">
        <f>SUM(C6:C12)</f>
        <v>52401.37</v>
      </c>
      <c r="D13" s="36">
        <f>SUM(D6:D12)</f>
        <v>654099.16</v>
      </c>
      <c r="E13" s="37">
        <f>SUM(E6:E12)</f>
        <v>0</v>
      </c>
      <c r="F13" s="50">
        <f t="shared" si="0"/>
        <v>1401869.1600000001</v>
      </c>
      <c r="G13" s="42">
        <f>SUM(G6:G12)</f>
        <v>52401.37</v>
      </c>
    </row>
    <row r="14" spans="1:11" ht="28.5" customHeight="1">
      <c r="A14" s="44" t="s">
        <v>11</v>
      </c>
      <c r="B14" s="38">
        <v>52343.9</v>
      </c>
      <c r="C14" s="39">
        <v>3668.06</v>
      </c>
      <c r="D14" s="38">
        <v>45786.94</v>
      </c>
      <c r="E14" s="39">
        <v>0</v>
      </c>
      <c r="F14" s="51">
        <f>+B14+D14</f>
        <v>98130.84</v>
      </c>
      <c r="G14" s="43">
        <f>+C14+E14</f>
        <v>3668.06</v>
      </c>
    </row>
    <row r="15" spans="1:11" ht="27" customHeight="1" thickBot="1">
      <c r="A15" s="46" t="s">
        <v>1</v>
      </c>
      <c r="B15" s="40">
        <f>+B13+B14</f>
        <v>800113.9</v>
      </c>
      <c r="C15" s="41">
        <f>+C13+C14</f>
        <v>56069.43</v>
      </c>
      <c r="D15" s="40">
        <f>SUM(D14+D13)</f>
        <v>699886.10000000009</v>
      </c>
      <c r="E15" s="41">
        <f>SUM(E14+E13)</f>
        <v>0</v>
      </c>
      <c r="F15" s="52">
        <f>+B15+D15</f>
        <v>1500000</v>
      </c>
      <c r="G15" s="41">
        <f>+G13+G14</f>
        <v>56069.43</v>
      </c>
    </row>
    <row r="19" spans="7:7">
      <c r="G19" s="32"/>
    </row>
  </sheetData>
  <mergeCells count="4">
    <mergeCell ref="A4:A5"/>
    <mergeCell ref="B4:C4"/>
    <mergeCell ref="D4:E4"/>
    <mergeCell ref="F4:G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RF - Par produits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2020-06-13T19:55:22Z</cp:lastPrinted>
  <dcterms:created xsi:type="dcterms:W3CDTF">2017-11-15T21:17:43Z</dcterms:created>
  <dcterms:modified xsi:type="dcterms:W3CDTF">2020-06-13T19:55:29Z</dcterms:modified>
</cp:coreProperties>
</file>