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ee.muziranenge\Desktop\"/>
    </mc:Choice>
  </mc:AlternateContent>
  <xr:revisionPtr revIDLastSave="0" documentId="13_ncr:1_{C79A11F0-E87C-4DDC-AA54-0CC03BB15B8F}" xr6:coauthVersionLast="47" xr6:coauthVersionMax="47" xr10:uidLastSave="{00000000-0000-0000-0000-000000000000}"/>
  <bookViews>
    <workbookView xWindow="-120" yWindow="-120" windowWidth="20730" windowHeight="11160" xr2:uid="{33FBF713-B258-4B23-914A-2CEC1980DA55}"/>
  </bookViews>
  <sheets>
    <sheet name="Cumulative Template" sheetId="1" r:id="rId1"/>
  </sheets>
  <definedNames>
    <definedName name="HYA_UNICEF">#REF!</definedName>
    <definedName name="OF_BWA_UNDP">#REF!</definedName>
    <definedName name="OF_DIA_UNICEF">#REF!</definedName>
    <definedName name="OF_DIA_UNITAR">#REF!</definedName>
    <definedName name="OF_EOA_UNDP">#REF!</definedName>
    <definedName name="OF_FSA_UNDP">#REF!</definedName>
    <definedName name="OF_FSA_UNOPS">#REF!</definedName>
    <definedName name="OF_GJA_UNOPS">#REF!</definedName>
    <definedName name="OF_GUA_UNOPS">#REF!</definedName>
    <definedName name="OF_HYA_FAO">#REF!</definedName>
    <definedName name="OF_HYA_PANAMERICAN">#REF!</definedName>
    <definedName name="OF_HYA_UNCHS">#REF!</definedName>
    <definedName name="OF_HYA_UNDCP">#REF!</definedName>
    <definedName name="OF_HYA_UNDP">#REF!</definedName>
    <definedName name="OF_HYA_UNDP_INDONESIA">#REF!</definedName>
    <definedName name="OF_HYA_UNDP_MYANMAR">#REF!</definedName>
    <definedName name="OF_HYA_UNDP_SL">#REF!</definedName>
    <definedName name="OF_HYA_UNESCO">#REF!</definedName>
    <definedName name="OF_HYA_UNFPA">#REF!</definedName>
    <definedName name="OF_HYA_UNHCR">#REF!</definedName>
    <definedName name="OF_HYA_UNICEF">#REF!</definedName>
    <definedName name="OF_HYA_UNIFEM">#REF!</definedName>
    <definedName name="OF_HYA_UNITAR">#REF!</definedName>
    <definedName name="OF_HYA_UNOPS">#REF!</definedName>
    <definedName name="OF_HYA_WFP_TANZANIA">#REF!</definedName>
    <definedName name="OF_HYA_WFPTANZANIA">#REF!</definedName>
    <definedName name="OF_HYA_WHO">#REF!</definedName>
    <definedName name="OF_KAA_UNBRO">#REF!</definedName>
    <definedName name="OF_MNA_UNDP">#REF!</definedName>
    <definedName name="OF_MNA_UNICEF">#REF!</definedName>
    <definedName name="OF_MUA_UNDP">#REF!</definedName>
    <definedName name="OF_MUA_UNICEF">#REF!</definedName>
    <definedName name="OF_MUA_UNOPS">#REF!</definedName>
    <definedName name="OF_NLA_UNOPS">#REF!</definedName>
    <definedName name="OF_PYA_UNOPS">#REF!</definedName>
    <definedName name="OF_RUA_UNDP">#REF!</definedName>
    <definedName name="OF_UGA_UNOPS">#REF!</definedName>
    <definedName name="_xlnm.Print_Area" localSheetId="0">'Cumulative Template'!$A$1:$S$24</definedName>
    <definedName name="United_Nations_Office_for_Project_Services__UNOPS">#REF!</definedName>
    <definedName name="WS_BWA_UNDP">#REF!</definedName>
    <definedName name="WS_DIA_UNICEF">#REF!</definedName>
    <definedName name="WS_DIA_UNITAR">#REF!</definedName>
    <definedName name="WS_EOA_UNDP">#REF!</definedName>
    <definedName name="WS_FSA_UNDP">#REF!</definedName>
    <definedName name="WS_FSA_UNOPS">#REF!</definedName>
    <definedName name="WS_GJA_UNOPS">#REF!</definedName>
    <definedName name="WS_GUA_UNOPS">#REF!</definedName>
    <definedName name="WS_HYA_FAO">#REF!</definedName>
    <definedName name="WS_HYA_PAHO">#REF!</definedName>
    <definedName name="WS_HYA_UNCHS">#REF!</definedName>
    <definedName name="WS_HYA_UNDCP">#REF!</definedName>
    <definedName name="WS_HYA_UNDP">#REF!</definedName>
    <definedName name="WS_HYA_UNDP_INDONESIA">#REF!</definedName>
    <definedName name="WS_HYA_UNDP_MYANMAR">#REF!</definedName>
    <definedName name="WS_HYA_UNDP_SL">#REF!</definedName>
    <definedName name="WS_HYA_UNESCO">#REF!</definedName>
    <definedName name="WS_HYA_UNFPA">#REF!</definedName>
    <definedName name="WS_HYA_UNHCR">#REF!</definedName>
    <definedName name="WS_HYA_UNICEF">#REF!</definedName>
    <definedName name="WS_HYA_UNIFEM">#REF!</definedName>
    <definedName name="WS_HYA_UNOPS">#REF!</definedName>
    <definedName name="WS_HYA_WFPTANZANIA">#REF!</definedName>
    <definedName name="WS_HYA_WHO">#REF!</definedName>
    <definedName name="WS_KAA_UNBRO">#REF!</definedName>
    <definedName name="WS_KAA_UNDP">#REF!</definedName>
    <definedName name="WS_MNA_UNDP">#REF!</definedName>
    <definedName name="WS_MNA_UNICEF">#REF!</definedName>
    <definedName name="WS_MNA_UNOPS">#REF!</definedName>
    <definedName name="WS_MUA_UNDP">#REF!</definedName>
    <definedName name="WS_MUA_UNICEF">#REF!</definedName>
    <definedName name="WS_MUA_UNOPS">#REF!</definedName>
    <definedName name="WS_MUA_WFP">#REF!</definedName>
    <definedName name="WS_NLA_UNOPS">#REF!</definedName>
    <definedName name="WS_PYA_UNOPS">#REF!</definedName>
    <definedName name="WS_RUA_UNDP">#REF!</definedName>
    <definedName name="WS_UGA_UNOP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1" l="1"/>
  <c r="S21" i="1"/>
  <c r="S14" i="1"/>
  <c r="S15" i="1"/>
  <c r="S16" i="1"/>
  <c r="S17" i="1"/>
  <c r="S18" i="1"/>
  <c r="S19" i="1"/>
  <c r="S11" i="1"/>
  <c r="O11" i="1"/>
  <c r="O13" i="1" l="1"/>
  <c r="O16" i="1"/>
  <c r="L16" i="1"/>
  <c r="L19" i="1"/>
  <c r="O19" i="1" s="1"/>
  <c r="L17" i="1"/>
  <c r="O17" i="1" s="1"/>
  <c r="L14" i="1"/>
  <c r="O14" i="1" s="1"/>
  <c r="L15" i="1"/>
  <c r="O15" i="1" s="1"/>
  <c r="L12" i="1"/>
  <c r="O12" i="1" s="1"/>
  <c r="M11" i="1"/>
  <c r="H11" i="1"/>
  <c r="G19" i="1"/>
  <c r="G12" i="1"/>
  <c r="G13" i="1"/>
  <c r="G14" i="1"/>
  <c r="G15" i="1"/>
  <c r="G16" i="1"/>
  <c r="G17" i="1"/>
  <c r="G11" i="1"/>
  <c r="G18" i="1" l="1"/>
  <c r="G21" i="1" s="1"/>
  <c r="H16" i="1" l="1"/>
  <c r="I20" i="1"/>
  <c r="H12" i="1"/>
  <c r="H13" i="1"/>
  <c r="H14" i="1"/>
  <c r="J14" i="1" s="1"/>
  <c r="H15" i="1"/>
  <c r="H17" i="1"/>
  <c r="H19" i="1"/>
  <c r="H20" i="1"/>
  <c r="J19" i="1" l="1"/>
  <c r="J13" i="1"/>
  <c r="J17" i="1"/>
  <c r="J12" i="1"/>
  <c r="J11" i="1"/>
  <c r="J15" i="1"/>
  <c r="M12" i="1" l="1"/>
  <c r="M13" i="1"/>
  <c r="M14" i="1"/>
  <c r="M15" i="1"/>
  <c r="M17" i="1"/>
  <c r="M19" i="1"/>
  <c r="T16" i="1"/>
  <c r="P18" i="1" l="1"/>
  <c r="K18" i="1"/>
  <c r="K21" i="1" s="1"/>
  <c r="P21" i="1" l="1"/>
  <c r="R19" i="1"/>
  <c r="I19" i="1" s="1"/>
  <c r="T17" i="1"/>
  <c r="R17" i="1"/>
  <c r="I17" i="1" s="1"/>
  <c r="R16" i="1"/>
  <c r="T15" i="1"/>
  <c r="R15" i="1"/>
  <c r="I15" i="1" s="1"/>
  <c r="T14" i="1"/>
  <c r="I14" i="1"/>
  <c r="T13" i="1"/>
  <c r="R13" i="1"/>
  <c r="I13" i="1" s="1"/>
  <c r="T12" i="1"/>
  <c r="R12" i="1"/>
  <c r="I12" i="1" s="1"/>
  <c r="T11" i="1"/>
  <c r="R11" i="1"/>
  <c r="I11" i="1" s="1"/>
  <c r="P7" i="1"/>
  <c r="R21" i="1" l="1"/>
  <c r="R23" i="1" s="1"/>
  <c r="R18" i="1"/>
  <c r="T18" i="1"/>
  <c r="N12" i="1"/>
  <c r="N13" i="1"/>
  <c r="N14" i="1"/>
  <c r="N15" i="1"/>
  <c r="N17" i="1"/>
  <c r="N11" i="1"/>
  <c r="J16" i="1"/>
  <c r="M16" i="1" l="1"/>
  <c r="T21" i="1"/>
  <c r="L18" i="1"/>
  <c r="O18" i="1" s="1"/>
  <c r="N16" i="1"/>
  <c r="N18" i="1" s="1"/>
  <c r="N21" i="1" s="1"/>
  <c r="K7" i="1"/>
  <c r="H18" i="1" l="1"/>
  <c r="J18" i="1" s="1"/>
  <c r="M18" i="1"/>
  <c r="I18" i="1" s="1"/>
  <c r="I16" i="1"/>
  <c r="L21" i="1"/>
  <c r="O21" i="1" l="1"/>
  <c r="O23" i="1"/>
  <c r="M23" i="1"/>
  <c r="H21" i="1"/>
  <c r="J21" i="1" s="1"/>
  <c r="M21" i="1"/>
  <c r="N23" i="1" l="1"/>
  <c r="I21" i="1"/>
</calcChain>
</file>

<file path=xl/sharedStrings.xml><?xml version="1.0" encoding="utf-8"?>
<sst xmlns="http://schemas.openxmlformats.org/spreadsheetml/2006/main" count="40" uniqueCount="30">
  <si>
    <t>Subtotal</t>
  </si>
  <si>
    <t>Staff and other Personnel Costs</t>
  </si>
  <si>
    <t>Travel on official business</t>
  </si>
  <si>
    <t>Contractual services</t>
  </si>
  <si>
    <t>General Operating and other direct costs</t>
  </si>
  <si>
    <t>Equipment, vehicles and furniture (including depreciation)</t>
  </si>
  <si>
    <t>Supplies, commodities, materials</t>
  </si>
  <si>
    <t>Total Expenditures and Indirect Support Costs</t>
  </si>
  <si>
    <t>UN Rwanda (UNDP, UN Women)</t>
  </si>
  <si>
    <t>Budget</t>
  </si>
  <si>
    <t>Budget item</t>
  </si>
  <si>
    <t>Total</t>
  </si>
  <si>
    <t>Transfers and Grants to counterparts/ 
Implementing Partners</t>
  </si>
  <si>
    <t>Total Expenses  (incl. unspent commitment to IP)</t>
  </si>
  <si>
    <t xml:space="preserve">Balance
</t>
  </si>
  <si>
    <t>Transferred to IP (unspent)</t>
  </si>
  <si>
    <t>* indirect support costs reported is the actual deduction made to today's date.</t>
  </si>
  <si>
    <t>Indirect support costs (7%)*</t>
  </si>
  <si>
    <t>TOTAL (UNDP+UNWOMEN)</t>
  </si>
  <si>
    <t>Funds Received from PBF</t>
  </si>
  <si>
    <t>Support to reintegration of ex-FDLR combatants and dependents repatriated from Rwanda to DRC</t>
  </si>
  <si>
    <t>UNDP (USD)</t>
  </si>
  <si>
    <t>UNWOMEN (USD)</t>
  </si>
  <si>
    <t>Expenditure (incl. unspent funds transferred to IPs)</t>
  </si>
  <si>
    <t>Expenditure % (incl unspent funds transferred to IPs)</t>
  </si>
  <si>
    <t>Balance compared to budget (as of 31/12)</t>
  </si>
  <si>
    <t>Final Financial Report, as of 31th December 2021</t>
  </si>
  <si>
    <t xml:space="preserve">UNDP (Recipient 1) </t>
  </si>
  <si>
    <t>UNWOMEN (Recipient 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</si>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</sst>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2"/>
      <name val="Helv"/>
    </font>
    <font>
      <sz val="12"/>
      <color indexed="8"/>
      <name val="Helv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Helv"/>
    </font>
    <font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39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140">
    <xf numFmtId="39" fontId="0" fillId="0" borderId="0" xfId="0"/>
    <xf numFmtId="39" fontId="1" fillId="0" borderId="0" xfId="0" applyFont="1"/>
    <xf numFmtId="0" fontId="3" fillId="0" borderId="0" xfId="3" applyFont="1"/>
    <xf numFmtId="39" fontId="4" fillId="0" borderId="0" xfId="0" applyFont="1"/>
    <xf numFmtId="43" fontId="3" fillId="0" borderId="0" xfId="3" applyNumberFormat="1" applyFont="1" applyAlignment="1">
      <alignment horizontal="right"/>
    </xf>
    <xf numFmtId="39" fontId="3" fillId="0" borderId="0" xfId="0" applyFont="1"/>
    <xf numFmtId="39" fontId="3" fillId="0" borderId="0" xfId="0" quotePrefix="1" applyFont="1" applyAlignment="1">
      <alignment horizontal="center"/>
    </xf>
    <xf numFmtId="39" fontId="3" fillId="0" borderId="0" xfId="0" applyFont="1" applyAlignment="1">
      <alignment horizontal="center"/>
    </xf>
    <xf numFmtId="43" fontId="1" fillId="0" borderId="0" xfId="1" applyFont="1"/>
    <xf numFmtId="43" fontId="3" fillId="0" borderId="0" xfId="1" applyFont="1"/>
    <xf numFmtId="43" fontId="3" fillId="0" borderId="0" xfId="1" quotePrefix="1" applyFont="1" applyAlignment="1">
      <alignment horizontal="center"/>
    </xf>
    <xf numFmtId="39" fontId="1" fillId="0" borderId="0" xfId="0" applyFont="1"/>
    <xf numFmtId="0" fontId="3" fillId="0" borderId="2" xfId="3" applyFont="1" applyBorder="1"/>
    <xf numFmtId="0" fontId="7" fillId="0" borderId="0" xfId="3" applyFont="1"/>
    <xf numFmtId="43" fontId="8" fillId="0" borderId="0" xfId="3" applyNumberFormat="1" applyFont="1" applyAlignment="1">
      <alignment horizontal="left"/>
    </xf>
    <xf numFmtId="43" fontId="5" fillId="0" borderId="0" xfId="3" applyNumberFormat="1" applyFont="1" applyAlignment="1">
      <alignment horizontal="left"/>
    </xf>
    <xf numFmtId="43" fontId="3" fillId="0" borderId="0" xfId="3" applyNumberFormat="1" applyFont="1" applyAlignment="1">
      <alignment horizontal="left"/>
    </xf>
    <xf numFmtId="0" fontId="7" fillId="3" borderId="2" xfId="3" applyFont="1" applyFill="1" applyBorder="1" applyAlignment="1">
      <alignment horizontal="left" vertical="top" wrapText="1"/>
    </xf>
    <xf numFmtId="0" fontId="7" fillId="3" borderId="2" xfId="3" applyFont="1" applyFill="1" applyBorder="1" applyAlignment="1">
      <alignment horizontal="center" vertical="top" wrapText="1"/>
    </xf>
    <xf numFmtId="43" fontId="7" fillId="3" borderId="2" xfId="3" applyNumberFormat="1" applyFont="1" applyFill="1" applyBorder="1" applyAlignment="1">
      <alignment horizontal="right" vertical="top" wrapText="1"/>
    </xf>
    <xf numFmtId="0" fontId="7" fillId="0" borderId="0" xfId="3" applyFont="1" applyAlignment="1">
      <alignment vertical="top"/>
    </xf>
    <xf numFmtId="43" fontId="3" fillId="0" borderId="0" xfId="3" applyNumberFormat="1" applyFont="1"/>
    <xf numFmtId="165" fontId="3" fillId="0" borderId="2" xfId="1" applyNumberFormat="1" applyFont="1" applyBorder="1"/>
    <xf numFmtId="165" fontId="3" fillId="0" borderId="2" xfId="1" applyNumberFormat="1" applyFont="1" applyBorder="1" applyAlignment="1"/>
    <xf numFmtId="165" fontId="3" fillId="0" borderId="2" xfId="1" applyNumberFormat="1" applyFont="1" applyBorder="1" applyAlignment="1">
      <alignment horizontal="right"/>
    </xf>
    <xf numFmtId="165" fontId="3" fillId="0" borderId="2" xfId="3" applyNumberFormat="1" applyFont="1" applyBorder="1"/>
    <xf numFmtId="165" fontId="7" fillId="3" borderId="2" xfId="1" applyNumberFormat="1" applyFont="1" applyFill="1" applyBorder="1"/>
    <xf numFmtId="165" fontId="3" fillId="0" borderId="2" xfId="3" applyNumberFormat="1" applyFont="1" applyBorder="1" applyAlignment="1">
      <alignment horizontal="right"/>
    </xf>
    <xf numFmtId="39" fontId="1" fillId="0" borderId="0" xfId="0" applyFont="1"/>
    <xf numFmtId="0" fontId="3" fillId="0" borderId="0" xfId="3" applyFont="1"/>
    <xf numFmtId="43" fontId="3" fillId="0" borderId="0" xfId="3" applyNumberFormat="1" applyFont="1" applyAlignment="1">
      <alignment horizontal="right"/>
    </xf>
    <xf numFmtId="39" fontId="3" fillId="0" borderId="0" xfId="0" applyFont="1" applyAlignment="1">
      <alignment horizontal="center"/>
    </xf>
    <xf numFmtId="0" fontId="7" fillId="0" borderId="0" xfId="3" applyFont="1"/>
    <xf numFmtId="43" fontId="7" fillId="0" borderId="0" xfId="3" applyNumberFormat="1" applyFont="1"/>
    <xf numFmtId="39" fontId="1" fillId="0" borderId="0" xfId="0" applyFont="1"/>
    <xf numFmtId="43" fontId="7" fillId="3" borderId="9" xfId="1" applyFont="1" applyFill="1" applyBorder="1" applyAlignment="1">
      <alignment vertical="top" wrapText="1"/>
    </xf>
    <xf numFmtId="165" fontId="3" fillId="0" borderId="9" xfId="3" applyNumberFormat="1" applyFont="1" applyBorder="1"/>
    <xf numFmtId="9" fontId="3" fillId="0" borderId="10" xfId="2" applyFont="1" applyBorder="1"/>
    <xf numFmtId="0" fontId="3" fillId="0" borderId="9" xfId="3" applyFont="1" applyBorder="1"/>
    <xf numFmtId="0" fontId="3" fillId="0" borderId="10" xfId="3" applyFont="1" applyBorder="1"/>
    <xf numFmtId="0" fontId="3" fillId="0" borderId="10" xfId="3" applyFont="1" applyBorder="1" applyAlignment="1">
      <alignment wrapText="1"/>
    </xf>
    <xf numFmtId="0" fontId="7" fillId="3" borderId="11" xfId="3" applyFont="1" applyFill="1" applyBorder="1" applyAlignment="1">
      <alignment horizontal="left"/>
    </xf>
    <xf numFmtId="0" fontId="7" fillId="3" borderId="12" xfId="3" applyFont="1" applyFill="1" applyBorder="1" applyAlignment="1">
      <alignment horizontal="left"/>
    </xf>
    <xf numFmtId="0" fontId="7" fillId="3" borderId="13" xfId="3" applyFont="1" applyFill="1" applyBorder="1" applyAlignment="1">
      <alignment horizontal="left"/>
    </xf>
    <xf numFmtId="43" fontId="7" fillId="3" borderId="16" xfId="1" applyFont="1" applyFill="1" applyBorder="1" applyAlignment="1">
      <alignment horizontal="center"/>
    </xf>
    <xf numFmtId="43" fontId="7" fillId="3" borderId="9" xfId="3" applyNumberFormat="1" applyFont="1" applyFill="1" applyBorder="1" applyAlignment="1">
      <alignment horizontal="center" vertical="top" wrapText="1"/>
    </xf>
    <xf numFmtId="43" fontId="7" fillId="3" borderId="10" xfId="3" applyNumberFormat="1" applyFont="1" applyFill="1" applyBorder="1" applyAlignment="1">
      <alignment horizontal="center" vertical="top" wrapText="1"/>
    </xf>
    <xf numFmtId="165" fontId="3" fillId="2" borderId="9" xfId="1" applyNumberFormat="1" applyFont="1" applyFill="1" applyBorder="1"/>
    <xf numFmtId="9" fontId="3" fillId="0" borderId="10" xfId="2" applyFont="1" applyBorder="1" applyAlignment="1">
      <alignment horizontal="right"/>
    </xf>
    <xf numFmtId="165" fontId="7" fillId="3" borderId="9" xfId="1" applyNumberFormat="1" applyFont="1" applyFill="1" applyBorder="1"/>
    <xf numFmtId="165" fontId="3" fillId="2" borderId="9" xfId="1" applyNumberFormat="1" applyFont="1" applyFill="1" applyBorder="1" applyAlignment="1">
      <alignment horizontal="left"/>
    </xf>
    <xf numFmtId="165" fontId="7" fillId="3" borderId="11" xfId="1" applyNumberFormat="1" applyFont="1" applyFill="1" applyBorder="1"/>
    <xf numFmtId="165" fontId="7" fillId="3" borderId="12" xfId="1" applyNumberFormat="1" applyFont="1" applyFill="1" applyBorder="1"/>
    <xf numFmtId="165" fontId="7" fillId="3" borderId="9" xfId="3" applyNumberFormat="1" applyFont="1" applyFill="1" applyBorder="1"/>
    <xf numFmtId="165" fontId="7" fillId="3" borderId="2" xfId="3" applyNumberFormat="1" applyFont="1" applyFill="1" applyBorder="1"/>
    <xf numFmtId="165" fontId="7" fillId="3" borderId="11" xfId="3" applyNumberFormat="1" applyFont="1" applyFill="1" applyBorder="1"/>
    <xf numFmtId="165" fontId="7" fillId="3" borderId="12" xfId="3" applyNumberFormat="1" applyFont="1" applyFill="1" applyBorder="1"/>
    <xf numFmtId="9" fontId="7" fillId="3" borderId="13" xfId="2" applyFont="1" applyFill="1" applyBorder="1"/>
    <xf numFmtId="9" fontId="7" fillId="3" borderId="10" xfId="2" applyFont="1" applyFill="1" applyBorder="1" applyAlignment="1">
      <alignment horizontal="right"/>
    </xf>
    <xf numFmtId="9" fontId="7" fillId="3" borderId="2" xfId="2" applyFont="1" applyFill="1" applyBorder="1" applyAlignment="1">
      <alignment horizontal="right"/>
    </xf>
    <xf numFmtId="9" fontId="7" fillId="3" borderId="12" xfId="2" applyFont="1" applyFill="1" applyBorder="1" applyAlignment="1">
      <alignment horizontal="right"/>
    </xf>
    <xf numFmtId="0" fontId="7" fillId="0" borderId="0" xfId="3" applyFont="1" applyFill="1" applyBorder="1" applyAlignment="1">
      <alignment horizontal="left"/>
    </xf>
    <xf numFmtId="165" fontId="7" fillId="0" borderId="19" xfId="1" applyNumberFormat="1" applyFont="1" applyFill="1" applyBorder="1"/>
    <xf numFmtId="165" fontId="7" fillId="0" borderId="20" xfId="1" applyNumberFormat="1" applyFont="1" applyFill="1" applyBorder="1"/>
    <xf numFmtId="165" fontId="7" fillId="0" borderId="21" xfId="1" applyNumberFormat="1" applyFont="1" applyFill="1" applyBorder="1"/>
    <xf numFmtId="43" fontId="7" fillId="4" borderId="4" xfId="1" applyFont="1" applyFill="1" applyBorder="1" applyAlignment="1">
      <alignment horizontal="left"/>
    </xf>
    <xf numFmtId="0" fontId="8" fillId="0" borderId="0" xfId="3" applyFont="1"/>
    <xf numFmtId="165" fontId="3" fillId="0" borderId="0" xfId="3" applyNumberFormat="1" applyFont="1"/>
    <xf numFmtId="165" fontId="7" fillId="0" borderId="0" xfId="3" applyNumberFormat="1" applyFont="1"/>
    <xf numFmtId="39" fontId="3" fillId="0" borderId="0" xfId="3" applyNumberFormat="1" applyFont="1"/>
    <xf numFmtId="37" fontId="3" fillId="0" borderId="0" xfId="0" applyNumberFormat="1" applyFont="1" applyAlignment="1">
      <alignment horizontal="center"/>
    </xf>
    <xf numFmtId="165" fontId="6" fillId="0" borderId="2" xfId="1" applyNumberFormat="1" applyFont="1" applyBorder="1"/>
    <xf numFmtId="165" fontId="6" fillId="0" borderId="2" xfId="3" applyNumberFormat="1" applyFont="1" applyBorder="1"/>
    <xf numFmtId="9" fontId="6" fillId="0" borderId="10" xfId="2" applyFont="1" applyBorder="1"/>
    <xf numFmtId="165" fontId="6" fillId="2" borderId="9" xfId="1" applyNumberFormat="1" applyFont="1" applyFill="1" applyBorder="1"/>
    <xf numFmtId="165" fontId="6" fillId="0" borderId="2" xfId="1" applyNumberFormat="1" applyFont="1" applyBorder="1" applyAlignment="1"/>
    <xf numFmtId="165" fontId="6" fillId="0" borderId="2" xfId="1" applyNumberFormat="1" applyFont="1" applyBorder="1" applyAlignment="1">
      <alignment horizontal="right"/>
    </xf>
    <xf numFmtId="0" fontId="6" fillId="0" borderId="0" xfId="3" applyFont="1"/>
    <xf numFmtId="9" fontId="7" fillId="5" borderId="10" xfId="2" applyFont="1" applyFill="1" applyBorder="1"/>
    <xf numFmtId="164" fontId="3" fillId="0" borderId="0" xfId="3" applyNumberFormat="1" applyFont="1"/>
    <xf numFmtId="43" fontId="7" fillId="6" borderId="9" xfId="1" applyFont="1" applyFill="1" applyBorder="1" applyAlignment="1">
      <alignment vertical="top" wrapText="1"/>
    </xf>
    <xf numFmtId="0" fontId="7" fillId="6" borderId="2" xfId="3" applyFont="1" applyFill="1" applyBorder="1" applyAlignment="1">
      <alignment horizontal="center" vertical="top" wrapText="1"/>
    </xf>
    <xf numFmtId="0" fontId="7" fillId="6" borderId="2" xfId="3" applyFont="1" applyFill="1" applyBorder="1" applyAlignment="1">
      <alignment horizontal="left" vertical="top" wrapText="1"/>
    </xf>
    <xf numFmtId="43" fontId="7" fillId="6" borderId="10" xfId="3" applyNumberFormat="1" applyFont="1" applyFill="1" applyBorder="1" applyAlignment="1">
      <alignment horizontal="center" vertical="top" wrapText="1"/>
    </xf>
    <xf numFmtId="43" fontId="7" fillId="6" borderId="10" xfId="3" applyNumberFormat="1" applyFont="1" applyFill="1" applyBorder="1" applyAlignment="1">
      <alignment horizontal="right" vertical="top" wrapText="1"/>
    </xf>
    <xf numFmtId="165" fontId="3" fillId="6" borderId="9" xfId="1" applyNumberFormat="1" applyFont="1" applyFill="1" applyBorder="1"/>
    <xf numFmtId="165" fontId="6" fillId="6" borderId="2" xfId="1" applyNumberFormat="1" applyFont="1" applyFill="1" applyBorder="1"/>
    <xf numFmtId="165" fontId="3" fillId="6" borderId="2" xfId="1" applyNumberFormat="1" applyFont="1" applyFill="1" applyBorder="1" applyAlignment="1"/>
    <xf numFmtId="9" fontId="3" fillId="6" borderId="2" xfId="2" applyFont="1" applyFill="1" applyBorder="1" applyAlignment="1">
      <alignment horizontal="right"/>
    </xf>
    <xf numFmtId="165" fontId="3" fillId="6" borderId="10" xfId="1" applyNumberFormat="1" applyFont="1" applyFill="1" applyBorder="1" applyAlignment="1">
      <alignment horizontal="right"/>
    </xf>
    <xf numFmtId="165" fontId="3" fillId="6" borderId="2" xfId="1" applyNumberFormat="1" applyFont="1" applyFill="1" applyBorder="1"/>
    <xf numFmtId="165" fontId="3" fillId="6" borderId="2" xfId="3" applyNumberFormat="1" applyFont="1" applyFill="1" applyBorder="1"/>
    <xf numFmtId="165" fontId="6" fillId="6" borderId="9" xfId="1" applyNumberFormat="1" applyFont="1" applyFill="1" applyBorder="1"/>
    <xf numFmtId="165" fontId="6" fillId="6" borderId="2" xfId="3" applyNumberFormat="1" applyFont="1" applyFill="1" applyBorder="1"/>
    <xf numFmtId="165" fontId="6" fillId="6" borderId="2" xfId="1" applyNumberFormat="1" applyFont="1" applyFill="1" applyBorder="1" applyAlignment="1"/>
    <xf numFmtId="165" fontId="6" fillId="6" borderId="10" xfId="1" applyNumberFormat="1" applyFont="1" applyFill="1" applyBorder="1"/>
    <xf numFmtId="165" fontId="7" fillId="6" borderId="9" xfId="1" applyNumberFormat="1" applyFont="1" applyFill="1" applyBorder="1"/>
    <xf numFmtId="165" fontId="7" fillId="6" borderId="2" xfId="1" applyNumberFormat="1" applyFont="1" applyFill="1" applyBorder="1"/>
    <xf numFmtId="165" fontId="7" fillId="6" borderId="10" xfId="1" applyNumberFormat="1" applyFont="1" applyFill="1" applyBorder="1"/>
    <xf numFmtId="165" fontId="3" fillId="6" borderId="9" xfId="1" applyNumberFormat="1" applyFont="1" applyFill="1" applyBorder="1" applyAlignment="1">
      <alignment horizontal="left"/>
    </xf>
    <xf numFmtId="165" fontId="3" fillId="6" borderId="10" xfId="1" applyNumberFormat="1" applyFont="1" applyFill="1" applyBorder="1" applyAlignment="1"/>
    <xf numFmtId="165" fontId="7" fillId="6" borderId="11" xfId="1" applyNumberFormat="1" applyFont="1" applyFill="1" applyBorder="1"/>
    <xf numFmtId="165" fontId="7" fillId="6" borderId="12" xfId="1" applyNumberFormat="1" applyFont="1" applyFill="1" applyBorder="1"/>
    <xf numFmtId="165" fontId="7" fillId="6" borderId="13" xfId="1" applyNumberFormat="1" applyFont="1" applyFill="1" applyBorder="1"/>
    <xf numFmtId="165" fontId="7" fillId="6" borderId="0" xfId="1" applyNumberFormat="1" applyFont="1" applyFill="1" applyBorder="1"/>
    <xf numFmtId="166" fontId="7" fillId="6" borderId="0" xfId="1" applyNumberFormat="1" applyFont="1" applyFill="1" applyBorder="1"/>
    <xf numFmtId="9" fontId="7" fillId="0" borderId="22" xfId="2" applyFont="1" applyFill="1" applyBorder="1" applyAlignment="1">
      <alignment horizontal="right"/>
    </xf>
    <xf numFmtId="165" fontId="7" fillId="6" borderId="22" xfId="1" applyNumberFormat="1" applyFont="1" applyFill="1" applyBorder="1"/>
    <xf numFmtId="165" fontId="3" fillId="3" borderId="2" xfId="1" applyNumberFormat="1" applyFont="1" applyFill="1" applyBorder="1"/>
    <xf numFmtId="165" fontId="7" fillId="3" borderId="2" xfId="3" applyNumberFormat="1" applyFont="1" applyFill="1" applyBorder="1" applyAlignment="1">
      <alignment horizontal="right"/>
    </xf>
    <xf numFmtId="9" fontId="3" fillId="3" borderId="2" xfId="2" applyFont="1" applyFill="1" applyBorder="1" applyAlignment="1">
      <alignment horizontal="right"/>
    </xf>
    <xf numFmtId="43" fontId="7" fillId="6" borderId="14" xfId="1" applyFont="1" applyFill="1" applyBorder="1" applyAlignment="1">
      <alignment horizontal="center"/>
    </xf>
    <xf numFmtId="43" fontId="7" fillId="6" borderId="15" xfId="1" applyFont="1" applyFill="1" applyBorder="1" applyAlignment="1">
      <alignment horizontal="center"/>
    </xf>
    <xf numFmtId="43" fontId="7" fillId="6" borderId="16" xfId="1" applyFont="1" applyFill="1" applyBorder="1" applyAlignment="1">
      <alignment horizontal="center"/>
    </xf>
    <xf numFmtId="0" fontId="7" fillId="3" borderId="14" xfId="3" applyFont="1" applyFill="1" applyBorder="1" applyAlignment="1">
      <alignment horizontal="left"/>
    </xf>
    <xf numFmtId="0" fontId="7" fillId="3" borderId="15" xfId="3" applyFont="1" applyFill="1" applyBorder="1" applyAlignment="1">
      <alignment horizontal="left"/>
    </xf>
    <xf numFmtId="0" fontId="7" fillId="3" borderId="16" xfId="3" applyFont="1" applyFill="1" applyBorder="1" applyAlignment="1">
      <alignment horizontal="left"/>
    </xf>
    <xf numFmtId="0" fontId="3" fillId="0" borderId="9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0" fontId="6" fillId="0" borderId="9" xfId="3" applyFont="1" applyBorder="1" applyAlignment="1">
      <alignment horizontal="left" wrapText="1"/>
    </xf>
    <xf numFmtId="0" fontId="6" fillId="0" borderId="2" xfId="3" applyFont="1" applyBorder="1" applyAlignment="1">
      <alignment horizontal="left" wrapText="1"/>
    </xf>
    <xf numFmtId="0" fontId="6" fillId="0" borderId="10" xfId="3" applyFont="1" applyBorder="1" applyAlignment="1">
      <alignment horizontal="left" wrapText="1"/>
    </xf>
    <xf numFmtId="0" fontId="7" fillId="3" borderId="6" xfId="3" applyFont="1" applyFill="1" applyBorder="1" applyAlignment="1">
      <alignment horizontal="center"/>
    </xf>
    <xf numFmtId="0" fontId="7" fillId="3" borderId="7" xfId="3" applyFont="1" applyFill="1" applyBorder="1" applyAlignment="1">
      <alignment horizontal="center"/>
    </xf>
    <xf numFmtId="0" fontId="7" fillId="3" borderId="8" xfId="3" applyFont="1" applyFill="1" applyBorder="1" applyAlignment="1">
      <alignment horizontal="center"/>
    </xf>
    <xf numFmtId="49" fontId="3" fillId="0" borderId="0" xfId="3" applyNumberFormat="1" applyFont="1" applyAlignment="1">
      <alignment horizontal="left"/>
    </xf>
    <xf numFmtId="0" fontId="3" fillId="0" borderId="17" xfId="3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3" fillId="0" borderId="18" xfId="3" applyFont="1" applyBorder="1" applyAlignment="1">
      <alignment horizontal="left"/>
    </xf>
    <xf numFmtId="165" fontId="7" fillId="5" borderId="3" xfId="3" applyNumberFormat="1" applyFont="1" applyFill="1" applyBorder="1" applyAlignment="1">
      <alignment horizontal="left" wrapText="1"/>
    </xf>
    <xf numFmtId="165" fontId="7" fillId="5" borderId="5" xfId="3" applyNumberFormat="1" applyFont="1" applyFill="1" applyBorder="1" applyAlignment="1">
      <alignment horizontal="left" wrapText="1"/>
    </xf>
    <xf numFmtId="0" fontId="7" fillId="3" borderId="17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left" vertical="top"/>
    </xf>
    <xf numFmtId="0" fontId="7" fillId="3" borderId="18" xfId="3" applyFont="1" applyFill="1" applyBorder="1" applyAlignment="1">
      <alignment horizontal="left" vertical="top"/>
    </xf>
    <xf numFmtId="43" fontId="7" fillId="3" borderId="14" xfId="1" applyFont="1" applyFill="1" applyBorder="1" applyAlignment="1">
      <alignment horizontal="center"/>
    </xf>
    <xf numFmtId="43" fontId="7" fillId="3" borderId="15" xfId="1" applyFont="1" applyFill="1" applyBorder="1" applyAlignment="1">
      <alignment horizontal="center"/>
    </xf>
    <xf numFmtId="0" fontId="7" fillId="3" borderId="9" xfId="3" applyFont="1" applyFill="1" applyBorder="1" applyAlignment="1">
      <alignment horizontal="left"/>
    </xf>
    <xf numFmtId="0" fontId="7" fillId="3" borderId="2" xfId="3" applyFont="1" applyFill="1" applyBorder="1" applyAlignment="1">
      <alignment horizontal="left"/>
    </xf>
    <xf numFmtId="0" fontId="7" fillId="3" borderId="10" xfId="3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_Kosovo-Netherlands" xfId="3" xr:uid="{44E14358-FA13-4A13-BEFB-3225F80DBA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0</xdr:rowOff>
    </xdr:from>
    <xdr:to>
      <xdr:col>20</xdr:col>
      <xdr:colOff>114300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78777-0D20-4E02-AFCB-570EC70959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0"/>
          <a:ext cx="27432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9954-0DCD-4451-A2C6-213E021B7C7D}">
  <dimension ref="A1:X29"/>
  <sheetViews>
    <sheetView tabSelected="1" topLeftCell="G11" zoomScaleNormal="100" zoomScaleSheetLayoutView="100" workbookViewId="0">
      <selection activeCell="M26" sqref="M26"/>
    </sheetView>
  </sheetViews>
  <sheetFormatPr defaultColWidth="8.6640625" defaultRowHeight="15.75" x14ac:dyDescent="0.25"/>
  <cols>
    <col min="1" max="1" width="4.6640625" style="1" customWidth="1"/>
    <col min="2" max="2" width="3.44140625" style="1" customWidth="1"/>
    <col min="3" max="3" width="4" style="1" customWidth="1"/>
    <col min="4" max="4" width="2.44140625" style="1" customWidth="1"/>
    <col min="5" max="5" width="5.44140625" style="1" customWidth="1"/>
    <col min="6" max="6" width="18.109375" style="1" customWidth="1"/>
    <col min="7" max="7" width="10.33203125" style="34" customWidth="1"/>
    <col min="8" max="8" width="10.88671875" style="34" customWidth="1"/>
    <col min="9" max="9" width="8.88671875" style="34" customWidth="1"/>
    <col min="10" max="10" width="12.33203125" style="34" customWidth="1"/>
    <col min="11" max="11" width="14.44140625" style="8" customWidth="1"/>
    <col min="12" max="12" width="17.88671875" style="8" customWidth="1"/>
    <col min="13" max="13" width="10.5546875" style="1" customWidth="1"/>
    <col min="14" max="14" width="14.88671875" style="1" hidden="1" customWidth="1"/>
    <col min="15" max="15" width="10.44140625" style="28" customWidth="1"/>
    <col min="16" max="16" width="10.33203125" style="11" customWidth="1"/>
    <col min="17" max="17" width="12.33203125" style="11" customWidth="1"/>
    <col min="18" max="18" width="12.44140625" style="11" customWidth="1"/>
    <col min="19" max="19" width="9.6640625" style="28" customWidth="1"/>
    <col min="20" max="20" width="10.88671875" style="11" hidden="1" customWidth="1"/>
    <col min="21" max="21" width="14.33203125" style="1" customWidth="1"/>
    <col min="22" max="22" width="24.44140625" style="1" customWidth="1"/>
    <col min="23" max="24" width="9.88671875" style="1" bestFit="1" customWidth="1"/>
    <col min="25" max="262" width="8.88671875" style="1"/>
    <col min="263" max="264" width="4.6640625" style="1" customWidth="1"/>
    <col min="265" max="265" width="3.44140625" style="1" customWidth="1"/>
    <col min="266" max="266" width="4" style="1" customWidth="1"/>
    <col min="267" max="267" width="2.44140625" style="1" customWidth="1"/>
    <col min="268" max="268" width="5.44140625" style="1" customWidth="1"/>
    <col min="269" max="269" width="3.109375" style="1" customWidth="1"/>
    <col min="270" max="270" width="20.33203125" style="1" customWidth="1"/>
    <col min="271" max="273" width="14.6640625" style="1" customWidth="1"/>
    <col min="274" max="274" width="2.44140625" style="1" customWidth="1"/>
    <col min="275" max="275" width="14.6640625" style="1" customWidth="1"/>
    <col min="276" max="276" width="3.88671875" style="1" customWidth="1"/>
    <col min="277" max="277" width="14.109375" style="1" customWidth="1"/>
    <col min="278" max="278" width="24.44140625" style="1" customWidth="1"/>
    <col min="279" max="518" width="8.88671875" style="1"/>
    <col min="519" max="520" width="4.6640625" style="1" customWidth="1"/>
    <col min="521" max="521" width="3.44140625" style="1" customWidth="1"/>
    <col min="522" max="522" width="4" style="1" customWidth="1"/>
    <col min="523" max="523" width="2.44140625" style="1" customWidth="1"/>
    <col min="524" max="524" width="5.44140625" style="1" customWidth="1"/>
    <col min="525" max="525" width="3.109375" style="1" customWidth="1"/>
    <col min="526" max="526" width="20.33203125" style="1" customWidth="1"/>
    <col min="527" max="529" width="14.6640625" style="1" customWidth="1"/>
    <col min="530" max="530" width="2.44140625" style="1" customWidth="1"/>
    <col min="531" max="531" width="14.6640625" style="1" customWidth="1"/>
    <col min="532" max="532" width="3.88671875" style="1" customWidth="1"/>
    <col min="533" max="533" width="14.109375" style="1" customWidth="1"/>
    <col min="534" max="534" width="24.44140625" style="1" customWidth="1"/>
    <col min="535" max="774" width="8.88671875" style="1"/>
    <col min="775" max="776" width="4.6640625" style="1" customWidth="1"/>
    <col min="777" max="777" width="3.44140625" style="1" customWidth="1"/>
    <col min="778" max="778" width="4" style="1" customWidth="1"/>
    <col min="779" max="779" width="2.44140625" style="1" customWidth="1"/>
    <col min="780" max="780" width="5.44140625" style="1" customWidth="1"/>
    <col min="781" max="781" width="3.109375" style="1" customWidth="1"/>
    <col min="782" max="782" width="20.33203125" style="1" customWidth="1"/>
    <col min="783" max="785" width="14.6640625" style="1" customWidth="1"/>
    <col min="786" max="786" width="2.44140625" style="1" customWidth="1"/>
    <col min="787" max="787" width="14.6640625" style="1" customWidth="1"/>
    <col min="788" max="788" width="3.88671875" style="1" customWidth="1"/>
    <col min="789" max="789" width="14.109375" style="1" customWidth="1"/>
    <col min="790" max="790" width="24.44140625" style="1" customWidth="1"/>
    <col min="791" max="1030" width="8.88671875" style="1"/>
    <col min="1031" max="1032" width="4.6640625" style="1" customWidth="1"/>
    <col min="1033" max="1033" width="3.44140625" style="1" customWidth="1"/>
    <col min="1034" max="1034" width="4" style="1" customWidth="1"/>
    <col min="1035" max="1035" width="2.44140625" style="1" customWidth="1"/>
    <col min="1036" max="1036" width="5.44140625" style="1" customWidth="1"/>
    <col min="1037" max="1037" width="3.109375" style="1" customWidth="1"/>
    <col min="1038" max="1038" width="20.33203125" style="1" customWidth="1"/>
    <col min="1039" max="1041" width="14.6640625" style="1" customWidth="1"/>
    <col min="1042" max="1042" width="2.44140625" style="1" customWidth="1"/>
    <col min="1043" max="1043" width="14.6640625" style="1" customWidth="1"/>
    <col min="1044" max="1044" width="3.88671875" style="1" customWidth="1"/>
    <col min="1045" max="1045" width="14.109375" style="1" customWidth="1"/>
    <col min="1046" max="1046" width="24.44140625" style="1" customWidth="1"/>
    <col min="1047" max="1286" width="8.88671875" style="1"/>
    <col min="1287" max="1288" width="4.6640625" style="1" customWidth="1"/>
    <col min="1289" max="1289" width="3.44140625" style="1" customWidth="1"/>
    <col min="1290" max="1290" width="4" style="1" customWidth="1"/>
    <col min="1291" max="1291" width="2.44140625" style="1" customWidth="1"/>
    <col min="1292" max="1292" width="5.44140625" style="1" customWidth="1"/>
    <col min="1293" max="1293" width="3.109375" style="1" customWidth="1"/>
    <col min="1294" max="1294" width="20.33203125" style="1" customWidth="1"/>
    <col min="1295" max="1297" width="14.6640625" style="1" customWidth="1"/>
    <col min="1298" max="1298" width="2.44140625" style="1" customWidth="1"/>
    <col min="1299" max="1299" width="14.6640625" style="1" customWidth="1"/>
    <col min="1300" max="1300" width="3.88671875" style="1" customWidth="1"/>
    <col min="1301" max="1301" width="14.109375" style="1" customWidth="1"/>
    <col min="1302" max="1302" width="24.44140625" style="1" customWidth="1"/>
    <col min="1303" max="1542" width="8.88671875" style="1"/>
    <col min="1543" max="1544" width="4.6640625" style="1" customWidth="1"/>
    <col min="1545" max="1545" width="3.44140625" style="1" customWidth="1"/>
    <col min="1546" max="1546" width="4" style="1" customWidth="1"/>
    <col min="1547" max="1547" width="2.44140625" style="1" customWidth="1"/>
    <col min="1548" max="1548" width="5.44140625" style="1" customWidth="1"/>
    <col min="1549" max="1549" width="3.109375" style="1" customWidth="1"/>
    <col min="1550" max="1550" width="20.33203125" style="1" customWidth="1"/>
    <col min="1551" max="1553" width="14.6640625" style="1" customWidth="1"/>
    <col min="1554" max="1554" width="2.44140625" style="1" customWidth="1"/>
    <col min="1555" max="1555" width="14.6640625" style="1" customWidth="1"/>
    <col min="1556" max="1556" width="3.88671875" style="1" customWidth="1"/>
    <col min="1557" max="1557" width="14.109375" style="1" customWidth="1"/>
    <col min="1558" max="1558" width="24.44140625" style="1" customWidth="1"/>
    <col min="1559" max="1798" width="8.88671875" style="1"/>
    <col min="1799" max="1800" width="4.6640625" style="1" customWidth="1"/>
    <col min="1801" max="1801" width="3.44140625" style="1" customWidth="1"/>
    <col min="1802" max="1802" width="4" style="1" customWidth="1"/>
    <col min="1803" max="1803" width="2.44140625" style="1" customWidth="1"/>
    <col min="1804" max="1804" width="5.44140625" style="1" customWidth="1"/>
    <col min="1805" max="1805" width="3.109375" style="1" customWidth="1"/>
    <col min="1806" max="1806" width="20.33203125" style="1" customWidth="1"/>
    <col min="1807" max="1809" width="14.6640625" style="1" customWidth="1"/>
    <col min="1810" max="1810" width="2.44140625" style="1" customWidth="1"/>
    <col min="1811" max="1811" width="14.6640625" style="1" customWidth="1"/>
    <col min="1812" max="1812" width="3.88671875" style="1" customWidth="1"/>
    <col min="1813" max="1813" width="14.109375" style="1" customWidth="1"/>
    <col min="1814" max="1814" width="24.44140625" style="1" customWidth="1"/>
    <col min="1815" max="2054" width="8.88671875" style="1"/>
    <col min="2055" max="2056" width="4.6640625" style="1" customWidth="1"/>
    <col min="2057" max="2057" width="3.44140625" style="1" customWidth="1"/>
    <col min="2058" max="2058" width="4" style="1" customWidth="1"/>
    <col min="2059" max="2059" width="2.44140625" style="1" customWidth="1"/>
    <col min="2060" max="2060" width="5.44140625" style="1" customWidth="1"/>
    <col min="2061" max="2061" width="3.109375" style="1" customWidth="1"/>
    <col min="2062" max="2062" width="20.33203125" style="1" customWidth="1"/>
    <col min="2063" max="2065" width="14.6640625" style="1" customWidth="1"/>
    <col min="2066" max="2066" width="2.44140625" style="1" customWidth="1"/>
    <col min="2067" max="2067" width="14.6640625" style="1" customWidth="1"/>
    <col min="2068" max="2068" width="3.88671875" style="1" customWidth="1"/>
    <col min="2069" max="2069" width="14.109375" style="1" customWidth="1"/>
    <col min="2070" max="2070" width="24.44140625" style="1" customWidth="1"/>
    <col min="2071" max="2310" width="8.88671875" style="1"/>
    <col min="2311" max="2312" width="4.6640625" style="1" customWidth="1"/>
    <col min="2313" max="2313" width="3.44140625" style="1" customWidth="1"/>
    <col min="2314" max="2314" width="4" style="1" customWidth="1"/>
    <col min="2315" max="2315" width="2.44140625" style="1" customWidth="1"/>
    <col min="2316" max="2316" width="5.44140625" style="1" customWidth="1"/>
    <col min="2317" max="2317" width="3.109375" style="1" customWidth="1"/>
    <col min="2318" max="2318" width="20.33203125" style="1" customWidth="1"/>
    <col min="2319" max="2321" width="14.6640625" style="1" customWidth="1"/>
    <col min="2322" max="2322" width="2.44140625" style="1" customWidth="1"/>
    <col min="2323" max="2323" width="14.6640625" style="1" customWidth="1"/>
    <col min="2324" max="2324" width="3.88671875" style="1" customWidth="1"/>
    <col min="2325" max="2325" width="14.109375" style="1" customWidth="1"/>
    <col min="2326" max="2326" width="24.44140625" style="1" customWidth="1"/>
    <col min="2327" max="2566" width="8.88671875" style="1"/>
    <col min="2567" max="2568" width="4.6640625" style="1" customWidth="1"/>
    <col min="2569" max="2569" width="3.44140625" style="1" customWidth="1"/>
    <col min="2570" max="2570" width="4" style="1" customWidth="1"/>
    <col min="2571" max="2571" width="2.44140625" style="1" customWidth="1"/>
    <col min="2572" max="2572" width="5.44140625" style="1" customWidth="1"/>
    <col min="2573" max="2573" width="3.109375" style="1" customWidth="1"/>
    <col min="2574" max="2574" width="20.33203125" style="1" customWidth="1"/>
    <col min="2575" max="2577" width="14.6640625" style="1" customWidth="1"/>
    <col min="2578" max="2578" width="2.44140625" style="1" customWidth="1"/>
    <col min="2579" max="2579" width="14.6640625" style="1" customWidth="1"/>
    <col min="2580" max="2580" width="3.88671875" style="1" customWidth="1"/>
    <col min="2581" max="2581" width="14.109375" style="1" customWidth="1"/>
    <col min="2582" max="2582" width="24.44140625" style="1" customWidth="1"/>
    <col min="2583" max="2822" width="8.88671875" style="1"/>
    <col min="2823" max="2824" width="4.6640625" style="1" customWidth="1"/>
    <col min="2825" max="2825" width="3.44140625" style="1" customWidth="1"/>
    <col min="2826" max="2826" width="4" style="1" customWidth="1"/>
    <col min="2827" max="2827" width="2.44140625" style="1" customWidth="1"/>
    <col min="2828" max="2828" width="5.44140625" style="1" customWidth="1"/>
    <col min="2829" max="2829" width="3.109375" style="1" customWidth="1"/>
    <col min="2830" max="2830" width="20.33203125" style="1" customWidth="1"/>
    <col min="2831" max="2833" width="14.6640625" style="1" customWidth="1"/>
    <col min="2834" max="2834" width="2.44140625" style="1" customWidth="1"/>
    <col min="2835" max="2835" width="14.6640625" style="1" customWidth="1"/>
    <col min="2836" max="2836" width="3.88671875" style="1" customWidth="1"/>
    <col min="2837" max="2837" width="14.109375" style="1" customWidth="1"/>
    <col min="2838" max="2838" width="24.44140625" style="1" customWidth="1"/>
    <col min="2839" max="3078" width="8.88671875" style="1"/>
    <col min="3079" max="3080" width="4.6640625" style="1" customWidth="1"/>
    <col min="3081" max="3081" width="3.44140625" style="1" customWidth="1"/>
    <col min="3082" max="3082" width="4" style="1" customWidth="1"/>
    <col min="3083" max="3083" width="2.44140625" style="1" customWidth="1"/>
    <col min="3084" max="3084" width="5.44140625" style="1" customWidth="1"/>
    <col min="3085" max="3085" width="3.109375" style="1" customWidth="1"/>
    <col min="3086" max="3086" width="20.33203125" style="1" customWidth="1"/>
    <col min="3087" max="3089" width="14.6640625" style="1" customWidth="1"/>
    <col min="3090" max="3090" width="2.44140625" style="1" customWidth="1"/>
    <col min="3091" max="3091" width="14.6640625" style="1" customWidth="1"/>
    <col min="3092" max="3092" width="3.88671875" style="1" customWidth="1"/>
    <col min="3093" max="3093" width="14.109375" style="1" customWidth="1"/>
    <col min="3094" max="3094" width="24.44140625" style="1" customWidth="1"/>
    <col min="3095" max="3334" width="8.88671875" style="1"/>
    <col min="3335" max="3336" width="4.6640625" style="1" customWidth="1"/>
    <col min="3337" max="3337" width="3.44140625" style="1" customWidth="1"/>
    <col min="3338" max="3338" width="4" style="1" customWidth="1"/>
    <col min="3339" max="3339" width="2.44140625" style="1" customWidth="1"/>
    <col min="3340" max="3340" width="5.44140625" style="1" customWidth="1"/>
    <col min="3341" max="3341" width="3.109375" style="1" customWidth="1"/>
    <col min="3342" max="3342" width="20.33203125" style="1" customWidth="1"/>
    <col min="3343" max="3345" width="14.6640625" style="1" customWidth="1"/>
    <col min="3346" max="3346" width="2.44140625" style="1" customWidth="1"/>
    <col min="3347" max="3347" width="14.6640625" style="1" customWidth="1"/>
    <col min="3348" max="3348" width="3.88671875" style="1" customWidth="1"/>
    <col min="3349" max="3349" width="14.109375" style="1" customWidth="1"/>
    <col min="3350" max="3350" width="24.44140625" style="1" customWidth="1"/>
    <col min="3351" max="3590" width="8.88671875" style="1"/>
    <col min="3591" max="3592" width="4.6640625" style="1" customWidth="1"/>
    <col min="3593" max="3593" width="3.44140625" style="1" customWidth="1"/>
    <col min="3594" max="3594" width="4" style="1" customWidth="1"/>
    <col min="3595" max="3595" width="2.44140625" style="1" customWidth="1"/>
    <col min="3596" max="3596" width="5.44140625" style="1" customWidth="1"/>
    <col min="3597" max="3597" width="3.109375" style="1" customWidth="1"/>
    <col min="3598" max="3598" width="20.33203125" style="1" customWidth="1"/>
    <col min="3599" max="3601" width="14.6640625" style="1" customWidth="1"/>
    <col min="3602" max="3602" width="2.44140625" style="1" customWidth="1"/>
    <col min="3603" max="3603" width="14.6640625" style="1" customWidth="1"/>
    <col min="3604" max="3604" width="3.88671875" style="1" customWidth="1"/>
    <col min="3605" max="3605" width="14.109375" style="1" customWidth="1"/>
    <col min="3606" max="3606" width="24.44140625" style="1" customWidth="1"/>
    <col min="3607" max="3846" width="8.88671875" style="1"/>
    <col min="3847" max="3848" width="4.6640625" style="1" customWidth="1"/>
    <col min="3849" max="3849" width="3.44140625" style="1" customWidth="1"/>
    <col min="3850" max="3850" width="4" style="1" customWidth="1"/>
    <col min="3851" max="3851" width="2.44140625" style="1" customWidth="1"/>
    <col min="3852" max="3852" width="5.44140625" style="1" customWidth="1"/>
    <col min="3853" max="3853" width="3.109375" style="1" customWidth="1"/>
    <col min="3854" max="3854" width="20.33203125" style="1" customWidth="1"/>
    <col min="3855" max="3857" width="14.6640625" style="1" customWidth="1"/>
    <col min="3858" max="3858" width="2.44140625" style="1" customWidth="1"/>
    <col min="3859" max="3859" width="14.6640625" style="1" customWidth="1"/>
    <col min="3860" max="3860" width="3.88671875" style="1" customWidth="1"/>
    <col min="3861" max="3861" width="14.109375" style="1" customWidth="1"/>
    <col min="3862" max="3862" width="24.44140625" style="1" customWidth="1"/>
    <col min="3863" max="4102" width="8.88671875" style="1"/>
    <col min="4103" max="4104" width="4.6640625" style="1" customWidth="1"/>
    <col min="4105" max="4105" width="3.44140625" style="1" customWidth="1"/>
    <col min="4106" max="4106" width="4" style="1" customWidth="1"/>
    <col min="4107" max="4107" width="2.44140625" style="1" customWidth="1"/>
    <col min="4108" max="4108" width="5.44140625" style="1" customWidth="1"/>
    <col min="4109" max="4109" width="3.109375" style="1" customWidth="1"/>
    <col min="4110" max="4110" width="20.33203125" style="1" customWidth="1"/>
    <col min="4111" max="4113" width="14.6640625" style="1" customWidth="1"/>
    <col min="4114" max="4114" width="2.44140625" style="1" customWidth="1"/>
    <col min="4115" max="4115" width="14.6640625" style="1" customWidth="1"/>
    <col min="4116" max="4116" width="3.88671875" style="1" customWidth="1"/>
    <col min="4117" max="4117" width="14.109375" style="1" customWidth="1"/>
    <col min="4118" max="4118" width="24.44140625" style="1" customWidth="1"/>
    <col min="4119" max="4358" width="8.88671875" style="1"/>
    <col min="4359" max="4360" width="4.6640625" style="1" customWidth="1"/>
    <col min="4361" max="4361" width="3.44140625" style="1" customWidth="1"/>
    <col min="4362" max="4362" width="4" style="1" customWidth="1"/>
    <col min="4363" max="4363" width="2.44140625" style="1" customWidth="1"/>
    <col min="4364" max="4364" width="5.44140625" style="1" customWidth="1"/>
    <col min="4365" max="4365" width="3.109375" style="1" customWidth="1"/>
    <col min="4366" max="4366" width="20.33203125" style="1" customWidth="1"/>
    <col min="4367" max="4369" width="14.6640625" style="1" customWidth="1"/>
    <col min="4370" max="4370" width="2.44140625" style="1" customWidth="1"/>
    <col min="4371" max="4371" width="14.6640625" style="1" customWidth="1"/>
    <col min="4372" max="4372" width="3.88671875" style="1" customWidth="1"/>
    <col min="4373" max="4373" width="14.109375" style="1" customWidth="1"/>
    <col min="4374" max="4374" width="24.44140625" style="1" customWidth="1"/>
    <col min="4375" max="4614" width="8.88671875" style="1"/>
    <col min="4615" max="4616" width="4.6640625" style="1" customWidth="1"/>
    <col min="4617" max="4617" width="3.44140625" style="1" customWidth="1"/>
    <col min="4618" max="4618" width="4" style="1" customWidth="1"/>
    <col min="4619" max="4619" width="2.44140625" style="1" customWidth="1"/>
    <col min="4620" max="4620" width="5.44140625" style="1" customWidth="1"/>
    <col min="4621" max="4621" width="3.109375" style="1" customWidth="1"/>
    <col min="4622" max="4622" width="20.33203125" style="1" customWidth="1"/>
    <col min="4623" max="4625" width="14.6640625" style="1" customWidth="1"/>
    <col min="4626" max="4626" width="2.44140625" style="1" customWidth="1"/>
    <col min="4627" max="4627" width="14.6640625" style="1" customWidth="1"/>
    <col min="4628" max="4628" width="3.88671875" style="1" customWidth="1"/>
    <col min="4629" max="4629" width="14.109375" style="1" customWidth="1"/>
    <col min="4630" max="4630" width="24.44140625" style="1" customWidth="1"/>
    <col min="4631" max="4870" width="8.88671875" style="1"/>
    <col min="4871" max="4872" width="4.6640625" style="1" customWidth="1"/>
    <col min="4873" max="4873" width="3.44140625" style="1" customWidth="1"/>
    <col min="4874" max="4874" width="4" style="1" customWidth="1"/>
    <col min="4875" max="4875" width="2.44140625" style="1" customWidth="1"/>
    <col min="4876" max="4876" width="5.44140625" style="1" customWidth="1"/>
    <col min="4877" max="4877" width="3.109375" style="1" customWidth="1"/>
    <col min="4878" max="4878" width="20.33203125" style="1" customWidth="1"/>
    <col min="4879" max="4881" width="14.6640625" style="1" customWidth="1"/>
    <col min="4882" max="4882" width="2.44140625" style="1" customWidth="1"/>
    <col min="4883" max="4883" width="14.6640625" style="1" customWidth="1"/>
    <col min="4884" max="4884" width="3.88671875" style="1" customWidth="1"/>
    <col min="4885" max="4885" width="14.109375" style="1" customWidth="1"/>
    <col min="4886" max="4886" width="24.44140625" style="1" customWidth="1"/>
    <col min="4887" max="5126" width="8.88671875" style="1"/>
    <col min="5127" max="5128" width="4.6640625" style="1" customWidth="1"/>
    <col min="5129" max="5129" width="3.44140625" style="1" customWidth="1"/>
    <col min="5130" max="5130" width="4" style="1" customWidth="1"/>
    <col min="5131" max="5131" width="2.44140625" style="1" customWidth="1"/>
    <col min="5132" max="5132" width="5.44140625" style="1" customWidth="1"/>
    <col min="5133" max="5133" width="3.109375" style="1" customWidth="1"/>
    <col min="5134" max="5134" width="20.33203125" style="1" customWidth="1"/>
    <col min="5135" max="5137" width="14.6640625" style="1" customWidth="1"/>
    <col min="5138" max="5138" width="2.44140625" style="1" customWidth="1"/>
    <col min="5139" max="5139" width="14.6640625" style="1" customWidth="1"/>
    <col min="5140" max="5140" width="3.88671875" style="1" customWidth="1"/>
    <col min="5141" max="5141" width="14.109375" style="1" customWidth="1"/>
    <col min="5142" max="5142" width="24.44140625" style="1" customWidth="1"/>
    <col min="5143" max="5382" width="8.88671875" style="1"/>
    <col min="5383" max="5384" width="4.6640625" style="1" customWidth="1"/>
    <col min="5385" max="5385" width="3.44140625" style="1" customWidth="1"/>
    <col min="5386" max="5386" width="4" style="1" customWidth="1"/>
    <col min="5387" max="5387" width="2.44140625" style="1" customWidth="1"/>
    <col min="5388" max="5388" width="5.44140625" style="1" customWidth="1"/>
    <col min="5389" max="5389" width="3.109375" style="1" customWidth="1"/>
    <col min="5390" max="5390" width="20.33203125" style="1" customWidth="1"/>
    <col min="5391" max="5393" width="14.6640625" style="1" customWidth="1"/>
    <col min="5394" max="5394" width="2.44140625" style="1" customWidth="1"/>
    <col min="5395" max="5395" width="14.6640625" style="1" customWidth="1"/>
    <col min="5396" max="5396" width="3.88671875" style="1" customWidth="1"/>
    <col min="5397" max="5397" width="14.109375" style="1" customWidth="1"/>
    <col min="5398" max="5398" width="24.44140625" style="1" customWidth="1"/>
    <col min="5399" max="5638" width="8.88671875" style="1"/>
    <col min="5639" max="5640" width="4.6640625" style="1" customWidth="1"/>
    <col min="5641" max="5641" width="3.44140625" style="1" customWidth="1"/>
    <col min="5642" max="5642" width="4" style="1" customWidth="1"/>
    <col min="5643" max="5643" width="2.44140625" style="1" customWidth="1"/>
    <col min="5644" max="5644" width="5.44140625" style="1" customWidth="1"/>
    <col min="5645" max="5645" width="3.109375" style="1" customWidth="1"/>
    <col min="5646" max="5646" width="20.33203125" style="1" customWidth="1"/>
    <col min="5647" max="5649" width="14.6640625" style="1" customWidth="1"/>
    <col min="5650" max="5650" width="2.44140625" style="1" customWidth="1"/>
    <col min="5651" max="5651" width="14.6640625" style="1" customWidth="1"/>
    <col min="5652" max="5652" width="3.88671875" style="1" customWidth="1"/>
    <col min="5653" max="5653" width="14.109375" style="1" customWidth="1"/>
    <col min="5654" max="5654" width="24.44140625" style="1" customWidth="1"/>
    <col min="5655" max="5894" width="8.88671875" style="1"/>
    <col min="5895" max="5896" width="4.6640625" style="1" customWidth="1"/>
    <col min="5897" max="5897" width="3.44140625" style="1" customWidth="1"/>
    <col min="5898" max="5898" width="4" style="1" customWidth="1"/>
    <col min="5899" max="5899" width="2.44140625" style="1" customWidth="1"/>
    <col min="5900" max="5900" width="5.44140625" style="1" customWidth="1"/>
    <col min="5901" max="5901" width="3.109375" style="1" customWidth="1"/>
    <col min="5902" max="5902" width="20.33203125" style="1" customWidth="1"/>
    <col min="5903" max="5905" width="14.6640625" style="1" customWidth="1"/>
    <col min="5906" max="5906" width="2.44140625" style="1" customWidth="1"/>
    <col min="5907" max="5907" width="14.6640625" style="1" customWidth="1"/>
    <col min="5908" max="5908" width="3.88671875" style="1" customWidth="1"/>
    <col min="5909" max="5909" width="14.109375" style="1" customWidth="1"/>
    <col min="5910" max="5910" width="24.44140625" style="1" customWidth="1"/>
    <col min="5911" max="6150" width="8.88671875" style="1"/>
    <col min="6151" max="6152" width="4.6640625" style="1" customWidth="1"/>
    <col min="6153" max="6153" width="3.44140625" style="1" customWidth="1"/>
    <col min="6154" max="6154" width="4" style="1" customWidth="1"/>
    <col min="6155" max="6155" width="2.44140625" style="1" customWidth="1"/>
    <col min="6156" max="6156" width="5.44140625" style="1" customWidth="1"/>
    <col min="6157" max="6157" width="3.109375" style="1" customWidth="1"/>
    <col min="6158" max="6158" width="20.33203125" style="1" customWidth="1"/>
    <col min="6159" max="6161" width="14.6640625" style="1" customWidth="1"/>
    <col min="6162" max="6162" width="2.44140625" style="1" customWidth="1"/>
    <col min="6163" max="6163" width="14.6640625" style="1" customWidth="1"/>
    <col min="6164" max="6164" width="3.88671875" style="1" customWidth="1"/>
    <col min="6165" max="6165" width="14.109375" style="1" customWidth="1"/>
    <col min="6166" max="6166" width="24.44140625" style="1" customWidth="1"/>
    <col min="6167" max="6406" width="8.88671875" style="1"/>
    <col min="6407" max="6408" width="4.6640625" style="1" customWidth="1"/>
    <col min="6409" max="6409" width="3.44140625" style="1" customWidth="1"/>
    <col min="6410" max="6410" width="4" style="1" customWidth="1"/>
    <col min="6411" max="6411" width="2.44140625" style="1" customWidth="1"/>
    <col min="6412" max="6412" width="5.44140625" style="1" customWidth="1"/>
    <col min="6413" max="6413" width="3.109375" style="1" customWidth="1"/>
    <col min="6414" max="6414" width="20.33203125" style="1" customWidth="1"/>
    <col min="6415" max="6417" width="14.6640625" style="1" customWidth="1"/>
    <col min="6418" max="6418" width="2.44140625" style="1" customWidth="1"/>
    <col min="6419" max="6419" width="14.6640625" style="1" customWidth="1"/>
    <col min="6420" max="6420" width="3.88671875" style="1" customWidth="1"/>
    <col min="6421" max="6421" width="14.109375" style="1" customWidth="1"/>
    <col min="6422" max="6422" width="24.44140625" style="1" customWidth="1"/>
    <col min="6423" max="6662" width="8.88671875" style="1"/>
    <col min="6663" max="6664" width="4.6640625" style="1" customWidth="1"/>
    <col min="6665" max="6665" width="3.44140625" style="1" customWidth="1"/>
    <col min="6666" max="6666" width="4" style="1" customWidth="1"/>
    <col min="6667" max="6667" width="2.44140625" style="1" customWidth="1"/>
    <col min="6668" max="6668" width="5.44140625" style="1" customWidth="1"/>
    <col min="6669" max="6669" width="3.109375" style="1" customWidth="1"/>
    <col min="6670" max="6670" width="20.33203125" style="1" customWidth="1"/>
    <col min="6671" max="6673" width="14.6640625" style="1" customWidth="1"/>
    <col min="6674" max="6674" width="2.44140625" style="1" customWidth="1"/>
    <col min="6675" max="6675" width="14.6640625" style="1" customWidth="1"/>
    <col min="6676" max="6676" width="3.88671875" style="1" customWidth="1"/>
    <col min="6677" max="6677" width="14.109375" style="1" customWidth="1"/>
    <col min="6678" max="6678" width="24.44140625" style="1" customWidth="1"/>
    <col min="6679" max="6918" width="8.88671875" style="1"/>
    <col min="6919" max="6920" width="4.6640625" style="1" customWidth="1"/>
    <col min="6921" max="6921" width="3.44140625" style="1" customWidth="1"/>
    <col min="6922" max="6922" width="4" style="1" customWidth="1"/>
    <col min="6923" max="6923" width="2.44140625" style="1" customWidth="1"/>
    <col min="6924" max="6924" width="5.44140625" style="1" customWidth="1"/>
    <col min="6925" max="6925" width="3.109375" style="1" customWidth="1"/>
    <col min="6926" max="6926" width="20.33203125" style="1" customWidth="1"/>
    <col min="6927" max="6929" width="14.6640625" style="1" customWidth="1"/>
    <col min="6930" max="6930" width="2.44140625" style="1" customWidth="1"/>
    <col min="6931" max="6931" width="14.6640625" style="1" customWidth="1"/>
    <col min="6932" max="6932" width="3.88671875" style="1" customWidth="1"/>
    <col min="6933" max="6933" width="14.109375" style="1" customWidth="1"/>
    <col min="6934" max="6934" width="24.44140625" style="1" customWidth="1"/>
    <col min="6935" max="7174" width="8.88671875" style="1"/>
    <col min="7175" max="7176" width="4.6640625" style="1" customWidth="1"/>
    <col min="7177" max="7177" width="3.44140625" style="1" customWidth="1"/>
    <col min="7178" max="7178" width="4" style="1" customWidth="1"/>
    <col min="7179" max="7179" width="2.44140625" style="1" customWidth="1"/>
    <col min="7180" max="7180" width="5.44140625" style="1" customWidth="1"/>
    <col min="7181" max="7181" width="3.109375" style="1" customWidth="1"/>
    <col min="7182" max="7182" width="20.33203125" style="1" customWidth="1"/>
    <col min="7183" max="7185" width="14.6640625" style="1" customWidth="1"/>
    <col min="7186" max="7186" width="2.44140625" style="1" customWidth="1"/>
    <col min="7187" max="7187" width="14.6640625" style="1" customWidth="1"/>
    <col min="7188" max="7188" width="3.88671875" style="1" customWidth="1"/>
    <col min="7189" max="7189" width="14.109375" style="1" customWidth="1"/>
    <col min="7190" max="7190" width="24.44140625" style="1" customWidth="1"/>
    <col min="7191" max="7430" width="8.88671875" style="1"/>
    <col min="7431" max="7432" width="4.6640625" style="1" customWidth="1"/>
    <col min="7433" max="7433" width="3.44140625" style="1" customWidth="1"/>
    <col min="7434" max="7434" width="4" style="1" customWidth="1"/>
    <col min="7435" max="7435" width="2.44140625" style="1" customWidth="1"/>
    <col min="7436" max="7436" width="5.44140625" style="1" customWidth="1"/>
    <col min="7437" max="7437" width="3.109375" style="1" customWidth="1"/>
    <col min="7438" max="7438" width="20.33203125" style="1" customWidth="1"/>
    <col min="7439" max="7441" width="14.6640625" style="1" customWidth="1"/>
    <col min="7442" max="7442" width="2.44140625" style="1" customWidth="1"/>
    <col min="7443" max="7443" width="14.6640625" style="1" customWidth="1"/>
    <col min="7444" max="7444" width="3.88671875" style="1" customWidth="1"/>
    <col min="7445" max="7445" width="14.109375" style="1" customWidth="1"/>
    <col min="7446" max="7446" width="24.44140625" style="1" customWidth="1"/>
    <col min="7447" max="7686" width="8.88671875" style="1"/>
    <col min="7687" max="7688" width="4.6640625" style="1" customWidth="1"/>
    <col min="7689" max="7689" width="3.44140625" style="1" customWidth="1"/>
    <col min="7690" max="7690" width="4" style="1" customWidth="1"/>
    <col min="7691" max="7691" width="2.44140625" style="1" customWidth="1"/>
    <col min="7692" max="7692" width="5.44140625" style="1" customWidth="1"/>
    <col min="7693" max="7693" width="3.109375" style="1" customWidth="1"/>
    <col min="7694" max="7694" width="20.33203125" style="1" customWidth="1"/>
    <col min="7695" max="7697" width="14.6640625" style="1" customWidth="1"/>
    <col min="7698" max="7698" width="2.44140625" style="1" customWidth="1"/>
    <col min="7699" max="7699" width="14.6640625" style="1" customWidth="1"/>
    <col min="7700" max="7700" width="3.88671875" style="1" customWidth="1"/>
    <col min="7701" max="7701" width="14.109375" style="1" customWidth="1"/>
    <col min="7702" max="7702" width="24.44140625" style="1" customWidth="1"/>
    <col min="7703" max="7942" width="8.88671875" style="1"/>
    <col min="7943" max="7944" width="4.6640625" style="1" customWidth="1"/>
    <col min="7945" max="7945" width="3.44140625" style="1" customWidth="1"/>
    <col min="7946" max="7946" width="4" style="1" customWidth="1"/>
    <col min="7947" max="7947" width="2.44140625" style="1" customWidth="1"/>
    <col min="7948" max="7948" width="5.44140625" style="1" customWidth="1"/>
    <col min="7949" max="7949" width="3.109375" style="1" customWidth="1"/>
    <col min="7950" max="7950" width="20.33203125" style="1" customWidth="1"/>
    <col min="7951" max="7953" width="14.6640625" style="1" customWidth="1"/>
    <col min="7954" max="7954" width="2.44140625" style="1" customWidth="1"/>
    <col min="7955" max="7955" width="14.6640625" style="1" customWidth="1"/>
    <col min="7956" max="7956" width="3.88671875" style="1" customWidth="1"/>
    <col min="7957" max="7957" width="14.109375" style="1" customWidth="1"/>
    <col min="7958" max="7958" width="24.44140625" style="1" customWidth="1"/>
    <col min="7959" max="8198" width="8.88671875" style="1"/>
    <col min="8199" max="8200" width="4.6640625" style="1" customWidth="1"/>
    <col min="8201" max="8201" width="3.44140625" style="1" customWidth="1"/>
    <col min="8202" max="8202" width="4" style="1" customWidth="1"/>
    <col min="8203" max="8203" width="2.44140625" style="1" customWidth="1"/>
    <col min="8204" max="8204" width="5.44140625" style="1" customWidth="1"/>
    <col min="8205" max="8205" width="3.109375" style="1" customWidth="1"/>
    <col min="8206" max="8206" width="20.33203125" style="1" customWidth="1"/>
    <col min="8207" max="8209" width="14.6640625" style="1" customWidth="1"/>
    <col min="8210" max="8210" width="2.44140625" style="1" customWidth="1"/>
    <col min="8211" max="8211" width="14.6640625" style="1" customWidth="1"/>
    <col min="8212" max="8212" width="3.88671875" style="1" customWidth="1"/>
    <col min="8213" max="8213" width="14.109375" style="1" customWidth="1"/>
    <col min="8214" max="8214" width="24.44140625" style="1" customWidth="1"/>
    <col min="8215" max="8454" width="8.88671875" style="1"/>
    <col min="8455" max="8456" width="4.6640625" style="1" customWidth="1"/>
    <col min="8457" max="8457" width="3.44140625" style="1" customWidth="1"/>
    <col min="8458" max="8458" width="4" style="1" customWidth="1"/>
    <col min="8459" max="8459" width="2.44140625" style="1" customWidth="1"/>
    <col min="8460" max="8460" width="5.44140625" style="1" customWidth="1"/>
    <col min="8461" max="8461" width="3.109375" style="1" customWidth="1"/>
    <col min="8462" max="8462" width="20.33203125" style="1" customWidth="1"/>
    <col min="8463" max="8465" width="14.6640625" style="1" customWidth="1"/>
    <col min="8466" max="8466" width="2.44140625" style="1" customWidth="1"/>
    <col min="8467" max="8467" width="14.6640625" style="1" customWidth="1"/>
    <col min="8468" max="8468" width="3.88671875" style="1" customWidth="1"/>
    <col min="8469" max="8469" width="14.109375" style="1" customWidth="1"/>
    <col min="8470" max="8470" width="24.44140625" style="1" customWidth="1"/>
    <col min="8471" max="8710" width="8.88671875" style="1"/>
    <col min="8711" max="8712" width="4.6640625" style="1" customWidth="1"/>
    <col min="8713" max="8713" width="3.44140625" style="1" customWidth="1"/>
    <col min="8714" max="8714" width="4" style="1" customWidth="1"/>
    <col min="8715" max="8715" width="2.44140625" style="1" customWidth="1"/>
    <col min="8716" max="8716" width="5.44140625" style="1" customWidth="1"/>
    <col min="8717" max="8717" width="3.109375" style="1" customWidth="1"/>
    <col min="8718" max="8718" width="20.33203125" style="1" customWidth="1"/>
    <col min="8719" max="8721" width="14.6640625" style="1" customWidth="1"/>
    <col min="8722" max="8722" width="2.44140625" style="1" customWidth="1"/>
    <col min="8723" max="8723" width="14.6640625" style="1" customWidth="1"/>
    <col min="8724" max="8724" width="3.88671875" style="1" customWidth="1"/>
    <col min="8725" max="8725" width="14.109375" style="1" customWidth="1"/>
    <col min="8726" max="8726" width="24.44140625" style="1" customWidth="1"/>
    <col min="8727" max="8966" width="8.88671875" style="1"/>
    <col min="8967" max="8968" width="4.6640625" style="1" customWidth="1"/>
    <col min="8969" max="8969" width="3.44140625" style="1" customWidth="1"/>
    <col min="8970" max="8970" width="4" style="1" customWidth="1"/>
    <col min="8971" max="8971" width="2.44140625" style="1" customWidth="1"/>
    <col min="8972" max="8972" width="5.44140625" style="1" customWidth="1"/>
    <col min="8973" max="8973" width="3.109375" style="1" customWidth="1"/>
    <col min="8974" max="8974" width="20.33203125" style="1" customWidth="1"/>
    <col min="8975" max="8977" width="14.6640625" style="1" customWidth="1"/>
    <col min="8978" max="8978" width="2.44140625" style="1" customWidth="1"/>
    <col min="8979" max="8979" width="14.6640625" style="1" customWidth="1"/>
    <col min="8980" max="8980" width="3.88671875" style="1" customWidth="1"/>
    <col min="8981" max="8981" width="14.109375" style="1" customWidth="1"/>
    <col min="8982" max="8982" width="24.44140625" style="1" customWidth="1"/>
    <col min="8983" max="9222" width="8.88671875" style="1"/>
    <col min="9223" max="9224" width="4.6640625" style="1" customWidth="1"/>
    <col min="9225" max="9225" width="3.44140625" style="1" customWidth="1"/>
    <col min="9226" max="9226" width="4" style="1" customWidth="1"/>
    <col min="9227" max="9227" width="2.44140625" style="1" customWidth="1"/>
    <col min="9228" max="9228" width="5.44140625" style="1" customWidth="1"/>
    <col min="9229" max="9229" width="3.109375" style="1" customWidth="1"/>
    <col min="9230" max="9230" width="20.33203125" style="1" customWidth="1"/>
    <col min="9231" max="9233" width="14.6640625" style="1" customWidth="1"/>
    <col min="9234" max="9234" width="2.44140625" style="1" customWidth="1"/>
    <col min="9235" max="9235" width="14.6640625" style="1" customWidth="1"/>
    <col min="9236" max="9236" width="3.88671875" style="1" customWidth="1"/>
    <col min="9237" max="9237" width="14.109375" style="1" customWidth="1"/>
    <col min="9238" max="9238" width="24.44140625" style="1" customWidth="1"/>
    <col min="9239" max="9478" width="8.88671875" style="1"/>
    <col min="9479" max="9480" width="4.6640625" style="1" customWidth="1"/>
    <col min="9481" max="9481" width="3.44140625" style="1" customWidth="1"/>
    <col min="9482" max="9482" width="4" style="1" customWidth="1"/>
    <col min="9483" max="9483" width="2.44140625" style="1" customWidth="1"/>
    <col min="9484" max="9484" width="5.44140625" style="1" customWidth="1"/>
    <col min="9485" max="9485" width="3.109375" style="1" customWidth="1"/>
    <col min="9486" max="9486" width="20.33203125" style="1" customWidth="1"/>
    <col min="9487" max="9489" width="14.6640625" style="1" customWidth="1"/>
    <col min="9490" max="9490" width="2.44140625" style="1" customWidth="1"/>
    <col min="9491" max="9491" width="14.6640625" style="1" customWidth="1"/>
    <col min="9492" max="9492" width="3.88671875" style="1" customWidth="1"/>
    <col min="9493" max="9493" width="14.109375" style="1" customWidth="1"/>
    <col min="9494" max="9494" width="24.44140625" style="1" customWidth="1"/>
    <col min="9495" max="9734" width="8.88671875" style="1"/>
    <col min="9735" max="9736" width="4.6640625" style="1" customWidth="1"/>
    <col min="9737" max="9737" width="3.44140625" style="1" customWidth="1"/>
    <col min="9738" max="9738" width="4" style="1" customWidth="1"/>
    <col min="9739" max="9739" width="2.44140625" style="1" customWidth="1"/>
    <col min="9740" max="9740" width="5.44140625" style="1" customWidth="1"/>
    <col min="9741" max="9741" width="3.109375" style="1" customWidth="1"/>
    <col min="9742" max="9742" width="20.33203125" style="1" customWidth="1"/>
    <col min="9743" max="9745" width="14.6640625" style="1" customWidth="1"/>
    <col min="9746" max="9746" width="2.44140625" style="1" customWidth="1"/>
    <col min="9747" max="9747" width="14.6640625" style="1" customWidth="1"/>
    <col min="9748" max="9748" width="3.88671875" style="1" customWidth="1"/>
    <col min="9749" max="9749" width="14.109375" style="1" customWidth="1"/>
    <col min="9750" max="9750" width="24.44140625" style="1" customWidth="1"/>
    <col min="9751" max="9990" width="8.88671875" style="1"/>
    <col min="9991" max="9992" width="4.6640625" style="1" customWidth="1"/>
    <col min="9993" max="9993" width="3.44140625" style="1" customWidth="1"/>
    <col min="9994" max="9994" width="4" style="1" customWidth="1"/>
    <col min="9995" max="9995" width="2.44140625" style="1" customWidth="1"/>
    <col min="9996" max="9996" width="5.44140625" style="1" customWidth="1"/>
    <col min="9997" max="9997" width="3.109375" style="1" customWidth="1"/>
    <col min="9998" max="9998" width="20.33203125" style="1" customWidth="1"/>
    <col min="9999" max="10001" width="14.6640625" style="1" customWidth="1"/>
    <col min="10002" max="10002" width="2.44140625" style="1" customWidth="1"/>
    <col min="10003" max="10003" width="14.6640625" style="1" customWidth="1"/>
    <col min="10004" max="10004" width="3.88671875" style="1" customWidth="1"/>
    <col min="10005" max="10005" width="14.109375" style="1" customWidth="1"/>
    <col min="10006" max="10006" width="24.44140625" style="1" customWidth="1"/>
    <col min="10007" max="10246" width="8.88671875" style="1"/>
    <col min="10247" max="10248" width="4.6640625" style="1" customWidth="1"/>
    <col min="10249" max="10249" width="3.44140625" style="1" customWidth="1"/>
    <col min="10250" max="10250" width="4" style="1" customWidth="1"/>
    <col min="10251" max="10251" width="2.44140625" style="1" customWidth="1"/>
    <col min="10252" max="10252" width="5.44140625" style="1" customWidth="1"/>
    <col min="10253" max="10253" width="3.109375" style="1" customWidth="1"/>
    <col min="10254" max="10254" width="20.33203125" style="1" customWidth="1"/>
    <col min="10255" max="10257" width="14.6640625" style="1" customWidth="1"/>
    <col min="10258" max="10258" width="2.44140625" style="1" customWidth="1"/>
    <col min="10259" max="10259" width="14.6640625" style="1" customWidth="1"/>
    <col min="10260" max="10260" width="3.88671875" style="1" customWidth="1"/>
    <col min="10261" max="10261" width="14.109375" style="1" customWidth="1"/>
    <col min="10262" max="10262" width="24.44140625" style="1" customWidth="1"/>
    <col min="10263" max="10502" width="8.88671875" style="1"/>
    <col min="10503" max="10504" width="4.6640625" style="1" customWidth="1"/>
    <col min="10505" max="10505" width="3.44140625" style="1" customWidth="1"/>
    <col min="10506" max="10506" width="4" style="1" customWidth="1"/>
    <col min="10507" max="10507" width="2.44140625" style="1" customWidth="1"/>
    <col min="10508" max="10508" width="5.44140625" style="1" customWidth="1"/>
    <col min="10509" max="10509" width="3.109375" style="1" customWidth="1"/>
    <col min="10510" max="10510" width="20.33203125" style="1" customWidth="1"/>
    <col min="10511" max="10513" width="14.6640625" style="1" customWidth="1"/>
    <col min="10514" max="10514" width="2.44140625" style="1" customWidth="1"/>
    <col min="10515" max="10515" width="14.6640625" style="1" customWidth="1"/>
    <col min="10516" max="10516" width="3.88671875" style="1" customWidth="1"/>
    <col min="10517" max="10517" width="14.109375" style="1" customWidth="1"/>
    <col min="10518" max="10518" width="24.44140625" style="1" customWidth="1"/>
    <col min="10519" max="10758" width="8.88671875" style="1"/>
    <col min="10759" max="10760" width="4.6640625" style="1" customWidth="1"/>
    <col min="10761" max="10761" width="3.44140625" style="1" customWidth="1"/>
    <col min="10762" max="10762" width="4" style="1" customWidth="1"/>
    <col min="10763" max="10763" width="2.44140625" style="1" customWidth="1"/>
    <col min="10764" max="10764" width="5.44140625" style="1" customWidth="1"/>
    <col min="10765" max="10765" width="3.109375" style="1" customWidth="1"/>
    <col min="10766" max="10766" width="20.33203125" style="1" customWidth="1"/>
    <col min="10767" max="10769" width="14.6640625" style="1" customWidth="1"/>
    <col min="10770" max="10770" width="2.44140625" style="1" customWidth="1"/>
    <col min="10771" max="10771" width="14.6640625" style="1" customWidth="1"/>
    <col min="10772" max="10772" width="3.88671875" style="1" customWidth="1"/>
    <col min="10773" max="10773" width="14.109375" style="1" customWidth="1"/>
    <col min="10774" max="10774" width="24.44140625" style="1" customWidth="1"/>
    <col min="10775" max="11014" width="8.88671875" style="1"/>
    <col min="11015" max="11016" width="4.6640625" style="1" customWidth="1"/>
    <col min="11017" max="11017" width="3.44140625" style="1" customWidth="1"/>
    <col min="11018" max="11018" width="4" style="1" customWidth="1"/>
    <col min="11019" max="11019" width="2.44140625" style="1" customWidth="1"/>
    <col min="11020" max="11020" width="5.44140625" style="1" customWidth="1"/>
    <col min="11021" max="11021" width="3.109375" style="1" customWidth="1"/>
    <col min="11022" max="11022" width="20.33203125" style="1" customWidth="1"/>
    <col min="11023" max="11025" width="14.6640625" style="1" customWidth="1"/>
    <col min="11026" max="11026" width="2.44140625" style="1" customWidth="1"/>
    <col min="11027" max="11027" width="14.6640625" style="1" customWidth="1"/>
    <col min="11028" max="11028" width="3.88671875" style="1" customWidth="1"/>
    <col min="11029" max="11029" width="14.109375" style="1" customWidth="1"/>
    <col min="11030" max="11030" width="24.44140625" style="1" customWidth="1"/>
    <col min="11031" max="11270" width="8.88671875" style="1"/>
    <col min="11271" max="11272" width="4.6640625" style="1" customWidth="1"/>
    <col min="11273" max="11273" width="3.44140625" style="1" customWidth="1"/>
    <col min="11274" max="11274" width="4" style="1" customWidth="1"/>
    <col min="11275" max="11275" width="2.44140625" style="1" customWidth="1"/>
    <col min="11276" max="11276" width="5.44140625" style="1" customWidth="1"/>
    <col min="11277" max="11277" width="3.109375" style="1" customWidth="1"/>
    <col min="11278" max="11278" width="20.33203125" style="1" customWidth="1"/>
    <col min="11279" max="11281" width="14.6640625" style="1" customWidth="1"/>
    <col min="11282" max="11282" width="2.44140625" style="1" customWidth="1"/>
    <col min="11283" max="11283" width="14.6640625" style="1" customWidth="1"/>
    <col min="11284" max="11284" width="3.88671875" style="1" customWidth="1"/>
    <col min="11285" max="11285" width="14.109375" style="1" customWidth="1"/>
    <col min="11286" max="11286" width="24.44140625" style="1" customWidth="1"/>
    <col min="11287" max="11526" width="8.88671875" style="1"/>
    <col min="11527" max="11528" width="4.6640625" style="1" customWidth="1"/>
    <col min="11529" max="11529" width="3.44140625" style="1" customWidth="1"/>
    <col min="11530" max="11530" width="4" style="1" customWidth="1"/>
    <col min="11531" max="11531" width="2.44140625" style="1" customWidth="1"/>
    <col min="11532" max="11532" width="5.44140625" style="1" customWidth="1"/>
    <col min="11533" max="11533" width="3.109375" style="1" customWidth="1"/>
    <col min="11534" max="11534" width="20.33203125" style="1" customWidth="1"/>
    <col min="11535" max="11537" width="14.6640625" style="1" customWidth="1"/>
    <col min="11538" max="11538" width="2.44140625" style="1" customWidth="1"/>
    <col min="11539" max="11539" width="14.6640625" style="1" customWidth="1"/>
    <col min="11540" max="11540" width="3.88671875" style="1" customWidth="1"/>
    <col min="11541" max="11541" width="14.109375" style="1" customWidth="1"/>
    <col min="11542" max="11542" width="24.44140625" style="1" customWidth="1"/>
    <col min="11543" max="11782" width="8.88671875" style="1"/>
    <col min="11783" max="11784" width="4.6640625" style="1" customWidth="1"/>
    <col min="11785" max="11785" width="3.44140625" style="1" customWidth="1"/>
    <col min="11786" max="11786" width="4" style="1" customWidth="1"/>
    <col min="11787" max="11787" width="2.44140625" style="1" customWidth="1"/>
    <col min="11788" max="11788" width="5.44140625" style="1" customWidth="1"/>
    <col min="11789" max="11789" width="3.109375" style="1" customWidth="1"/>
    <col min="11790" max="11790" width="20.33203125" style="1" customWidth="1"/>
    <col min="11791" max="11793" width="14.6640625" style="1" customWidth="1"/>
    <col min="11794" max="11794" width="2.44140625" style="1" customWidth="1"/>
    <col min="11795" max="11795" width="14.6640625" style="1" customWidth="1"/>
    <col min="11796" max="11796" width="3.88671875" style="1" customWidth="1"/>
    <col min="11797" max="11797" width="14.109375" style="1" customWidth="1"/>
    <col min="11798" max="11798" width="24.44140625" style="1" customWidth="1"/>
    <col min="11799" max="12038" width="8.88671875" style="1"/>
    <col min="12039" max="12040" width="4.6640625" style="1" customWidth="1"/>
    <col min="12041" max="12041" width="3.44140625" style="1" customWidth="1"/>
    <col min="12042" max="12042" width="4" style="1" customWidth="1"/>
    <col min="12043" max="12043" width="2.44140625" style="1" customWidth="1"/>
    <col min="12044" max="12044" width="5.44140625" style="1" customWidth="1"/>
    <col min="12045" max="12045" width="3.109375" style="1" customWidth="1"/>
    <col min="12046" max="12046" width="20.33203125" style="1" customWidth="1"/>
    <col min="12047" max="12049" width="14.6640625" style="1" customWidth="1"/>
    <col min="12050" max="12050" width="2.44140625" style="1" customWidth="1"/>
    <col min="12051" max="12051" width="14.6640625" style="1" customWidth="1"/>
    <col min="12052" max="12052" width="3.88671875" style="1" customWidth="1"/>
    <col min="12053" max="12053" width="14.109375" style="1" customWidth="1"/>
    <col min="12054" max="12054" width="24.44140625" style="1" customWidth="1"/>
    <col min="12055" max="12294" width="8.88671875" style="1"/>
    <col min="12295" max="12296" width="4.6640625" style="1" customWidth="1"/>
    <col min="12297" max="12297" width="3.44140625" style="1" customWidth="1"/>
    <col min="12298" max="12298" width="4" style="1" customWidth="1"/>
    <col min="12299" max="12299" width="2.44140625" style="1" customWidth="1"/>
    <col min="12300" max="12300" width="5.44140625" style="1" customWidth="1"/>
    <col min="12301" max="12301" width="3.109375" style="1" customWidth="1"/>
    <col min="12302" max="12302" width="20.33203125" style="1" customWidth="1"/>
    <col min="12303" max="12305" width="14.6640625" style="1" customWidth="1"/>
    <col min="12306" max="12306" width="2.44140625" style="1" customWidth="1"/>
    <col min="12307" max="12307" width="14.6640625" style="1" customWidth="1"/>
    <col min="12308" max="12308" width="3.88671875" style="1" customWidth="1"/>
    <col min="12309" max="12309" width="14.109375" style="1" customWidth="1"/>
    <col min="12310" max="12310" width="24.44140625" style="1" customWidth="1"/>
    <col min="12311" max="12550" width="8.88671875" style="1"/>
    <col min="12551" max="12552" width="4.6640625" style="1" customWidth="1"/>
    <col min="12553" max="12553" width="3.44140625" style="1" customWidth="1"/>
    <col min="12554" max="12554" width="4" style="1" customWidth="1"/>
    <col min="12555" max="12555" width="2.44140625" style="1" customWidth="1"/>
    <col min="12556" max="12556" width="5.44140625" style="1" customWidth="1"/>
    <col min="12557" max="12557" width="3.109375" style="1" customWidth="1"/>
    <col min="12558" max="12558" width="20.33203125" style="1" customWidth="1"/>
    <col min="12559" max="12561" width="14.6640625" style="1" customWidth="1"/>
    <col min="12562" max="12562" width="2.44140625" style="1" customWidth="1"/>
    <col min="12563" max="12563" width="14.6640625" style="1" customWidth="1"/>
    <col min="12564" max="12564" width="3.88671875" style="1" customWidth="1"/>
    <col min="12565" max="12565" width="14.109375" style="1" customWidth="1"/>
    <col min="12566" max="12566" width="24.44140625" style="1" customWidth="1"/>
    <col min="12567" max="12806" width="8.88671875" style="1"/>
    <col min="12807" max="12808" width="4.6640625" style="1" customWidth="1"/>
    <col min="12809" max="12809" width="3.44140625" style="1" customWidth="1"/>
    <col min="12810" max="12810" width="4" style="1" customWidth="1"/>
    <col min="12811" max="12811" width="2.44140625" style="1" customWidth="1"/>
    <col min="12812" max="12812" width="5.44140625" style="1" customWidth="1"/>
    <col min="12813" max="12813" width="3.109375" style="1" customWidth="1"/>
    <col min="12814" max="12814" width="20.33203125" style="1" customWidth="1"/>
    <col min="12815" max="12817" width="14.6640625" style="1" customWidth="1"/>
    <col min="12818" max="12818" width="2.44140625" style="1" customWidth="1"/>
    <col min="12819" max="12819" width="14.6640625" style="1" customWidth="1"/>
    <col min="12820" max="12820" width="3.88671875" style="1" customWidth="1"/>
    <col min="12821" max="12821" width="14.109375" style="1" customWidth="1"/>
    <col min="12822" max="12822" width="24.44140625" style="1" customWidth="1"/>
    <col min="12823" max="13062" width="8.88671875" style="1"/>
    <col min="13063" max="13064" width="4.6640625" style="1" customWidth="1"/>
    <col min="13065" max="13065" width="3.44140625" style="1" customWidth="1"/>
    <col min="13066" max="13066" width="4" style="1" customWidth="1"/>
    <col min="13067" max="13067" width="2.44140625" style="1" customWidth="1"/>
    <col min="13068" max="13068" width="5.44140625" style="1" customWidth="1"/>
    <col min="13069" max="13069" width="3.109375" style="1" customWidth="1"/>
    <col min="13070" max="13070" width="20.33203125" style="1" customWidth="1"/>
    <col min="13071" max="13073" width="14.6640625" style="1" customWidth="1"/>
    <col min="13074" max="13074" width="2.44140625" style="1" customWidth="1"/>
    <col min="13075" max="13075" width="14.6640625" style="1" customWidth="1"/>
    <col min="13076" max="13076" width="3.88671875" style="1" customWidth="1"/>
    <col min="13077" max="13077" width="14.109375" style="1" customWidth="1"/>
    <col min="13078" max="13078" width="24.44140625" style="1" customWidth="1"/>
    <col min="13079" max="13318" width="8.88671875" style="1"/>
    <col min="13319" max="13320" width="4.6640625" style="1" customWidth="1"/>
    <col min="13321" max="13321" width="3.44140625" style="1" customWidth="1"/>
    <col min="13322" max="13322" width="4" style="1" customWidth="1"/>
    <col min="13323" max="13323" width="2.44140625" style="1" customWidth="1"/>
    <col min="13324" max="13324" width="5.44140625" style="1" customWidth="1"/>
    <col min="13325" max="13325" width="3.109375" style="1" customWidth="1"/>
    <col min="13326" max="13326" width="20.33203125" style="1" customWidth="1"/>
    <col min="13327" max="13329" width="14.6640625" style="1" customWidth="1"/>
    <col min="13330" max="13330" width="2.44140625" style="1" customWidth="1"/>
    <col min="13331" max="13331" width="14.6640625" style="1" customWidth="1"/>
    <col min="13332" max="13332" width="3.88671875" style="1" customWidth="1"/>
    <col min="13333" max="13333" width="14.109375" style="1" customWidth="1"/>
    <col min="13334" max="13334" width="24.44140625" style="1" customWidth="1"/>
    <col min="13335" max="13574" width="8.88671875" style="1"/>
    <col min="13575" max="13576" width="4.6640625" style="1" customWidth="1"/>
    <col min="13577" max="13577" width="3.44140625" style="1" customWidth="1"/>
    <col min="13578" max="13578" width="4" style="1" customWidth="1"/>
    <col min="13579" max="13579" width="2.44140625" style="1" customWidth="1"/>
    <col min="13580" max="13580" width="5.44140625" style="1" customWidth="1"/>
    <col min="13581" max="13581" width="3.109375" style="1" customWidth="1"/>
    <col min="13582" max="13582" width="20.33203125" style="1" customWidth="1"/>
    <col min="13583" max="13585" width="14.6640625" style="1" customWidth="1"/>
    <col min="13586" max="13586" width="2.44140625" style="1" customWidth="1"/>
    <col min="13587" max="13587" width="14.6640625" style="1" customWidth="1"/>
    <col min="13588" max="13588" width="3.88671875" style="1" customWidth="1"/>
    <col min="13589" max="13589" width="14.109375" style="1" customWidth="1"/>
    <col min="13590" max="13590" width="24.44140625" style="1" customWidth="1"/>
    <col min="13591" max="13830" width="8.88671875" style="1"/>
    <col min="13831" max="13832" width="4.6640625" style="1" customWidth="1"/>
    <col min="13833" max="13833" width="3.44140625" style="1" customWidth="1"/>
    <col min="13834" max="13834" width="4" style="1" customWidth="1"/>
    <col min="13835" max="13835" width="2.44140625" style="1" customWidth="1"/>
    <col min="13836" max="13836" width="5.44140625" style="1" customWidth="1"/>
    <col min="13837" max="13837" width="3.109375" style="1" customWidth="1"/>
    <col min="13838" max="13838" width="20.33203125" style="1" customWidth="1"/>
    <col min="13839" max="13841" width="14.6640625" style="1" customWidth="1"/>
    <col min="13842" max="13842" width="2.44140625" style="1" customWidth="1"/>
    <col min="13843" max="13843" width="14.6640625" style="1" customWidth="1"/>
    <col min="13844" max="13844" width="3.88671875" style="1" customWidth="1"/>
    <col min="13845" max="13845" width="14.109375" style="1" customWidth="1"/>
    <col min="13846" max="13846" width="24.44140625" style="1" customWidth="1"/>
    <col min="13847" max="14086" width="8.88671875" style="1"/>
    <col min="14087" max="14088" width="4.6640625" style="1" customWidth="1"/>
    <col min="14089" max="14089" width="3.44140625" style="1" customWidth="1"/>
    <col min="14090" max="14090" width="4" style="1" customWidth="1"/>
    <col min="14091" max="14091" width="2.44140625" style="1" customWidth="1"/>
    <col min="14092" max="14092" width="5.44140625" style="1" customWidth="1"/>
    <col min="14093" max="14093" width="3.109375" style="1" customWidth="1"/>
    <col min="14094" max="14094" width="20.33203125" style="1" customWidth="1"/>
    <col min="14095" max="14097" width="14.6640625" style="1" customWidth="1"/>
    <col min="14098" max="14098" width="2.44140625" style="1" customWidth="1"/>
    <col min="14099" max="14099" width="14.6640625" style="1" customWidth="1"/>
    <col min="14100" max="14100" width="3.88671875" style="1" customWidth="1"/>
    <col min="14101" max="14101" width="14.109375" style="1" customWidth="1"/>
    <col min="14102" max="14102" width="24.44140625" style="1" customWidth="1"/>
    <col min="14103" max="14342" width="8.88671875" style="1"/>
    <col min="14343" max="14344" width="4.6640625" style="1" customWidth="1"/>
    <col min="14345" max="14345" width="3.44140625" style="1" customWidth="1"/>
    <col min="14346" max="14346" width="4" style="1" customWidth="1"/>
    <col min="14347" max="14347" width="2.44140625" style="1" customWidth="1"/>
    <col min="14348" max="14348" width="5.44140625" style="1" customWidth="1"/>
    <col min="14349" max="14349" width="3.109375" style="1" customWidth="1"/>
    <col min="14350" max="14350" width="20.33203125" style="1" customWidth="1"/>
    <col min="14351" max="14353" width="14.6640625" style="1" customWidth="1"/>
    <col min="14354" max="14354" width="2.44140625" style="1" customWidth="1"/>
    <col min="14355" max="14355" width="14.6640625" style="1" customWidth="1"/>
    <col min="14356" max="14356" width="3.88671875" style="1" customWidth="1"/>
    <col min="14357" max="14357" width="14.109375" style="1" customWidth="1"/>
    <col min="14358" max="14358" width="24.44140625" style="1" customWidth="1"/>
    <col min="14359" max="14598" width="8.88671875" style="1"/>
    <col min="14599" max="14600" width="4.6640625" style="1" customWidth="1"/>
    <col min="14601" max="14601" width="3.44140625" style="1" customWidth="1"/>
    <col min="14602" max="14602" width="4" style="1" customWidth="1"/>
    <col min="14603" max="14603" width="2.44140625" style="1" customWidth="1"/>
    <col min="14604" max="14604" width="5.44140625" style="1" customWidth="1"/>
    <col min="14605" max="14605" width="3.109375" style="1" customWidth="1"/>
    <col min="14606" max="14606" width="20.33203125" style="1" customWidth="1"/>
    <col min="14607" max="14609" width="14.6640625" style="1" customWidth="1"/>
    <col min="14610" max="14610" width="2.44140625" style="1" customWidth="1"/>
    <col min="14611" max="14611" width="14.6640625" style="1" customWidth="1"/>
    <col min="14612" max="14612" width="3.88671875" style="1" customWidth="1"/>
    <col min="14613" max="14613" width="14.109375" style="1" customWidth="1"/>
    <col min="14614" max="14614" width="24.44140625" style="1" customWidth="1"/>
    <col min="14615" max="14854" width="8.88671875" style="1"/>
    <col min="14855" max="14856" width="4.6640625" style="1" customWidth="1"/>
    <col min="14857" max="14857" width="3.44140625" style="1" customWidth="1"/>
    <col min="14858" max="14858" width="4" style="1" customWidth="1"/>
    <col min="14859" max="14859" width="2.44140625" style="1" customWidth="1"/>
    <col min="14860" max="14860" width="5.44140625" style="1" customWidth="1"/>
    <col min="14861" max="14861" width="3.109375" style="1" customWidth="1"/>
    <col min="14862" max="14862" width="20.33203125" style="1" customWidth="1"/>
    <col min="14863" max="14865" width="14.6640625" style="1" customWidth="1"/>
    <col min="14866" max="14866" width="2.44140625" style="1" customWidth="1"/>
    <col min="14867" max="14867" width="14.6640625" style="1" customWidth="1"/>
    <col min="14868" max="14868" width="3.88671875" style="1" customWidth="1"/>
    <col min="14869" max="14869" width="14.109375" style="1" customWidth="1"/>
    <col min="14870" max="14870" width="24.44140625" style="1" customWidth="1"/>
    <col min="14871" max="15110" width="8.88671875" style="1"/>
    <col min="15111" max="15112" width="4.6640625" style="1" customWidth="1"/>
    <col min="15113" max="15113" width="3.44140625" style="1" customWidth="1"/>
    <col min="15114" max="15114" width="4" style="1" customWidth="1"/>
    <col min="15115" max="15115" width="2.44140625" style="1" customWidth="1"/>
    <col min="15116" max="15116" width="5.44140625" style="1" customWidth="1"/>
    <col min="15117" max="15117" width="3.109375" style="1" customWidth="1"/>
    <col min="15118" max="15118" width="20.33203125" style="1" customWidth="1"/>
    <col min="15119" max="15121" width="14.6640625" style="1" customWidth="1"/>
    <col min="15122" max="15122" width="2.44140625" style="1" customWidth="1"/>
    <col min="15123" max="15123" width="14.6640625" style="1" customWidth="1"/>
    <col min="15124" max="15124" width="3.88671875" style="1" customWidth="1"/>
    <col min="15125" max="15125" width="14.109375" style="1" customWidth="1"/>
    <col min="15126" max="15126" width="24.44140625" style="1" customWidth="1"/>
    <col min="15127" max="15366" width="8.88671875" style="1"/>
    <col min="15367" max="15368" width="4.6640625" style="1" customWidth="1"/>
    <col min="15369" max="15369" width="3.44140625" style="1" customWidth="1"/>
    <col min="15370" max="15370" width="4" style="1" customWidth="1"/>
    <col min="15371" max="15371" width="2.44140625" style="1" customWidth="1"/>
    <col min="15372" max="15372" width="5.44140625" style="1" customWidth="1"/>
    <col min="15373" max="15373" width="3.109375" style="1" customWidth="1"/>
    <col min="15374" max="15374" width="20.33203125" style="1" customWidth="1"/>
    <col min="15375" max="15377" width="14.6640625" style="1" customWidth="1"/>
    <col min="15378" max="15378" width="2.44140625" style="1" customWidth="1"/>
    <col min="15379" max="15379" width="14.6640625" style="1" customWidth="1"/>
    <col min="15380" max="15380" width="3.88671875" style="1" customWidth="1"/>
    <col min="15381" max="15381" width="14.109375" style="1" customWidth="1"/>
    <col min="15382" max="15382" width="24.44140625" style="1" customWidth="1"/>
    <col min="15383" max="15622" width="8.88671875" style="1"/>
    <col min="15623" max="15624" width="4.6640625" style="1" customWidth="1"/>
    <col min="15625" max="15625" width="3.44140625" style="1" customWidth="1"/>
    <col min="15626" max="15626" width="4" style="1" customWidth="1"/>
    <col min="15627" max="15627" width="2.44140625" style="1" customWidth="1"/>
    <col min="15628" max="15628" width="5.44140625" style="1" customWidth="1"/>
    <col min="15629" max="15629" width="3.109375" style="1" customWidth="1"/>
    <col min="15630" max="15630" width="20.33203125" style="1" customWidth="1"/>
    <col min="15631" max="15633" width="14.6640625" style="1" customWidth="1"/>
    <col min="15634" max="15634" width="2.44140625" style="1" customWidth="1"/>
    <col min="15635" max="15635" width="14.6640625" style="1" customWidth="1"/>
    <col min="15636" max="15636" width="3.88671875" style="1" customWidth="1"/>
    <col min="15637" max="15637" width="14.109375" style="1" customWidth="1"/>
    <col min="15638" max="15638" width="24.44140625" style="1" customWidth="1"/>
    <col min="15639" max="15878" width="8.88671875" style="1"/>
    <col min="15879" max="15880" width="4.6640625" style="1" customWidth="1"/>
    <col min="15881" max="15881" width="3.44140625" style="1" customWidth="1"/>
    <col min="15882" max="15882" width="4" style="1" customWidth="1"/>
    <col min="15883" max="15883" width="2.44140625" style="1" customWidth="1"/>
    <col min="15884" max="15884" width="5.44140625" style="1" customWidth="1"/>
    <col min="15885" max="15885" width="3.109375" style="1" customWidth="1"/>
    <col min="15886" max="15886" width="20.33203125" style="1" customWidth="1"/>
    <col min="15887" max="15889" width="14.6640625" style="1" customWidth="1"/>
    <col min="15890" max="15890" width="2.44140625" style="1" customWidth="1"/>
    <col min="15891" max="15891" width="14.6640625" style="1" customWidth="1"/>
    <col min="15892" max="15892" width="3.88671875" style="1" customWidth="1"/>
    <col min="15893" max="15893" width="14.109375" style="1" customWidth="1"/>
    <col min="15894" max="15894" width="24.44140625" style="1" customWidth="1"/>
    <col min="15895" max="16134" width="8.88671875" style="1"/>
    <col min="16135" max="16136" width="4.6640625" style="1" customWidth="1"/>
    <col min="16137" max="16137" width="3.44140625" style="1" customWidth="1"/>
    <col min="16138" max="16138" width="4" style="1" customWidth="1"/>
    <col min="16139" max="16139" width="2.44140625" style="1" customWidth="1"/>
    <col min="16140" max="16140" width="5.44140625" style="1" customWidth="1"/>
    <col min="16141" max="16141" width="3.109375" style="1" customWidth="1"/>
    <col min="16142" max="16142" width="20.33203125" style="1" customWidth="1"/>
    <col min="16143" max="16145" width="14.6640625" style="1" customWidth="1"/>
    <col min="16146" max="16146" width="2.44140625" style="1" customWidth="1"/>
    <col min="16147" max="16147" width="14.6640625" style="1" customWidth="1"/>
    <col min="16148" max="16148" width="3.88671875" style="1" customWidth="1"/>
    <col min="16149" max="16149" width="14.109375" style="1" customWidth="1"/>
    <col min="16150" max="16150" width="24.44140625" style="1" customWidth="1"/>
    <col min="16151" max="16383" width="8.88671875" style="1"/>
    <col min="16384" max="16384" width="8.88671875" style="1" customWidth="1"/>
  </cols>
  <sheetData>
    <row r="1" spans="1:22" s="34" customFormat="1" x14ac:dyDescent="0.25">
      <c r="A1" s="32" t="s">
        <v>20</v>
      </c>
      <c r="K1" s="8"/>
      <c r="L1" s="8"/>
    </row>
    <row r="2" spans="1:22" s="2" customFormat="1" ht="19.5" x14ac:dyDescent="0.3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"/>
    </row>
    <row r="3" spans="1:22" s="2" customFormat="1" ht="19.5" x14ac:dyDescent="0.35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"/>
    </row>
    <row r="4" spans="1:22" s="2" customFormat="1" x14ac:dyDescent="0.25">
      <c r="G4" s="29"/>
      <c r="H4" s="29"/>
      <c r="I4" s="29"/>
      <c r="J4" s="29"/>
      <c r="K4" s="15"/>
      <c r="L4" s="9"/>
      <c r="O4" s="29"/>
      <c r="P4" s="15"/>
      <c r="Q4" s="9"/>
      <c r="S4" s="29"/>
    </row>
    <row r="5" spans="1:22" s="2" customFormat="1" x14ac:dyDescent="0.25">
      <c r="A5" s="66" t="s">
        <v>19</v>
      </c>
      <c r="G5" s="29"/>
      <c r="H5" s="29"/>
      <c r="I5" s="29"/>
      <c r="J5" s="29"/>
      <c r="K5" s="14" t="s">
        <v>21</v>
      </c>
      <c r="L5" s="9"/>
      <c r="O5" s="29"/>
      <c r="P5" s="14" t="s">
        <v>22</v>
      </c>
      <c r="Q5" s="9"/>
      <c r="S5" s="29"/>
    </row>
    <row r="6" spans="1:22" s="2" customFormat="1" x14ac:dyDescent="0.25">
      <c r="A6" s="126"/>
      <c r="B6" s="126"/>
      <c r="C6" s="126"/>
      <c r="D6" s="126"/>
      <c r="E6" s="126"/>
      <c r="F6" s="126"/>
      <c r="G6" s="34"/>
      <c r="H6" s="34"/>
      <c r="I6" s="34"/>
      <c r="J6" s="34"/>
      <c r="K6" s="16">
        <v>1010651</v>
      </c>
      <c r="L6" s="8"/>
      <c r="M6" s="1"/>
      <c r="O6" s="29"/>
      <c r="P6" s="16">
        <v>489348.45</v>
      </c>
      <c r="Q6" s="8"/>
      <c r="R6" s="11"/>
      <c r="S6" s="28"/>
    </row>
    <row r="7" spans="1:22" s="2" customFormat="1" x14ac:dyDescent="0.25">
      <c r="B7" s="2" t="s">
        <v>0</v>
      </c>
      <c r="G7" s="29"/>
      <c r="H7" s="29"/>
      <c r="I7" s="29"/>
      <c r="J7" s="29"/>
      <c r="K7" s="65">
        <f>SUM(K6:K6)</f>
        <v>1010651</v>
      </c>
      <c r="L7" s="9"/>
      <c r="O7" s="29"/>
      <c r="P7" s="65">
        <f>SUM(P6:P6)</f>
        <v>489348.45</v>
      </c>
      <c r="Q7" s="9"/>
      <c r="S7" s="29"/>
    </row>
    <row r="8" spans="1:22" s="2" customFormat="1" ht="16.5" thickBot="1" x14ac:dyDescent="0.3">
      <c r="G8" s="29"/>
      <c r="H8" s="29"/>
      <c r="I8" s="29"/>
      <c r="J8" s="29"/>
      <c r="K8" s="9"/>
      <c r="L8" s="9"/>
      <c r="O8" s="29"/>
      <c r="P8" s="9"/>
      <c r="Q8" s="9"/>
      <c r="S8" s="29"/>
    </row>
    <row r="9" spans="1:22" s="2" customFormat="1" x14ac:dyDescent="0.25">
      <c r="A9" s="114"/>
      <c r="B9" s="115"/>
      <c r="C9" s="115"/>
      <c r="D9" s="115"/>
      <c r="E9" s="115"/>
      <c r="F9" s="116"/>
      <c r="G9" s="123" t="s">
        <v>18</v>
      </c>
      <c r="H9" s="124"/>
      <c r="I9" s="124"/>
      <c r="J9" s="125"/>
      <c r="K9" s="135" t="s">
        <v>27</v>
      </c>
      <c r="L9" s="136"/>
      <c r="M9" s="136"/>
      <c r="N9" s="136"/>
      <c r="O9" s="44"/>
      <c r="P9" s="111" t="s">
        <v>28</v>
      </c>
      <c r="Q9" s="112"/>
      <c r="R9" s="112"/>
      <c r="S9" s="112"/>
      <c r="T9" s="113"/>
    </row>
    <row r="10" spans="1:22" s="20" customFormat="1" ht="110.25" x14ac:dyDescent="0.25">
      <c r="A10" s="132" t="s">
        <v>10</v>
      </c>
      <c r="B10" s="133"/>
      <c r="C10" s="133"/>
      <c r="D10" s="133"/>
      <c r="E10" s="133"/>
      <c r="F10" s="134"/>
      <c r="G10" s="35" t="s">
        <v>9</v>
      </c>
      <c r="H10" s="18" t="s">
        <v>23</v>
      </c>
      <c r="I10" s="17" t="s">
        <v>14</v>
      </c>
      <c r="J10" s="46" t="s">
        <v>24</v>
      </c>
      <c r="K10" s="45" t="s">
        <v>9</v>
      </c>
      <c r="L10" s="18" t="s">
        <v>23</v>
      </c>
      <c r="M10" s="17" t="s">
        <v>14</v>
      </c>
      <c r="N10" s="19" t="s">
        <v>13</v>
      </c>
      <c r="O10" s="46" t="s">
        <v>24</v>
      </c>
      <c r="P10" s="80" t="s">
        <v>9</v>
      </c>
      <c r="Q10" s="81" t="s">
        <v>23</v>
      </c>
      <c r="R10" s="82" t="s">
        <v>14</v>
      </c>
      <c r="S10" s="83" t="s">
        <v>24</v>
      </c>
      <c r="T10" s="84" t="s">
        <v>13</v>
      </c>
    </row>
    <row r="11" spans="1:22" s="2" customFormat="1" ht="17.25" customHeight="1" x14ac:dyDescent="0.25">
      <c r="A11" s="38" t="s">
        <v>1</v>
      </c>
      <c r="B11" s="12"/>
      <c r="C11" s="12"/>
      <c r="D11" s="12"/>
      <c r="E11" s="12"/>
      <c r="F11" s="39"/>
      <c r="G11" s="36">
        <f t="shared" ref="G11:G17" si="0">K11+P11</f>
        <v>72371</v>
      </c>
      <c r="H11" s="25">
        <f t="shared" ref="H11:H20" si="1">+L11+Q11</f>
        <v>72371</v>
      </c>
      <c r="I11" s="25">
        <f t="shared" ref="I11:I20" si="2">+M11+R11</f>
        <v>0</v>
      </c>
      <c r="J11" s="37">
        <f>H11/G11</f>
        <v>1</v>
      </c>
      <c r="K11" s="47">
        <v>40000</v>
      </c>
      <c r="L11" s="22">
        <v>40000</v>
      </c>
      <c r="M11" s="23">
        <f t="shared" ref="M11:M17" si="3">K11-L11</f>
        <v>0</v>
      </c>
      <c r="N11" s="24">
        <f t="shared" ref="N11:N17" si="4">+L11</f>
        <v>40000</v>
      </c>
      <c r="O11" s="48">
        <f>L11/K11</f>
        <v>1</v>
      </c>
      <c r="P11" s="85">
        <v>32371</v>
      </c>
      <c r="Q11" s="86">
        <v>32371</v>
      </c>
      <c r="R11" s="87">
        <f>P11-Q11</f>
        <v>0</v>
      </c>
      <c r="S11" s="88">
        <f>+Q11/P11</f>
        <v>1</v>
      </c>
      <c r="T11" s="89">
        <f>+Q11</f>
        <v>32371</v>
      </c>
      <c r="V11" s="67"/>
    </row>
    <row r="12" spans="1:22" s="2" customFormat="1" ht="17.25" customHeight="1" x14ac:dyDescent="0.25">
      <c r="A12" s="38" t="s">
        <v>6</v>
      </c>
      <c r="B12" s="12"/>
      <c r="C12" s="12"/>
      <c r="D12" s="12"/>
      <c r="E12" s="12"/>
      <c r="F12" s="39"/>
      <c r="G12" s="36">
        <f t="shared" si="0"/>
        <v>1000</v>
      </c>
      <c r="H12" s="25">
        <f t="shared" si="1"/>
        <v>1025.75</v>
      </c>
      <c r="I12" s="25">
        <f t="shared" si="2"/>
        <v>-25.75</v>
      </c>
      <c r="J12" s="37">
        <f t="shared" ref="J12:J19" si="5">H12/G12</f>
        <v>1.0257499999999999</v>
      </c>
      <c r="K12" s="47">
        <v>1000</v>
      </c>
      <c r="L12" s="22">
        <f>1025.75</f>
        <v>1025.75</v>
      </c>
      <c r="M12" s="23">
        <f t="shared" si="3"/>
        <v>-25.75</v>
      </c>
      <c r="N12" s="24">
        <f t="shared" si="4"/>
        <v>1025.75</v>
      </c>
      <c r="O12" s="48">
        <f t="shared" ref="O12:O17" si="6">L12/K12</f>
        <v>1.0257499999999999</v>
      </c>
      <c r="P12" s="85"/>
      <c r="Q12" s="90">
        <v>0</v>
      </c>
      <c r="R12" s="87">
        <f>P12-Q12</f>
        <v>0</v>
      </c>
      <c r="S12" s="88"/>
      <c r="T12" s="89">
        <f t="shared" ref="T12:T17" si="7">+Q12</f>
        <v>0</v>
      </c>
    </row>
    <row r="13" spans="1:22" s="2" customFormat="1" x14ac:dyDescent="0.25">
      <c r="A13" s="38" t="s">
        <v>5</v>
      </c>
      <c r="B13" s="12"/>
      <c r="C13" s="12"/>
      <c r="D13" s="12"/>
      <c r="E13" s="12"/>
      <c r="F13" s="40"/>
      <c r="G13" s="36">
        <f t="shared" si="0"/>
        <v>1000</v>
      </c>
      <c r="H13" s="25">
        <f t="shared" si="1"/>
        <v>115.93</v>
      </c>
      <c r="I13" s="25">
        <f t="shared" si="2"/>
        <v>884.06999999999994</v>
      </c>
      <c r="J13" s="37">
        <f t="shared" si="5"/>
        <v>0.11593000000000001</v>
      </c>
      <c r="K13" s="47">
        <v>1000</v>
      </c>
      <c r="L13" s="22">
        <v>115.93</v>
      </c>
      <c r="M13" s="23">
        <f t="shared" si="3"/>
        <v>884.06999999999994</v>
      </c>
      <c r="N13" s="24">
        <f t="shared" si="4"/>
        <v>115.93</v>
      </c>
      <c r="O13" s="48">
        <f t="shared" si="6"/>
        <v>0.11593000000000001</v>
      </c>
      <c r="P13" s="85"/>
      <c r="Q13" s="90">
        <v>0</v>
      </c>
      <c r="R13" s="87">
        <f>P13-Q13</f>
        <v>0</v>
      </c>
      <c r="S13" s="88"/>
      <c r="T13" s="89">
        <f t="shared" si="7"/>
        <v>0</v>
      </c>
    </row>
    <row r="14" spans="1:22" s="2" customFormat="1" x14ac:dyDescent="0.25">
      <c r="A14" s="117" t="s">
        <v>3</v>
      </c>
      <c r="B14" s="118"/>
      <c r="C14" s="118"/>
      <c r="D14" s="118"/>
      <c r="E14" s="118"/>
      <c r="F14" s="119"/>
      <c r="G14" s="36">
        <f t="shared" si="0"/>
        <v>93700</v>
      </c>
      <c r="H14" s="25">
        <f t="shared" si="1"/>
        <v>92607.06</v>
      </c>
      <c r="I14" s="25">
        <f t="shared" si="2"/>
        <v>326.9399999999971</v>
      </c>
      <c r="J14" s="37">
        <f t="shared" si="5"/>
        <v>0.98833575240128069</v>
      </c>
      <c r="K14" s="47">
        <v>50000</v>
      </c>
      <c r="L14" s="22">
        <f>30828.32+1146+1237.48+16788</f>
        <v>49999.8</v>
      </c>
      <c r="M14" s="23">
        <f t="shared" si="3"/>
        <v>0.19999999999708962</v>
      </c>
      <c r="N14" s="24">
        <f t="shared" si="4"/>
        <v>49999.8</v>
      </c>
      <c r="O14" s="48">
        <f t="shared" si="6"/>
        <v>0.99999600000000011</v>
      </c>
      <c r="P14" s="85">
        <v>43700</v>
      </c>
      <c r="Q14" s="90">
        <v>42607.26</v>
      </c>
      <c r="R14" s="87">
        <v>326.74</v>
      </c>
      <c r="S14" s="88">
        <f t="shared" ref="S14:S21" si="8">+Q14/P14</f>
        <v>0.97499450800915333</v>
      </c>
      <c r="T14" s="89">
        <f t="shared" si="7"/>
        <v>42607.26</v>
      </c>
    </row>
    <row r="15" spans="1:22" s="2" customFormat="1" x14ac:dyDescent="0.25">
      <c r="A15" s="117" t="s">
        <v>2</v>
      </c>
      <c r="B15" s="118"/>
      <c r="C15" s="118"/>
      <c r="D15" s="118"/>
      <c r="E15" s="118"/>
      <c r="F15" s="119"/>
      <c r="G15" s="36">
        <f t="shared" si="0"/>
        <v>3440</v>
      </c>
      <c r="H15" s="25">
        <f t="shared" si="1"/>
        <v>2199.9899999999998</v>
      </c>
      <c r="I15" s="25">
        <f t="shared" si="2"/>
        <v>1240.0100000000002</v>
      </c>
      <c r="J15" s="37">
        <f t="shared" si="5"/>
        <v>0.63953197674418594</v>
      </c>
      <c r="K15" s="47">
        <v>3000</v>
      </c>
      <c r="L15" s="25">
        <f>1353.6+331.89+514.5</f>
        <v>2199.9899999999998</v>
      </c>
      <c r="M15" s="23">
        <f t="shared" si="3"/>
        <v>800.01000000000022</v>
      </c>
      <c r="N15" s="24">
        <f t="shared" si="4"/>
        <v>2199.9899999999998</v>
      </c>
      <c r="O15" s="48">
        <f t="shared" si="6"/>
        <v>0.73332999999999993</v>
      </c>
      <c r="P15" s="85">
        <v>440</v>
      </c>
      <c r="Q15" s="91"/>
      <c r="R15" s="87">
        <f>P15-Q15</f>
        <v>440</v>
      </c>
      <c r="S15" s="88">
        <f t="shared" si="8"/>
        <v>0</v>
      </c>
      <c r="T15" s="89">
        <f t="shared" si="7"/>
        <v>0</v>
      </c>
      <c r="V15" s="67"/>
    </row>
    <row r="16" spans="1:22" s="77" customFormat="1" ht="28.5" customHeight="1" x14ac:dyDescent="0.25">
      <c r="A16" s="120" t="s">
        <v>12</v>
      </c>
      <c r="B16" s="121"/>
      <c r="C16" s="121"/>
      <c r="D16" s="121"/>
      <c r="E16" s="121"/>
      <c r="F16" s="122"/>
      <c r="G16" s="36">
        <f t="shared" si="0"/>
        <v>1227168.3599999999</v>
      </c>
      <c r="H16" s="72">
        <f t="shared" si="1"/>
        <v>1227168.2</v>
      </c>
      <c r="I16" s="72">
        <f t="shared" si="2"/>
        <v>0.16000000003259629</v>
      </c>
      <c r="J16" s="73">
        <f t="shared" si="5"/>
        <v>0.99999986961854204</v>
      </c>
      <c r="K16" s="74">
        <v>848533.36</v>
      </c>
      <c r="L16" s="71">
        <f>73650.56+41748.96+56608.99+90035.74+40245.34+2736.69+26412.17+355856.93+161237.82</f>
        <v>848533.2</v>
      </c>
      <c r="M16" s="75">
        <f t="shared" si="3"/>
        <v>0.16000000003259629</v>
      </c>
      <c r="N16" s="76">
        <f t="shared" si="4"/>
        <v>848533.2</v>
      </c>
      <c r="O16" s="48">
        <f t="shared" si="6"/>
        <v>0.99999981143935224</v>
      </c>
      <c r="P16" s="92">
        <v>378635</v>
      </c>
      <c r="Q16" s="93">
        <v>378635</v>
      </c>
      <c r="R16" s="94">
        <f>P16-Q16</f>
        <v>0</v>
      </c>
      <c r="S16" s="88">
        <f t="shared" si="8"/>
        <v>1</v>
      </c>
      <c r="T16" s="95">
        <f>+Q16</f>
        <v>378635</v>
      </c>
    </row>
    <row r="17" spans="1:24" s="2" customFormat="1" ht="19.5" customHeight="1" x14ac:dyDescent="0.25">
      <c r="A17" s="38" t="s">
        <v>4</v>
      </c>
      <c r="B17" s="12"/>
      <c r="C17" s="12"/>
      <c r="D17" s="12"/>
      <c r="E17" s="12"/>
      <c r="F17" s="39"/>
      <c r="G17" s="36">
        <f t="shared" si="0"/>
        <v>3188</v>
      </c>
      <c r="H17" s="25">
        <f t="shared" si="1"/>
        <v>2850.5899999999997</v>
      </c>
      <c r="I17" s="25">
        <f t="shared" si="2"/>
        <v>337.4100000000002</v>
      </c>
      <c r="J17" s="37">
        <f t="shared" si="5"/>
        <v>0.89416248431618561</v>
      </c>
      <c r="K17" s="47">
        <v>1000</v>
      </c>
      <c r="L17" s="22">
        <f>110.13+(-292.05)+39.02+234.56+42.67+78.51+384.62+(-180.47)+(-230.74)+156.14+162.05+(-216.17)+504.23+(-0.01)+(-484.92)+39.15+938.41+(-767.09)+78.03+(-21.13)+10.93+76.72</f>
        <v>662.5899999999998</v>
      </c>
      <c r="M17" s="23">
        <f t="shared" si="3"/>
        <v>337.4100000000002</v>
      </c>
      <c r="N17" s="24">
        <f t="shared" si="4"/>
        <v>662.5899999999998</v>
      </c>
      <c r="O17" s="48">
        <f t="shared" si="6"/>
        <v>0.66258999999999979</v>
      </c>
      <c r="P17" s="85">
        <v>2188</v>
      </c>
      <c r="Q17" s="90">
        <v>2188</v>
      </c>
      <c r="R17" s="87">
        <f>P17-Q17</f>
        <v>0</v>
      </c>
      <c r="S17" s="88">
        <f t="shared" si="8"/>
        <v>1</v>
      </c>
      <c r="T17" s="89">
        <f t="shared" si="7"/>
        <v>2188</v>
      </c>
      <c r="U17" s="21"/>
    </row>
    <row r="18" spans="1:24" s="2" customFormat="1" x14ac:dyDescent="0.25">
      <c r="A18" s="137" t="s">
        <v>11</v>
      </c>
      <c r="B18" s="138"/>
      <c r="C18" s="138"/>
      <c r="D18" s="138"/>
      <c r="E18" s="138"/>
      <c r="F18" s="139"/>
      <c r="G18" s="53">
        <f>SUM(G11:G17)</f>
        <v>1401867.3599999999</v>
      </c>
      <c r="H18" s="54">
        <f t="shared" si="1"/>
        <v>1399104.52</v>
      </c>
      <c r="I18" s="54">
        <f t="shared" si="2"/>
        <v>2762.8400000000302</v>
      </c>
      <c r="J18" s="78">
        <f t="shared" si="5"/>
        <v>0.99802917160436644</v>
      </c>
      <c r="K18" s="49">
        <f>SUM(K11:K17)</f>
        <v>944533.36</v>
      </c>
      <c r="L18" s="26">
        <f t="shared" ref="L18:T18" si="9">SUM(L11:L17)</f>
        <v>942537.25999999989</v>
      </c>
      <c r="M18" s="26">
        <f t="shared" si="9"/>
        <v>1996.1000000000299</v>
      </c>
      <c r="N18" s="26">
        <f t="shared" si="9"/>
        <v>942537.25999999989</v>
      </c>
      <c r="O18" s="58">
        <f>L18/K18</f>
        <v>0.99788668131319358</v>
      </c>
      <c r="P18" s="96">
        <f t="shared" si="9"/>
        <v>457334</v>
      </c>
      <c r="Q18" s="97">
        <v>456567.26</v>
      </c>
      <c r="R18" s="97">
        <f t="shared" si="9"/>
        <v>766.74</v>
      </c>
      <c r="S18" s="88">
        <f t="shared" si="8"/>
        <v>0.9983234572544355</v>
      </c>
      <c r="T18" s="98">
        <f t="shared" si="9"/>
        <v>455801.26</v>
      </c>
      <c r="V18" s="67"/>
      <c r="X18" s="21"/>
    </row>
    <row r="19" spans="1:24" s="2" customFormat="1" x14ac:dyDescent="0.25">
      <c r="A19" s="127" t="s">
        <v>17</v>
      </c>
      <c r="B19" s="128"/>
      <c r="C19" s="128"/>
      <c r="D19" s="128"/>
      <c r="E19" s="128"/>
      <c r="F19" s="129"/>
      <c r="G19" s="36">
        <f>K19+P19</f>
        <v>98130.79</v>
      </c>
      <c r="H19" s="25">
        <f t="shared" si="1"/>
        <v>96862.989999999991</v>
      </c>
      <c r="I19" s="25">
        <f t="shared" si="2"/>
        <v>1267.7999999999993</v>
      </c>
      <c r="J19" s="37">
        <f t="shared" si="5"/>
        <v>0.98708050755527388</v>
      </c>
      <c r="K19" s="50">
        <v>66117.34</v>
      </c>
      <c r="L19" s="22">
        <f>8081.82+2922.42+4032.81+6302.49+2898.92+4332.11+11361.32+24918.1</f>
        <v>64849.99</v>
      </c>
      <c r="M19" s="23">
        <f>K19-L19</f>
        <v>1267.3499999999985</v>
      </c>
      <c r="N19" s="23">
        <v>19022.43</v>
      </c>
      <c r="O19" s="48">
        <f>L19/K19</f>
        <v>0.98083180599824493</v>
      </c>
      <c r="P19" s="99">
        <v>32013.45</v>
      </c>
      <c r="Q19" s="90">
        <v>32013</v>
      </c>
      <c r="R19" s="87">
        <f>P19-Q19</f>
        <v>0.4500000000007276</v>
      </c>
      <c r="S19" s="88">
        <f t="shared" si="8"/>
        <v>0.99998594340816127</v>
      </c>
      <c r="T19" s="100">
        <v>22409.9</v>
      </c>
      <c r="U19" s="21"/>
    </row>
    <row r="20" spans="1:24" s="2" customFormat="1" x14ac:dyDescent="0.25">
      <c r="A20" s="127" t="s">
        <v>15</v>
      </c>
      <c r="B20" s="128"/>
      <c r="C20" s="128"/>
      <c r="D20" s="128"/>
      <c r="E20" s="128"/>
      <c r="F20" s="129"/>
      <c r="G20" s="36"/>
      <c r="H20" s="25">
        <f t="shared" si="1"/>
        <v>0</v>
      </c>
      <c r="I20" s="25">
        <f t="shared" si="2"/>
        <v>0</v>
      </c>
      <c r="J20" s="37"/>
      <c r="K20" s="47"/>
      <c r="L20" s="27">
        <v>0</v>
      </c>
      <c r="M20" s="23"/>
      <c r="N20" s="23">
        <v>351696.03</v>
      </c>
      <c r="O20" s="48"/>
      <c r="P20" s="85"/>
      <c r="Q20" s="90"/>
      <c r="R20" s="87"/>
      <c r="S20" s="88" t="s">
        <v>29</v>
      </c>
      <c r="T20" s="100">
        <v>125819</v>
      </c>
      <c r="U20" s="69"/>
    </row>
    <row r="21" spans="1:24" s="13" customFormat="1" ht="16.5" thickBot="1" x14ac:dyDescent="0.3">
      <c r="A21" s="41" t="s">
        <v>7</v>
      </c>
      <c r="B21" s="42"/>
      <c r="C21" s="42"/>
      <c r="D21" s="42"/>
      <c r="E21" s="42"/>
      <c r="F21" s="43"/>
      <c r="G21" s="55">
        <f>G18+G19</f>
        <v>1499998.15</v>
      </c>
      <c r="H21" s="56">
        <f>+H18+H19+H20</f>
        <v>1495967.51</v>
      </c>
      <c r="I21" s="56">
        <f>+M21+R21</f>
        <v>4030.6400000000722</v>
      </c>
      <c r="J21" s="57">
        <f>H21/G21</f>
        <v>0.99731290335258083</v>
      </c>
      <c r="K21" s="51">
        <f>+K18+K19+K20</f>
        <v>1010650.7</v>
      </c>
      <c r="L21" s="52">
        <f t="shared" ref="L21" si="10">+L18+L19+L20</f>
        <v>1007387.2499999999</v>
      </c>
      <c r="M21" s="52">
        <f>K21-L21</f>
        <v>3263.4500000000698</v>
      </c>
      <c r="N21" s="52">
        <f>+N18+N19+N20</f>
        <v>1313255.72</v>
      </c>
      <c r="O21" s="60">
        <f>L21/K21</f>
        <v>0.99677094173090652</v>
      </c>
      <c r="P21" s="101">
        <f>+P18+P19+P20</f>
        <v>489347.45</v>
      </c>
      <c r="Q21" s="102">
        <v>488580.26</v>
      </c>
      <c r="R21" s="102">
        <f>P21-Q21</f>
        <v>767.19000000000233</v>
      </c>
      <c r="S21" s="88">
        <f t="shared" si="8"/>
        <v>0.99843221825310424</v>
      </c>
      <c r="T21" s="103">
        <f>+T18+T19+T20</f>
        <v>604030.16</v>
      </c>
      <c r="U21" s="33"/>
      <c r="V21" s="33"/>
      <c r="W21" s="33"/>
    </row>
    <row r="22" spans="1:24" s="32" customFormat="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3"/>
      <c r="M22" s="64"/>
      <c r="N22" s="64"/>
      <c r="O22" s="106"/>
      <c r="P22" s="104"/>
      <c r="Q22" s="105"/>
      <c r="R22" s="107"/>
      <c r="S22" s="88" t="s">
        <v>29</v>
      </c>
      <c r="T22" s="104"/>
      <c r="U22" s="33"/>
      <c r="V22" s="68"/>
      <c r="W22" s="33"/>
    </row>
    <row r="23" spans="1:24" s="32" customFormat="1" x14ac:dyDescent="0.25">
      <c r="A23" s="2"/>
      <c r="B23" s="2"/>
      <c r="C23" s="2"/>
      <c r="D23" s="2"/>
      <c r="E23" s="2"/>
      <c r="F23" s="2"/>
      <c r="G23" s="29"/>
      <c r="H23" s="29"/>
      <c r="I23" s="29"/>
      <c r="J23" s="29"/>
      <c r="K23" s="130" t="s">
        <v>25</v>
      </c>
      <c r="L23" s="131"/>
      <c r="M23" s="54">
        <f>K21-L21</f>
        <v>3263.4500000000698</v>
      </c>
      <c r="N23" s="109">
        <f>+M21</f>
        <v>3263.4500000000698</v>
      </c>
      <c r="O23" s="59">
        <f>L21/K21</f>
        <v>0.99677094173090652</v>
      </c>
      <c r="P23" s="108"/>
      <c r="Q23" s="108"/>
      <c r="R23" s="26">
        <f>+R21</f>
        <v>767.19000000000233</v>
      </c>
      <c r="S23" s="110">
        <f>Q21/P21</f>
        <v>0.99843221825310424</v>
      </c>
      <c r="T23" s="104"/>
      <c r="U23" s="33"/>
    </row>
    <row r="24" spans="1:24" s="2" customFormat="1" x14ac:dyDescent="0.25">
      <c r="A24" s="2" t="s">
        <v>16</v>
      </c>
      <c r="G24" s="29"/>
      <c r="H24" s="29"/>
      <c r="I24" s="29"/>
      <c r="J24" s="29"/>
      <c r="K24" s="79"/>
      <c r="U24" s="67"/>
      <c r="V24" s="67"/>
    </row>
    <row r="25" spans="1:24" s="2" customFormat="1" ht="16.5" customHeight="1" x14ac:dyDescent="0.25">
      <c r="G25" s="29"/>
      <c r="H25" s="29"/>
      <c r="I25" s="29"/>
      <c r="J25" s="29"/>
      <c r="K25" s="9"/>
      <c r="L25" s="9"/>
      <c r="N25" s="4"/>
      <c r="O25" s="30"/>
      <c r="P25" s="30"/>
      <c r="Q25" s="4"/>
      <c r="R25" s="4"/>
      <c r="S25" s="30"/>
      <c r="T25" s="4"/>
      <c r="U25" s="67"/>
    </row>
    <row r="26" spans="1:24" s="5" customFormat="1" x14ac:dyDescent="0.25">
      <c r="A26" s="7"/>
      <c r="B26" s="7"/>
      <c r="C26" s="7"/>
      <c r="E26" s="6"/>
      <c r="F26" s="6"/>
      <c r="G26" s="6"/>
      <c r="H26" s="6"/>
      <c r="I26" s="6"/>
      <c r="J26" s="6"/>
      <c r="K26" s="10"/>
      <c r="L26" s="10"/>
      <c r="M26" s="6"/>
      <c r="N26" s="7"/>
      <c r="O26" s="31"/>
      <c r="P26" s="31"/>
      <c r="Q26" s="7"/>
      <c r="R26" s="7"/>
      <c r="S26" s="70"/>
      <c r="T26" s="7"/>
    </row>
    <row r="27" spans="1:24" s="5" customFormat="1" x14ac:dyDescent="0.25">
      <c r="A27" s="7"/>
      <c r="B27" s="7"/>
      <c r="C27" s="7"/>
      <c r="E27" s="6"/>
      <c r="F27" s="6"/>
      <c r="G27" s="6"/>
      <c r="H27" s="6"/>
      <c r="I27" s="6"/>
      <c r="J27" s="6"/>
      <c r="K27" s="10"/>
      <c r="L27" s="10"/>
      <c r="M27" s="6"/>
      <c r="N27" s="7"/>
      <c r="O27" s="31"/>
      <c r="P27" s="7"/>
      <c r="Q27" s="7"/>
      <c r="R27" s="7"/>
      <c r="S27" s="31"/>
      <c r="T27" s="7"/>
    </row>
    <row r="28" spans="1:24" s="5" customFormat="1" x14ac:dyDescent="0.25">
      <c r="A28" s="7"/>
      <c r="B28" s="7"/>
      <c r="C28" s="7"/>
      <c r="E28" s="6"/>
      <c r="F28" s="6"/>
      <c r="G28" s="6"/>
      <c r="H28" s="6"/>
      <c r="I28" s="6"/>
      <c r="J28" s="6"/>
      <c r="K28" s="10"/>
      <c r="L28" s="10"/>
      <c r="M28" s="6"/>
      <c r="N28" s="7"/>
      <c r="O28" s="31"/>
      <c r="P28" s="7"/>
      <c r="Q28" s="7"/>
      <c r="R28" s="7"/>
      <c r="S28" s="31"/>
      <c r="T28" s="7"/>
    </row>
    <row r="29" spans="1:24" s="5" customFormat="1" x14ac:dyDescent="0.25">
      <c r="A29" s="7"/>
      <c r="B29" s="7"/>
      <c r="C29" s="7"/>
      <c r="E29" s="6"/>
      <c r="F29" s="6"/>
      <c r="G29" s="6"/>
      <c r="H29" s="6"/>
      <c r="I29" s="6"/>
      <c r="J29" s="6"/>
      <c r="K29" s="10"/>
      <c r="L29" s="10"/>
      <c r="M29" s="6"/>
      <c r="N29" s="7"/>
      <c r="O29" s="31"/>
      <c r="P29" s="7"/>
      <c r="Q29" s="7"/>
      <c r="R29" s="7"/>
      <c r="S29" s="31"/>
      <c r="T29" s="7"/>
    </row>
  </sheetData>
  <mergeCells count="13">
    <mergeCell ref="A6:F6"/>
    <mergeCell ref="A19:F19"/>
    <mergeCell ref="K23:L23"/>
    <mergeCell ref="A20:F20"/>
    <mergeCell ref="A10:F10"/>
    <mergeCell ref="K9:N9"/>
    <mergeCell ref="A18:F18"/>
    <mergeCell ref="P9:T9"/>
    <mergeCell ref="A9:F9"/>
    <mergeCell ref="A14:F14"/>
    <mergeCell ref="A15:F15"/>
    <mergeCell ref="A16:F16"/>
    <mergeCell ref="G9:J9"/>
  </mergeCells>
  <printOptions horizontalCentered="1"/>
  <pageMargins left="0.25" right="0.25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 Template</vt:lpstr>
      <vt:lpstr>'Cumulative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Egide Kundinshuti</dc:creator>
  <cp:lastModifiedBy>Aimee Muziranenge</cp:lastModifiedBy>
  <cp:lastPrinted>2020-09-22T11:55:13Z</cp:lastPrinted>
  <dcterms:created xsi:type="dcterms:W3CDTF">2020-09-15T09:22:50Z</dcterms:created>
  <dcterms:modified xsi:type="dcterms:W3CDTF">2022-04-14T10:00:32Z</dcterms:modified>
</cp:coreProperties>
</file>