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ongue\Documents\PBF\Femmes Mines Shabunda\Rapports\Financiers\"/>
    </mc:Choice>
  </mc:AlternateContent>
  <xr:revisionPtr revIDLastSave="0" documentId="8_{202001E7-B119-4DE6-90F9-0B0D08BCC214}" xr6:coauthVersionLast="47" xr6:coauthVersionMax="47" xr10:uidLastSave="{00000000-0000-0000-0000-000000000000}"/>
  <bookViews>
    <workbookView xWindow="-120" yWindow="-120" windowWidth="20730" windowHeight="11160" xr2:uid="{00000000-000D-0000-FFFF-FFFF00000000}"/>
  </bookViews>
  <sheets>
    <sheet name="FF21.763A CS.106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_____Pax2">#REF!</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1">'[6]MOR-10'!#REF!</definedName>
    <definedName name="_106_921CO1">#REF!</definedName>
    <definedName name="_106_921CR1">#REF!</definedName>
    <definedName name="_106_921EC1">#REF!</definedName>
    <definedName name="_BQ4.1" hidden="1">#REF!</definedName>
    <definedName name="_BQ4.2" hidden="1">#REF!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[7]Sheet2!$M$1:$M$132</definedName>
    <definedName name="aaaa">[8]Officials!#REF!</definedName>
    <definedName name="Account_codes1">#REF!</definedName>
    <definedName name="ACHATS">[9]PARAMETERS!$AE$4:$AE$5</definedName>
    <definedName name="Active">[10]P1!$D$15:$D$16</definedName>
    <definedName name="Active1">[10]P1!$D$15:$D$16</definedName>
    <definedName name="Adj">[11]Sheet2!$L:$M</definedName>
    <definedName name="ADVANCE">[12]P1!$J$15:$J$28</definedName>
    <definedName name="ADVANCEBOOK">[13]BK3!$A$4:$Q$400</definedName>
    <definedName name="alma">[14]Sheet1!#REF!</definedName>
    <definedName name="AMORT">[9]PARAMETERS!$AE$6</definedName>
    <definedName name="ANNEE">[15]Paramétrages!$F$9</definedName>
    <definedName name="AnnéeCivile">[16]Août!$AM$1</definedName>
    <definedName name="Areas">[10]P1!$AH$15:$AH$30</definedName>
    <definedName name="Areas2">[10]P1!$AH$15:$AH$30</definedName>
    <definedName name="arrete">[17]renvoi!$A$56</definedName>
    <definedName name="ath">[18]P1!$H$15:$H$20</definedName>
    <definedName name="AUSTRIA">#REF!</definedName>
    <definedName name="base">#REF!</definedName>
    <definedName name="Base2">[10]P1!$H$15:$H$18</definedName>
    <definedName name="BELGRADE">#REF!</definedName>
    <definedName name="BRX">[19]PARAMETERS!$AE$3</definedName>
    <definedName name="BSalaryPSalary">[20]SalarySheet!$B$34:$C$165</definedName>
    <definedName name="budget">[10]P1!$L$15:$L$25</definedName>
    <definedName name="budgets">[9]PARAMETERS!$I$3:$I$33</definedName>
    <definedName name="BudgetType">#REF!</definedName>
    <definedName name="BUREAU">[19]PARAMETERS!$AB$3:$AB$8</definedName>
    <definedName name="ByCity">#REF!</definedName>
    <definedName name="C_">'[6]MOR-10'!#REF!</definedName>
    <definedName name="CAIRO">#REF!</definedName>
    <definedName name="Camp_Area">'[21]FBM Results'!#REF!</definedName>
    <definedName name="Cat">#REF!</definedName>
    <definedName name="CATCOMPTA">[9]PARAMETERS!$AK$3:$AK$6</definedName>
    <definedName name="Category">[22]DP1125_Allocation!$B:$C</definedName>
    <definedName name="CERF2">#REF!</definedName>
    <definedName name="CERFx">'[11]Multi-WP'!$A$7:$F$24</definedName>
    <definedName name="CHF">#REF!</definedName>
    <definedName name="CHFr">#REF!</definedName>
    <definedName name="CHFx">'[11]Multi-WP'!$A$25:$F$67</definedName>
    <definedName name="CIDA">#REF!</definedName>
    <definedName name="CIDAx">'[11]Multi-WP'!$A$68:$F$88</definedName>
    <definedName name="cjc">#REF!</definedName>
    <definedName name="Code1">[16]Août!$D$3</definedName>
    <definedName name="Code2">[16]Août!$H$3</definedName>
    <definedName name="Code3">[16]Août!$L$3</definedName>
    <definedName name="Code4">[16]Août!$P$3</definedName>
    <definedName name="Code5">[16]Août!$T$3</definedName>
    <definedName name="CoM_Appr.?">#REF!</definedName>
    <definedName name="COMPTABUREAU">[19]PARAMETERS!$AM$3</definedName>
    <definedName name="COMPUT">[9]PARAMETERS!$AB$15:$AB$18</definedName>
    <definedName name="Conso">[23]consolidation!$A:$IV</definedName>
    <definedName name="COST">[24]Sheet2!$M$1:$M$135</definedName>
    <definedName name="COST2">#REF!</definedName>
    <definedName name="Cost3">[25]Sheet2!$M$1:$M$134</definedName>
    <definedName name="Costs_covered?">#REF!</definedName>
    <definedName name="cprojet">[15]Paramétrages!$G$12</definedName>
    <definedName name="CVGSTH">[26]P1!$H$15:$H$20</definedName>
    <definedName name="D">[27]P1!$D$15:$D$16</definedName>
    <definedName name="DATA">'[28]June 08 Payroll'!$T$2:$T$134</definedName>
    <definedName name="DATA1">#REF!</definedName>
    <definedName name="DATA10">#REF!</definedName>
    <definedName name="data10a">#REF!</definedName>
    <definedName name="DATA11">#REF!</definedName>
    <definedName name="data11a">#REF!</definedName>
    <definedName name="DATA12">#REF!</definedName>
    <definedName name="data12a">#REF!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1a">#REF!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[29]Sheet1!#REF!</definedName>
    <definedName name="DATA33">[29]Sheet1!#REF!</definedName>
    <definedName name="DATA34">[29]Sheet1!#REF!</definedName>
    <definedName name="DATA35">[29]Sheet1!#REF!</definedName>
    <definedName name="DATA36">[29]Sheet1!#REF!</definedName>
    <definedName name="DATA37">[29]Sheet1!#REF!</definedName>
    <definedName name="DATA38">[29]Sheet1!#REF!</definedName>
    <definedName name="DATA39">[29]Sheet1!#REF!</definedName>
    <definedName name="DATA4">#REF!</definedName>
    <definedName name="DATA40">[29]Sheet1!#REF!</definedName>
    <definedName name="DATA41">[29]Sheet1!#REF!</definedName>
    <definedName name="DATA42">[29]Sheet1!#REF!</definedName>
    <definedName name="DATA43">[8]Officials!#REF!</definedName>
    <definedName name="DATA44">[29]Sheet1!#REF!</definedName>
    <definedName name="DATA45">[29]Sheet1!#REF!</definedName>
    <definedName name="DATA46">[29]Sheet1!#REF!</definedName>
    <definedName name="DATA47">[29]Sheet1!#REF!</definedName>
    <definedName name="DATA48">[29]Sheet1!#REF!</definedName>
    <definedName name="DATA49">[29]Sheet1!#REF!</definedName>
    <definedName name="DATA5">#REF!</definedName>
    <definedName name="DATA50">[29]Sheet1!#REF!</definedName>
    <definedName name="DATA51">[29]Sheet1!#REF!</definedName>
    <definedName name="DATA52">[29]Sheet1!#REF!</definedName>
    <definedName name="DATA53">[29]Sheet1!#REF!</definedName>
    <definedName name="DATA54">[29]Sheet1!#REF!</definedName>
    <definedName name="DATA55">[29]Sheet1!#REF!</definedName>
    <definedName name="DATA56">[29]Sheet1!#REF!</definedName>
    <definedName name="DATA57">[29]Sheet1!#REF!</definedName>
    <definedName name="DATA58">[29]Sheet1!#REF!</definedName>
    <definedName name="DATA59">[29]Sheet1!#REF!</definedName>
    <definedName name="DATA6">#REF!</definedName>
    <definedName name="DATA60">[29]Sheet1!#REF!</definedName>
    <definedName name="DATA61">[29]Sheet1!#REF!</definedName>
    <definedName name="DATA62">[29]Sheet1!#REF!</definedName>
    <definedName name="DATA63">[29]Sheet1!#REF!</definedName>
    <definedName name="DATA64">[29]Sheet1!#REF!</definedName>
    <definedName name="DATA65">[29]Sheet1!#REF!</definedName>
    <definedName name="DATA66">[29]Sheet1!#REF!</definedName>
    <definedName name="DATA67">[29]Sheet1!#REF!</definedName>
    <definedName name="DATA68">[29]Sheet1!#REF!</definedName>
    <definedName name="DATA69">[29]Sheet1!#REF!</definedName>
    <definedName name="DATA7">#REF!</definedName>
    <definedName name="DATA70">[29]Sheet1!#REF!</definedName>
    <definedName name="DATA71">[29]Sheet1!#REF!</definedName>
    <definedName name="DATA72">[29]Sheet1!#REF!</definedName>
    <definedName name="DATA73">[29]Sheet1!#REF!</definedName>
    <definedName name="DATA74">[29]Sheet1!#REF!</definedName>
    <definedName name="DATA75">[29]Sheet1!#REF!</definedName>
    <definedName name="DATA76">[29]Sheet1!#REF!</definedName>
    <definedName name="DATA77">[29]Sheet1!#REF!</definedName>
    <definedName name="DATA78">[29]Sheet1!#REF!</definedName>
    <definedName name="DATA79">[29]Sheet1!#REF!</definedName>
    <definedName name="DATA8">#REF!</definedName>
    <definedName name="DATA80">[29]Sheet1!#REF!</definedName>
    <definedName name="DATA81">[29]Sheet1!#REF!</definedName>
    <definedName name="DATA82">[29]Sheet1!#REF!</definedName>
    <definedName name="DATA83">[29]Sheet1!#REF!</definedName>
    <definedName name="DATA84">[29]Sheet1!#REF!</definedName>
    <definedName name="DATA85">[29]Sheet1!#REF!</definedName>
    <definedName name="DATA86">[29]Sheet1!#REF!</definedName>
    <definedName name="DATA87">[29]Sheet1!#REF!</definedName>
    <definedName name="DATA88">[29]Sheet1!#REF!</definedName>
    <definedName name="DATA89">[29]Sheet1!#REF!</definedName>
    <definedName name="DATA9">#REF!</definedName>
    <definedName name="DATA90">[29]Sheet1!#REF!</definedName>
    <definedName name="DATA91">[29]Sheet1!#REF!</definedName>
    <definedName name="DATA92">[29]Sheet1!#REF!</definedName>
    <definedName name="_xlnm.Database">#REF!</definedName>
    <definedName name="DATE__">#N/A</definedName>
    <definedName name="DCible">#REF!</definedName>
    <definedName name="DD">[30]D1!$A$5:$A$400</definedName>
    <definedName name="del">[31]MI.0001!#REF!</definedName>
    <definedName name="dele">[31]MI.0001!#REF!</definedName>
    <definedName name="DÉlevé">#REF!</definedName>
    <definedName name="Department">[10]P1!$J$15:$J$20</definedName>
    <definedName name="DEVISES">[9]PARAMETERS!$X$3:$X$14</definedName>
    <definedName name="dini">[5]Original!$G$2:$G$138</definedName>
    <definedName name="DR_Training_District">#REF!</definedName>
    <definedName name="DRM_Approval?">#REF!</definedName>
    <definedName name="Duraiton">[32]P1!$AF$15:$AF$17</definedName>
    <definedName name="Duration">#REF!</definedName>
    <definedName name="ECHO">#REF!</definedName>
    <definedName name="ECHOx">'[11]ECHO-Details'!$B:$C</definedName>
    <definedName name="EGCost">#REF!</definedName>
    <definedName name="eldouma">#REF!</definedName>
    <definedName name="eq">#REF!</definedName>
    <definedName name="EQUIPEMENT">[9]PARAMETERS!$AB$3:$AB$18</definedName>
    <definedName name="err">[33]P1!$P$15:$P$24</definedName>
    <definedName name="Established?">#REF!</definedName>
    <definedName name="Existing_Staff?">#REF!</definedName>
    <definedName name="EXP">'[34]US Proj'!$A$2:$J$219</definedName>
    <definedName name="expQ4">'[35]Q4 Exp'!$A$3:$K$262</definedName>
    <definedName name="EXTRAPAYBOOK">[13]BK6!$A$4:$L$400</definedName>
    <definedName name="ff">'[36]7.Bdg. LA9-CAU'!#REF!</definedName>
    <definedName name="fhom">#REF!</definedName>
    <definedName name="Forex2">[11]Sheet2!$G:$H</definedName>
    <definedName name="Forex3">[11]Sheet2!$Q:$U</definedName>
    <definedName name="FRANC">[15]Paramétrages!$D$17</definedName>
    <definedName name="Frd">[37]Text!$G$1:$H$11</definedName>
    <definedName name="fs">#REF!</definedName>
    <definedName name="Fst">[37]Text!$A$1:$B$11</definedName>
    <definedName name="fv">#REF!</definedName>
    <definedName name="FY13_actual">'[38]FY2013 Exp'!$A$5:$K$266</definedName>
    <definedName name="FY13B_location">'[38]FY2013 budget'!$D$3:$T$238</definedName>
    <definedName name="FY13B_TRANSPO">'[38]Mvmnts 2013'!$A$67:$I$195</definedName>
    <definedName name="FY14_budget_location">'[38]FY2014 Budget'!$D$2:$U$241</definedName>
    <definedName name="FY14_transport_budget">'[38]FY2014 Movement'!$A$2:$K$64</definedName>
    <definedName name="GÉlevé">#REF!</definedName>
    <definedName name="GFaible">#REF!</definedName>
    <definedName name="GNormal">#REF!</definedName>
    <definedName name="Grade">[10]P1!$AJ$15:$AJ$41</definedName>
    <definedName name="GRADE3">[7]Data!$G$118:$G$136</definedName>
    <definedName name="GRADES">'[39]Salary &amp; job scale'!$B$5:$B$18</definedName>
    <definedName name="GRAND_TOTAL___Location_Expenses">#REF!</definedName>
    <definedName name="Hanoi">#REF!</definedName>
    <definedName name="Hello">#REF!</definedName>
    <definedName name="HQ_or_Local?">#REF!</definedName>
    <definedName name="HYA_UNICEF">#REF!</definedName>
    <definedName name="IDÉtudiant">[16]!ListeÉtudiants[Référence]</definedName>
    <definedName name="IL">#REF!</definedName>
    <definedName name="IncomeTaxe">#REF!</definedName>
    <definedName name="ind">#REF!</definedName>
    <definedName name="inde">#REF!</definedName>
    <definedName name="index">#REF!</definedName>
    <definedName name="Inflation">'[40]Detail-1'!$J$2</definedName>
    <definedName name="Japan">#REF!</definedName>
    <definedName name="JAPANx">'[11]Multi-WP'!$A$89:$F$97</definedName>
    <definedName name="JPN">#REF!</definedName>
    <definedName name="LEAVESYNTHESIS">[13]F1!$A$4:$Q$504</definedName>
    <definedName name="Legend">#REF!</definedName>
    <definedName name="lieu">[9]PARAMETERS!$AH$4:$AH$5</definedName>
    <definedName name="List">[33]P1!$X$15:$X$20</definedName>
    <definedName name="ListA1T">[41]P1!$P$15:$P$24</definedName>
    <definedName name="ListA1U">[10]P1!$T$15:$T$17</definedName>
    <definedName name="ListA1V">[10]P1!$X$15:$X$20</definedName>
    <definedName name="ListA3A">[41]P1!$R$15:$R$20</definedName>
    <definedName name="ListA3B">[41]P1!$V$15:$V$27</definedName>
    <definedName name="ListB2K">[10]P1!$Z$15:$Z$28</definedName>
    <definedName name="ListB2L">[41]P1!$T$15:$T$25</definedName>
    <definedName name="ListContract">[10]P1!$D$19:$D$20</definedName>
    <definedName name="ListD4C">[10]P1!$V$15:$V$17</definedName>
    <definedName name="ListF1G">[41]P1!$N$15:$N$20</definedName>
    <definedName name="ListF1H">[41]P1!$X$15:$X$20</definedName>
    <definedName name="ListMonth">[10]P1!#REF!</definedName>
    <definedName name="ListRelocation">[10]P1!$AL$15:$AL$20</definedName>
    <definedName name="ListZ1J">[10]P1!$AB$15:$AB$16</definedName>
    <definedName name="LOABOOK">#REF!</definedName>
    <definedName name="LOANBOOK">[13]BK4!$A$4:$AA$400</definedName>
    <definedName name="location_name">'[38]Mis-Name'!$A$1:$C$126</definedName>
    <definedName name="LOCATIONS__Prism">#REF!</definedName>
    <definedName name="Look">[42]OPE2!$A$2:$D$48</definedName>
    <definedName name="MCWH">#REF!</definedName>
    <definedName name="MEDCOST">[13]BK5!$L$4:$L$55</definedName>
    <definedName name="MEDICAL">[43]Data!$B$27:$B$42</definedName>
    <definedName name="MEDSTAFFCODE">[13]BK5!$B$4:$B$55</definedName>
    <definedName name="Merit">#REF!</definedName>
    <definedName name="MH.0023">#REF!</definedName>
    <definedName name="Mission3">'[44]promnote total'!$B$3:$G$59</definedName>
    <definedName name="moislettre">[17]renvoi!$A$52</definedName>
    <definedName name="MonthsDays">[45]SalarySheet!$F$41:$H$52</definedName>
    <definedName name="Mosaic">#REF!</definedName>
    <definedName name="MOSAIC2">#REF!</definedName>
    <definedName name="MVMTS">#REF!</definedName>
    <definedName name="NAME">'[34]Mis-Name'!$A$1:$C$124</definedName>
    <definedName name="Names">[46]Names!$1:$1048576</definedName>
    <definedName name="Nature_of_Report">#REF!</definedName>
    <definedName name="NICO">#N/A</definedName>
    <definedName name="NonPrj">#REF!</definedName>
    <definedName name="Nov">'[47]July''10'!$K$2:$K$15</definedName>
    <definedName name="NPRJ">#REF!</definedName>
    <definedName name="NS_Training_District">#REF!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FDA">#REF!</definedName>
    <definedName name="OPEexp">#REF!</definedName>
    <definedName name="opsMin">MIN(#REF!)</definedName>
    <definedName name="OVERBOOK">[13]BK2!$A$6:$M$400</definedName>
    <definedName name="overhead">#REF!</definedName>
    <definedName name="OVERMAX">#REF!</definedName>
    <definedName name="OVERTEX">#REF!</definedName>
    <definedName name="pax">#REF!</definedName>
    <definedName name="PAYMENT">#REF!</definedName>
    <definedName name="PAYS">[15]Paramétrages!$F$8</definedName>
    <definedName name="PERSONALDATA">[13]D2!$A$4:$AF$400</definedName>
    <definedName name="Phases">'[48]-Values-'!$B$4:$B$15</definedName>
    <definedName name="POSTE">[49]PARAMETERS!$AA$3:$AA$60</definedName>
    <definedName name="_xlnm.Print_Area">#REF!</definedName>
    <definedName name="Print_Area_MI">#REF!</definedName>
    <definedName name="Print_Titles_MI">#REF!</definedName>
    <definedName name="PRISM">[46]prism!$1:$1048576</definedName>
    <definedName name="PROCESSING">[43]Data!$B$20:$B$25</definedName>
    <definedName name="Procurement">#REF!</definedName>
    <definedName name="Profit_Center">#REF!</definedName>
    <definedName name="Projectcode">[10]P1!$A$15:$B$37</definedName>
    <definedName name="projet">[15]Paramétrages!$B$12</definedName>
    <definedName name="PROJETS">[49]PARAMETERS!$E$4:$E$54</definedName>
    <definedName name="ProjName">#REF!</definedName>
    <definedName name="PromNote">[50]Cosol!$C$4:$F$83</definedName>
    <definedName name="Promnotes">[51]Sheet2!$B$2:$D$83</definedName>
    <definedName name="PromNoteTtl">[52]PromNoteTtl!$B$5:$F$72</definedName>
    <definedName name="prsMin">MIN(#REF!)</definedName>
    <definedName name="qeq">#REF!</definedName>
    <definedName name="Query1">#REF!</definedName>
    <definedName name="radadadadada">#REF!</definedName>
    <definedName name="reasonterminationcontract">[10]P1!$AV$15:$AV$22</definedName>
    <definedName name="Received?">#REF!</definedName>
    <definedName name="RechercheÉtudiant">#REF!</definedName>
    <definedName name="Ref">#REF!</definedName>
    <definedName name="Refe">[53]Reference!$A$1:$E$149</definedName>
    <definedName name="Reference">#REF!</definedName>
    <definedName name="REINTEGRATION_ASSISTANCE___GRANTS">[43]Data!$B$44:$B$65</definedName>
    <definedName name="Result1">'[11]Recon(RAS-Result1)'!$D:$J</definedName>
    <definedName name="Result2">'[11]Recon(RAS-Result2)'!$D:$J</definedName>
    <definedName name="Result3">'[11]Recon(RAS-Result3)'!$D:$J</definedName>
    <definedName name="Result4">'[11]Recon(RAS-Result4)'!$D:$K</definedName>
    <definedName name="Result5">'[11]Recon(RAS-Result5)'!$D:$J</definedName>
    <definedName name="rrf">#REF!</definedName>
    <definedName name="RRFx">'[11]Multi-WP'!$A$98:$F$152</definedName>
    <definedName name="RUCost">'[1]163-OPE'!$G$8:$G$339</definedName>
    <definedName name="s">#REF!</definedName>
    <definedName name="sa">[32]P2!$A$10:$AA$37</definedName>
    <definedName name="SALAIRE">#REF!</definedName>
    <definedName name="Salary">#REF!</definedName>
    <definedName name="SALARYSCALE">#REF!</definedName>
    <definedName name="SalarySheet">[20]SalarySheet!$B$19:$M$30</definedName>
    <definedName name="SalGrid">#REF!</definedName>
    <definedName name="SAPBEXhrIndnt" hidden="1">"Wide"</definedName>
    <definedName name="SAPsysID" hidden="1">"708C5W7SBKP804JT78WJ0JNKI"</definedName>
    <definedName name="SAPwbID" hidden="1">"ARS"</definedName>
    <definedName name="SCALE">'[39]Salary &amp; job scale'!$B$5:$D$18</definedName>
    <definedName name="SCible">#REF!</definedName>
    <definedName name="Select">#REF!</definedName>
    <definedName name="Select_Billing_rule">#REF!</definedName>
    <definedName name="Select_Classification_Donor">'[54]Data Menu'!$C$27:$C$33</definedName>
    <definedName name="Select_Country">'[54]Data Menu'!$E$2:$E$251</definedName>
    <definedName name="Select_Currency">'[54]Data Menu'!$C$44:$C$246</definedName>
    <definedName name="Select_from_List">#REF!</definedName>
    <definedName name="Select_here">#REF!</definedName>
    <definedName name="Select_IOM_Strategies">#REF!</definedName>
    <definedName name="Select_Language">'[54]Data Menu'!$C$270:$C$308</definedName>
    <definedName name="Select_List">'[54]Data Menu'!$A$95:$A$116</definedName>
    <definedName name="Select_Location">'[54]Data Menu'!$A$118:$A$506</definedName>
    <definedName name="Select_Nature_of_Report">#REF!</definedName>
    <definedName name="Select_Payment">'[54]Data Menu'!$C$259:$C$260</definedName>
    <definedName name="Select_rate">#REF!</definedName>
    <definedName name="Select_Region">'[54]Data Menu'!$C$311:$C$317</definedName>
    <definedName name="Select_Report">'[54]Data Menu'!$C$264:$C$267</definedName>
    <definedName name="Select_SA">'[54]Data Menu'!$A$57:$A$88</definedName>
    <definedName name="Select_Service_Classification__Project_Type">#REF!</definedName>
    <definedName name="Select_Service_Division">#REF!</definedName>
    <definedName name="Select_the_nature_of_report">#REF!</definedName>
    <definedName name="Select_YesNo">'[54]Data Menu'!$C$22:$C$23</definedName>
    <definedName name="SÉlevé">#REF!</definedName>
    <definedName name="SENTEX">#REF!</definedName>
    <definedName name="sigledev1">[55]renvoi!$A$5</definedName>
    <definedName name="sigledev4">[55]renvoi!$A$8</definedName>
    <definedName name="Snd">[37]Text!$C$1:$D$11</definedName>
    <definedName name="spo">'[56]IMM5293E PAGE 1'!#REF!</definedName>
    <definedName name="ss">[24]Sheet2!$M$1:$M$135</definedName>
    <definedName name="STAFFCODE">#REF!</definedName>
    <definedName name="STAFFDATA">[13]D2!$A$4:$AF$400</definedName>
    <definedName name="Staffingpivot">#REF!</definedName>
    <definedName name="StaffList">[57]D1!$A$5:$A$175</definedName>
    <definedName name="STATUTEXP">[49]PARAMETERS!$AD$3:$AD$4</definedName>
    <definedName name="Sugandha">#REF!</definedName>
    <definedName name="Supplier">#REF!</definedName>
    <definedName name="Support">'[11]Recon(RAS-Support Cost)'!$D:$J</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ux">[58]Parameters!$AP$5:$AR$28</definedName>
    <definedName name="test">'[28]June 08 Payroll'!$A$1:$F$1</definedName>
    <definedName name="TEST0">#REF!</definedName>
    <definedName name="TEST1">#REF!</definedName>
    <definedName name="TEST10">#REF!</definedName>
    <definedName name="TEST11">'[59]RE.0015 det'!#REF!</definedName>
    <definedName name="TEST12">'[59]RE.0015 det'!#REF!</definedName>
    <definedName name="TEST13">#REF!</definedName>
    <definedName name="TEST14">#REF!</definedName>
    <definedName name="TEST15">#REF!</definedName>
    <definedName name="TEST16">#REF!</definedName>
    <definedName name="TEST17">#REF!</definedName>
    <definedName name="TEST18">#REF!</definedName>
    <definedName name="TEST2">[60]CJI3!#REF!</definedName>
    <definedName name="TEST20">[61]ZCJI3!#REF!</definedName>
    <definedName name="TEST26">[29]Sheet1!#REF!</definedName>
    <definedName name="TEST3">[60]CJI3!#REF!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#REF!</definedName>
    <definedName name="TESTKEYS">#REF!</definedName>
    <definedName name="TESTVKEY">#REF!</definedName>
    <definedName name="tiraba">[14]Sheet1!#REF!</definedName>
    <definedName name="TMP">#REF!</definedName>
    <definedName name="TOTAL">#REF!</definedName>
    <definedName name="TotalCost">#REF!</definedName>
    <definedName name="TRANSPORTATION">[43]Data!$B$3:$B$18</definedName>
    <definedName name="Trd">[37]Text!$E$1:$F$11</definedName>
    <definedName name="TypeOfHours">[10]P1!$AX$15:$AX$17</definedName>
    <definedName name="UnderGrade">[20]SalarySheet!$G$37:$R$37</definedName>
    <definedName name="UNIT">[24]Sheet3!$F$1:$F$8</definedName>
    <definedName name="UNIT2">[25]Sheet3!$F$1:$F$8</definedName>
    <definedName name="UNITE">[9]PARAMETERS!$A$10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'[62]expat140-141'!#REF!</definedName>
    <definedName name="VEHICLE">#REF!</definedName>
    <definedName name="Verdana">'[63]471'!$F$6,'[63]471'!$F:$F</definedName>
    <definedName name="VNCost">#REF!</definedName>
    <definedName name="VOLO">[64]paramètres!$B$5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YES_NO">#REF!</definedName>
    <definedName name="YU">'[1]499-OPE '!$A$9:$A$71</definedName>
    <definedName name="YUCost">'[1]499-OPE '!$H$9:$H$71</definedName>
    <definedName name="Zone_impres_MI">#REF!</definedName>
    <definedName name="ZONE_IMPRESSION">#REF!</definedName>
    <definedName name="ZPMR">[11]ZPMR!$C:$K</definedName>
    <definedName name="ふぇ">#REF!</definedName>
    <definedName name="ふじい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4" i="1" l="1"/>
  <c r="R44" i="1"/>
  <c r="Q44" i="1"/>
  <c r="P44" i="1"/>
  <c r="O44" i="1"/>
  <c r="M44" i="1"/>
  <c r="L44" i="1"/>
  <c r="J44" i="1"/>
  <c r="I44" i="1"/>
  <c r="H44" i="1"/>
  <c r="F44" i="1"/>
  <c r="E44" i="1"/>
  <c r="D44" i="1"/>
  <c r="E46" i="1"/>
  <c r="F46" i="1" s="1"/>
  <c r="E41" i="1"/>
  <c r="P41" i="1" s="1"/>
  <c r="E40" i="1"/>
  <c r="P40" i="1" s="1"/>
  <c r="E24" i="1"/>
  <c r="E23" i="1"/>
  <c r="F23" i="1" s="1"/>
  <c r="E22" i="1"/>
  <c r="F22" i="1" s="1"/>
  <c r="Q53" i="1"/>
  <c r="P53" i="1"/>
  <c r="O53" i="1"/>
  <c r="M53" i="1"/>
  <c r="L53" i="1"/>
  <c r="I53" i="1"/>
  <c r="H53" i="1"/>
  <c r="E53" i="1"/>
  <c r="D53" i="1"/>
  <c r="M49" i="1"/>
  <c r="L49" i="1"/>
  <c r="I49" i="1"/>
  <c r="H49" i="1"/>
  <c r="D49" i="1"/>
  <c r="P48" i="1"/>
  <c r="O48" i="1"/>
  <c r="N48" i="1"/>
  <c r="J48" i="1"/>
  <c r="F48" i="1"/>
  <c r="P47" i="1"/>
  <c r="O47" i="1"/>
  <c r="N47" i="1"/>
  <c r="J47" i="1"/>
  <c r="F47" i="1"/>
  <c r="O46" i="1"/>
  <c r="N46" i="1"/>
  <c r="J46" i="1"/>
  <c r="M42" i="1"/>
  <c r="L42" i="1"/>
  <c r="I42" i="1"/>
  <c r="H42" i="1"/>
  <c r="D42" i="1"/>
  <c r="O41" i="1"/>
  <c r="N41" i="1"/>
  <c r="J41" i="1"/>
  <c r="O40" i="1"/>
  <c r="N40" i="1"/>
  <c r="J40" i="1"/>
  <c r="M37" i="1"/>
  <c r="L37" i="1"/>
  <c r="I37" i="1"/>
  <c r="H37" i="1"/>
  <c r="E37" i="1"/>
  <c r="D37" i="1"/>
  <c r="P36" i="1"/>
  <c r="O36" i="1"/>
  <c r="Q36" i="1" s="1"/>
  <c r="N36" i="1"/>
  <c r="J36" i="1"/>
  <c r="F36" i="1"/>
  <c r="P35" i="1"/>
  <c r="O35" i="1"/>
  <c r="N35" i="1"/>
  <c r="J35" i="1"/>
  <c r="F35" i="1"/>
  <c r="P34" i="1"/>
  <c r="O34" i="1"/>
  <c r="N34" i="1"/>
  <c r="J34" i="1"/>
  <c r="F34" i="1"/>
  <c r="P33" i="1"/>
  <c r="O33" i="1"/>
  <c r="N33" i="1"/>
  <c r="J33" i="1"/>
  <c r="F33" i="1"/>
  <c r="P32" i="1"/>
  <c r="O32" i="1"/>
  <c r="Q32" i="1" s="1"/>
  <c r="N32" i="1"/>
  <c r="J32" i="1"/>
  <c r="F32" i="1"/>
  <c r="P31" i="1"/>
  <c r="O31" i="1"/>
  <c r="N31" i="1"/>
  <c r="J31" i="1"/>
  <c r="F31" i="1"/>
  <c r="P30" i="1"/>
  <c r="O30" i="1"/>
  <c r="N30" i="1"/>
  <c r="J30" i="1"/>
  <c r="F30" i="1"/>
  <c r="P29" i="1"/>
  <c r="O29" i="1"/>
  <c r="N29" i="1"/>
  <c r="J29" i="1"/>
  <c r="F29" i="1"/>
  <c r="M25" i="1"/>
  <c r="L25" i="1"/>
  <c r="I25" i="1"/>
  <c r="H25" i="1"/>
  <c r="D25" i="1"/>
  <c r="P24" i="1"/>
  <c r="O24" i="1"/>
  <c r="N24" i="1"/>
  <c r="J24" i="1"/>
  <c r="F24" i="1"/>
  <c r="O23" i="1"/>
  <c r="N23" i="1"/>
  <c r="J23" i="1"/>
  <c r="O22" i="1"/>
  <c r="N22" i="1"/>
  <c r="J22" i="1"/>
  <c r="M19" i="1"/>
  <c r="L19" i="1"/>
  <c r="I19" i="1"/>
  <c r="H19" i="1"/>
  <c r="E19" i="1"/>
  <c r="D19" i="1"/>
  <c r="P18" i="1"/>
  <c r="O18" i="1"/>
  <c r="N18" i="1"/>
  <c r="J18" i="1"/>
  <c r="P17" i="1"/>
  <c r="O17" i="1"/>
  <c r="N17" i="1"/>
  <c r="J17" i="1"/>
  <c r="P16" i="1"/>
  <c r="O16" i="1"/>
  <c r="N16" i="1"/>
  <c r="J16" i="1"/>
  <c r="P15" i="1"/>
  <c r="O15" i="1"/>
  <c r="N15" i="1"/>
  <c r="J15" i="1"/>
  <c r="J19" i="1" s="1"/>
  <c r="F15" i="1"/>
  <c r="F19" i="1" s="1"/>
  <c r="M12" i="1"/>
  <c r="L12" i="1"/>
  <c r="I12" i="1"/>
  <c r="H12" i="1"/>
  <c r="E12" i="1"/>
  <c r="D12" i="1"/>
  <c r="P11" i="1"/>
  <c r="P12" i="1" s="1"/>
  <c r="O11" i="1"/>
  <c r="N11" i="1"/>
  <c r="J11" i="1"/>
  <c r="F11" i="1"/>
  <c r="O10" i="1"/>
  <c r="Q10" i="1" s="1"/>
  <c r="N10" i="1"/>
  <c r="J10" i="1"/>
  <c r="F10" i="1"/>
  <c r="O9" i="1"/>
  <c r="Q9" i="1" s="1"/>
  <c r="N9" i="1"/>
  <c r="J9" i="1"/>
  <c r="F9" i="1"/>
  <c r="O8" i="1"/>
  <c r="N8" i="1"/>
  <c r="J8" i="1"/>
  <c r="F8" i="1"/>
  <c r="Q33" i="1" l="1"/>
  <c r="L54" i="1"/>
  <c r="L55" i="1" s="1"/>
  <c r="L56" i="1" s="1"/>
  <c r="O37" i="1"/>
  <c r="J25" i="1"/>
  <c r="Q30" i="1"/>
  <c r="Q47" i="1"/>
  <c r="Q18" i="1"/>
  <c r="Q16" i="1"/>
  <c r="P19" i="1"/>
  <c r="P42" i="1"/>
  <c r="F40" i="1"/>
  <c r="Q24" i="1"/>
  <c r="Q11" i="1"/>
  <c r="P23" i="1"/>
  <c r="Q23" i="1" s="1"/>
  <c r="Q34" i="1"/>
  <c r="E49" i="1"/>
  <c r="J49" i="1"/>
  <c r="N25" i="1"/>
  <c r="N49" i="1"/>
  <c r="O19" i="1"/>
  <c r="M54" i="1"/>
  <c r="H54" i="1"/>
  <c r="H55" i="1" s="1"/>
  <c r="H56" i="1" s="1"/>
  <c r="N42" i="1"/>
  <c r="P46" i="1"/>
  <c r="Q46" i="1" s="1"/>
  <c r="I54" i="1"/>
  <c r="I55" i="1" s="1"/>
  <c r="N37" i="1"/>
  <c r="Q35" i="1"/>
  <c r="O42" i="1"/>
  <c r="Q48" i="1"/>
  <c r="O12" i="1"/>
  <c r="R12" i="1" s="1"/>
  <c r="F37" i="1"/>
  <c r="Q8" i="1"/>
  <c r="N19" i="1"/>
  <c r="E25" i="1"/>
  <c r="J37" i="1"/>
  <c r="P37" i="1"/>
  <c r="R37" i="1" s="1"/>
  <c r="J42" i="1"/>
  <c r="Q41" i="1"/>
  <c r="F49" i="1"/>
  <c r="F25" i="1"/>
  <c r="Q15" i="1"/>
  <c r="Q17" i="1"/>
  <c r="O49" i="1"/>
  <c r="Q31" i="1"/>
  <c r="F12" i="1"/>
  <c r="Q40" i="1"/>
  <c r="J12" i="1"/>
  <c r="N12" i="1"/>
  <c r="D54" i="1"/>
  <c r="E42" i="1"/>
  <c r="E54" i="1" s="1"/>
  <c r="P22" i="1"/>
  <c r="O25" i="1"/>
  <c r="F41" i="1"/>
  <c r="Q29" i="1"/>
  <c r="R42" i="1" l="1"/>
  <c r="F42" i="1"/>
  <c r="Q12" i="1"/>
  <c r="O54" i="1"/>
  <c r="N54" i="1"/>
  <c r="N55" i="1" s="1"/>
  <c r="N56" i="1" s="1"/>
  <c r="P49" i="1"/>
  <c r="I56" i="1"/>
  <c r="J54" i="1"/>
  <c r="J55" i="1" s="1"/>
  <c r="J56" i="1" s="1"/>
  <c r="Q37" i="1"/>
  <c r="R19" i="1"/>
  <c r="R49" i="1"/>
  <c r="Q42" i="1"/>
  <c r="Q19" i="1"/>
  <c r="Q49" i="1"/>
  <c r="F54" i="1"/>
  <c r="F55" i="1" s="1"/>
  <c r="F56" i="1" s="1"/>
  <c r="M55" i="1"/>
  <c r="M56" i="1" s="1"/>
  <c r="P25" i="1"/>
  <c r="R25" i="1" s="1"/>
  <c r="Q22" i="1"/>
  <c r="Q25" i="1" s="1"/>
  <c r="D55" i="1"/>
  <c r="O55" i="1" s="1"/>
  <c r="P54" i="1"/>
  <c r="E55" i="1"/>
  <c r="P55" i="1" l="1"/>
  <c r="P56" i="1" s="1"/>
  <c r="D56" i="1"/>
  <c r="O56" i="1"/>
  <c r="E56" i="1"/>
  <c r="Q54" i="1"/>
  <c r="Q55" i="1" l="1"/>
  <c r="Q56" i="1" s="1"/>
  <c r="R56" i="1"/>
</calcChain>
</file>

<file path=xl/sharedStrings.xml><?xml version="1.0" encoding="utf-8"?>
<sst xmlns="http://schemas.openxmlformats.org/spreadsheetml/2006/main" count="90" uniqueCount="77">
  <si>
    <t>TAUX D'EXECUTION</t>
  </si>
  <si>
    <t>Dépenses par résultat, produit et activité (1 Jan 2020 - 30 September 2021)</t>
  </si>
  <si>
    <t>BCNUDH</t>
  </si>
  <si>
    <t>OIM</t>
  </si>
  <si>
    <t>UNESCO</t>
  </si>
  <si>
    <t>TOTAUX</t>
  </si>
  <si>
    <t>BUDGET 2020-2021</t>
  </si>
  <si>
    <t>DEPENSES</t>
  </si>
  <si>
    <t>BALANCE</t>
  </si>
  <si>
    <t>BUDGET TOTAL</t>
  </si>
  <si>
    <t>DEPENSES TOTAL</t>
  </si>
  <si>
    <t>BALANCE TOTAL</t>
  </si>
  <si>
    <t xml:space="preserve">RESULTAT 1: </t>
  </si>
  <si>
    <t xml:space="preserve"> La participation des femmes et des filles à la prévention, la résolution et la transformation des conflits liés aux exploitations des carrières minières de Shabunda, et la protection de leurs droits sont systématisées et permettent un renforcement de la cohésion sociale et de la consolidation de la paix dans la zone de Kigulube.</t>
  </si>
  <si>
    <t>Produit 1.1:</t>
  </si>
  <si>
    <t>Le leadership féminin dans la résolution des conflits, le droit à la participation des femmes à tous les niveaux sont renforcés.</t>
  </si>
  <si>
    <t>Activite 1.1.1:</t>
  </si>
  <si>
    <t xml:space="preserve">Mise en place d’un programme de changement de comportement et de Culture de la Paix (à travers Le Dialogue Inter Ethnique, interculturel, Inter religieux ; Cohésion sociale; Coexistence pacifique; Education à la Paix) dans les zones minières. </t>
  </si>
  <si>
    <t>Activite 1.1.2:</t>
  </si>
  <si>
    <t xml:space="preserve">Appui à la construction et équipement d’une case des femmes, cadre d’expression, de résolution et de transformation des conflits.                                                      </t>
  </si>
  <si>
    <t>Activite 1.1.3:</t>
  </si>
  <si>
    <t xml:space="preserve">Renforcement des capacités de 80 femmes vectrices de paix sur le genre, la culture de la paix et la résolution pacifique et la transformation de conflits. </t>
  </si>
  <si>
    <t>Activite 1.1.4:</t>
  </si>
  <si>
    <t>Appui aux initiatives des femmes vectrices de paix visant le respect du genre, la cohésion sociale et le vivre ensemble dans les zones minieres.</t>
  </si>
  <si>
    <t>Produit 1.2:</t>
  </si>
  <si>
    <t>Les conditions de vie et de travail des femmes ainsi que leur participation aux bénéfices socio-économiques dans les activités minières, sont améliorées.</t>
  </si>
  <si>
    <t>Activite 1.2.1</t>
  </si>
  <si>
    <t>Former et appuyer les femmes mineures artisanales à la création de groupes d’épargnes et d’entraide en vue de l’amélioration de leurs conditions de vie et de travail et renforcement de leur pouvoir de négociation et rôle dans les communautés.</t>
  </si>
  <si>
    <t>Activite 1.2.2</t>
  </si>
  <si>
    <t>Plaidoyer auprès des leaders communautaires en vue de leur implication dans la prévention des conflits et la promotion de la parité de genre et d'un plus grand rôle des femmes dans les décisions affectant les communautés.</t>
  </si>
  <si>
    <t>Activite 1.2.3</t>
  </si>
  <si>
    <t xml:space="preserve">Appui à l’organisation d’une Campagne de sensibilisation et de 150 séances de causeries éducatives sur le genre, le vivre ensemble en paix et autour des questions minières. </t>
  </si>
  <si>
    <t>Activite 1.2.4</t>
  </si>
  <si>
    <t>Implantation d’une Radio Communautaire de femmes et formation des prestataires de la radio communautaire sur le genre, les VSBG, la culture de la paix et le rôle de la radio communautaire dans la prévention des VSBG et la promotion du vivre ensemble en paix (coexistence pacifique dans les zones minières et entre travailleurs miniers).</t>
  </si>
  <si>
    <t>Produit 1.3:</t>
  </si>
  <si>
    <t xml:space="preserve">Les droits des femmes et filles des communautés des zones minières sont promus et protégés.  </t>
  </si>
  <si>
    <t>Activite 1.3.1:</t>
  </si>
  <si>
    <r>
      <t>1.3.1. Assistance holistique (médicale, juridique, psychosociale et socio-économique) des victimes de VBG</t>
    </r>
    <r>
      <rPr>
        <b/>
        <sz val="12"/>
        <rFont val="Calibri"/>
        <family val="2"/>
        <scheme val="minor"/>
      </rPr>
      <t xml:space="preserve"> (GRANT-OUT).</t>
    </r>
  </si>
  <si>
    <t>Activite 1.3.2:</t>
  </si>
  <si>
    <t>1.3.2. Formation des filles, garçons, femmes et autorités locales aux droits humains et spécifiquement aux droits économiques, sociaux et culturels, droits des femmes et des enfants, et à l’égalité des sexes par rapport à l'exploitation minière dans les communautés affectées.</t>
  </si>
  <si>
    <t>Activite 1.3.3:</t>
  </si>
  <si>
    <r>
      <t xml:space="preserve">1.3.3. Mise en place du Club de Droits des femmes et filles leaders au sein de la Case de la Femme (sensibilisation, formation, coaching, échange d'expériences sur les problématiques liées à la protection, alerte rapide, droits, autonomisation et leadership de la femme dans le cadre d'exploitation des ressources minières)- </t>
    </r>
    <r>
      <rPr>
        <b/>
        <sz val="12"/>
        <rFont val="Calibri"/>
        <family val="2"/>
        <scheme val="minor"/>
      </rPr>
      <t>(GRANT-OUT)</t>
    </r>
  </si>
  <si>
    <t xml:space="preserve">RESULTAT 2: </t>
  </si>
  <si>
    <t>La légalité et la traçabilité dans les chaînes d’approvisionnement sont renforcées et les conditions de vie et de travail des femmes et communautés dans le secteur minier sont améliorées afin de renforcer la stabilité et la consolidation de la paix dans la zone de Kigulube.</t>
  </si>
  <si>
    <t>Produit 2.1</t>
  </si>
  <si>
    <t>La gouvernance institutionnelle et communautaire est améliorée.</t>
  </si>
  <si>
    <t>Activite 2.1.1</t>
  </si>
  <si>
    <t>Former les femmes travaillant dans les mines artisanales sur le nouveau Code minier et sur les modalités de constitution de coopératives minières, sur la négociation et la vente des minerais, et appuyer la création/renforcement des coopératives minières artisanales et des Associations Villageoises d’Epargne et de Crédit (en complément de l'Activité 1.2.1 de l'UNESCO).</t>
  </si>
  <si>
    <t>Activite 2.1.2</t>
  </si>
  <si>
    <t>Former les femmes, les acteurs de la société civile et les membres des coopératives minières sur la certification des minerais « Libres de conflit » et sur la gestion du secteur minier artisanal.</t>
  </si>
  <si>
    <t>Activite 2.1.3</t>
  </si>
  <si>
    <t>Appuyer la participation de la femme dans la qualification des sites miniers et le bon fonctionnement des points de vente.</t>
  </si>
  <si>
    <t>Activite 2.1.4</t>
  </si>
  <si>
    <t xml:space="preserve">Mise en place/renforcement d’une commission locale de suivi des activités minières et mise en place d'un cadre de concertation entre les acteurs des mines, société civile et agents étatiques. </t>
  </si>
  <si>
    <t>Activite 2.1.5</t>
  </si>
  <si>
    <t>Appuyer la détermination d'un quota approprié de coopératives minières de femmes dans toutes les zones d’exploitations minières artisanales.</t>
  </si>
  <si>
    <t>Activite 2.1.6</t>
  </si>
  <si>
    <t>Renforcer les capacités opérationnelles et managériales des agents des services étatiques locaux du Ministère Provincial des Mines (Division des Mines, Service d’Assistance et d’Encadrement d’Exploitation Minière Artisanale et à Petite Echelle (SAEMAPE)) pour une gestion efficace, transparente et durable du secteur minier artisanal.</t>
  </si>
  <si>
    <t>Activite 2.1.7</t>
  </si>
  <si>
    <t>Former les agents des services techniques du Ministère Provincial des Mines, les acteurs de la Société Civile et de la Police des Mines sur la gestion des incidents dans le secteur minier artisanal y compris ceux impliquant les femmes.</t>
  </si>
  <si>
    <t>Activite 2.1.8</t>
  </si>
  <si>
    <t xml:space="preserve">Etablir un cadre de concertation entre les agents étatiques, acteurs de la société civile et les femmes dans les zones d’exploitations minières artisanales. </t>
  </si>
  <si>
    <t>Produit 2.2:</t>
  </si>
  <si>
    <t xml:space="preserve"> Les droits économiques, sociaux et culturels sont promus et mieux respectés autour des carrés miniers.</t>
  </si>
  <si>
    <t>Activite 2.2.1:</t>
  </si>
  <si>
    <t>Formation de la police des mines sur leurs obligations en matière de droits économiques, sociaux et culturels et mise en place d’un cadre de dialogue/concertation des acteurs : police, femmes, société civile.</t>
  </si>
  <si>
    <t>Activite 2.2.2:</t>
  </si>
  <si>
    <t xml:space="preserve">Appui des organisations des femmes au plaidoyer et suivi judiciaire en matière de contentieux sur les mines. </t>
  </si>
  <si>
    <t>Coûts de personnel du projet</t>
  </si>
  <si>
    <t>Coûts operationnels.</t>
  </si>
  <si>
    <t>Coûts pour suivi et évaluation</t>
  </si>
  <si>
    <t>Coûts supplémentaires total</t>
  </si>
  <si>
    <t>Coûts total du projet</t>
  </si>
  <si>
    <t>Coûts indirects (7%):</t>
  </si>
  <si>
    <t>Total</t>
  </si>
  <si>
    <t>FINANCIAL REPORT 2021- WoSh</t>
  </si>
  <si>
    <t>Cout total des activites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</si>
</sst>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 _€_-;\-* #,##0.00\ _€_-;_-* &quot;-&quot;??\ _€_-;_-@_-"/>
    <numFmt numFmtId="165" formatCode="_-* #,##0.00_-;\-* #,##0.00_-;_-* &quot;-&quot;??_-;_-@_-"/>
    <numFmt numFmtId="166" formatCode="_(&quot;$&quot;* #,##0_);_(&quot;$&quot;* \(#,##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Calibri"/>
      <family val="2"/>
      <scheme val="minor"/>
    </font>
    <font>
      <b/>
      <sz val="12"/>
      <color theme="0"/>
      <name val="Calibri"/>
      <family val="2"/>
      <scheme val="minor"/>
    </font>
    <font>
      <b/>
      <sz val="20"/>
      <color theme="1"/>
      <name val="Calibri"/>
      <family val="2"/>
      <scheme val="minor"/>
    </font>
    <font>
      <b/>
      <sz val="20"/>
      <color theme="0"/>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sz val="12"/>
      <name val="Calibri"/>
      <family val="2"/>
      <scheme val="minor"/>
    </font>
    <font>
      <b/>
      <sz val="12"/>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s>
  <fills count="20">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249977111117893"/>
        <bgColor indexed="64"/>
      </patternFill>
    </fill>
    <fill>
      <patternFill patternType="solid">
        <fgColor rgb="FF00B05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0" fillId="0" borderId="0" xfId="0" applyAlignment="1">
      <alignment vertical="center" wrapText="1"/>
    </xf>
    <xf numFmtId="0" fontId="2" fillId="0" borderId="0" xfId="0" applyFont="1" applyAlignment="1">
      <alignment vertical="center" wrapText="1"/>
    </xf>
    <xf numFmtId="10" fontId="2" fillId="0" borderId="0" xfId="2" applyNumberFormat="1" applyFont="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6" fillId="4" borderId="7" xfId="0" applyFont="1" applyFill="1" applyBorder="1" applyAlignment="1">
      <alignment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6" borderId="11" xfId="0" applyFont="1" applyFill="1" applyBorder="1" applyAlignment="1" applyProtection="1">
      <alignment horizontal="center" vertical="center" wrapText="1"/>
      <protection locked="0"/>
    </xf>
    <xf numFmtId="0" fontId="8" fillId="6" borderId="12" xfId="0" applyFont="1" applyFill="1" applyBorder="1" applyAlignment="1">
      <alignment horizontal="center" vertical="center" wrapText="1"/>
    </xf>
    <xf numFmtId="0" fontId="6" fillId="4" borderId="13" xfId="0" applyFont="1" applyFill="1" applyBorder="1" applyAlignment="1">
      <alignment vertical="center" wrapText="1"/>
    </xf>
    <xf numFmtId="0" fontId="8" fillId="6" borderId="12" xfId="0" applyFont="1" applyFill="1" applyBorder="1" applyAlignment="1" applyProtection="1">
      <alignment horizontal="center" vertical="center" wrapText="1"/>
      <protection locked="0"/>
    </xf>
    <xf numFmtId="10" fontId="2" fillId="0" borderId="5" xfId="2" applyNumberFormat="1" applyFont="1" applyBorder="1" applyAlignment="1">
      <alignment horizontal="center" vertical="center" wrapText="1"/>
    </xf>
    <xf numFmtId="0" fontId="8" fillId="7" borderId="9" xfId="0" applyFont="1" applyFill="1" applyBorder="1" applyAlignment="1">
      <alignment vertical="center" wrapText="1"/>
    </xf>
    <xf numFmtId="0" fontId="7" fillId="7" borderId="9" xfId="0" applyFont="1" applyFill="1" applyBorder="1" applyAlignment="1">
      <alignment vertical="center" wrapText="1"/>
    </xf>
    <xf numFmtId="0" fontId="7" fillId="0" borderId="10" xfId="0" applyFont="1" applyBorder="1" applyAlignment="1" applyProtection="1">
      <alignment horizontal="left" vertical="center" wrapText="1"/>
      <protection locked="0"/>
    </xf>
    <xf numFmtId="44" fontId="7" fillId="0" borderId="10" xfId="1" applyFont="1" applyBorder="1" applyAlignment="1" applyProtection="1">
      <alignment horizontal="center" vertical="center" wrapText="1"/>
      <protection locked="0"/>
    </xf>
    <xf numFmtId="44" fontId="7" fillId="5" borderId="20" xfId="1" applyFont="1" applyFill="1" applyBorder="1" applyAlignment="1" applyProtection="1">
      <alignment horizontal="center" vertical="center" wrapText="1"/>
    </xf>
    <xf numFmtId="44" fontId="8" fillId="10" borderId="20" xfId="1" applyFont="1" applyFill="1" applyBorder="1" applyAlignment="1" applyProtection="1">
      <alignment horizontal="center" vertical="center" wrapText="1"/>
      <protection locked="0"/>
    </xf>
    <xf numFmtId="0" fontId="0" fillId="0" borderId="6" xfId="0" applyBorder="1" applyAlignment="1">
      <alignment vertical="center" wrapText="1"/>
    </xf>
    <xf numFmtId="0" fontId="8" fillId="5" borderId="10" xfId="0" applyFont="1" applyFill="1" applyBorder="1" applyAlignment="1">
      <alignment vertical="center" wrapText="1"/>
    </xf>
    <xf numFmtId="44" fontId="8" fillId="5" borderId="10" xfId="1" applyFont="1" applyFill="1" applyBorder="1" applyAlignment="1" applyProtection="1">
      <alignment horizontal="center" vertical="center" wrapText="1"/>
    </xf>
    <xf numFmtId="44" fontId="8" fillId="5" borderId="20" xfId="1" applyFont="1" applyFill="1" applyBorder="1" applyAlignment="1" applyProtection="1">
      <alignment horizontal="center" vertical="center" wrapText="1"/>
    </xf>
    <xf numFmtId="10" fontId="2" fillId="11" borderId="22" xfId="2" applyNumberFormat="1" applyFont="1" applyFill="1" applyBorder="1" applyAlignment="1">
      <alignment horizontal="center" vertical="center" wrapText="1"/>
    </xf>
    <xf numFmtId="0" fontId="0" fillId="12" borderId="6" xfId="0" applyFill="1" applyBorder="1" applyAlignment="1">
      <alignment vertical="center" wrapText="1"/>
    </xf>
    <xf numFmtId="0" fontId="8" fillId="12" borderId="0" xfId="0" applyFont="1" applyFill="1" applyAlignment="1">
      <alignment vertical="center" wrapText="1"/>
    </xf>
    <xf numFmtId="44" fontId="8" fillId="12" borderId="0" xfId="1" applyFont="1" applyFill="1" applyBorder="1" applyAlignment="1" applyProtection="1">
      <alignment horizontal="center" vertical="center" wrapText="1"/>
    </xf>
    <xf numFmtId="44" fontId="8" fillId="12" borderId="23" xfId="1" applyFont="1" applyFill="1" applyBorder="1" applyAlignment="1" applyProtection="1">
      <alignment horizontal="center" vertical="center" wrapText="1"/>
    </xf>
    <xf numFmtId="10" fontId="2" fillId="12" borderId="5" xfId="2" applyNumberFormat="1" applyFont="1" applyFill="1" applyBorder="1" applyAlignment="1">
      <alignment horizontal="center" vertical="center" wrapText="1"/>
    </xf>
    <xf numFmtId="0" fontId="0" fillId="12" borderId="0" xfId="0" applyFill="1" applyAlignment="1">
      <alignment vertical="center" wrapText="1"/>
    </xf>
    <xf numFmtId="0" fontId="10" fillId="0" borderId="10" xfId="0" applyFont="1" applyBorder="1" applyAlignment="1" applyProtection="1">
      <alignment horizontal="left" vertical="center" wrapText="1"/>
      <protection locked="0"/>
    </xf>
    <xf numFmtId="166" fontId="10" fillId="0" borderId="10" xfId="1" applyNumberFormat="1" applyFont="1" applyBorder="1" applyAlignment="1" applyProtection="1">
      <alignment horizontal="center" vertical="center" wrapText="1"/>
      <protection locked="0"/>
    </xf>
    <xf numFmtId="44" fontId="10" fillId="0" borderId="10" xfId="1" applyFont="1" applyBorder="1" applyAlignment="1" applyProtection="1">
      <alignment horizontal="center" vertical="center" wrapText="1"/>
      <protection locked="0"/>
    </xf>
    <xf numFmtId="0" fontId="8" fillId="5" borderId="9" xfId="0" applyFont="1" applyFill="1" applyBorder="1" applyAlignment="1">
      <alignment vertical="center" wrapText="1"/>
    </xf>
    <xf numFmtId="0" fontId="8" fillId="12" borderId="6" xfId="0" applyFont="1" applyFill="1" applyBorder="1" applyAlignment="1">
      <alignment vertical="center" wrapText="1"/>
    </xf>
    <xf numFmtId="0" fontId="7" fillId="12" borderId="0" xfId="0" applyFont="1" applyFill="1" applyAlignment="1" applyProtection="1">
      <alignment vertical="center" wrapText="1"/>
      <protection locked="0"/>
    </xf>
    <xf numFmtId="44" fontId="7" fillId="12" borderId="0" xfId="1" applyFont="1" applyFill="1" applyBorder="1" applyAlignment="1" applyProtection="1">
      <alignment vertical="center" wrapText="1"/>
      <protection locked="0"/>
    </xf>
    <xf numFmtId="44" fontId="7" fillId="12" borderId="23" xfId="1" applyFont="1" applyFill="1" applyBorder="1" applyAlignment="1" applyProtection="1">
      <alignment vertical="center" wrapText="1"/>
      <protection locked="0"/>
    </xf>
    <xf numFmtId="44" fontId="8" fillId="12" borderId="23" xfId="1" applyFont="1" applyFill="1" applyBorder="1" applyAlignment="1" applyProtection="1">
      <alignment vertical="center" wrapText="1"/>
      <protection locked="0"/>
    </xf>
    <xf numFmtId="0" fontId="7" fillId="12" borderId="10" xfId="0" applyFont="1" applyFill="1" applyBorder="1" applyAlignment="1" applyProtection="1">
      <alignment vertical="center" wrapText="1"/>
      <protection locked="0"/>
    </xf>
    <xf numFmtId="44" fontId="7" fillId="0" borderId="10" xfId="1" applyFont="1" applyBorder="1" applyAlignment="1" applyProtection="1">
      <alignment vertical="center" wrapText="1"/>
      <protection locked="0"/>
    </xf>
    <xf numFmtId="44" fontId="7" fillId="5" borderId="20" xfId="1" applyFont="1" applyFill="1" applyBorder="1" applyAlignment="1" applyProtection="1">
      <alignment vertical="center" wrapText="1"/>
    </xf>
    <xf numFmtId="44" fontId="7" fillId="0" borderId="10" xfId="1" applyFont="1" applyFill="1" applyBorder="1" applyAlignment="1" applyProtection="1">
      <alignment vertical="center" wrapText="1"/>
      <protection locked="0"/>
    </xf>
    <xf numFmtId="44" fontId="8" fillId="10" borderId="20" xfId="1" applyFont="1" applyFill="1" applyBorder="1" applyAlignment="1" applyProtection="1">
      <alignment vertical="center" wrapText="1"/>
      <protection locked="0"/>
    </xf>
    <xf numFmtId="44" fontId="10" fillId="0" borderId="10" xfId="1" applyFont="1" applyBorder="1" applyAlignment="1" applyProtection="1">
      <alignment vertical="center" wrapText="1"/>
      <protection locked="0"/>
    </xf>
    <xf numFmtId="0" fontId="8" fillId="5" borderId="26" xfId="0" applyFont="1" applyFill="1" applyBorder="1" applyAlignment="1">
      <alignment vertical="center" wrapText="1"/>
    </xf>
    <xf numFmtId="0" fontId="8" fillId="12" borderId="28" xfId="0" applyFont="1" applyFill="1" applyBorder="1" applyAlignment="1">
      <alignment vertical="center" wrapText="1"/>
    </xf>
    <xf numFmtId="0" fontId="8" fillId="14" borderId="29" xfId="0" applyFont="1" applyFill="1" applyBorder="1" applyAlignment="1" applyProtection="1">
      <alignment vertical="center" wrapText="1"/>
      <protection locked="0"/>
    </xf>
    <xf numFmtId="44" fontId="8" fillId="14" borderId="29" xfId="1" applyFont="1" applyFill="1" applyBorder="1" applyAlignment="1" applyProtection="1">
      <alignment vertical="center" wrapText="1"/>
    </xf>
    <xf numFmtId="44" fontId="8" fillId="14" borderId="30" xfId="1" applyFont="1" applyFill="1" applyBorder="1" applyAlignment="1" applyProtection="1">
      <alignment vertical="center" wrapText="1"/>
    </xf>
    <xf numFmtId="0" fontId="8" fillId="4" borderId="0" xfId="0" applyFont="1" applyFill="1" applyAlignment="1">
      <alignment vertical="center" wrapText="1"/>
    </xf>
    <xf numFmtId="0" fontId="7" fillId="16" borderId="26" xfId="0" applyFont="1" applyFill="1" applyBorder="1" applyAlignment="1">
      <alignment horizontal="center" vertical="center" wrapText="1"/>
    </xf>
    <xf numFmtId="0" fontId="8" fillId="16" borderId="11" xfId="1" applyNumberFormat="1" applyFont="1" applyFill="1" applyBorder="1" applyAlignment="1" applyProtection="1">
      <alignment horizontal="center" vertical="center" wrapText="1"/>
    </xf>
    <xf numFmtId="44" fontId="8" fillId="17" borderId="12" xfId="1" applyFont="1" applyFill="1" applyBorder="1" applyAlignment="1" applyProtection="1">
      <alignment horizontal="center" vertical="center" wrapText="1"/>
    </xf>
    <xf numFmtId="0" fontId="8" fillId="16" borderId="12" xfId="1" applyNumberFormat="1" applyFont="1" applyFill="1" applyBorder="1" applyAlignment="1" applyProtection="1">
      <alignment horizontal="center" vertical="center" wrapText="1"/>
    </xf>
    <xf numFmtId="0" fontId="7" fillId="12" borderId="6" xfId="0" applyFont="1" applyFill="1" applyBorder="1" applyAlignment="1">
      <alignment vertical="center" wrapText="1"/>
    </xf>
    <xf numFmtId="0" fontId="7" fillId="16" borderId="9" xfId="0" applyFont="1" applyFill="1" applyBorder="1" applyAlignment="1">
      <alignment vertical="center" wrapText="1"/>
    </xf>
    <xf numFmtId="44" fontId="7" fillId="14" borderId="10" xfId="0" applyNumberFormat="1" applyFont="1" applyFill="1" applyBorder="1" applyAlignment="1">
      <alignment vertical="center" wrapText="1"/>
    </xf>
    <xf numFmtId="44" fontId="7" fillId="16" borderId="10" xfId="0" applyNumberFormat="1" applyFont="1" applyFill="1" applyBorder="1" applyAlignment="1">
      <alignment vertical="center" wrapText="1"/>
    </xf>
    <xf numFmtId="44" fontId="7" fillId="17" borderId="10" xfId="0" applyNumberFormat="1" applyFont="1" applyFill="1" applyBorder="1" applyAlignment="1">
      <alignment vertical="center" wrapText="1"/>
    </xf>
    <xf numFmtId="44" fontId="8" fillId="8" borderId="20" xfId="0" applyNumberFormat="1" applyFont="1" applyFill="1" applyBorder="1" applyAlignment="1">
      <alignment vertical="center" wrapText="1"/>
    </xf>
    <xf numFmtId="0" fontId="7" fillId="0" borderId="6" xfId="0" applyFont="1" applyBorder="1" applyAlignment="1" applyProtection="1">
      <alignment vertical="center" wrapText="1"/>
      <protection locked="0"/>
    </xf>
    <xf numFmtId="0" fontId="7" fillId="16" borderId="24" xfId="0" applyFont="1" applyFill="1" applyBorder="1" applyAlignment="1">
      <alignment vertical="center" wrapText="1"/>
    </xf>
    <xf numFmtId="44" fontId="7" fillId="14" borderId="32" xfId="0" applyNumberFormat="1" applyFont="1" applyFill="1" applyBorder="1" applyAlignment="1">
      <alignment vertical="center" wrapText="1"/>
    </xf>
    <xf numFmtId="44" fontId="7" fillId="16" borderId="32" xfId="0" applyNumberFormat="1" applyFont="1" applyFill="1" applyBorder="1" applyAlignment="1">
      <alignment vertical="center" wrapText="1"/>
    </xf>
    <xf numFmtId="44" fontId="7" fillId="17" borderId="33" xfId="0" applyNumberFormat="1" applyFont="1" applyFill="1" applyBorder="1" applyAlignment="1">
      <alignment vertical="center" wrapText="1"/>
    </xf>
    <xf numFmtId="0" fontId="7" fillId="0" borderId="28" xfId="0" applyFont="1" applyBorder="1" applyAlignment="1" applyProtection="1">
      <alignment vertical="center" wrapText="1"/>
      <protection locked="0"/>
    </xf>
    <xf numFmtId="0" fontId="8" fillId="16" borderId="34" xfId="0" applyFont="1" applyFill="1" applyBorder="1" applyAlignment="1">
      <alignment vertical="center" wrapText="1"/>
    </xf>
    <xf numFmtId="44" fontId="8" fillId="14" borderId="35" xfId="1" applyFont="1" applyFill="1" applyBorder="1" applyAlignment="1" applyProtection="1">
      <alignment vertical="center" wrapText="1"/>
    </xf>
    <xf numFmtId="44" fontId="8" fillId="16" borderId="35" xfId="1" applyFont="1" applyFill="1" applyBorder="1" applyAlignment="1" applyProtection="1">
      <alignment vertical="center" wrapText="1"/>
    </xf>
    <xf numFmtId="44" fontId="8" fillId="17" borderId="36" xfId="1" applyFont="1" applyFill="1" applyBorder="1" applyAlignment="1" applyProtection="1">
      <alignment vertical="center" wrapText="1"/>
    </xf>
    <xf numFmtId="44" fontId="8" fillId="14" borderId="34" xfId="1" applyFont="1" applyFill="1" applyBorder="1" applyAlignment="1" applyProtection="1">
      <alignment vertical="center" wrapText="1"/>
    </xf>
    <xf numFmtId="44" fontId="8" fillId="16" borderId="34" xfId="1" applyFont="1" applyFill="1" applyBorder="1" applyAlignment="1" applyProtection="1">
      <alignment vertical="center" wrapText="1"/>
    </xf>
    <xf numFmtId="44" fontId="8" fillId="8" borderId="22" xfId="1" applyFont="1" applyFill="1" applyBorder="1" applyAlignment="1" applyProtection="1">
      <alignment vertical="center" wrapText="1"/>
    </xf>
    <xf numFmtId="0" fontId="0" fillId="0" borderId="0" xfId="0" applyAlignment="1">
      <alignment vertical="center"/>
    </xf>
    <xf numFmtId="164" fontId="0" fillId="0" borderId="0" xfId="0" applyNumberFormat="1" applyAlignment="1">
      <alignment vertical="center" wrapText="1"/>
    </xf>
    <xf numFmtId="165" fontId="0" fillId="0" borderId="0" xfId="0" applyNumberFormat="1" applyAlignment="1">
      <alignment vertical="center" wrapText="1"/>
    </xf>
    <xf numFmtId="0" fontId="0" fillId="0" borderId="0" xfId="0" applyFill="1" applyAlignment="1">
      <alignment vertical="center" wrapText="1"/>
    </xf>
    <xf numFmtId="0" fontId="0" fillId="0" borderId="6" xfId="0" applyFill="1" applyBorder="1" applyAlignment="1">
      <alignment vertical="center" wrapText="1"/>
    </xf>
    <xf numFmtId="0" fontId="8" fillId="0" borderId="0" xfId="0" applyFont="1" applyFill="1" applyBorder="1" applyAlignment="1">
      <alignment vertical="center" wrapText="1"/>
    </xf>
    <xf numFmtId="44" fontId="8" fillId="0" borderId="0" xfId="1" applyFont="1" applyFill="1" applyBorder="1" applyAlignment="1" applyProtection="1">
      <alignment horizontal="center" vertical="center" wrapText="1"/>
    </xf>
    <xf numFmtId="44" fontId="8" fillId="0" borderId="23"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10" fontId="2" fillId="0" borderId="5" xfId="2" applyNumberFormat="1" applyFont="1" applyFill="1" applyBorder="1" applyAlignment="1">
      <alignment horizontal="center" vertical="center" wrapText="1"/>
    </xf>
    <xf numFmtId="0" fontId="12" fillId="18" borderId="0" xfId="0" applyFont="1" applyFill="1" applyBorder="1" applyAlignment="1">
      <alignment vertical="center" wrapText="1"/>
    </xf>
    <xf numFmtId="44" fontId="12" fillId="18" borderId="0" xfId="1" applyFont="1" applyFill="1" applyBorder="1" applyAlignment="1" applyProtection="1">
      <alignment horizontal="center" vertical="center" wrapText="1"/>
    </xf>
    <xf numFmtId="44" fontId="13" fillId="18" borderId="0" xfId="1" applyFont="1" applyFill="1" applyBorder="1" applyAlignment="1" applyProtection="1">
      <alignment horizontal="center" vertical="center" wrapText="1"/>
    </xf>
    <xf numFmtId="10" fontId="14" fillId="19" borderId="5" xfId="2" applyNumberFormat="1" applyFont="1" applyFill="1" applyBorder="1" applyAlignment="1">
      <alignment horizontal="center" vertical="center" wrapText="1"/>
    </xf>
    <xf numFmtId="44" fontId="8" fillId="4" borderId="25" xfId="1" applyFont="1" applyFill="1" applyBorder="1" applyAlignment="1" applyProtection="1">
      <alignment horizontal="center" vertical="center" wrapText="1"/>
    </xf>
    <xf numFmtId="44" fontId="8" fillId="4" borderId="28" xfId="1" applyFont="1" applyFill="1" applyBorder="1" applyAlignment="1" applyProtection="1">
      <alignment horizontal="center" vertical="center" wrapText="1"/>
    </xf>
    <xf numFmtId="49" fontId="8" fillId="9" borderId="17" xfId="0" applyNumberFormat="1" applyFont="1" applyFill="1" applyBorder="1" applyAlignment="1" applyProtection="1">
      <alignment horizontal="left" vertical="center" wrapText="1"/>
      <protection locked="0"/>
    </xf>
    <xf numFmtId="49" fontId="8" fillId="9" borderId="18" xfId="0" applyNumberFormat="1" applyFont="1" applyFill="1" applyBorder="1" applyAlignment="1" applyProtection="1">
      <alignment horizontal="left" vertical="center" wrapText="1"/>
      <protection locked="0"/>
    </xf>
    <xf numFmtId="49" fontId="8" fillId="9" borderId="19" xfId="0" applyNumberFormat="1" applyFont="1" applyFill="1" applyBorder="1" applyAlignment="1" applyProtection="1">
      <alignment horizontal="left" vertical="center" wrapText="1"/>
      <protection locked="0"/>
    </xf>
    <xf numFmtId="44" fontId="7" fillId="4" borderId="24" xfId="1" applyFont="1" applyFill="1" applyBorder="1" applyAlignment="1" applyProtection="1">
      <alignment horizontal="center" vertical="center" wrapText="1"/>
    </xf>
    <xf numFmtId="44" fontId="7" fillId="4" borderId="25" xfId="1" applyFont="1" applyFill="1" applyBorder="1" applyAlignment="1" applyProtection="1">
      <alignment horizontal="center" vertical="center" wrapText="1"/>
    </xf>
    <xf numFmtId="44" fontId="7" fillId="4" borderId="26" xfId="1" applyFont="1" applyFill="1" applyBorder="1" applyAlignment="1" applyProtection="1">
      <alignment horizontal="center" vertical="center" wrapText="1"/>
    </xf>
    <xf numFmtId="44" fontId="7" fillId="4" borderId="31" xfId="1" applyFont="1" applyFill="1" applyBorder="1" applyAlignment="1" applyProtection="1">
      <alignment horizontal="center" vertical="center" wrapText="1"/>
    </xf>
    <xf numFmtId="0" fontId="8" fillId="15" borderId="1"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3" xfId="0" applyFont="1" applyFill="1" applyBorder="1" applyAlignment="1">
      <alignment horizontal="center" vertical="center" wrapText="1"/>
    </xf>
    <xf numFmtId="49" fontId="9" fillId="8" borderId="14" xfId="0" applyNumberFormat="1" applyFont="1" applyFill="1" applyBorder="1" applyAlignment="1" applyProtection="1">
      <alignment horizontal="left" vertical="center" wrapText="1"/>
      <protection locked="0"/>
    </xf>
    <xf numFmtId="49" fontId="9" fillId="8" borderId="15" xfId="0" applyNumberFormat="1" applyFont="1" applyFill="1" applyBorder="1" applyAlignment="1" applyProtection="1">
      <alignment horizontal="left" vertical="center" wrapText="1"/>
      <protection locked="0"/>
    </xf>
    <xf numFmtId="49" fontId="9" fillId="8" borderId="16" xfId="0" applyNumberFormat="1" applyFont="1" applyFill="1" applyBorder="1" applyAlignment="1" applyProtection="1">
      <alignment horizontal="left" vertical="center" wrapText="1"/>
      <protection locked="0"/>
    </xf>
    <xf numFmtId="44" fontId="7" fillId="4" borderId="21" xfId="1" applyFont="1" applyFill="1" applyBorder="1" applyAlignment="1" applyProtection="1">
      <alignment horizontal="center" vertical="center" wrapText="1"/>
    </xf>
    <xf numFmtId="44" fontId="7" fillId="4" borderId="6" xfId="1" applyFont="1" applyFill="1" applyBorder="1" applyAlignment="1" applyProtection="1">
      <alignment horizontal="center" vertical="center" wrapText="1"/>
    </xf>
    <xf numFmtId="44" fontId="7" fillId="4" borderId="13" xfId="1" applyFont="1" applyFill="1" applyBorder="1" applyAlignment="1" applyProtection="1">
      <alignment horizontal="center" vertical="center" wrapText="1"/>
    </xf>
    <xf numFmtId="0" fontId="8" fillId="9" borderId="17" xfId="0" applyFont="1" applyFill="1" applyBorder="1" applyAlignment="1" applyProtection="1">
      <alignment horizontal="left" vertical="center" wrapText="1"/>
      <protection locked="0"/>
    </xf>
    <xf numFmtId="0" fontId="8" fillId="9" borderId="18" xfId="0" applyFont="1" applyFill="1" applyBorder="1" applyAlignment="1" applyProtection="1">
      <alignment horizontal="left" vertical="center" wrapText="1"/>
      <protection locked="0"/>
    </xf>
    <xf numFmtId="0" fontId="8" fillId="9" borderId="19" xfId="0" applyFont="1" applyFill="1" applyBorder="1" applyAlignment="1" applyProtection="1">
      <alignment horizontal="left" vertical="center" wrapText="1"/>
      <protection locked="0"/>
    </xf>
    <xf numFmtId="0" fontId="9" fillId="8" borderId="27" xfId="0" applyFont="1" applyFill="1" applyBorder="1" applyAlignment="1" applyProtection="1">
      <alignment horizontal="left" vertical="center" wrapText="1"/>
      <protection locked="0"/>
    </xf>
    <xf numFmtId="0" fontId="9" fillId="8" borderId="0" xfId="0" applyFont="1" applyFill="1" applyAlignment="1" applyProtection="1">
      <alignment horizontal="left" vertical="center" wrapText="1"/>
      <protection locked="0"/>
    </xf>
    <xf numFmtId="0" fontId="9" fillId="8" borderId="23" xfId="0" applyFont="1" applyFill="1" applyBorder="1" applyAlignment="1" applyProtection="1">
      <alignment horizontal="left" vertical="center" wrapText="1"/>
      <protection locked="0"/>
    </xf>
    <xf numFmtId="0" fontId="8" fillId="13" borderId="17" xfId="0" applyFont="1" applyFill="1" applyBorder="1" applyAlignment="1" applyProtection="1">
      <alignment horizontal="left" vertical="center" wrapText="1"/>
      <protection locked="0"/>
    </xf>
    <xf numFmtId="0" fontId="8" fillId="13" borderId="18" xfId="0" applyFont="1" applyFill="1" applyBorder="1" applyAlignment="1" applyProtection="1">
      <alignment horizontal="left" vertical="center" wrapText="1"/>
      <protection locked="0"/>
    </xf>
    <xf numFmtId="0" fontId="8" fillId="13" borderId="19"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10" fontId="4" fillId="2" borderId="8"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theme" Target="theme/theme1.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customXml" Target="../customXml/item3.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styles" Target="style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customXml" Target="../customXml/item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71"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primaforall.iom.int/Users/tcunanan/Documents/Africa%20-%20Donor%20Reports/a.%20New/a.%20New%20(August%202015)/DP.1011/New%20folder/RAS%20WPs_ECHO%20Final%20Financial%20Report%20DP.1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rimaforall.iom.int/Administration/03_HR/2.Staff%20Data%20Base%20El%20Fasher/06%2011%20NOVEMBER%2006/New%20EFStaffData%20Base%20November%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rimaforall.iom.int/ADMINISTRATION%20DARFUR/03.%20HUMAN%20RESSOURCES/1.%20SUDANESE%20EMPLOYEES/1.%20DATABASES/2007/EFStaffData%20Base-%20june-%202007%20DEF.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AL10%20Project%20structure%2018%2006%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primaforall.iom.int/Documents%20and%20Settings/evi/Local%20Settings/Temp/@Yann/MSF/Capita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https://primaforall.iom.int/Documents%20and%20Settings/naser/My%20Documents/ALBERT%20DOC/Proposals%20and%20Budgets/Proposals/ECHO%20-%20A1E/Proposal%20Final%20Version%20-%20Sent%20to%20ECHO/Final%20proposal%20A1E%20corrected%20Luc%20-%2004%202005/My%20Documents/ACF%20ZIMBABWE/MONTHLY/2003/0503/MULTIBUD/TRESO.XLS?286529ED" TargetMode="External"/><Relationship Id="rId1" Type="http://schemas.openxmlformats.org/officeDocument/2006/relationships/externalLinkPath" Target="file:///\\286529ED\TRES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primaforall.iom.int/Administration/HR/Database/2007%20DATABASE%20EF/07%2006%20June%2007/EFStaffData%20Base-%20june-%202007%20D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imaforall.iom.int/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rimaforall.iom.int/Reetu/salary/2009/September%202009%20Salary%2009_To%20Send%20MailLate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rimaforall.iom.int/Documents/DLGUTIERREZ%20BACKUP_05Dec2015/Financial%20Reports/DP1125/DP1125%20Final%20Financial%20Repor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primaforall.iom.int/Personal%20Files/Documents%20and%20Settings/sdiamante/My%20Documents/Sali%20files/FY%202009/2nd%20Quarter%202009/Q2%2009%20conso/USRP%20Total%20conso%20Q2%2009.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BNPforRQ0021%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primaforall.iom.int/Users/mcolisao/AppData/Local/Microsoft/Windows/Temporary%20Internet%20Files/Content.Outlook/2PT1MUGZ/DP%201042%20BN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primaforall.iom.int/ADMINISTRATION%20DARFUR/HUMAN%20RESSOURCES/1-SUDANESE%20EMPLOYEES/1-BasesMonthlyDATABASE/2006%2008/New%20EFStaffData%20Base%20August%202006.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IOM%20Staff%20PRISM%20Payroll%20June%202008%20with%20jurnal%20entry.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S86-CAU%20TC%2001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imaforall.iom.int/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rimaforall.iom.int/Administration/03_HR/2.Staff%20Data%20Base%20El%20Fasher/2007%20DATABASE%20EF/07%2006%20June%2007/EFStaffData%20Base-%20april-%202007%20MEDICAL%20COST-DE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primaforall.iom.int/Documents%20and%20Settings/lseymour/Local%20Settings/Temporary%20Internet%20Files/OLK172/LTI%20Budget%20FY09%20by%20PBL%202009022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https://primaforall.iom.int/Documents%20and%20Settings/ACF/Local%20Settings/Temp/Documents%20and%20Settings/ACF/Desktop/Documents%20and%20Settings/Administrator/Local%20Settings/Temp/Administration/03_HR/2.Staff%20Data%20Base%20El%20Fasher/2007%20DATABASE%20EF/07%2004%20April%200?666ED273" TargetMode="External"/><Relationship Id="rId1" Type="http://schemas.openxmlformats.org/officeDocument/2006/relationships/externalLinkPath" Target="file:///\\666ED273\07%2004%20April%20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primaforall.iom.int/Documents%20and%20Settings/cramos/Local%20Settings/Temporary%20Internet%20Files/OLK11/USRP%20Main%20Report%20Q1%202011%20(mavs%2001.28.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primaforall.iom.int/USRP/FY2013%20Budget/Evie/Budget%20revision/Final%20Revision/approved%20budget/USRP%20Budget%20FY2013-final%20(03.12.2012).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2%20April%2008%20Project%20Master%20Data-AL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primaforall.iom.int/pmu/USRP/FY2014%20BUDGET/FY14%20Budget%20vs.%20FY13%20Actual/FY14%20Budget%20vs.%20FY13%20Actual.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ISM%20SAP%20Payroll%20Sept'08%20with%20journal%20entry.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Pact%20Proposal%20Budget%20Template%20-%20v1%2030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4thQtr07-OPE%20Report.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BNP%20with%20updated%20account%20cod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primaforall.iom.int/Personal%20Files/Cynthia's%20Files/USRP%20Budget%202006/PromNotes/PromNotes%202006%20Budge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primaforall.iom.int/Reetu/salary/2009/October%202009%20Salary%2009_To%20Send%20MailLatest.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Names%20for%20checking.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CT.0435%20Apr-Sep'10%20utiliz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primaforall.iom.int/Documents%20and%20Settings/lseymour/Local%20Settings/Temporary%20Internet%20Files/OLK172/PMO%20Register%20Ongoing%20Projects%20MAU%20200906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primaforall.iom.int/DOCUME~1/Admindr/LOCALS~1/Temp/Financial%20Plans%20Update%20Mars/PLAN%20FI%20EXPATS%20SU%202007%20draft%20JU%20reduit%20070219%20vc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AP%20PRISM%20Payroll%20AUG'08.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PromNoteLevels.xls"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TranspCost20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primaforall.iom.int/Personal%20Files/Documents%20and%20Settings/mtan/My%20Documents/Budget%202004/USRP/Documents%20and%20Settings/mtan/My%20Documents/Budget%202004/USRP/PromNotes/PromNoteLevelsFY2004%20ver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primaforall.iom.int/Users/tcunanan/Documents/Africa%20-%20Donor%20Reports/a.%20March%202016/DP.1209/v34.1.0%20Working%20Paper.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primaforall.iom.int/AdminKit/kitcompt/Missions/WINDOWS/TEMP/MULTIBUD/CHANGE9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primaforall.iom.int/Documents%20and%20Settings/ACF/Desktop/ADMIN%20DARFUR/02.%20FINANCE/01.%20BUDGET/Z2/2008/07%2008/Salary%20increase%20impact/HR%20Database%20ACF%20JA%202008%2002%20with%20increas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primaforall.iom.int/Documents%20and%20Settings/ACF/Local%20Settings/Temporary%20Internet%20Files/OLK2D5/Z2/B%20-%20BUDGET%20SRI%20LANKA%202005/BUDGET%20STRUCTURE%202005/version%20du%20080405/BUDGET%20SRI%20LANKA%202005%20revised%20NG%20v18%200804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primaforall.iom.int/DOCUME~1/nsuwaty/LOCALS~1/Temp/Rar$DI00.750/Project%20summary%20for%20NP10%20-%20May%2009%20Revi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iomint.sharepoint.com/Donor%20Report%20Status/Donor%20Reports%20WPs/CS%20Projects%20(Community%20Stabilisation)/CS.0006/CS%200006%20-%20Donor%20Template%20%20-%20Feb%20%2007%20to%20Oct%20%202010%20-%20Rev%20%20March%203rd%20'11_.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primaforall.iom.int/Users/tcunanan/Documents/Africa%20-%20Donor%20Reports/a.%20July%202016/DP.0964/RAS%20WPs_Final%20Financial%20Report%20DP.0964-TD1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primaforall.iom.int/GMCA/GESTION%20MISSION/A.Burkina%20Faso/Budgets/A1%20-%20ECHO/A1A/Amendment/SUIVI%20BUD%20A1A%20PROJECTION%20AMENDEMENT%20V10%202%20du%2021%2011%20ok%20desk.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NP%20for%20TC.063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rimaforall.iom.int/USRP%20Nepal/Budget/Budget%202011/2011%20Cost%20of%20Officials%20based%20on%202010%20April%20Payroll%20FINAL%20by%20Duty%20S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primaforall.iom.int/Tosave/FP/ALO/PLAN%20FI%20EQ%20SOUDAN%202007%200703151%20A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OPE"/>
      <sheetName val="163-OPE"/>
      <sheetName val="169-OPE"/>
      <sheetName val="499-OPE "/>
      <sheetName val="OPE"/>
      <sheetName val="Index"/>
      <sheetName val="192-CUS"/>
      <sheetName val="CIS"/>
      <sheetName val="cis Summary"/>
      <sheetName val="DATA"/>
      <sheetName val="Lookup"/>
    </sheetNames>
    <sheetDataSet>
      <sheetData sheetId="0">
        <row r="8">
          <cell r="A8" t="str">
            <v>o</v>
          </cell>
        </row>
      </sheetData>
      <sheetData sheetId="1"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2"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3"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TO_DO"/>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ow r="15">
          <cell r="A15" t="str">
            <v>ElFasherAdmin</v>
          </cell>
        </row>
      </sheetData>
      <sheetData sheetId="23">
        <row r="15">
          <cell r="A15" t="str">
            <v>ElFasherAdmin</v>
          </cell>
          <cell r="B15" t="str">
            <v>EFC01</v>
          </cell>
          <cell r="D15" t="str">
            <v>Active</v>
          </cell>
          <cell r="H15" t="str">
            <v>ELFASHER</v>
          </cell>
          <cell r="J15" t="str">
            <v>ADMIN</v>
          </cell>
          <cell r="L15" t="str">
            <v>F1I</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L16" t="str">
            <v>Z1J</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L17" t="str">
            <v>D4D</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L18" t="str">
            <v>F5K</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L19" t="str">
            <v>B2K</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L20" t="str">
            <v>A1U</v>
          </cell>
          <cell r="Z20" t="str">
            <v>AB05</v>
          </cell>
          <cell r="AH20" t="str">
            <v>Nut survey</v>
          </cell>
          <cell r="AJ20" t="str">
            <v>B2</v>
          </cell>
          <cell r="AL20" t="str">
            <v>Not relocated</v>
          </cell>
          <cell r="AV20" t="str">
            <v>Sickness</v>
          </cell>
        </row>
        <row r="21">
          <cell r="A21" t="str">
            <v>ElFasherWS</v>
          </cell>
          <cell r="B21" t="str">
            <v>EFH01</v>
          </cell>
          <cell r="L21" t="str">
            <v>A1V</v>
          </cell>
          <cell r="Z21" t="str">
            <v>AC01</v>
          </cell>
          <cell r="AH21" t="str">
            <v>Psy</v>
          </cell>
          <cell r="AJ21" t="str">
            <v>C</v>
          </cell>
          <cell r="AV21" t="str">
            <v>Death</v>
          </cell>
        </row>
        <row r="22">
          <cell r="A22" t="str">
            <v>KebkabiyaAdmin</v>
          </cell>
          <cell r="B22" t="str">
            <v>KKC01</v>
          </cell>
          <cell r="L22" t="str">
            <v>D4C</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l Summary Sec11"/>
      <sheetName val="ECHO Summary"/>
      <sheetName val="Support Costs"/>
      <sheetName val="Result 1"/>
      <sheetName val="Result 2"/>
      <sheetName val="Result 3"/>
      <sheetName val="Result 4"/>
      <sheetName val="Result 5"/>
      <sheetName val="Reconciliation"/>
      <sheetName val="Recon Summary"/>
      <sheetName val="Recon(RAS-FinSum)"/>
      <sheetName val="Recon(RAS-Result1)"/>
      <sheetName val="Recon(RAS-Result2)"/>
      <sheetName val="Recon(RAS-Result3)"/>
      <sheetName val="Recon(RAS-Result4)"/>
      <sheetName val="Recon(RAS-Result5)"/>
      <sheetName val="Noted Forex"/>
      <sheetName val="For Adjustment"/>
      <sheetName val="TE PRISM"/>
      <sheetName val="FOREX Exp diff"/>
      <sheetName val="Recon(RAS-Support Cost)"/>
      <sheetName val="Multi-WP"/>
      <sheetName val="ECHO-Details"/>
      <sheetName val="Multi-FinSum"/>
      <sheetName val="ECHO-FinSum"/>
      <sheetName val="ECHO-summary"/>
      <sheetName val="Reference"/>
      <sheetName val="Sheet6"/>
      <sheetName val="Sheet2"/>
      <sheetName val="ZPMR"/>
    </sheetNames>
    <sheetDataSet>
      <sheetData sheetId="0"/>
      <sheetData sheetId="1"/>
      <sheetData sheetId="2"/>
      <sheetData sheetId="3"/>
      <sheetData sheetId="4"/>
      <sheetData sheetId="5"/>
      <sheetData sheetId="6"/>
      <sheetData sheetId="7"/>
      <sheetData sheetId="8"/>
      <sheetData sheetId="9"/>
      <sheetData sheetId="10"/>
      <sheetData sheetId="11">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DP.1011.SS10.10.02.002</v>
          </cell>
          <cell r="E11">
            <v>51624.975480399997</v>
          </cell>
          <cell r="F11">
            <v>0</v>
          </cell>
          <cell r="G11">
            <v>34862.856469999999</v>
          </cell>
          <cell r="H11">
            <v>0</v>
          </cell>
          <cell r="I11">
            <v>20432.699765999998</v>
          </cell>
          <cell r="J11">
            <v>39927.499804799998</v>
          </cell>
        </row>
        <row r="12">
          <cell r="D12" t="str">
            <v>DP.1011.SS10.10.02.003</v>
          </cell>
          <cell r="E12">
            <v>92715.735878399995</v>
          </cell>
          <cell r="F12">
            <v>0</v>
          </cell>
          <cell r="G12">
            <v>6035.9219712000004</v>
          </cell>
          <cell r="H12">
            <v>42477.199394399999</v>
          </cell>
          <cell r="I12">
            <v>1900.0280000000002</v>
          </cell>
          <cell r="J12">
            <v>20984.345078400002</v>
          </cell>
        </row>
        <row r="13">
          <cell r="D13" t="str">
            <v>DP.1011.SS10.10.02.004</v>
          </cell>
          <cell r="E13">
            <v>37762.9458256</v>
          </cell>
          <cell r="F13">
            <v>0</v>
          </cell>
          <cell r="G13">
            <v>13730.993812799999</v>
          </cell>
          <cell r="H13">
            <v>14882.601679200001</v>
          </cell>
          <cell r="I13">
            <v>0</v>
          </cell>
          <cell r="J13">
            <v>101587.82949239999</v>
          </cell>
        </row>
        <row r="14">
          <cell r="D14" t="str">
            <v>DP.1011.SS10.10.02.014</v>
          </cell>
          <cell r="E14">
            <v>92306.380572800001</v>
          </cell>
          <cell r="F14">
            <v>0</v>
          </cell>
          <cell r="G14">
            <v>29667.290688000001</v>
          </cell>
          <cell r="H14">
            <v>22126.450600800003</v>
          </cell>
          <cell r="I14">
            <v>11999.505476</v>
          </cell>
          <cell r="J14">
            <v>0</v>
          </cell>
        </row>
        <row r="15">
          <cell r="D15" t="str">
            <v>DP.1011.SS10.10.04.006</v>
          </cell>
          <cell r="E15">
            <v>104030.8393752</v>
          </cell>
          <cell r="F15">
            <v>0</v>
          </cell>
          <cell r="G15">
            <v>17129.490325200004</v>
          </cell>
          <cell r="H15">
            <v>7336.5824700000003</v>
          </cell>
          <cell r="I15">
            <v>0</v>
          </cell>
          <cell r="J15">
            <v>6164.4368952000004</v>
          </cell>
        </row>
        <row r="16">
          <cell r="D16" t="str">
            <v>DP.1011.SS10.10.02.015</v>
          </cell>
          <cell r="E16">
            <v>0</v>
          </cell>
          <cell r="F16">
            <v>0</v>
          </cell>
          <cell r="G16">
            <v>0</v>
          </cell>
          <cell r="H16">
            <v>0</v>
          </cell>
          <cell r="I16">
            <v>0</v>
          </cell>
          <cell r="J16">
            <v>16975.645600000003</v>
          </cell>
        </row>
        <row r="17">
          <cell r="D17" t="str">
            <v>DP.1011.SS10.10.02.013</v>
          </cell>
          <cell r="E17">
            <v>17187.902500000004</v>
          </cell>
          <cell r="F17">
            <v>0</v>
          </cell>
          <cell r="G17">
            <v>0</v>
          </cell>
          <cell r="H17">
            <v>17308.771199999999</v>
          </cell>
          <cell r="I17">
            <v>0</v>
          </cell>
          <cell r="J17">
            <v>0</v>
          </cell>
        </row>
        <row r="18">
          <cell r="D18" t="str">
            <v>DP.1011.SS10.11.02.001</v>
          </cell>
          <cell r="E18">
            <v>82154.230008400045</v>
          </cell>
          <cell r="F18">
            <v>0</v>
          </cell>
          <cell r="G18">
            <v>27752.639525599985</v>
          </cell>
          <cell r="H18">
            <v>0</v>
          </cell>
          <cell r="I18">
            <v>144.01805000000002</v>
          </cell>
          <cell r="J18">
            <v>10997.194281600001</v>
          </cell>
        </row>
        <row r="19">
          <cell r="D19" t="str">
            <v>DP.1011.SS10.11.02.002</v>
          </cell>
          <cell r="E19">
            <v>38354.274269999994</v>
          </cell>
          <cell r="F19">
            <v>0</v>
          </cell>
          <cell r="G19">
            <v>143707.03084000002</v>
          </cell>
          <cell r="H19">
            <v>0</v>
          </cell>
          <cell r="I19">
            <v>19215.540410000001</v>
          </cell>
          <cell r="J19">
            <v>15839.52116</v>
          </cell>
        </row>
        <row r="20">
          <cell r="D20" t="str">
            <v>DP.1011.SS10.11.06.003</v>
          </cell>
          <cell r="E20">
            <v>40292.469554800016</v>
          </cell>
          <cell r="F20">
            <v>0</v>
          </cell>
          <cell r="G20">
            <v>0</v>
          </cell>
          <cell r="H20">
            <v>0</v>
          </cell>
          <cell r="I20">
            <v>0</v>
          </cell>
          <cell r="J20">
            <v>0</v>
          </cell>
        </row>
        <row r="21">
          <cell r="D21" t="str">
            <v>DP.1011.SS10.11.02.007</v>
          </cell>
          <cell r="E21">
            <v>0</v>
          </cell>
          <cell r="F21">
            <v>0</v>
          </cell>
          <cell r="G21">
            <v>0</v>
          </cell>
          <cell r="H21">
            <v>0</v>
          </cell>
          <cell r="I21">
            <v>0</v>
          </cell>
          <cell r="J21">
            <v>0</v>
          </cell>
        </row>
        <row r="22">
          <cell r="D22" t="str">
            <v>DP.1011.SS10.10.02.005</v>
          </cell>
          <cell r="E22">
            <v>44055.146458000003</v>
          </cell>
          <cell r="F22">
            <v>0</v>
          </cell>
          <cell r="G22">
            <v>0</v>
          </cell>
          <cell r="H22">
            <v>0</v>
          </cell>
          <cell r="I22">
            <v>0</v>
          </cell>
          <cell r="J22">
            <v>0</v>
          </cell>
        </row>
        <row r="24">
          <cell r="D24" t="str">
            <v>DP.1011.SS10.80.01.001</v>
          </cell>
          <cell r="E24">
            <v>28756.073520000005</v>
          </cell>
          <cell r="F24">
            <v>0</v>
          </cell>
          <cell r="G24">
            <v>0</v>
          </cell>
          <cell r="H24">
            <v>3684.1900700000001</v>
          </cell>
          <cell r="I24">
            <v>139.62953999999999</v>
          </cell>
          <cell r="J24">
            <v>10836.07452</v>
          </cell>
        </row>
        <row r="25">
          <cell r="D25" t="str">
            <v>DP.1011.SS10.80.01.002</v>
          </cell>
          <cell r="E25">
            <v>189825.61663999996</v>
          </cell>
          <cell r="F25">
            <v>0</v>
          </cell>
          <cell r="G25">
            <v>1005801.2397600004</v>
          </cell>
          <cell r="H25">
            <v>0</v>
          </cell>
          <cell r="I25">
            <v>202136.228</v>
          </cell>
          <cell r="J25">
            <v>2466.8376399999997</v>
          </cell>
        </row>
        <row r="26">
          <cell r="D26" t="str">
            <v>DP.1011.SS10.12.02.004</v>
          </cell>
          <cell r="E26">
            <v>61756.523480000003</v>
          </cell>
          <cell r="F26">
            <v>0</v>
          </cell>
          <cell r="G26">
            <v>0</v>
          </cell>
          <cell r="H26">
            <v>0</v>
          </cell>
          <cell r="I26">
            <v>0</v>
          </cell>
          <cell r="J26">
            <v>0</v>
          </cell>
        </row>
        <row r="27">
          <cell r="D27" t="str">
            <v>DP.1011.SS10.81.01.001</v>
          </cell>
          <cell r="E27">
            <v>572584.40042000008</v>
          </cell>
          <cell r="F27">
            <v>0</v>
          </cell>
          <cell r="G27">
            <v>4568620.9412800008</v>
          </cell>
          <cell r="H27">
            <v>116238.46477000002</v>
          </cell>
          <cell r="I27">
            <v>291158.12400000001</v>
          </cell>
          <cell r="J27">
            <v>505140.05971399997</v>
          </cell>
        </row>
        <row r="29">
          <cell r="E29">
            <v>1453407.5139836001</v>
          </cell>
          <cell r="F29">
            <v>0</v>
          </cell>
          <cell r="G29">
            <v>5847308.4046728015</v>
          </cell>
          <cell r="H29">
            <v>224054.26018440002</v>
          </cell>
          <cell r="I29">
            <v>547125.77324200002</v>
          </cell>
          <cell r="J29">
            <v>730919.44418639992</v>
          </cell>
        </row>
        <row r="31">
          <cell r="E31">
            <v>1453407.5139836001</v>
          </cell>
          <cell r="I31">
            <v>547125.77324200002</v>
          </cell>
          <cell r="J31">
            <v>730919.44418639992</v>
          </cell>
        </row>
      </sheetData>
      <sheetData sheetId="12">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DP.1011.SS10.10.02.006</v>
          </cell>
          <cell r="E11">
            <v>41118.855421600012</v>
          </cell>
          <cell r="F11">
            <v>13692.475092000002</v>
          </cell>
          <cell r="G11">
            <v>0</v>
          </cell>
          <cell r="H11">
            <v>30572.879896799997</v>
          </cell>
          <cell r="I11">
            <v>0</v>
          </cell>
          <cell r="J11">
            <v>46988.027999999998</v>
          </cell>
        </row>
        <row r="12">
          <cell r="D12" t="str">
            <v>DP.1011.SS10.10.02.016</v>
          </cell>
          <cell r="E12">
            <v>27143.783499999998</v>
          </cell>
          <cell r="F12">
            <v>15805.180252799997</v>
          </cell>
          <cell r="G12">
            <v>0</v>
          </cell>
          <cell r="H12">
            <v>0</v>
          </cell>
          <cell r="I12">
            <v>0</v>
          </cell>
          <cell r="J12">
            <v>45806.6839368</v>
          </cell>
        </row>
        <row r="13">
          <cell r="D13" t="str">
            <v>DP.1011.SS10.10.02.007</v>
          </cell>
          <cell r="E13">
            <v>54251.841156399998</v>
          </cell>
          <cell r="F13">
            <v>34550.309127600012</v>
          </cell>
          <cell r="G13">
            <v>0</v>
          </cell>
          <cell r="H13">
            <v>16913.174160000002</v>
          </cell>
          <cell r="I13">
            <v>0</v>
          </cell>
          <cell r="J13">
            <v>35692.449740000004</v>
          </cell>
        </row>
        <row r="14">
          <cell r="D14" t="str">
            <v>DP.1011.SS10.10.02.017</v>
          </cell>
          <cell r="E14">
            <v>119054.57202640003</v>
          </cell>
          <cell r="F14">
            <v>0</v>
          </cell>
          <cell r="G14">
            <v>0</v>
          </cell>
          <cell r="H14">
            <v>418.07441999999998</v>
          </cell>
          <cell r="I14">
            <v>0</v>
          </cell>
          <cell r="J14">
            <v>1267.2139999999999</v>
          </cell>
        </row>
        <row r="15">
          <cell r="D15" t="str">
            <v>DP.1011.SS10.10.02.008</v>
          </cell>
          <cell r="E15">
            <v>135953.22646439998</v>
          </cell>
          <cell r="F15">
            <v>0</v>
          </cell>
          <cell r="G15">
            <v>0</v>
          </cell>
          <cell r="H15">
            <v>0</v>
          </cell>
          <cell r="I15">
            <v>0</v>
          </cell>
          <cell r="J15">
            <v>0</v>
          </cell>
        </row>
        <row r="16">
          <cell r="D16" t="str">
            <v>DP.1011.SS10.10.02.009</v>
          </cell>
          <cell r="E16">
            <v>133872.36078839999</v>
          </cell>
          <cell r="F16">
            <v>51125.1877828</v>
          </cell>
          <cell r="G16">
            <v>19141.0335036</v>
          </cell>
          <cell r="H16">
            <v>15233.646328000003</v>
          </cell>
          <cell r="I16">
            <v>0</v>
          </cell>
          <cell r="J16">
            <v>43568.524666800004</v>
          </cell>
        </row>
        <row r="17">
          <cell r="D17" t="str">
            <v>DP.1011.SS10.10.02.010</v>
          </cell>
          <cell r="E17">
            <v>63724.977624400002</v>
          </cell>
          <cell r="F17">
            <v>52518.204115600005</v>
          </cell>
          <cell r="G17">
            <v>4715.6286671999997</v>
          </cell>
          <cell r="H17">
            <v>36037.203840000002</v>
          </cell>
          <cell r="I17">
            <v>0</v>
          </cell>
          <cell r="J17">
            <v>0</v>
          </cell>
        </row>
        <row r="18">
          <cell r="D18" t="str">
            <v>DP.1011.SS10.10.02.011</v>
          </cell>
          <cell r="E18">
            <v>52035.606220399997</v>
          </cell>
          <cell r="F18">
            <v>0</v>
          </cell>
          <cell r="G18">
            <v>227.43369000000004</v>
          </cell>
          <cell r="H18">
            <v>202.79103000000001</v>
          </cell>
          <cell r="I18">
            <v>0</v>
          </cell>
          <cell r="J18">
            <v>0</v>
          </cell>
        </row>
        <row r="19">
          <cell r="D19" t="str">
            <v>DP.1011.SS10.11.02.003</v>
          </cell>
          <cell r="E19">
            <v>22786.81826</v>
          </cell>
          <cell r="F19">
            <v>0</v>
          </cell>
          <cell r="G19">
            <v>0</v>
          </cell>
          <cell r="H19">
            <v>0</v>
          </cell>
          <cell r="I19">
            <v>0</v>
          </cell>
          <cell r="J19">
            <v>8136.3094039999996</v>
          </cell>
        </row>
        <row r="20">
          <cell r="D20" t="str">
            <v>DP.1011.SS10.11.02.004</v>
          </cell>
          <cell r="E20">
            <v>74606.761610000001</v>
          </cell>
          <cell r="F20">
            <v>0</v>
          </cell>
          <cell r="G20">
            <v>15552.236628399998</v>
          </cell>
          <cell r="H20">
            <v>1330.32008</v>
          </cell>
          <cell r="I20">
            <v>0</v>
          </cell>
          <cell r="J20">
            <v>34666.798649199998</v>
          </cell>
        </row>
        <row r="21">
          <cell r="D21" t="str">
            <v>DP.1011.SS10.11.02.008</v>
          </cell>
          <cell r="E21">
            <v>81811.250949999987</v>
          </cell>
          <cell r="F21">
            <v>0</v>
          </cell>
          <cell r="G21">
            <v>0</v>
          </cell>
          <cell r="H21">
            <v>0</v>
          </cell>
          <cell r="I21">
            <v>0</v>
          </cell>
          <cell r="J21">
            <v>0</v>
          </cell>
        </row>
        <row r="22">
          <cell r="D22" t="str">
            <v>DP.1011.SS10.11.02.005</v>
          </cell>
          <cell r="E22">
            <v>122844.76688519988</v>
          </cell>
          <cell r="F22">
            <v>0</v>
          </cell>
          <cell r="G22">
            <v>20914.628891599994</v>
          </cell>
          <cell r="H22">
            <v>13893.719587199999</v>
          </cell>
          <cell r="I22">
            <v>0</v>
          </cell>
          <cell r="J22">
            <v>8517.8383336000006</v>
          </cell>
        </row>
        <row r="23">
          <cell r="D23" t="str">
            <v>DP.1011.SS10.10.04.004</v>
          </cell>
          <cell r="E23">
            <v>41156.699244400006</v>
          </cell>
          <cell r="F23">
            <v>871.04147999999998</v>
          </cell>
          <cell r="G23">
            <v>4833.9360160000006</v>
          </cell>
          <cell r="H23">
            <v>4218.4590080000007</v>
          </cell>
          <cell r="I23">
            <v>0</v>
          </cell>
          <cell r="J23">
            <v>77395.059229199978</v>
          </cell>
        </row>
        <row r="24">
          <cell r="D24" t="str">
            <v>DP.1011.SS10.11.02.009</v>
          </cell>
          <cell r="E24">
            <v>21011.672122799999</v>
          </cell>
          <cell r="F24">
            <v>0</v>
          </cell>
          <cell r="G24">
            <v>0</v>
          </cell>
          <cell r="H24">
            <v>0</v>
          </cell>
          <cell r="I24">
            <v>0</v>
          </cell>
          <cell r="J24">
            <v>0</v>
          </cell>
        </row>
        <row r="25">
          <cell r="D25" t="str">
            <v>DP.1011.SS10.11.06.004</v>
          </cell>
          <cell r="E25">
            <v>31367.507842799987</v>
          </cell>
          <cell r="F25">
            <v>0</v>
          </cell>
          <cell r="G25">
            <v>0</v>
          </cell>
          <cell r="H25">
            <v>0</v>
          </cell>
          <cell r="I25">
            <v>0</v>
          </cell>
          <cell r="J25">
            <v>0</v>
          </cell>
        </row>
        <row r="26">
          <cell r="D26" t="str">
            <v>DP.1011.SS10.10.02.012</v>
          </cell>
          <cell r="E26">
            <v>17213.382954799999</v>
          </cell>
          <cell r="F26">
            <v>0</v>
          </cell>
          <cell r="G26">
            <v>8224.1163971999995</v>
          </cell>
          <cell r="H26">
            <v>10215.624484799999</v>
          </cell>
          <cell r="I26">
            <v>0</v>
          </cell>
          <cell r="J26">
            <v>33185.416998000001</v>
          </cell>
        </row>
        <row r="28">
          <cell r="D28" t="str">
            <v>DP.1011.SS10.54.01.001</v>
          </cell>
          <cell r="E28">
            <v>32741.574040000007</v>
          </cell>
          <cell r="F28">
            <v>0</v>
          </cell>
          <cell r="G28">
            <v>0</v>
          </cell>
          <cell r="H28">
            <v>0</v>
          </cell>
          <cell r="I28">
            <v>0</v>
          </cell>
          <cell r="J28">
            <v>0</v>
          </cell>
        </row>
        <row r="29">
          <cell r="D29" t="str">
            <v>DP.1011.SS10.12.02.006</v>
          </cell>
          <cell r="E29">
            <v>82300.640039999955</v>
          </cell>
          <cell r="F29">
            <v>0</v>
          </cell>
          <cell r="G29">
            <v>0</v>
          </cell>
          <cell r="H29">
            <v>72.94071000000001</v>
          </cell>
          <cell r="I29">
            <v>0</v>
          </cell>
          <cell r="J29">
            <v>0</v>
          </cell>
        </row>
        <row r="30">
          <cell r="D30" t="str">
            <v>DP.1011.SS10.12.02.005</v>
          </cell>
          <cell r="E30">
            <v>39011.182050000032</v>
          </cell>
          <cell r="F30">
            <v>73305.996980000011</v>
          </cell>
          <cell r="G30">
            <v>16021.17964</v>
          </cell>
          <cell r="H30">
            <v>0</v>
          </cell>
          <cell r="I30">
            <v>0</v>
          </cell>
          <cell r="J30">
            <v>5373.1047199999994</v>
          </cell>
        </row>
        <row r="31">
          <cell r="D31" t="str">
            <v>DP.1011.SS10.12.08.002</v>
          </cell>
          <cell r="E31">
            <v>9327.0421000000006</v>
          </cell>
          <cell r="F31">
            <v>0</v>
          </cell>
          <cell r="G31">
            <v>731</v>
          </cell>
          <cell r="H31">
            <v>0</v>
          </cell>
          <cell r="I31">
            <v>0</v>
          </cell>
          <cell r="J31">
            <v>0</v>
          </cell>
        </row>
        <row r="32">
          <cell r="D32" t="str">
            <v>DP.1011.SS10.12.08.003</v>
          </cell>
          <cell r="E32">
            <v>87813.369239999956</v>
          </cell>
          <cell r="F32">
            <v>31313.847969999992</v>
          </cell>
          <cell r="G32">
            <v>21840.006930000003</v>
          </cell>
          <cell r="H32">
            <v>1606.05042</v>
          </cell>
          <cell r="I32">
            <v>0</v>
          </cell>
          <cell r="J32">
            <v>10674.691309999998</v>
          </cell>
        </row>
        <row r="33">
          <cell r="D33" t="str">
            <v>DP.1011.SS10.12.08.004</v>
          </cell>
          <cell r="E33">
            <v>43891.733369999973</v>
          </cell>
          <cell r="F33">
            <v>67251.031310000093</v>
          </cell>
          <cell r="G33">
            <v>1250.21639</v>
          </cell>
          <cell r="H33">
            <v>1975.7233200000003</v>
          </cell>
          <cell r="I33">
            <v>0</v>
          </cell>
          <cell r="J33">
            <v>1142.41707</v>
          </cell>
        </row>
        <row r="35">
          <cell r="E35">
            <v>1335039.6239119999</v>
          </cell>
          <cell r="F35">
            <v>340433.27411080012</v>
          </cell>
          <cell r="G35">
            <v>113451.41675399999</v>
          </cell>
          <cell r="H35">
            <v>132690.6072848</v>
          </cell>
          <cell r="I35">
            <v>0</v>
          </cell>
          <cell r="J35">
            <v>352414.53605760005</v>
          </cell>
        </row>
        <row r="37">
          <cell r="E37">
            <v>1335039.6239119999</v>
          </cell>
          <cell r="I37">
            <v>0</v>
          </cell>
          <cell r="J37">
            <v>352414.53605760005</v>
          </cell>
        </row>
      </sheetData>
      <sheetData sheetId="13">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DP.1011.SS10.10.02.018</v>
          </cell>
          <cell r="E11">
            <v>55486.122144000008</v>
          </cell>
          <cell r="F11">
            <v>0</v>
          </cell>
          <cell r="G11">
            <v>59276.965880000003</v>
          </cell>
          <cell r="I11">
            <v>0</v>
          </cell>
          <cell r="J11">
            <v>10929.39928</v>
          </cell>
        </row>
        <row r="12">
          <cell r="D12" t="str">
            <v>DP.1011.SS10.10.02.019</v>
          </cell>
          <cell r="E12">
            <v>63975.49717200001</v>
          </cell>
          <cell r="F12">
            <v>0</v>
          </cell>
          <cell r="G12">
            <v>0</v>
          </cell>
          <cell r="I12">
            <v>0</v>
          </cell>
          <cell r="J12">
            <v>123.66200000000001</v>
          </cell>
        </row>
        <row r="13">
          <cell r="D13" t="str">
            <v>DP.1011.SS10.10.02.020</v>
          </cell>
          <cell r="E13">
            <v>176562.19747759998</v>
          </cell>
          <cell r="F13">
            <v>0</v>
          </cell>
          <cell r="G13">
            <v>0</v>
          </cell>
          <cell r="I13">
            <v>0</v>
          </cell>
          <cell r="J13">
            <v>36927.579520800005</v>
          </cell>
        </row>
        <row r="14">
          <cell r="D14" t="str">
            <v>DP.1011.SS10.10.02.021</v>
          </cell>
          <cell r="E14">
            <v>112909.50320760001</v>
          </cell>
          <cell r="F14">
            <v>0</v>
          </cell>
          <cell r="G14">
            <v>0</v>
          </cell>
          <cell r="I14">
            <v>0</v>
          </cell>
          <cell r="J14">
            <v>0</v>
          </cell>
        </row>
        <row r="15">
          <cell r="D15" t="str">
            <v>DP.1011.SS10.11.02.010</v>
          </cell>
          <cell r="E15">
            <v>60445.346551199997</v>
          </cell>
          <cell r="F15">
            <v>0</v>
          </cell>
          <cell r="G15">
            <v>0</v>
          </cell>
          <cell r="I15">
            <v>0</v>
          </cell>
          <cell r="J15">
            <v>8940.4146239999991</v>
          </cell>
        </row>
        <row r="16">
          <cell r="D16" t="str">
            <v>DP.1011.SS10.11.02.011</v>
          </cell>
          <cell r="E16">
            <v>26077.537909999999</v>
          </cell>
          <cell r="F16">
            <v>0</v>
          </cell>
          <cell r="G16">
            <v>0</v>
          </cell>
          <cell r="I16">
            <v>0</v>
          </cell>
          <cell r="J16">
            <v>0</v>
          </cell>
        </row>
        <row r="17">
          <cell r="D17" t="str">
            <v>DP.1011.SS10.11.02.012</v>
          </cell>
          <cell r="E17">
            <v>30322.214195999994</v>
          </cell>
          <cell r="F17">
            <v>0</v>
          </cell>
          <cell r="G17">
            <v>0</v>
          </cell>
          <cell r="I17">
            <v>0</v>
          </cell>
          <cell r="J17">
            <v>1688.1436799999997</v>
          </cell>
        </row>
        <row r="18">
          <cell r="D18" t="str">
            <v>DP.1011.SS10.11.02.013</v>
          </cell>
          <cell r="E18">
            <v>84084.239794399982</v>
          </cell>
          <cell r="F18">
            <v>0</v>
          </cell>
          <cell r="G18">
            <v>0</v>
          </cell>
          <cell r="I18">
            <v>0</v>
          </cell>
          <cell r="J18">
            <v>23283.824335599988</v>
          </cell>
        </row>
        <row r="19">
          <cell r="D19" t="str">
            <v>DP.1011.SS10.10.02.022</v>
          </cell>
          <cell r="E19">
            <v>12702.649896800001</v>
          </cell>
          <cell r="F19">
            <v>0</v>
          </cell>
          <cell r="G19">
            <v>0</v>
          </cell>
          <cell r="I19">
            <v>0</v>
          </cell>
          <cell r="J19">
            <v>4535.5509999999995</v>
          </cell>
        </row>
        <row r="20">
          <cell r="D20" t="str">
            <v>DP.1011.SS10.10.02.023</v>
          </cell>
          <cell r="E20">
            <v>17272.516172399999</v>
          </cell>
          <cell r="F20">
            <v>0</v>
          </cell>
          <cell r="G20">
            <v>22669.097301200003</v>
          </cell>
          <cell r="I20">
            <v>0</v>
          </cell>
          <cell r="J20">
            <v>16608.938673200002</v>
          </cell>
        </row>
        <row r="21">
          <cell r="D21" t="str">
            <v>DP.1011.SS10.11.06.005</v>
          </cell>
          <cell r="E21">
            <v>19601.583971199998</v>
          </cell>
          <cell r="F21">
            <v>0</v>
          </cell>
          <cell r="G21">
            <v>0</v>
          </cell>
          <cell r="I21">
            <v>0</v>
          </cell>
          <cell r="J21">
            <v>0</v>
          </cell>
        </row>
        <row r="23">
          <cell r="D23" t="str">
            <v>DP.1011.SS10.82.04.001</v>
          </cell>
          <cell r="E23">
            <v>94913.933060000098</v>
          </cell>
          <cell r="F23">
            <v>144347.82575999998</v>
          </cell>
          <cell r="G23">
            <v>91973.293659999996</v>
          </cell>
          <cell r="I23">
            <v>0</v>
          </cell>
          <cell r="J23">
            <v>81236.347640000007</v>
          </cell>
        </row>
        <row r="24">
          <cell r="D24" t="str">
            <v>DP.1011.SS10.82.04.002</v>
          </cell>
          <cell r="E24">
            <v>65018.889930000005</v>
          </cell>
          <cell r="F24">
            <v>0</v>
          </cell>
          <cell r="G24">
            <v>62906.461009999985</v>
          </cell>
          <cell r="I24">
            <v>0</v>
          </cell>
          <cell r="J24">
            <v>51531.093700000012</v>
          </cell>
        </row>
        <row r="25">
          <cell r="D25" t="str">
            <v>DP.1011.SS10.82.04.003</v>
          </cell>
          <cell r="E25">
            <v>34765.216519999987</v>
          </cell>
          <cell r="F25">
            <v>0</v>
          </cell>
          <cell r="G25">
            <v>0</v>
          </cell>
          <cell r="I25">
            <v>0</v>
          </cell>
          <cell r="J25">
            <v>0</v>
          </cell>
        </row>
        <row r="26">
          <cell r="D26" t="str">
            <v>DP.1011.SS10.82.04.004</v>
          </cell>
          <cell r="E26">
            <v>102302.00721999997</v>
          </cell>
          <cell r="F26">
            <v>0</v>
          </cell>
          <cell r="G26">
            <v>219.01175000000001</v>
          </cell>
          <cell r="I26">
            <v>0</v>
          </cell>
          <cell r="J26">
            <v>0</v>
          </cell>
        </row>
        <row r="27">
          <cell r="D27" t="str">
            <v>DP.1011.SS10.82.04.005</v>
          </cell>
          <cell r="E27">
            <v>176073.59581999996</v>
          </cell>
          <cell r="F27">
            <v>292006.59959999996</v>
          </cell>
          <cell r="G27">
            <v>156993.62245999998</v>
          </cell>
          <cell r="I27">
            <v>0</v>
          </cell>
          <cell r="J27">
            <v>91584.028880000027</v>
          </cell>
        </row>
        <row r="28">
          <cell r="D28" t="str">
            <v>DP.1011.SS10.82.04.006</v>
          </cell>
          <cell r="E28">
            <v>22484.601859999995</v>
          </cell>
          <cell r="F28">
            <v>0</v>
          </cell>
          <cell r="G28">
            <v>9770.7994499999986</v>
          </cell>
          <cell r="I28">
            <v>0</v>
          </cell>
          <cell r="J28">
            <v>12771.485770000001</v>
          </cell>
        </row>
        <row r="29">
          <cell r="D29" t="str">
            <v>DP.1011.SS10.82.04.007</v>
          </cell>
          <cell r="E29">
            <v>21840.874340000002</v>
          </cell>
          <cell r="F29">
            <v>25.642240000000001</v>
          </cell>
          <cell r="G29">
            <v>8686.6154299999998</v>
          </cell>
          <cell r="I29">
            <v>0</v>
          </cell>
          <cell r="J29">
            <v>12.271759999999999</v>
          </cell>
        </row>
        <row r="30">
          <cell r="D30" t="str">
            <v>DP.1011.SS10.82.04.008</v>
          </cell>
          <cell r="E30">
            <v>83622.583560000014</v>
          </cell>
          <cell r="F30">
            <v>0</v>
          </cell>
          <cell r="G30">
            <v>0</v>
          </cell>
          <cell r="I30">
            <v>0</v>
          </cell>
          <cell r="J30">
            <v>0</v>
          </cell>
        </row>
        <row r="31">
          <cell r="D31" t="str">
            <v>DP.1011.SS10.84.10.001</v>
          </cell>
          <cell r="E31">
            <v>23092.964399999997</v>
          </cell>
          <cell r="F31">
            <v>0</v>
          </cell>
          <cell r="G31">
            <v>689.25759000000005</v>
          </cell>
          <cell r="I31">
            <v>0</v>
          </cell>
          <cell r="J31">
            <v>11147.94686</v>
          </cell>
        </row>
        <row r="32">
          <cell r="D32" t="str">
            <v>DP.1011.SS10.84.10.002</v>
          </cell>
          <cell r="E32">
            <v>9524.3864400000002</v>
          </cell>
          <cell r="F32">
            <v>0</v>
          </cell>
          <cell r="G32">
            <v>0</v>
          </cell>
          <cell r="I32">
            <v>0</v>
          </cell>
          <cell r="J32">
            <v>0</v>
          </cell>
        </row>
        <row r="33">
          <cell r="D33" t="str">
            <v>DP.1011.SS10.84.10.003</v>
          </cell>
          <cell r="E33">
            <v>122218.23753000001</v>
          </cell>
          <cell r="F33">
            <v>0</v>
          </cell>
          <cell r="G33">
            <v>0</v>
          </cell>
          <cell r="I33">
            <v>0</v>
          </cell>
          <cell r="J33">
            <v>0</v>
          </cell>
        </row>
        <row r="34">
          <cell r="D34" t="str">
            <v>DP.1011.SS10.82.04.009</v>
          </cell>
          <cell r="E34">
            <v>33191.251709999997</v>
          </cell>
          <cell r="F34">
            <v>24.543519999999997</v>
          </cell>
          <cell r="G34">
            <v>12396.422140000001</v>
          </cell>
          <cell r="I34">
            <v>0</v>
          </cell>
          <cell r="J34">
            <v>18989.75923</v>
          </cell>
        </row>
        <row r="35">
          <cell r="D35" t="str">
            <v>DP.1011.SS10.82.04.010</v>
          </cell>
          <cell r="E35">
            <v>21395.971969999999</v>
          </cell>
          <cell r="F35">
            <v>0</v>
          </cell>
          <cell r="G35">
            <v>14282.117239999998</v>
          </cell>
          <cell r="I35">
            <v>0</v>
          </cell>
          <cell r="J35">
            <v>66.126429999999999</v>
          </cell>
        </row>
        <row r="36">
          <cell r="D36" t="str">
            <v>DP.1011.SS10.82.04.011</v>
          </cell>
          <cell r="E36">
            <v>31050.923169999998</v>
          </cell>
          <cell r="F36">
            <v>0</v>
          </cell>
          <cell r="G36">
            <v>0</v>
          </cell>
          <cell r="I36">
            <v>0</v>
          </cell>
          <cell r="J36">
            <v>0</v>
          </cell>
        </row>
        <row r="37">
          <cell r="D37" t="str">
            <v>DP.1011.SS10.82.04.012</v>
          </cell>
          <cell r="E37">
            <v>88793.499619999988</v>
          </cell>
          <cell r="F37">
            <v>0</v>
          </cell>
          <cell r="G37">
            <v>0</v>
          </cell>
          <cell r="I37">
            <v>0</v>
          </cell>
          <cell r="J37">
            <v>0</v>
          </cell>
        </row>
        <row r="38">
          <cell r="D38" t="str">
            <v>DP.1011.SS10.12.02.007</v>
          </cell>
          <cell r="E38">
            <v>44368.788720000004</v>
          </cell>
          <cell r="F38">
            <v>0</v>
          </cell>
          <cell r="G38">
            <v>0</v>
          </cell>
          <cell r="I38">
            <v>0</v>
          </cell>
          <cell r="J38">
            <v>6637.9749499999998</v>
          </cell>
        </row>
        <row r="40">
          <cell r="E40">
            <v>1634097.1343632003</v>
          </cell>
          <cell r="F40">
            <v>436404.61111999996</v>
          </cell>
          <cell r="G40">
            <v>439863.66391119995</v>
          </cell>
          <cell r="H40">
            <v>0</v>
          </cell>
          <cell r="I40">
            <v>0</v>
          </cell>
          <cell r="J40">
            <v>377014.54833360016</v>
          </cell>
        </row>
        <row r="42">
          <cell r="E42">
            <v>1634097.1343632003</v>
          </cell>
          <cell r="I42">
            <v>0</v>
          </cell>
          <cell r="J42">
            <v>377014.54833360016</v>
          </cell>
        </row>
      </sheetData>
      <sheetData sheetId="14">
        <row r="5">
          <cell r="D5" t="str">
            <v>WBS Line</v>
          </cell>
          <cell r="E5" t="str">
            <v>PRISM</v>
          </cell>
          <cell r="K5" t="str">
            <v>Total PRISM amounts</v>
          </cell>
        </row>
        <row r="6">
          <cell r="E6" t="str">
            <v>ECHO</v>
          </cell>
          <cell r="F6" t="str">
            <v>CERF</v>
          </cell>
          <cell r="G6" t="str">
            <v>CHF</v>
          </cell>
          <cell r="H6" t="str">
            <v>CIDA</v>
          </cell>
          <cell r="I6" t="str">
            <v>Japan</v>
          </cell>
          <cell r="J6" t="str">
            <v>RRF</v>
          </cell>
        </row>
        <row r="7">
          <cell r="K7">
            <v>0</v>
          </cell>
        </row>
        <row r="9">
          <cell r="E9">
            <v>0</v>
          </cell>
        </row>
        <row r="11">
          <cell r="D11" t="str">
            <v>DP.1011.SS10.10.02.024</v>
          </cell>
          <cell r="E11">
            <v>111260.2787344</v>
          </cell>
          <cell r="F11">
            <v>0</v>
          </cell>
          <cell r="G11">
            <v>0</v>
          </cell>
          <cell r="H11">
            <v>0</v>
          </cell>
          <cell r="I11">
            <v>0</v>
          </cell>
          <cell r="J11">
            <v>0</v>
          </cell>
          <cell r="K11">
            <v>111260.2787344</v>
          </cell>
        </row>
        <row r="12">
          <cell r="D12" t="str">
            <v>DP.1011.SS10.11.02.014</v>
          </cell>
          <cell r="E12">
            <v>8501.2342300000018</v>
          </cell>
          <cell r="F12">
            <v>0</v>
          </cell>
          <cell r="G12">
            <v>0</v>
          </cell>
          <cell r="H12">
            <v>0</v>
          </cell>
          <cell r="I12">
            <v>0</v>
          </cell>
          <cell r="J12">
            <v>0</v>
          </cell>
          <cell r="K12">
            <v>8501.2342300000018</v>
          </cell>
        </row>
        <row r="13">
          <cell r="D13" t="str">
            <v>DP.1011.SS10.11.02.015</v>
          </cell>
          <cell r="E13">
            <v>168121.84675000003</v>
          </cell>
          <cell r="F13">
            <v>0</v>
          </cell>
          <cell r="G13">
            <v>0</v>
          </cell>
          <cell r="H13">
            <v>0</v>
          </cell>
          <cell r="I13">
            <v>0</v>
          </cell>
          <cell r="J13">
            <v>0</v>
          </cell>
          <cell r="K13">
            <v>168121.84675000003</v>
          </cell>
        </row>
        <row r="14">
          <cell r="D14" t="str">
            <v>DP.1011.SS10.11.06.006</v>
          </cell>
          <cell r="E14">
            <v>16307.08102</v>
          </cell>
          <cell r="F14">
            <v>0</v>
          </cell>
          <cell r="G14">
            <v>0</v>
          </cell>
          <cell r="H14">
            <v>0</v>
          </cell>
          <cell r="I14">
            <v>0</v>
          </cell>
          <cell r="J14">
            <v>0</v>
          </cell>
          <cell r="K14">
            <v>16307.08102</v>
          </cell>
        </row>
        <row r="15">
          <cell r="D15" t="str">
            <v>DP.1011.SS10.10.02.025</v>
          </cell>
          <cell r="E15">
            <v>11529.934156400002</v>
          </cell>
          <cell r="F15">
            <v>0</v>
          </cell>
          <cell r="G15">
            <v>0</v>
          </cell>
          <cell r="H15">
            <v>0</v>
          </cell>
          <cell r="I15">
            <v>0</v>
          </cell>
          <cell r="J15">
            <v>0</v>
          </cell>
          <cell r="K15">
            <v>11529.934156400002</v>
          </cell>
        </row>
        <row r="17">
          <cell r="D17" t="str">
            <v>DP.1011.SS10.82.10.001</v>
          </cell>
          <cell r="E17">
            <v>189670.19999999998</v>
          </cell>
          <cell r="F17">
            <v>0</v>
          </cell>
          <cell r="G17">
            <v>0</v>
          </cell>
          <cell r="H17">
            <v>0</v>
          </cell>
          <cell r="I17">
            <v>0</v>
          </cell>
          <cell r="J17">
            <v>0</v>
          </cell>
          <cell r="K17">
            <v>189670.19999999998</v>
          </cell>
        </row>
        <row r="18">
          <cell r="D18" t="str">
            <v>DP.1011.SS10.82.10.002</v>
          </cell>
          <cell r="E18">
            <v>39.050730000000001</v>
          </cell>
          <cell r="F18">
            <v>0</v>
          </cell>
          <cell r="G18">
            <v>0</v>
          </cell>
          <cell r="H18">
            <v>0</v>
          </cell>
          <cell r="I18">
            <v>0</v>
          </cell>
          <cell r="J18">
            <v>0</v>
          </cell>
          <cell r="K18">
            <v>39.050730000000001</v>
          </cell>
        </row>
        <row r="19">
          <cell r="D19" t="str">
            <v>DP.1011.SS10.82.10.003</v>
          </cell>
          <cell r="E19">
            <v>94510</v>
          </cell>
          <cell r="F19">
            <v>0</v>
          </cell>
          <cell r="G19">
            <v>0</v>
          </cell>
          <cell r="H19">
            <v>0</v>
          </cell>
          <cell r="I19">
            <v>0</v>
          </cell>
          <cell r="J19">
            <v>0</v>
          </cell>
          <cell r="K19">
            <v>94510</v>
          </cell>
        </row>
        <row r="20">
          <cell r="D20" t="str">
            <v>DP.1011.SS10.82.10.004</v>
          </cell>
          <cell r="E20">
            <v>79970</v>
          </cell>
          <cell r="F20">
            <v>0</v>
          </cell>
          <cell r="G20">
            <v>0</v>
          </cell>
          <cell r="H20">
            <v>0</v>
          </cell>
          <cell r="I20">
            <v>0</v>
          </cell>
          <cell r="J20">
            <v>0</v>
          </cell>
          <cell r="K20">
            <v>79970</v>
          </cell>
        </row>
        <row r="21">
          <cell r="D21" t="str">
            <v>DP.1011.SS10.82.10.005</v>
          </cell>
          <cell r="E21">
            <v>26899</v>
          </cell>
          <cell r="F21">
            <v>0</v>
          </cell>
          <cell r="G21">
            <v>0</v>
          </cell>
          <cell r="H21">
            <v>0</v>
          </cell>
          <cell r="I21">
            <v>0</v>
          </cell>
          <cell r="J21">
            <v>0</v>
          </cell>
          <cell r="K21">
            <v>26899</v>
          </cell>
        </row>
        <row r="22">
          <cell r="D22" t="str">
            <v>DP.1011.SS10.82.10.006</v>
          </cell>
          <cell r="E22">
            <v>175515.84</v>
          </cell>
          <cell r="F22">
            <v>0</v>
          </cell>
          <cell r="G22">
            <v>0</v>
          </cell>
          <cell r="H22">
            <v>0</v>
          </cell>
          <cell r="I22">
            <v>0</v>
          </cell>
          <cell r="J22">
            <v>0</v>
          </cell>
          <cell r="K22">
            <v>175515.84</v>
          </cell>
        </row>
        <row r="23">
          <cell r="D23" t="str">
            <v>DP.1011.SS10.82.10.007</v>
          </cell>
          <cell r="E23">
            <v>285292.84000000003</v>
          </cell>
          <cell r="F23">
            <v>0</v>
          </cell>
          <cell r="G23">
            <v>0</v>
          </cell>
          <cell r="H23">
            <v>0</v>
          </cell>
          <cell r="I23">
            <v>0</v>
          </cell>
          <cell r="J23">
            <v>0</v>
          </cell>
          <cell r="K23">
            <v>285292.84000000003</v>
          </cell>
        </row>
        <row r="24">
          <cell r="D24" t="str">
            <v>DP.1011.SS10.82.10.008</v>
          </cell>
          <cell r="E24">
            <v>32951.16588</v>
          </cell>
          <cell r="F24">
            <v>0</v>
          </cell>
          <cell r="G24">
            <v>0</v>
          </cell>
          <cell r="H24">
            <v>0</v>
          </cell>
          <cell r="I24">
            <v>0</v>
          </cell>
          <cell r="J24">
            <v>0</v>
          </cell>
          <cell r="K24">
            <v>32951.16588</v>
          </cell>
        </row>
        <row r="25">
          <cell r="D25" t="str">
            <v>DP.1011.SS10.82.10.009</v>
          </cell>
          <cell r="E25">
            <v>138130</v>
          </cell>
          <cell r="F25">
            <v>0</v>
          </cell>
          <cell r="G25">
            <v>0</v>
          </cell>
          <cell r="H25">
            <v>0</v>
          </cell>
          <cell r="I25">
            <v>0</v>
          </cell>
          <cell r="J25">
            <v>0</v>
          </cell>
          <cell r="K25">
            <v>138130</v>
          </cell>
        </row>
        <row r="26">
          <cell r="D26" t="str">
            <v>DP.1011.SS10.82.10.010</v>
          </cell>
          <cell r="E26">
            <v>6179.5</v>
          </cell>
          <cell r="F26">
            <v>0</v>
          </cell>
          <cell r="G26">
            <v>0</v>
          </cell>
          <cell r="H26">
            <v>0</v>
          </cell>
          <cell r="I26">
            <v>0</v>
          </cell>
          <cell r="J26">
            <v>0</v>
          </cell>
          <cell r="K26">
            <v>6179.5</v>
          </cell>
        </row>
        <row r="27">
          <cell r="D27" t="str">
            <v>DP.1011.SS10.82.10.011</v>
          </cell>
          <cell r="E27">
            <v>0</v>
          </cell>
          <cell r="F27">
            <v>0</v>
          </cell>
          <cell r="G27">
            <v>0</v>
          </cell>
          <cell r="H27">
            <v>0</v>
          </cell>
          <cell r="I27">
            <v>0</v>
          </cell>
          <cell r="J27">
            <v>0</v>
          </cell>
          <cell r="K27">
            <v>0</v>
          </cell>
        </row>
        <row r="28">
          <cell r="D28" t="str">
            <v>DP.1011.SS10.82.10.012</v>
          </cell>
          <cell r="E28">
            <v>370681.402</v>
          </cell>
          <cell r="F28">
            <v>0</v>
          </cell>
          <cell r="G28">
            <v>0</v>
          </cell>
          <cell r="H28">
            <v>0</v>
          </cell>
          <cell r="I28">
            <v>0</v>
          </cell>
          <cell r="J28">
            <v>0</v>
          </cell>
          <cell r="K28">
            <v>370681.402</v>
          </cell>
        </row>
        <row r="29">
          <cell r="D29" t="str">
            <v>DP.1011.SS10.82.10.013</v>
          </cell>
          <cell r="E29">
            <v>65235.450439999993</v>
          </cell>
          <cell r="F29">
            <v>0</v>
          </cell>
          <cell r="G29">
            <v>0</v>
          </cell>
          <cell r="H29">
            <v>0</v>
          </cell>
          <cell r="I29">
            <v>0</v>
          </cell>
          <cell r="J29">
            <v>0</v>
          </cell>
          <cell r="K29">
            <v>65235.450439999993</v>
          </cell>
        </row>
        <row r="30">
          <cell r="D30" t="str">
            <v>DP.1011.SS10.12.02.008</v>
          </cell>
          <cell r="E30">
            <v>29518.917029999997</v>
          </cell>
          <cell r="F30">
            <v>0</v>
          </cell>
          <cell r="G30">
            <v>0</v>
          </cell>
          <cell r="H30">
            <v>0</v>
          </cell>
          <cell r="I30">
            <v>0</v>
          </cell>
          <cell r="J30">
            <v>0</v>
          </cell>
          <cell r="K30">
            <v>29518.917029999997</v>
          </cell>
        </row>
        <row r="31">
          <cell r="D31" t="str">
            <v>DP.1011.SS10.82.10.014</v>
          </cell>
          <cell r="E31">
            <v>308597.92323000001</v>
          </cell>
          <cell r="F31">
            <v>0</v>
          </cell>
          <cell r="G31">
            <v>0</v>
          </cell>
          <cell r="H31">
            <v>0</v>
          </cell>
          <cell r="I31">
            <v>0</v>
          </cell>
          <cell r="J31">
            <v>0</v>
          </cell>
          <cell r="K31">
            <v>308597.92323000001</v>
          </cell>
        </row>
        <row r="33">
          <cell r="E33">
            <v>2118911.6642008</v>
          </cell>
          <cell r="F33">
            <v>0</v>
          </cell>
          <cell r="G33">
            <v>0</v>
          </cell>
          <cell r="H33">
            <v>0</v>
          </cell>
          <cell r="I33">
            <v>0</v>
          </cell>
          <cell r="J33">
            <v>0</v>
          </cell>
          <cell r="K33">
            <v>2118911.6642008</v>
          </cell>
        </row>
        <row r="35">
          <cell r="E35">
            <v>2118911.6642008</v>
          </cell>
          <cell r="I35">
            <v>0</v>
          </cell>
          <cell r="J35">
            <v>0</v>
          </cell>
          <cell r="K35">
            <v>2118911.6642008</v>
          </cell>
        </row>
      </sheetData>
      <sheetData sheetId="15">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DP.1011.SS10.10.02.028</v>
          </cell>
          <cell r="E11">
            <v>33287.647320000004</v>
          </cell>
          <cell r="F11">
            <v>0</v>
          </cell>
          <cell r="G11">
            <v>0</v>
          </cell>
          <cell r="H11">
            <v>0</v>
          </cell>
          <cell r="I11">
            <v>0</v>
          </cell>
          <cell r="J11">
            <v>0</v>
          </cell>
        </row>
        <row r="12">
          <cell r="D12" t="str">
            <v>DP.1011.SS10.10.02.027</v>
          </cell>
          <cell r="E12">
            <v>30384.992499999997</v>
          </cell>
          <cell r="F12">
            <v>0</v>
          </cell>
          <cell r="G12">
            <v>0</v>
          </cell>
          <cell r="H12">
            <v>0</v>
          </cell>
          <cell r="I12">
            <v>0</v>
          </cell>
          <cell r="J12">
            <v>0</v>
          </cell>
        </row>
        <row r="13">
          <cell r="D13" t="str">
            <v>DP.1011.SS10.10.02.026</v>
          </cell>
          <cell r="E13">
            <v>26767.763381599994</v>
          </cell>
          <cell r="F13">
            <v>0</v>
          </cell>
          <cell r="G13">
            <v>0</v>
          </cell>
          <cell r="H13">
            <v>0</v>
          </cell>
          <cell r="I13">
            <v>0</v>
          </cell>
          <cell r="J13">
            <v>0</v>
          </cell>
        </row>
        <row r="14">
          <cell r="D14" t="str">
            <v>DP.1011.SS10.11.02.017</v>
          </cell>
          <cell r="E14">
            <v>4601.1780399999998</v>
          </cell>
          <cell r="F14">
            <v>0</v>
          </cell>
          <cell r="G14">
            <v>0</v>
          </cell>
          <cell r="H14">
            <v>0</v>
          </cell>
          <cell r="I14">
            <v>0</v>
          </cell>
          <cell r="J14">
            <v>0</v>
          </cell>
        </row>
        <row r="15">
          <cell r="D15" t="str">
            <v>DP.1011.SS10.11.02.016</v>
          </cell>
          <cell r="E15">
            <v>2356.5637896000003</v>
          </cell>
          <cell r="F15">
            <v>0</v>
          </cell>
          <cell r="G15">
            <v>0</v>
          </cell>
          <cell r="H15">
            <v>0</v>
          </cell>
          <cell r="I15">
            <v>0</v>
          </cell>
          <cell r="J15">
            <v>0</v>
          </cell>
        </row>
        <row r="17">
          <cell r="D17" t="str">
            <v>DP.1011.SS10.82.10.015</v>
          </cell>
          <cell r="E17">
            <v>505759.19</v>
          </cell>
          <cell r="F17">
            <v>0</v>
          </cell>
          <cell r="G17">
            <v>0</v>
          </cell>
          <cell r="H17">
            <v>0</v>
          </cell>
          <cell r="I17">
            <v>0</v>
          </cell>
          <cell r="J17">
            <v>0</v>
          </cell>
        </row>
        <row r="18">
          <cell r="D18" t="str">
            <v>DP.1011.SS10.82.10.016</v>
          </cell>
          <cell r="E18">
            <v>735540</v>
          </cell>
          <cell r="F18">
            <v>0</v>
          </cell>
          <cell r="G18">
            <v>0</v>
          </cell>
          <cell r="H18">
            <v>0</v>
          </cell>
          <cell r="I18">
            <v>0</v>
          </cell>
          <cell r="J18">
            <v>0</v>
          </cell>
        </row>
        <row r="19">
          <cell r="D19" t="str">
            <v>DP.1011.SS10.82.10.017</v>
          </cell>
          <cell r="E19">
            <v>519400.27539999998</v>
          </cell>
          <cell r="F19">
            <v>0</v>
          </cell>
          <cell r="G19">
            <v>0</v>
          </cell>
          <cell r="H19">
            <v>0</v>
          </cell>
          <cell r="I19">
            <v>0</v>
          </cell>
          <cell r="J19">
            <v>0</v>
          </cell>
        </row>
        <row r="20">
          <cell r="D20" t="str">
            <v>DP.1011.SS10.82.10.018</v>
          </cell>
          <cell r="E20">
            <v>105840</v>
          </cell>
          <cell r="F20">
            <v>0</v>
          </cell>
          <cell r="G20">
            <v>0</v>
          </cell>
          <cell r="H20">
            <v>0</v>
          </cell>
          <cell r="I20">
            <v>0</v>
          </cell>
          <cell r="J20">
            <v>0</v>
          </cell>
        </row>
        <row r="21">
          <cell r="D21" t="str">
            <v>DP.1011.SS10.82.10.019</v>
          </cell>
          <cell r="E21">
            <v>201096</v>
          </cell>
          <cell r="F21">
            <v>0</v>
          </cell>
          <cell r="G21">
            <v>0</v>
          </cell>
          <cell r="H21">
            <v>0</v>
          </cell>
          <cell r="I21">
            <v>0</v>
          </cell>
          <cell r="J21">
            <v>0</v>
          </cell>
        </row>
        <row r="22">
          <cell r="D22" t="str">
            <v>DP.1011.SS10.82.10.020</v>
          </cell>
          <cell r="E22">
            <v>339570</v>
          </cell>
          <cell r="F22">
            <v>0</v>
          </cell>
          <cell r="G22">
            <v>0</v>
          </cell>
          <cell r="H22">
            <v>0</v>
          </cell>
          <cell r="I22">
            <v>0</v>
          </cell>
          <cell r="J22">
            <v>0</v>
          </cell>
        </row>
        <row r="23">
          <cell r="D23" t="str">
            <v>DP.1011.SS10.82.10.021</v>
          </cell>
          <cell r="E23">
            <v>257721.89999999997</v>
          </cell>
          <cell r="F23">
            <v>0</v>
          </cell>
          <cell r="G23">
            <v>0</v>
          </cell>
          <cell r="H23">
            <v>0</v>
          </cell>
          <cell r="I23">
            <v>0</v>
          </cell>
          <cell r="J23">
            <v>0</v>
          </cell>
        </row>
        <row r="24">
          <cell r="D24" t="str">
            <v>DP.1011.SS10.82.10.022</v>
          </cell>
          <cell r="E24">
            <v>53751</v>
          </cell>
          <cell r="F24">
            <v>0</v>
          </cell>
          <cell r="G24">
            <v>0</v>
          </cell>
          <cell r="H24">
            <v>0</v>
          </cell>
          <cell r="I24">
            <v>0</v>
          </cell>
          <cell r="J24">
            <v>0</v>
          </cell>
        </row>
        <row r="25">
          <cell r="D25" t="str">
            <v>DP.1011.SS10.82.10.023</v>
          </cell>
          <cell r="E25">
            <v>40841.641600000003</v>
          </cell>
          <cell r="F25">
            <v>0</v>
          </cell>
          <cell r="G25">
            <v>0</v>
          </cell>
          <cell r="H25">
            <v>0</v>
          </cell>
          <cell r="I25">
            <v>0</v>
          </cell>
          <cell r="J25">
            <v>0</v>
          </cell>
        </row>
        <row r="26">
          <cell r="D26" t="str">
            <v>DP.1011.SS10.82.10.024</v>
          </cell>
          <cell r="E26">
            <v>82258.335170000006</v>
          </cell>
          <cell r="F26">
            <v>0</v>
          </cell>
          <cell r="G26">
            <v>0</v>
          </cell>
          <cell r="H26">
            <v>0</v>
          </cell>
          <cell r="I26">
            <v>0</v>
          </cell>
          <cell r="J26">
            <v>0</v>
          </cell>
        </row>
        <row r="27">
          <cell r="D27" t="str">
            <v>DP.1011.SS10.82.10.025</v>
          </cell>
          <cell r="E27">
            <v>356.4</v>
          </cell>
          <cell r="F27">
            <v>0</v>
          </cell>
          <cell r="G27">
            <v>0</v>
          </cell>
          <cell r="H27">
            <v>0</v>
          </cell>
          <cell r="I27">
            <v>0</v>
          </cell>
          <cell r="J27">
            <v>0</v>
          </cell>
        </row>
        <row r="29">
          <cell r="E29">
            <v>2939532.8872011998</v>
          </cell>
          <cell r="F29">
            <v>0</v>
          </cell>
          <cell r="G29">
            <v>0</v>
          </cell>
          <cell r="H29">
            <v>0</v>
          </cell>
          <cell r="I29">
            <v>0</v>
          </cell>
          <cell r="J29">
            <v>0</v>
          </cell>
        </row>
        <row r="31">
          <cell r="E31">
            <v>2939532.8872011998</v>
          </cell>
          <cell r="I31">
            <v>0</v>
          </cell>
          <cell r="J31">
            <v>0</v>
          </cell>
        </row>
      </sheetData>
      <sheetData sheetId="16"/>
      <sheetData sheetId="17"/>
      <sheetData sheetId="18"/>
      <sheetData sheetId="19"/>
      <sheetData sheetId="20">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DP.1011.SS10.10.04.001</v>
          </cell>
          <cell r="E11">
            <v>70322.607023200006</v>
          </cell>
          <cell r="F11">
            <v>19267.718797999994</v>
          </cell>
          <cell r="G11">
            <v>30393.211588400005</v>
          </cell>
          <cell r="H11">
            <v>0</v>
          </cell>
          <cell r="I11">
            <v>0</v>
          </cell>
          <cell r="J11">
            <v>55729.907205999996</v>
          </cell>
        </row>
        <row r="12">
          <cell r="D12" t="str">
            <v>DP.1011.SS10.10.04.005</v>
          </cell>
          <cell r="E12">
            <v>84117.772652</v>
          </cell>
          <cell r="F12">
            <v>0</v>
          </cell>
          <cell r="G12">
            <v>4536.7631928000001</v>
          </cell>
          <cell r="H12">
            <v>0</v>
          </cell>
          <cell r="I12">
            <v>0</v>
          </cell>
          <cell r="J12">
            <v>2877.3899000000001</v>
          </cell>
        </row>
        <row r="13">
          <cell r="D13" t="str">
            <v>DP.1011.SS10.10.04.002</v>
          </cell>
          <cell r="E13">
            <v>26059.752095600004</v>
          </cell>
          <cell r="F13">
            <v>18947.872544400001</v>
          </cell>
          <cell r="G13">
            <v>0</v>
          </cell>
          <cell r="H13">
            <v>0</v>
          </cell>
          <cell r="I13">
            <v>0</v>
          </cell>
          <cell r="J13">
            <v>0</v>
          </cell>
        </row>
        <row r="14">
          <cell r="D14" t="str">
            <v>DP.1011.SS10.10.02.029</v>
          </cell>
          <cell r="E14">
            <v>8458.0933011999987</v>
          </cell>
          <cell r="F14">
            <v>0</v>
          </cell>
          <cell r="G14">
            <v>0</v>
          </cell>
          <cell r="H14">
            <v>0</v>
          </cell>
          <cell r="I14">
            <v>0</v>
          </cell>
          <cell r="J14">
            <v>0</v>
          </cell>
        </row>
        <row r="15">
          <cell r="D15" t="str">
            <v>DP.1011.SS10.10.03.001</v>
          </cell>
          <cell r="E15">
            <v>67838.298307600009</v>
          </cell>
          <cell r="F15">
            <v>0</v>
          </cell>
          <cell r="G15">
            <v>5858.9565407999999</v>
          </cell>
          <cell r="H15">
            <v>0</v>
          </cell>
          <cell r="I15">
            <v>0</v>
          </cell>
          <cell r="J15">
            <v>17481.591406800002</v>
          </cell>
        </row>
        <row r="16">
          <cell r="D16" t="str">
            <v>DP.1011.SS10.10.02.001</v>
          </cell>
          <cell r="E16">
            <v>57186.116593999999</v>
          </cell>
          <cell r="F16">
            <v>29792.117854800003</v>
          </cell>
          <cell r="G16">
            <v>0</v>
          </cell>
          <cell r="H16">
            <v>0</v>
          </cell>
          <cell r="I16">
            <v>0</v>
          </cell>
          <cell r="J16">
            <v>72100.074555600004</v>
          </cell>
        </row>
        <row r="17">
          <cell r="D17" t="str">
            <v>DP.1011.SS10.10.04.003</v>
          </cell>
          <cell r="E17">
            <v>33297.223668400009</v>
          </cell>
          <cell r="F17">
            <v>2085.2946899999997</v>
          </cell>
          <cell r="G17">
            <v>14867.546068799998</v>
          </cell>
          <cell r="H17">
            <v>0</v>
          </cell>
          <cell r="I17">
            <v>0</v>
          </cell>
          <cell r="J17">
            <v>27002.3141928</v>
          </cell>
        </row>
        <row r="18">
          <cell r="D18" t="str">
            <v>DP.1011.SS10.10.01.001</v>
          </cell>
          <cell r="E18">
            <v>67685.276647999999</v>
          </cell>
          <cell r="F18">
            <v>0</v>
          </cell>
          <cell r="G18">
            <v>0</v>
          </cell>
          <cell r="H18">
            <v>0</v>
          </cell>
          <cell r="I18">
            <v>0</v>
          </cell>
          <cell r="J18">
            <v>26560.989201600001</v>
          </cell>
        </row>
        <row r="19">
          <cell r="D19" t="str">
            <v>DP.1011.SS10.11.04.001</v>
          </cell>
          <cell r="E19">
            <v>7131.4111436000003</v>
          </cell>
          <cell r="F19">
            <v>0</v>
          </cell>
          <cell r="G19">
            <v>30890.900805600006</v>
          </cell>
          <cell r="H19">
            <v>0</v>
          </cell>
          <cell r="I19">
            <v>0</v>
          </cell>
          <cell r="J19">
            <v>60604.984594799986</v>
          </cell>
        </row>
        <row r="20">
          <cell r="D20" t="str">
            <v>DP.1011.SS10.11.04.002</v>
          </cell>
          <cell r="E20">
            <v>8916.022228400001</v>
          </cell>
          <cell r="F20">
            <v>0</v>
          </cell>
          <cell r="G20">
            <v>5950.3301607999992</v>
          </cell>
          <cell r="H20">
            <v>0</v>
          </cell>
          <cell r="I20">
            <v>0</v>
          </cell>
          <cell r="J20">
            <v>5865.5213208000005</v>
          </cell>
        </row>
        <row r="21">
          <cell r="D21" t="str">
            <v>DP.1011.SS10.11.03.001</v>
          </cell>
          <cell r="E21">
            <v>12952.578005599999</v>
          </cell>
          <cell r="F21">
            <v>0</v>
          </cell>
          <cell r="G21">
            <v>16423.534397200001</v>
          </cell>
          <cell r="H21">
            <v>0</v>
          </cell>
          <cell r="I21">
            <v>0</v>
          </cell>
          <cell r="J21">
            <v>34333.365288399997</v>
          </cell>
        </row>
        <row r="22">
          <cell r="D22" t="str">
            <v>DP.1011.SS10.11.06.001</v>
          </cell>
          <cell r="E22">
            <v>37481.168314000024</v>
          </cell>
          <cell r="F22">
            <v>0</v>
          </cell>
          <cell r="G22">
            <v>0</v>
          </cell>
          <cell r="H22">
            <v>0</v>
          </cell>
          <cell r="I22">
            <v>0</v>
          </cell>
          <cell r="J22">
            <v>0</v>
          </cell>
        </row>
        <row r="23">
          <cell r="D23" t="str">
            <v>DP.1011.SS10.11.06.002</v>
          </cell>
          <cell r="E23">
            <v>24604.12299679999</v>
          </cell>
          <cell r="F23">
            <v>0</v>
          </cell>
          <cell r="G23">
            <v>0</v>
          </cell>
          <cell r="H23">
            <v>0</v>
          </cell>
          <cell r="I23">
            <v>0</v>
          </cell>
          <cell r="J23">
            <v>0</v>
          </cell>
        </row>
        <row r="24">
          <cell r="D24" t="str">
            <v>DP.1011.SS10.10.06.001</v>
          </cell>
          <cell r="E24">
            <v>18438.32</v>
          </cell>
          <cell r="F24">
            <v>0</v>
          </cell>
          <cell r="G24">
            <v>0</v>
          </cell>
          <cell r="H24">
            <v>0</v>
          </cell>
          <cell r="I24">
            <v>0</v>
          </cell>
          <cell r="J24">
            <v>0</v>
          </cell>
        </row>
        <row r="26">
          <cell r="D26" t="str">
            <v>DP.1011.SS10.12.01.001</v>
          </cell>
          <cell r="E26">
            <v>59899.733319999999</v>
          </cell>
          <cell r="F26">
            <v>0</v>
          </cell>
          <cell r="G26">
            <v>0</v>
          </cell>
          <cell r="H26">
            <v>0</v>
          </cell>
          <cell r="I26">
            <v>0</v>
          </cell>
          <cell r="J26">
            <v>1647</v>
          </cell>
        </row>
        <row r="27">
          <cell r="D27" t="str">
            <v>DP.1011.SS10.12.08.001</v>
          </cell>
          <cell r="E27">
            <v>34409.661450000007</v>
          </cell>
          <cell r="F27">
            <v>0</v>
          </cell>
          <cell r="G27">
            <v>0</v>
          </cell>
          <cell r="H27">
            <v>0</v>
          </cell>
          <cell r="I27">
            <v>0</v>
          </cell>
          <cell r="J27">
            <v>89975.828940000007</v>
          </cell>
        </row>
        <row r="28">
          <cell r="D28" t="str">
            <v>DP.1011.SS10.12.03.001</v>
          </cell>
          <cell r="E28">
            <v>27532.339319999988</v>
          </cell>
          <cell r="F28">
            <v>0</v>
          </cell>
          <cell r="G28">
            <v>50527.492859999984</v>
          </cell>
          <cell r="H28">
            <v>0</v>
          </cell>
          <cell r="I28">
            <v>0</v>
          </cell>
          <cell r="J28">
            <v>139002.7276899998</v>
          </cell>
        </row>
        <row r="29">
          <cell r="D29" t="str">
            <v>DP.1011.SS10.12.01.002</v>
          </cell>
          <cell r="E29">
            <v>50584.763989999999</v>
          </cell>
          <cell r="F29">
            <v>0</v>
          </cell>
          <cell r="G29">
            <v>0</v>
          </cell>
          <cell r="H29">
            <v>0</v>
          </cell>
          <cell r="I29">
            <v>0</v>
          </cell>
          <cell r="J29">
            <v>0</v>
          </cell>
        </row>
        <row r="30">
          <cell r="D30" t="str">
            <v>DP.1011.SS10.12.01.003</v>
          </cell>
          <cell r="E30">
            <v>35299.710929999994</v>
          </cell>
          <cell r="F30">
            <v>0</v>
          </cell>
          <cell r="G30">
            <v>0</v>
          </cell>
          <cell r="H30">
            <v>0</v>
          </cell>
          <cell r="I30">
            <v>0</v>
          </cell>
          <cell r="J30">
            <v>0</v>
          </cell>
        </row>
        <row r="31">
          <cell r="D31" t="str">
            <v>DP.1011.SS10.12.04.001</v>
          </cell>
          <cell r="E31">
            <v>53430.149319999997</v>
          </cell>
          <cell r="F31">
            <v>0</v>
          </cell>
          <cell r="G31">
            <v>260617.71615000005</v>
          </cell>
          <cell r="H31">
            <v>0</v>
          </cell>
          <cell r="I31">
            <v>0</v>
          </cell>
          <cell r="J31">
            <v>0</v>
          </cell>
        </row>
        <row r="32">
          <cell r="D32" t="str">
            <v>DP.1011.SS10.12.01.004</v>
          </cell>
          <cell r="E32">
            <v>50986.136530000003</v>
          </cell>
          <cell r="F32">
            <v>0</v>
          </cell>
          <cell r="G32">
            <v>0</v>
          </cell>
          <cell r="H32">
            <v>0</v>
          </cell>
          <cell r="I32">
            <v>0</v>
          </cell>
          <cell r="J32">
            <v>0</v>
          </cell>
        </row>
        <row r="33">
          <cell r="D33" t="str">
            <v>DP.1011.SS10.12.09.001</v>
          </cell>
          <cell r="E33">
            <v>27085.402289999984</v>
          </cell>
          <cell r="F33">
            <v>0</v>
          </cell>
          <cell r="G33">
            <v>75036.660579999996</v>
          </cell>
          <cell r="H33">
            <v>0</v>
          </cell>
          <cell r="I33">
            <v>0</v>
          </cell>
          <cell r="J33">
            <v>17366.605150000007</v>
          </cell>
        </row>
        <row r="34">
          <cell r="D34" t="str">
            <v>DP.1011.SS10.12.10.001</v>
          </cell>
          <cell r="E34">
            <v>1567.2549300000001</v>
          </cell>
          <cell r="F34">
            <v>0</v>
          </cell>
          <cell r="G34">
            <v>0</v>
          </cell>
          <cell r="H34">
            <v>0</v>
          </cell>
          <cell r="I34">
            <v>0</v>
          </cell>
          <cell r="J34">
            <v>0</v>
          </cell>
        </row>
        <row r="35">
          <cell r="D35" t="str">
            <v>DP.1011.SS10.12.02.001</v>
          </cell>
          <cell r="E35">
            <v>17083.778290000002</v>
          </cell>
          <cell r="F35">
            <v>0</v>
          </cell>
          <cell r="G35">
            <v>0</v>
          </cell>
          <cell r="H35">
            <v>0</v>
          </cell>
          <cell r="I35">
            <v>0</v>
          </cell>
          <cell r="J35">
            <v>0</v>
          </cell>
        </row>
        <row r="36">
          <cell r="D36" t="str">
            <v>DP.1011.SS10.12.02.002</v>
          </cell>
          <cell r="E36">
            <v>6351.2164100000009</v>
          </cell>
          <cell r="F36">
            <v>0</v>
          </cell>
          <cell r="G36">
            <v>328.98910000000001</v>
          </cell>
          <cell r="H36">
            <v>0</v>
          </cell>
          <cell r="I36">
            <v>0</v>
          </cell>
          <cell r="J36">
            <v>971.99937999999997</v>
          </cell>
        </row>
        <row r="37">
          <cell r="D37" t="str">
            <v>DP.1011.SS10.12.02.003</v>
          </cell>
          <cell r="E37">
            <v>0</v>
          </cell>
          <cell r="F37">
            <v>0</v>
          </cell>
          <cell r="G37">
            <v>0</v>
          </cell>
          <cell r="H37">
            <v>0</v>
          </cell>
          <cell r="I37">
            <v>0</v>
          </cell>
          <cell r="J37">
            <v>0</v>
          </cell>
        </row>
        <row r="39">
          <cell r="E39">
            <v>888718.90975840017</v>
          </cell>
          <cell r="F39">
            <v>70093.003887199986</v>
          </cell>
          <cell r="G39">
            <v>495432.10144440003</v>
          </cell>
          <cell r="H39">
            <v>0</v>
          </cell>
          <cell r="I39">
            <v>0</v>
          </cell>
          <cell r="J39">
            <v>551520.29882679984</v>
          </cell>
        </row>
        <row r="41">
          <cell r="E41">
            <v>888718.90975840017</v>
          </cell>
          <cell r="I41">
            <v>0</v>
          </cell>
          <cell r="J41">
            <v>551520.29882679984</v>
          </cell>
        </row>
      </sheetData>
      <sheetData sheetId="21">
        <row r="7">
          <cell r="A7" t="str">
            <v>CERF</v>
          </cell>
          <cell r="C7">
            <v>340433.27411080012</v>
          </cell>
          <cell r="D7">
            <v>436404.61111999996</v>
          </cell>
          <cell r="E7">
            <v>70093.003887199986</v>
          </cell>
          <cell r="F7">
            <v>846930.88911799993</v>
          </cell>
        </row>
        <row r="8">
          <cell r="A8" t="str">
            <v>DP.1011.SS10.10.02.001</v>
          </cell>
          <cell r="E8">
            <v>29792.117854800003</v>
          </cell>
          <cell r="F8">
            <v>29792.117854800003</v>
          </cell>
        </row>
        <row r="9">
          <cell r="A9" t="str">
            <v>DP.1011.SS10.10.02.006</v>
          </cell>
          <cell r="C9">
            <v>13692.475092000002</v>
          </cell>
          <cell r="F9">
            <v>13692.475092000002</v>
          </cell>
        </row>
        <row r="10">
          <cell r="A10" t="str">
            <v>DP.1011.SS10.10.02.007</v>
          </cell>
          <cell r="C10">
            <v>34550.309127600012</v>
          </cell>
          <cell r="F10">
            <v>34550.309127600012</v>
          </cell>
        </row>
        <row r="11">
          <cell r="A11" t="str">
            <v>DP.1011.SS10.10.02.009</v>
          </cell>
          <cell r="C11">
            <v>51125.1877828</v>
          </cell>
          <cell r="F11">
            <v>51125.1877828</v>
          </cell>
        </row>
        <row r="12">
          <cell r="A12" t="str">
            <v>DP.1011.SS10.10.02.010</v>
          </cell>
          <cell r="C12">
            <v>52518.204115600005</v>
          </cell>
          <cell r="F12">
            <v>52518.204115600005</v>
          </cell>
        </row>
        <row r="13">
          <cell r="A13" t="str">
            <v>DP.1011.SS10.10.02.016</v>
          </cell>
          <cell r="C13">
            <v>15805.180252799997</v>
          </cell>
          <cell r="F13">
            <v>15805.180252799997</v>
          </cell>
        </row>
        <row r="14">
          <cell r="A14" t="str">
            <v>DP.1011.SS10.10.04.001</v>
          </cell>
          <cell r="E14">
            <v>19267.718797999994</v>
          </cell>
          <cell r="F14">
            <v>19267.718797999994</v>
          </cell>
        </row>
        <row r="15">
          <cell r="A15" t="str">
            <v>DP.1011.SS10.10.04.002</v>
          </cell>
          <cell r="E15">
            <v>18947.872544400001</v>
          </cell>
          <cell r="F15">
            <v>18947.872544400001</v>
          </cell>
        </row>
        <row r="16">
          <cell r="A16" t="str">
            <v>DP.1011.SS10.10.04.003</v>
          </cell>
          <cell r="E16">
            <v>2085.2946899999997</v>
          </cell>
          <cell r="F16">
            <v>2085.2946899999997</v>
          </cell>
        </row>
        <row r="17">
          <cell r="A17" t="str">
            <v>DP.1011.SS10.10.04.004</v>
          </cell>
          <cell r="C17">
            <v>871.04147999999998</v>
          </cell>
          <cell r="F17">
            <v>871.04147999999998</v>
          </cell>
        </row>
        <row r="18">
          <cell r="A18" t="str">
            <v>DP.1011.SS10.12.02.005</v>
          </cell>
          <cell r="C18">
            <v>73305.996980000011</v>
          </cell>
          <cell r="F18">
            <v>73305.996980000011</v>
          </cell>
        </row>
        <row r="19">
          <cell r="A19" t="str">
            <v>DP.1011.SS10.12.08.003</v>
          </cell>
          <cell r="C19">
            <v>31313.847969999992</v>
          </cell>
          <cell r="F19">
            <v>31313.847969999992</v>
          </cell>
        </row>
        <row r="20">
          <cell r="A20" t="str">
            <v>DP.1011.SS10.12.08.004</v>
          </cell>
          <cell r="C20">
            <v>67251.031310000093</v>
          </cell>
          <cell r="F20">
            <v>67251.031310000093</v>
          </cell>
        </row>
        <row r="21">
          <cell r="A21" t="str">
            <v>DP.1011.SS10.82.04.001</v>
          </cell>
          <cell r="D21">
            <v>144347.82575999998</v>
          </cell>
          <cell r="F21">
            <v>144347.82575999998</v>
          </cell>
        </row>
        <row r="22">
          <cell r="A22" t="str">
            <v>DP.1011.SS10.82.04.005</v>
          </cell>
          <cell r="D22">
            <v>292006.59959999996</v>
          </cell>
          <cell r="F22">
            <v>292006.59959999996</v>
          </cell>
        </row>
        <row r="23">
          <cell r="A23" t="str">
            <v>DP.1011.SS10.82.04.007</v>
          </cell>
          <cell r="D23">
            <v>25.642240000000001</v>
          </cell>
          <cell r="F23">
            <v>25.642240000000001</v>
          </cell>
        </row>
        <row r="24">
          <cell r="A24" t="str">
            <v>DP.1011.SS10.82.04.009</v>
          </cell>
          <cell r="D24">
            <v>24.543519999999997</v>
          </cell>
          <cell r="F24">
            <v>24.543519999999997</v>
          </cell>
        </row>
        <row r="25">
          <cell r="A25" t="str">
            <v>CHF</v>
          </cell>
          <cell r="B25">
            <v>5847308.4046728015</v>
          </cell>
          <cell r="C25">
            <v>113451.41675399999</v>
          </cell>
          <cell r="D25">
            <v>439863.66391119995</v>
          </cell>
          <cell r="E25">
            <v>495432.10144440003</v>
          </cell>
          <cell r="F25">
            <v>6896055.5867824005</v>
          </cell>
        </row>
        <row r="26">
          <cell r="A26" t="str">
            <v>DP.1011.SS10.10.02.002</v>
          </cell>
          <cell r="B26">
            <v>34862.856469999999</v>
          </cell>
          <cell r="F26">
            <v>34862.856469999999</v>
          </cell>
        </row>
        <row r="27">
          <cell r="A27" t="str">
            <v>DP.1011.SS10.10.02.003</v>
          </cell>
          <cell r="B27">
            <v>6035.9219712000004</v>
          </cell>
          <cell r="F27">
            <v>6035.9219712000004</v>
          </cell>
        </row>
        <row r="28">
          <cell r="A28" t="str">
            <v>DP.1011.SS10.10.02.004</v>
          </cell>
          <cell r="B28">
            <v>13730.993812799999</v>
          </cell>
          <cell r="F28">
            <v>13730.993812799999</v>
          </cell>
        </row>
        <row r="29">
          <cell r="A29" t="str">
            <v>DP.1011.SS10.10.02.009</v>
          </cell>
          <cell r="C29">
            <v>19141.0335036</v>
          </cell>
          <cell r="F29">
            <v>19141.0335036</v>
          </cell>
        </row>
        <row r="30">
          <cell r="A30" t="str">
            <v>DP.1011.SS10.10.02.010</v>
          </cell>
          <cell r="C30">
            <v>4715.6286671999997</v>
          </cell>
          <cell r="F30">
            <v>4715.6286671999997</v>
          </cell>
        </row>
        <row r="31">
          <cell r="A31" t="str">
            <v>DP.1011.SS10.10.02.011</v>
          </cell>
          <cell r="C31">
            <v>227.43369000000004</v>
          </cell>
          <cell r="F31">
            <v>227.43369000000004</v>
          </cell>
        </row>
        <row r="32">
          <cell r="A32" t="str">
            <v>DP.1011.SS10.10.02.012</v>
          </cell>
          <cell r="C32">
            <v>8224.1163971999995</v>
          </cell>
          <cell r="F32">
            <v>8224.1163971999995</v>
          </cell>
        </row>
        <row r="33">
          <cell r="A33" t="str">
            <v>DP.1011.SS10.10.02.014</v>
          </cell>
          <cell r="B33">
            <v>29667.290688000001</v>
          </cell>
          <cell r="F33">
            <v>29667.290688000001</v>
          </cell>
        </row>
        <row r="34">
          <cell r="A34" t="str">
            <v>DP.1011.SS10.10.02.018</v>
          </cell>
          <cell r="D34">
            <v>59276.965880000003</v>
          </cell>
          <cell r="F34">
            <v>59276.965880000003</v>
          </cell>
        </row>
        <row r="35">
          <cell r="A35" t="str">
            <v>DP.1011.SS10.10.02.023</v>
          </cell>
          <cell r="D35">
            <v>22669.097301200003</v>
          </cell>
          <cell r="F35">
            <v>22669.097301200003</v>
          </cell>
        </row>
        <row r="36">
          <cell r="A36" t="str">
            <v>DP.1011.SS10.10.03.001</v>
          </cell>
          <cell r="E36">
            <v>5858.9565407999999</v>
          </cell>
          <cell r="F36">
            <v>5858.9565407999999</v>
          </cell>
        </row>
        <row r="37">
          <cell r="A37" t="str">
            <v>DP.1011.SS10.10.04.001</v>
          </cell>
          <cell r="E37">
            <v>30393.211588400005</v>
          </cell>
          <cell r="F37">
            <v>30393.211588400005</v>
          </cell>
        </row>
        <row r="38">
          <cell r="A38" t="str">
            <v>DP.1011.SS10.10.04.003</v>
          </cell>
          <cell r="E38">
            <v>14867.546068799998</v>
          </cell>
          <cell r="F38">
            <v>14867.546068799998</v>
          </cell>
        </row>
        <row r="39">
          <cell r="A39" t="str">
            <v>DP.1011.SS10.10.04.004</v>
          </cell>
          <cell r="C39">
            <v>4833.9360160000006</v>
          </cell>
          <cell r="F39">
            <v>4833.9360160000006</v>
          </cell>
        </row>
        <row r="40">
          <cell r="A40" t="str">
            <v>DP.1011.SS10.10.04.005</v>
          </cell>
          <cell r="E40">
            <v>4536.7631928000001</v>
          </cell>
          <cell r="F40">
            <v>4536.7631928000001</v>
          </cell>
        </row>
        <row r="41">
          <cell r="A41" t="str">
            <v>DP.1011.SS10.10.04.006</v>
          </cell>
          <cell r="B41">
            <v>17129.490325200004</v>
          </cell>
          <cell r="F41">
            <v>17129.490325200004</v>
          </cell>
        </row>
        <row r="42">
          <cell r="A42" t="str">
            <v>DP.1011.SS10.11.02.001</v>
          </cell>
          <cell r="B42">
            <v>27752.639525599985</v>
          </cell>
          <cell r="F42">
            <v>27752.639525599985</v>
          </cell>
        </row>
        <row r="43">
          <cell r="A43" t="str">
            <v>DP.1011.SS10.11.02.002</v>
          </cell>
          <cell r="B43">
            <v>143707.03084000002</v>
          </cell>
          <cell r="F43">
            <v>143707.03084000002</v>
          </cell>
        </row>
        <row r="44">
          <cell r="A44" t="str">
            <v>DP.1011.SS10.11.02.004</v>
          </cell>
          <cell r="C44">
            <v>15552.236628399998</v>
          </cell>
          <cell r="F44">
            <v>15552.236628399998</v>
          </cell>
        </row>
        <row r="45">
          <cell r="A45" t="str">
            <v>DP.1011.SS10.11.02.005</v>
          </cell>
          <cell r="C45">
            <v>20914.628891599994</v>
          </cell>
          <cell r="F45">
            <v>20914.628891599994</v>
          </cell>
        </row>
        <row r="46">
          <cell r="A46" t="str">
            <v>DP.1011.SS10.11.03.001</v>
          </cell>
          <cell r="E46">
            <v>16423.534397200001</v>
          </cell>
          <cell r="F46">
            <v>16423.534397200001</v>
          </cell>
        </row>
        <row r="47">
          <cell r="A47" t="str">
            <v>DP.1011.SS10.11.04.001</v>
          </cell>
          <cell r="E47">
            <v>30890.900805600006</v>
          </cell>
          <cell r="F47">
            <v>30890.900805600006</v>
          </cell>
        </row>
        <row r="48">
          <cell r="A48" t="str">
            <v>DP.1011.SS10.11.04.002</v>
          </cell>
          <cell r="E48">
            <v>5950.3301607999992</v>
          </cell>
          <cell r="F48">
            <v>5950.3301607999992</v>
          </cell>
        </row>
        <row r="49">
          <cell r="A49" t="str">
            <v>DP.1011.SS10.12.02.002</v>
          </cell>
          <cell r="E49">
            <v>328.98910000000001</v>
          </cell>
          <cell r="F49">
            <v>328.98910000000001</v>
          </cell>
        </row>
        <row r="50">
          <cell r="A50" t="str">
            <v>DP.1011.SS10.12.02.005</v>
          </cell>
          <cell r="C50">
            <v>16021.17964</v>
          </cell>
          <cell r="F50">
            <v>16021.17964</v>
          </cell>
        </row>
        <row r="51">
          <cell r="A51" t="str">
            <v>DP.1011.SS10.12.03.001</v>
          </cell>
          <cell r="E51">
            <v>50527.492859999984</v>
          </cell>
          <cell r="F51">
            <v>50527.492859999984</v>
          </cell>
        </row>
        <row r="52">
          <cell r="A52" t="str">
            <v>DP.1011.SS10.12.04.001</v>
          </cell>
          <cell r="E52">
            <v>260617.71615000005</v>
          </cell>
          <cell r="F52">
            <v>260617.71615000005</v>
          </cell>
        </row>
        <row r="53">
          <cell r="A53" t="str">
            <v>DP.1011.SS10.12.08.002</v>
          </cell>
          <cell r="C53">
            <v>731</v>
          </cell>
          <cell r="F53">
            <v>731</v>
          </cell>
        </row>
        <row r="54">
          <cell r="A54" t="str">
            <v>DP.1011.SS10.12.08.003</v>
          </cell>
          <cell r="C54">
            <v>21840.006930000003</v>
          </cell>
          <cell r="F54">
            <v>21840.006930000003</v>
          </cell>
        </row>
        <row r="55">
          <cell r="A55" t="str">
            <v>DP.1011.SS10.12.08.004</v>
          </cell>
          <cell r="C55">
            <v>1250.21639</v>
          </cell>
          <cell r="F55">
            <v>1250.21639</v>
          </cell>
        </row>
        <row r="56">
          <cell r="A56" t="str">
            <v>DP.1011.SS10.12.09.001</v>
          </cell>
          <cell r="E56">
            <v>75036.660579999996</v>
          </cell>
          <cell r="F56">
            <v>75036.660579999996</v>
          </cell>
        </row>
        <row r="57">
          <cell r="A57" t="str">
            <v>DP.1011.SS10.80.01.002</v>
          </cell>
          <cell r="B57">
            <v>1005801.2397600004</v>
          </cell>
          <cell r="F57">
            <v>1005801.2397600004</v>
          </cell>
        </row>
        <row r="58">
          <cell r="A58" t="str">
            <v>DP.1011.SS10.81.01.001</v>
          </cell>
          <cell r="B58">
            <v>4568620.9412800008</v>
          </cell>
          <cell r="F58">
            <v>4568620.9412800008</v>
          </cell>
        </row>
        <row r="59">
          <cell r="A59" t="str">
            <v>DP.1011.SS10.82.04.001</v>
          </cell>
          <cell r="D59">
            <v>91973.293659999996</v>
          </cell>
          <cell r="F59">
            <v>91973.293659999996</v>
          </cell>
        </row>
        <row r="60">
          <cell r="A60" t="str">
            <v>DP.1011.SS10.82.04.002</v>
          </cell>
          <cell r="D60">
            <v>62906.461009999985</v>
          </cell>
          <cell r="F60">
            <v>62906.461009999985</v>
          </cell>
        </row>
        <row r="61">
          <cell r="A61" t="str">
            <v>DP.1011.SS10.82.04.004</v>
          </cell>
          <cell r="D61">
            <v>219.01175000000001</v>
          </cell>
          <cell r="F61">
            <v>219.01175000000001</v>
          </cell>
        </row>
        <row r="62">
          <cell r="A62" t="str">
            <v>DP.1011.SS10.82.04.005</v>
          </cell>
          <cell r="D62">
            <v>156993.62245999998</v>
          </cell>
          <cell r="F62">
            <v>156993.62245999998</v>
          </cell>
        </row>
        <row r="63">
          <cell r="A63" t="str">
            <v>DP.1011.SS10.82.04.006</v>
          </cell>
          <cell r="D63">
            <v>9770.7994499999986</v>
          </cell>
          <cell r="F63">
            <v>9770.7994499999986</v>
          </cell>
        </row>
        <row r="64">
          <cell r="A64" t="str">
            <v>DP.1011.SS10.82.04.007</v>
          </cell>
          <cell r="D64">
            <v>8686.6154299999998</v>
          </cell>
          <cell r="F64">
            <v>8686.6154299999998</v>
          </cell>
        </row>
        <row r="65">
          <cell r="A65" t="str">
            <v>DP.1011.SS10.82.04.009</v>
          </cell>
          <cell r="D65">
            <v>12396.422140000001</v>
          </cell>
          <cell r="F65">
            <v>12396.422140000001</v>
          </cell>
        </row>
        <row r="66">
          <cell r="A66" t="str">
            <v>DP.1011.SS10.82.04.010</v>
          </cell>
          <cell r="D66">
            <v>14282.117239999998</v>
          </cell>
          <cell r="F66">
            <v>14282.117239999998</v>
          </cell>
        </row>
        <row r="67">
          <cell r="A67" t="str">
            <v>DP.1011.SS10.84.10.001</v>
          </cell>
          <cell r="D67">
            <v>689.25759000000005</v>
          </cell>
          <cell r="F67">
            <v>689.25759000000005</v>
          </cell>
        </row>
        <row r="68">
          <cell r="A68" t="str">
            <v>CIDA</v>
          </cell>
          <cell r="B68">
            <v>224054.26018440002</v>
          </cell>
          <cell r="C68">
            <v>132690.6072848</v>
          </cell>
          <cell r="F68">
            <v>356744.86746919999</v>
          </cell>
        </row>
        <row r="69">
          <cell r="A69" t="str">
            <v>DP.1011.SS10.10.02.003</v>
          </cell>
          <cell r="B69">
            <v>42477.199394399999</v>
          </cell>
          <cell r="F69">
            <v>42477.199394399999</v>
          </cell>
        </row>
        <row r="70">
          <cell r="A70" t="str">
            <v>DP.1011.SS10.10.02.004</v>
          </cell>
          <cell r="B70">
            <v>14882.601679200001</v>
          </cell>
          <cell r="F70">
            <v>14882.601679200001</v>
          </cell>
        </row>
        <row r="71">
          <cell r="A71" t="str">
            <v>DP.1011.SS10.10.02.006</v>
          </cell>
          <cell r="C71">
            <v>30572.879896799997</v>
          </cell>
          <cell r="F71">
            <v>30572.879896799997</v>
          </cell>
        </row>
        <row r="72">
          <cell r="A72" t="str">
            <v>DP.1011.SS10.10.02.007</v>
          </cell>
          <cell r="C72">
            <v>16913.174160000002</v>
          </cell>
          <cell r="F72">
            <v>16913.174160000002</v>
          </cell>
        </row>
        <row r="73">
          <cell r="A73" t="str">
            <v>DP.1011.SS10.10.02.009</v>
          </cell>
          <cell r="C73">
            <v>15233.646328000003</v>
          </cell>
          <cell r="F73">
            <v>15233.646328000003</v>
          </cell>
        </row>
        <row r="74">
          <cell r="A74" t="str">
            <v>DP.1011.SS10.10.02.010</v>
          </cell>
          <cell r="C74">
            <v>36037.203840000002</v>
          </cell>
          <cell r="F74">
            <v>36037.203840000002</v>
          </cell>
        </row>
        <row r="75">
          <cell r="A75" t="str">
            <v>DP.1011.SS10.10.02.011</v>
          </cell>
          <cell r="C75">
            <v>202.79103000000001</v>
          </cell>
          <cell r="F75">
            <v>202.79103000000001</v>
          </cell>
        </row>
        <row r="76">
          <cell r="A76" t="str">
            <v>DP.1011.SS10.10.02.012</v>
          </cell>
          <cell r="C76">
            <v>10215.624484799999</v>
          </cell>
          <cell r="F76">
            <v>10215.624484799999</v>
          </cell>
        </row>
        <row r="77">
          <cell r="A77" t="str">
            <v>DP.1011.SS10.10.02.013</v>
          </cell>
          <cell r="B77">
            <v>17308.771199999999</v>
          </cell>
          <cell r="F77">
            <v>17308.771199999999</v>
          </cell>
        </row>
        <row r="78">
          <cell r="A78" t="str">
            <v>DP.1011.SS10.10.02.014</v>
          </cell>
          <cell r="B78">
            <v>22126.450600800003</v>
          </cell>
          <cell r="F78">
            <v>22126.450600800003</v>
          </cell>
        </row>
        <row r="79">
          <cell r="A79" t="str">
            <v>DP.1011.SS10.10.02.017</v>
          </cell>
          <cell r="C79">
            <v>418.07441999999998</v>
          </cell>
          <cell r="F79">
            <v>418.07441999999998</v>
          </cell>
        </row>
        <row r="80">
          <cell r="A80" t="str">
            <v>DP.1011.SS10.10.04.004</v>
          </cell>
          <cell r="C80">
            <v>4218.4590080000007</v>
          </cell>
          <cell r="F80">
            <v>4218.4590080000007</v>
          </cell>
        </row>
        <row r="81">
          <cell r="A81" t="str">
            <v>DP.1011.SS10.10.04.006</v>
          </cell>
          <cell r="B81">
            <v>7336.5824700000003</v>
          </cell>
          <cell r="F81">
            <v>7336.5824700000003</v>
          </cell>
        </row>
        <row r="82">
          <cell r="A82" t="str">
            <v>DP.1011.SS10.11.02.004</v>
          </cell>
          <cell r="C82">
            <v>1330.32008</v>
          </cell>
          <cell r="F82">
            <v>1330.32008</v>
          </cell>
        </row>
        <row r="83">
          <cell r="A83" t="str">
            <v>DP.1011.SS10.11.02.005</v>
          </cell>
          <cell r="C83">
            <v>13893.719587199999</v>
          </cell>
          <cell r="F83">
            <v>13893.719587199999</v>
          </cell>
        </row>
        <row r="84">
          <cell r="A84" t="str">
            <v>DP.1011.SS10.12.02.006</v>
          </cell>
          <cell r="C84">
            <v>72.94071000000001</v>
          </cell>
          <cell r="F84">
            <v>72.94071000000001</v>
          </cell>
        </row>
        <row r="85">
          <cell r="A85" t="str">
            <v>DP.1011.SS10.12.08.003</v>
          </cell>
          <cell r="C85">
            <v>1606.05042</v>
          </cell>
          <cell r="F85">
            <v>1606.05042</v>
          </cell>
        </row>
        <row r="86">
          <cell r="A86" t="str">
            <v>DP.1011.SS10.12.08.004</v>
          </cell>
          <cell r="C86">
            <v>1975.7233200000003</v>
          </cell>
          <cell r="F86">
            <v>1975.7233200000003</v>
          </cell>
        </row>
        <row r="87">
          <cell r="A87" t="str">
            <v>DP.1011.SS10.80.01.001</v>
          </cell>
          <cell r="B87">
            <v>3684.1900700000001</v>
          </cell>
          <cell r="F87">
            <v>3684.1900700000001</v>
          </cell>
        </row>
        <row r="88">
          <cell r="A88" t="str">
            <v>DP.1011.SS10.81.01.001</v>
          </cell>
          <cell r="B88">
            <v>116238.46477000002</v>
          </cell>
          <cell r="F88">
            <v>116238.46477000002</v>
          </cell>
        </row>
        <row r="89">
          <cell r="A89" t="str">
            <v>JAPAN</v>
          </cell>
          <cell r="B89">
            <v>547125.77324200002</v>
          </cell>
          <cell r="F89">
            <v>547125.77324200002</v>
          </cell>
        </row>
        <row r="90">
          <cell r="A90" t="str">
            <v>DP.1011.SS10.10.02.002</v>
          </cell>
          <cell r="B90">
            <v>20432.699765999998</v>
          </cell>
          <cell r="F90">
            <v>20432.699765999998</v>
          </cell>
        </row>
        <row r="91">
          <cell r="A91" t="str">
            <v>DP.1011.SS10.10.02.003</v>
          </cell>
          <cell r="B91">
            <v>1900.0280000000002</v>
          </cell>
          <cell r="F91">
            <v>1900.0280000000002</v>
          </cell>
        </row>
        <row r="92">
          <cell r="A92" t="str">
            <v>DP.1011.SS10.10.02.014</v>
          </cell>
          <cell r="B92">
            <v>11999.505476</v>
          </cell>
          <cell r="F92">
            <v>11999.505476</v>
          </cell>
        </row>
        <row r="93">
          <cell r="A93" t="str">
            <v>DP.1011.SS10.11.02.001</v>
          </cell>
          <cell r="B93">
            <v>144.01805000000002</v>
          </cell>
          <cell r="F93">
            <v>144.01805000000002</v>
          </cell>
        </row>
        <row r="94">
          <cell r="A94" t="str">
            <v>DP.1011.SS10.11.02.002</v>
          </cell>
          <cell r="B94">
            <v>19215.540410000001</v>
          </cell>
          <cell r="F94">
            <v>19215.540410000001</v>
          </cell>
        </row>
        <row r="95">
          <cell r="A95" t="str">
            <v>DP.1011.SS10.80.01.001</v>
          </cell>
          <cell r="B95">
            <v>139.62953999999999</v>
          </cell>
          <cell r="F95">
            <v>139.62953999999999</v>
          </cell>
        </row>
        <row r="96">
          <cell r="A96" t="str">
            <v>DP.1011.SS10.80.01.002</v>
          </cell>
          <cell r="B96">
            <v>202136.228</v>
          </cell>
          <cell r="F96">
            <v>202136.228</v>
          </cell>
        </row>
        <row r="97">
          <cell r="A97" t="str">
            <v>DP.1011.SS10.81.01.001</v>
          </cell>
          <cell r="B97">
            <v>291158.12400000001</v>
          </cell>
          <cell r="F97">
            <v>291158.12400000001</v>
          </cell>
        </row>
        <row r="98">
          <cell r="A98" t="str">
            <v>RRF</v>
          </cell>
          <cell r="B98">
            <v>730919.44418639992</v>
          </cell>
          <cell r="C98">
            <v>352414.53605760005</v>
          </cell>
          <cell r="D98">
            <v>377014.54833360011</v>
          </cell>
          <cell r="E98">
            <v>551520.29882679973</v>
          </cell>
          <cell r="F98">
            <v>2011868.8274043992</v>
          </cell>
        </row>
        <row r="99">
          <cell r="A99" t="str">
            <v>DP.1011.SS10.10.01.001</v>
          </cell>
          <cell r="E99">
            <v>26560.989201600001</v>
          </cell>
          <cell r="F99">
            <v>26560.989201600001</v>
          </cell>
        </row>
        <row r="100">
          <cell r="A100" t="str">
            <v>DP.1011.SS10.10.02.001</v>
          </cell>
          <cell r="E100">
            <v>72100.074555600004</v>
          </cell>
          <cell r="F100">
            <v>72100.074555600004</v>
          </cell>
        </row>
        <row r="101">
          <cell r="A101" t="str">
            <v>DP.1011.SS10.10.02.002</v>
          </cell>
          <cell r="B101">
            <v>39927.499804799998</v>
          </cell>
          <cell r="F101">
            <v>39927.499804799998</v>
          </cell>
        </row>
        <row r="102">
          <cell r="A102" t="str">
            <v>DP.1011.SS10.10.02.003</v>
          </cell>
          <cell r="B102">
            <v>20984.345078400002</v>
          </cell>
          <cell r="F102">
            <v>20984.345078400002</v>
          </cell>
        </row>
        <row r="103">
          <cell r="A103" t="str">
            <v>DP.1011.SS10.10.02.004</v>
          </cell>
          <cell r="B103">
            <v>101587.82949239999</v>
          </cell>
          <cell r="F103">
            <v>101587.82949239999</v>
          </cell>
        </row>
        <row r="104">
          <cell r="A104" t="str">
            <v>DP.1011.SS10.10.02.006</v>
          </cell>
          <cell r="C104">
            <v>46988.027999999998</v>
          </cell>
          <cell r="F104">
            <v>46988.027999999998</v>
          </cell>
        </row>
        <row r="105">
          <cell r="A105" t="str">
            <v>DP.1011.SS10.10.02.007</v>
          </cell>
          <cell r="C105">
            <v>35692.449740000004</v>
          </cell>
          <cell r="F105">
            <v>35692.449740000004</v>
          </cell>
        </row>
        <row r="106">
          <cell r="A106" t="str">
            <v>DP.1011.SS10.10.02.009</v>
          </cell>
          <cell r="C106">
            <v>43568.524666800004</v>
          </cell>
          <cell r="F106">
            <v>43568.524666800004</v>
          </cell>
        </row>
        <row r="107">
          <cell r="A107" t="str">
            <v>DP.1011.SS10.10.02.012</v>
          </cell>
          <cell r="C107">
            <v>33185.416998000001</v>
          </cell>
          <cell r="F107">
            <v>33185.416998000001</v>
          </cell>
        </row>
        <row r="108">
          <cell r="A108" t="str">
            <v>DP.1011.SS10.10.02.015</v>
          </cell>
          <cell r="B108">
            <v>16975.645600000003</v>
          </cell>
          <cell r="F108">
            <v>16975.645600000003</v>
          </cell>
        </row>
        <row r="109">
          <cell r="A109" t="str">
            <v>DP.1011.SS10.10.02.016</v>
          </cell>
          <cell r="C109">
            <v>45806.6839368</v>
          </cell>
          <cell r="F109">
            <v>45806.6839368</v>
          </cell>
        </row>
        <row r="110">
          <cell r="A110" t="str">
            <v>DP.1011.SS10.10.02.017</v>
          </cell>
          <cell r="C110">
            <v>1267.2139999999999</v>
          </cell>
          <cell r="F110">
            <v>1267.2139999999999</v>
          </cell>
        </row>
        <row r="111">
          <cell r="A111" t="str">
            <v>DP.1011.SS10.10.02.018</v>
          </cell>
          <cell r="D111">
            <v>10929.39928</v>
          </cell>
          <cell r="F111">
            <v>10929.39928</v>
          </cell>
        </row>
        <row r="112">
          <cell r="A112" t="str">
            <v>DP.1011.SS10.10.02.019</v>
          </cell>
          <cell r="D112">
            <v>123.66200000000001</v>
          </cell>
          <cell r="F112">
            <v>123.66200000000001</v>
          </cell>
        </row>
        <row r="113">
          <cell r="A113" t="str">
            <v>DP.1011.SS10.10.02.020</v>
          </cell>
          <cell r="D113">
            <v>36927.579520800005</v>
          </cell>
          <cell r="F113">
            <v>36927.579520800005</v>
          </cell>
        </row>
        <row r="114">
          <cell r="A114" t="str">
            <v>DP.1011.SS10.10.02.022</v>
          </cell>
          <cell r="D114">
            <v>4535.5509999999995</v>
          </cell>
          <cell r="F114">
            <v>4535.5509999999995</v>
          </cell>
        </row>
        <row r="115">
          <cell r="A115" t="str">
            <v>DP.1011.SS10.10.02.023</v>
          </cell>
          <cell r="D115">
            <v>16608.938673200002</v>
          </cell>
          <cell r="F115">
            <v>16608.938673200002</v>
          </cell>
        </row>
        <row r="116">
          <cell r="A116" t="str">
            <v>DP.1011.SS10.10.03.001</v>
          </cell>
          <cell r="E116">
            <v>17481.591406800002</v>
          </cell>
          <cell r="F116">
            <v>17481.591406800002</v>
          </cell>
        </row>
        <row r="117">
          <cell r="A117" t="str">
            <v>DP.1011.SS10.10.04.001</v>
          </cell>
          <cell r="E117">
            <v>55729.907205999996</v>
          </cell>
          <cell r="F117">
            <v>55729.907205999996</v>
          </cell>
        </row>
        <row r="118">
          <cell r="A118" t="str">
            <v>DP.1011.SS10.10.04.003</v>
          </cell>
          <cell r="E118">
            <v>27002.3141928</v>
          </cell>
          <cell r="F118">
            <v>27002.3141928</v>
          </cell>
        </row>
        <row r="119">
          <cell r="A119" t="str">
            <v>DP.1011.SS10.10.04.004</v>
          </cell>
          <cell r="C119">
            <v>77395.059229199978</v>
          </cell>
          <cell r="F119">
            <v>77395.059229199978</v>
          </cell>
        </row>
        <row r="120">
          <cell r="A120" t="str">
            <v>DP.1011.SS10.10.04.005</v>
          </cell>
          <cell r="E120">
            <v>2877.3899000000001</v>
          </cell>
          <cell r="F120">
            <v>2877.3899000000001</v>
          </cell>
        </row>
        <row r="121">
          <cell r="A121" t="str">
            <v>DP.1011.SS10.10.04.006</v>
          </cell>
          <cell r="B121">
            <v>6164.4368952000004</v>
          </cell>
          <cell r="F121">
            <v>6164.4368952000004</v>
          </cell>
        </row>
        <row r="122">
          <cell r="A122" t="str">
            <v>DP.1011.SS10.11.02.001</v>
          </cell>
          <cell r="B122">
            <v>10997.194281600001</v>
          </cell>
          <cell r="F122">
            <v>10997.194281600001</v>
          </cell>
        </row>
        <row r="123">
          <cell r="A123" t="str">
            <v>DP.1011.SS10.11.02.002</v>
          </cell>
          <cell r="B123">
            <v>15839.52116</v>
          </cell>
          <cell r="F123">
            <v>15839.52116</v>
          </cell>
        </row>
        <row r="124">
          <cell r="A124" t="str">
            <v>DP.1011.SS10.11.02.003</v>
          </cell>
          <cell r="C124">
            <v>8136.3094039999996</v>
          </cell>
          <cell r="F124">
            <v>8136.3094039999996</v>
          </cell>
        </row>
        <row r="125">
          <cell r="A125" t="str">
            <v>DP.1011.SS10.11.02.004</v>
          </cell>
          <cell r="C125">
            <v>34666.798649199998</v>
          </cell>
          <cell r="F125">
            <v>34666.798649199998</v>
          </cell>
        </row>
        <row r="126">
          <cell r="A126" t="str">
            <v>DP.1011.SS10.11.02.005</v>
          </cell>
          <cell r="C126">
            <v>8517.8383336000006</v>
          </cell>
          <cell r="F126">
            <v>8517.8383336000006</v>
          </cell>
        </row>
        <row r="127">
          <cell r="A127" t="str">
            <v>DP.1011.SS10.11.02.010</v>
          </cell>
          <cell r="D127">
            <v>8940.4146239999991</v>
          </cell>
          <cell r="F127">
            <v>8940.4146239999991</v>
          </cell>
        </row>
        <row r="128">
          <cell r="A128" t="str">
            <v>DP.1011.SS10.11.02.012</v>
          </cell>
          <cell r="D128">
            <v>1688.1436799999997</v>
          </cell>
          <cell r="F128">
            <v>1688.1436799999997</v>
          </cell>
        </row>
        <row r="129">
          <cell r="A129" t="str">
            <v>DP.1011.SS10.11.02.013</v>
          </cell>
          <cell r="D129">
            <v>23283.824335599988</v>
          </cell>
          <cell r="F129">
            <v>23283.824335599988</v>
          </cell>
        </row>
        <row r="130">
          <cell r="A130" t="str">
            <v>DP.1011.SS10.11.03.001</v>
          </cell>
          <cell r="E130">
            <v>34333.365288399997</v>
          </cell>
          <cell r="F130">
            <v>34333.365288399997</v>
          </cell>
        </row>
        <row r="131">
          <cell r="A131" t="str">
            <v>DP.1011.SS10.11.04.001</v>
          </cell>
          <cell r="E131">
            <v>60604.984594799986</v>
          </cell>
          <cell r="F131">
            <v>60604.984594799986</v>
          </cell>
        </row>
        <row r="132">
          <cell r="A132" t="str">
            <v>DP.1011.SS10.11.04.002</v>
          </cell>
          <cell r="E132">
            <v>5865.5213208000005</v>
          </cell>
          <cell r="F132">
            <v>5865.5213208000005</v>
          </cell>
        </row>
        <row r="133">
          <cell r="A133" t="str">
            <v>DP.1011.SS10.12.01.001</v>
          </cell>
          <cell r="E133">
            <v>1647</v>
          </cell>
          <cell r="F133">
            <v>1647</v>
          </cell>
        </row>
        <row r="134">
          <cell r="A134" t="str">
            <v>DP.1011.SS10.12.02.002</v>
          </cell>
          <cell r="E134">
            <v>971.99937999999997</v>
          </cell>
          <cell r="F134">
            <v>971.99937999999997</v>
          </cell>
        </row>
        <row r="135">
          <cell r="A135" t="str">
            <v>DP.1011.SS10.12.02.005</v>
          </cell>
          <cell r="C135">
            <v>5373.1047199999994</v>
          </cell>
          <cell r="F135">
            <v>5373.1047199999994</v>
          </cell>
        </row>
        <row r="136">
          <cell r="A136" t="str">
            <v>DP.1011.SS10.12.02.007</v>
          </cell>
          <cell r="D136">
            <v>6637.9749499999998</v>
          </cell>
          <cell r="F136">
            <v>6637.9749499999998</v>
          </cell>
        </row>
        <row r="137">
          <cell r="A137" t="str">
            <v>DP.1011.SS10.12.03.001</v>
          </cell>
          <cell r="E137">
            <v>139002.7276899998</v>
          </cell>
          <cell r="F137">
            <v>139002.7276899998</v>
          </cell>
        </row>
        <row r="138">
          <cell r="A138" t="str">
            <v>DP.1011.SS10.12.08.001</v>
          </cell>
          <cell r="E138">
            <v>89975.828940000007</v>
          </cell>
          <cell r="F138">
            <v>89975.828940000007</v>
          </cell>
        </row>
        <row r="139">
          <cell r="A139" t="str">
            <v>DP.1011.SS10.12.08.003</v>
          </cell>
          <cell r="C139">
            <v>10674.691309999998</v>
          </cell>
          <cell r="F139">
            <v>10674.691309999998</v>
          </cell>
        </row>
        <row r="140">
          <cell r="A140" t="str">
            <v>DP.1011.SS10.12.08.004</v>
          </cell>
          <cell r="C140">
            <v>1142.41707</v>
          </cell>
          <cell r="F140">
            <v>1142.41707</v>
          </cell>
        </row>
        <row r="141">
          <cell r="A141" t="str">
            <v>DP.1011.SS10.12.09.001</v>
          </cell>
          <cell r="E141">
            <v>17366.605150000007</v>
          </cell>
          <cell r="F141">
            <v>17366.605150000007</v>
          </cell>
        </row>
        <row r="142">
          <cell r="A142" t="str">
            <v>DP.1011.SS10.80.01.001</v>
          </cell>
          <cell r="B142">
            <v>10836.07452</v>
          </cell>
          <cell r="F142">
            <v>10836.07452</v>
          </cell>
        </row>
        <row r="143">
          <cell r="A143" t="str">
            <v>DP.1011.SS10.80.01.002</v>
          </cell>
          <cell r="B143">
            <v>2466.8376399999997</v>
          </cell>
          <cell r="F143">
            <v>2466.8376399999997</v>
          </cell>
        </row>
        <row r="144">
          <cell r="A144" t="str">
            <v>DP.1011.SS10.81.01.001</v>
          </cell>
          <cell r="B144">
            <v>505140.05971399997</v>
          </cell>
          <cell r="F144">
            <v>505140.05971399997</v>
          </cell>
        </row>
        <row r="145">
          <cell r="A145" t="str">
            <v>DP.1011.SS10.82.04.001</v>
          </cell>
          <cell r="D145">
            <v>81236.347640000007</v>
          </cell>
          <cell r="F145">
            <v>81236.347640000007</v>
          </cell>
        </row>
        <row r="146">
          <cell r="A146" t="str">
            <v>DP.1011.SS10.82.04.002</v>
          </cell>
          <cell r="D146">
            <v>51531.093700000012</v>
          </cell>
          <cell r="F146">
            <v>51531.093700000012</v>
          </cell>
        </row>
        <row r="147">
          <cell r="A147" t="str">
            <v>DP.1011.SS10.82.04.005</v>
          </cell>
          <cell r="D147">
            <v>91584.028880000027</v>
          </cell>
          <cell r="F147">
            <v>91584.028880000027</v>
          </cell>
        </row>
        <row r="148">
          <cell r="A148" t="str">
            <v>DP.1011.SS10.82.04.006</v>
          </cell>
          <cell r="D148">
            <v>12771.485770000001</v>
          </cell>
          <cell r="F148">
            <v>12771.485770000001</v>
          </cell>
        </row>
        <row r="149">
          <cell r="A149" t="str">
            <v>DP.1011.SS10.82.04.007</v>
          </cell>
          <cell r="D149">
            <v>12.271759999999999</v>
          </cell>
          <cell r="F149">
            <v>12.271759999999999</v>
          </cell>
        </row>
        <row r="150">
          <cell r="A150" t="str">
            <v>DP.1011.SS10.82.04.009</v>
          </cell>
          <cell r="D150">
            <v>18989.75923</v>
          </cell>
          <cell r="F150">
            <v>18989.75923</v>
          </cell>
        </row>
        <row r="151">
          <cell r="A151" t="str">
            <v>DP.1011.SS10.82.04.010</v>
          </cell>
          <cell r="D151">
            <v>66.126429999999999</v>
          </cell>
          <cell r="F151">
            <v>66.126429999999999</v>
          </cell>
        </row>
        <row r="152">
          <cell r="A152" t="str">
            <v>DP.1011.SS10.84.10.001</v>
          </cell>
          <cell r="D152">
            <v>11147.94686</v>
          </cell>
          <cell r="F152">
            <v>11147.94686</v>
          </cell>
        </row>
      </sheetData>
      <sheetData sheetId="22">
        <row r="5">
          <cell r="B5" t="str">
            <v>Correct WBS Element/Remarks</v>
          </cell>
          <cell r="C5" t="str">
            <v>Sum of Total</v>
          </cell>
        </row>
        <row r="6">
          <cell r="B6" t="str">
            <v>DP.1011.SS10.11.02.002</v>
          </cell>
          <cell r="C6">
            <v>38354.274269999994</v>
          </cell>
        </row>
        <row r="7">
          <cell r="B7" t="str">
            <v>DP.1011.SS10.80.01.002</v>
          </cell>
          <cell r="C7">
            <v>189825.61663999996</v>
          </cell>
        </row>
        <row r="8">
          <cell r="B8" t="str">
            <v>DP.1011.SS10.11.06.003</v>
          </cell>
          <cell r="C8">
            <v>40292.469554800016</v>
          </cell>
        </row>
        <row r="9">
          <cell r="B9" t="str">
            <v>DP.1011.SS10.10.02.004</v>
          </cell>
          <cell r="C9">
            <v>37762.9458256</v>
          </cell>
        </row>
        <row r="10">
          <cell r="B10" t="str">
            <v>DP.1011.SS10.10.02.003</v>
          </cell>
          <cell r="C10">
            <v>92715.735878399995</v>
          </cell>
        </row>
        <row r="11">
          <cell r="B11" t="str">
            <v>DP.1011.SS10.10.04.006</v>
          </cell>
          <cell r="C11">
            <v>104030.8393752</v>
          </cell>
        </row>
        <row r="12">
          <cell r="B12" t="str">
            <v>DP.1011.SS10.10.02.014</v>
          </cell>
          <cell r="C12">
            <v>92306.380572800001</v>
          </cell>
        </row>
        <row r="13">
          <cell r="B13" t="str">
            <v>DP.1011.SS10.81.01.001</v>
          </cell>
          <cell r="C13">
            <v>572584.40042000008</v>
          </cell>
        </row>
        <row r="14">
          <cell r="B14" t="str">
            <v>DP.1011.SS10.11.02.001</v>
          </cell>
          <cell r="C14">
            <v>82154.230008400045</v>
          </cell>
        </row>
        <row r="15">
          <cell r="B15" t="str">
            <v>DP.1011.SS10.10.02.002</v>
          </cell>
          <cell r="C15">
            <v>51624.975480399997</v>
          </cell>
        </row>
        <row r="16">
          <cell r="B16" t="str">
            <v>DP.1011.SS10.10.02.005</v>
          </cell>
          <cell r="C16">
            <v>44055.146458000003</v>
          </cell>
        </row>
        <row r="17">
          <cell r="B17" t="str">
            <v>DP.1011.SS10.10.02.013</v>
          </cell>
          <cell r="C17">
            <v>17187.902500000004</v>
          </cell>
        </row>
        <row r="18">
          <cell r="B18" t="str">
            <v>DP.1011.SS10.12.02.004</v>
          </cell>
          <cell r="C18">
            <v>61756.523480000003</v>
          </cell>
        </row>
        <row r="19">
          <cell r="B19" t="str">
            <v>DP.1011.SS10.80.01.001</v>
          </cell>
          <cell r="C19">
            <v>28756.073520000005</v>
          </cell>
        </row>
        <row r="20">
          <cell r="B20" t="str">
            <v>DP.1011.SS10.10.02.006</v>
          </cell>
          <cell r="C20">
            <v>41118.855421600012</v>
          </cell>
        </row>
        <row r="21">
          <cell r="B21" t="str">
            <v>DP.1011.SS10.10.02.009</v>
          </cell>
          <cell r="C21">
            <v>133872.36078839999</v>
          </cell>
        </row>
        <row r="22">
          <cell r="B22" t="str">
            <v>DP.1011.SS10.11.02.005</v>
          </cell>
          <cell r="C22">
            <v>122844.76688519988</v>
          </cell>
        </row>
        <row r="23">
          <cell r="B23" t="str">
            <v>DP.1011.SS10.11.02.003</v>
          </cell>
          <cell r="C23">
            <v>22786.81826</v>
          </cell>
        </row>
        <row r="24">
          <cell r="B24" t="str">
            <v>DP.1011.SS10.10.02.011</v>
          </cell>
          <cell r="C24">
            <v>52035.606220399997</v>
          </cell>
        </row>
        <row r="25">
          <cell r="B25" t="str">
            <v>DP.1011.SS10.11.06.004</v>
          </cell>
          <cell r="C25">
            <v>31367.507842799987</v>
          </cell>
        </row>
        <row r="26">
          <cell r="B26" t="str">
            <v>DP.1011.SS10.10.02.007</v>
          </cell>
          <cell r="C26">
            <v>54251.841156399998</v>
          </cell>
        </row>
        <row r="27">
          <cell r="B27" t="str">
            <v>DP.1011.SS10.10.02.017</v>
          </cell>
          <cell r="C27">
            <v>119054.57202640003</v>
          </cell>
        </row>
        <row r="28">
          <cell r="B28" t="str">
            <v>DP.1011.SS10.11.02.008</v>
          </cell>
          <cell r="C28">
            <v>81811.250949999987</v>
          </cell>
        </row>
        <row r="29">
          <cell r="B29" t="str">
            <v>DP.1011.SS10.10.02.010</v>
          </cell>
          <cell r="C29">
            <v>63724.977624400002</v>
          </cell>
        </row>
        <row r="30">
          <cell r="B30" t="str">
            <v>DP.1011.SS10.12.08.002</v>
          </cell>
          <cell r="C30">
            <v>9327.0421000000006</v>
          </cell>
        </row>
        <row r="31">
          <cell r="B31" t="str">
            <v>DP.1011.SS10.11.02.009</v>
          </cell>
          <cell r="C31">
            <v>21011.672122799999</v>
          </cell>
        </row>
        <row r="32">
          <cell r="B32" t="str">
            <v>DP.1011.SS10.10.04.004</v>
          </cell>
          <cell r="C32">
            <v>41156.699244400006</v>
          </cell>
        </row>
        <row r="33">
          <cell r="B33" t="str">
            <v>DP.1011.SS10.10.02.012</v>
          </cell>
          <cell r="C33">
            <v>17213.382954799999</v>
          </cell>
        </row>
        <row r="34">
          <cell r="B34" t="str">
            <v>DP.1011.SS10.12.08.003</v>
          </cell>
          <cell r="C34">
            <v>87813.369239999956</v>
          </cell>
        </row>
        <row r="35">
          <cell r="B35" t="str">
            <v>DP.1011.SS10.12.08.004</v>
          </cell>
          <cell r="C35">
            <v>43891.733369999973</v>
          </cell>
        </row>
        <row r="36">
          <cell r="B36" t="str">
            <v>DP.1011.SS10.11.02.004</v>
          </cell>
          <cell r="C36">
            <v>74606.761610000001</v>
          </cell>
        </row>
        <row r="37">
          <cell r="B37" t="str">
            <v>DP.1011.SS10.10.02.008</v>
          </cell>
          <cell r="C37">
            <v>135953.22646439998</v>
          </cell>
        </row>
        <row r="38">
          <cell r="B38" t="str">
            <v>DP.1011.SS10.54.01.001</v>
          </cell>
          <cell r="C38">
            <v>32741.574040000007</v>
          </cell>
        </row>
        <row r="39">
          <cell r="B39" t="str">
            <v>DP.1011.SS10.12.02.005</v>
          </cell>
          <cell r="C39">
            <v>39011.182050000032</v>
          </cell>
        </row>
        <row r="40">
          <cell r="B40" t="str">
            <v>DP.1011.SS10.12.02.006</v>
          </cell>
          <cell r="C40">
            <v>82300.640039999955</v>
          </cell>
        </row>
        <row r="41">
          <cell r="B41" t="str">
            <v>DP.1011.SS10.10.02.016</v>
          </cell>
          <cell r="C41">
            <v>27143.783499999998</v>
          </cell>
        </row>
        <row r="42">
          <cell r="B42" t="str">
            <v>DP.1011.SS10.11.02.010</v>
          </cell>
          <cell r="C42">
            <v>60445.346551199997</v>
          </cell>
        </row>
        <row r="43">
          <cell r="B43" t="str">
            <v>DP.1011.SS10.82.04.008</v>
          </cell>
          <cell r="C43">
            <v>83622.583560000014</v>
          </cell>
        </row>
        <row r="44">
          <cell r="B44" t="str">
            <v>DP.1011.SS10.11.02.012</v>
          </cell>
          <cell r="C44">
            <v>30322.214195999994</v>
          </cell>
        </row>
        <row r="45">
          <cell r="B45" t="str">
            <v>DP.1011.SS10.82.04.007</v>
          </cell>
          <cell r="C45">
            <v>21840.874340000002</v>
          </cell>
        </row>
        <row r="46">
          <cell r="B46" t="str">
            <v>DP.1011.SS10.82.04.005</v>
          </cell>
          <cell r="C46">
            <v>176073.59581999996</v>
          </cell>
        </row>
        <row r="47">
          <cell r="B47" t="str">
            <v>DP.1011.SS10.82.04.006</v>
          </cell>
          <cell r="C47">
            <v>22484.601859999995</v>
          </cell>
        </row>
        <row r="48">
          <cell r="B48" t="str">
            <v>DP.1011.SS10.82.04.010</v>
          </cell>
          <cell r="C48">
            <v>21395.971969999999</v>
          </cell>
        </row>
        <row r="49">
          <cell r="B49" t="str">
            <v>DP.1011.SS10.11.06.005</v>
          </cell>
          <cell r="C49">
            <v>19601.583971199998</v>
          </cell>
        </row>
        <row r="50">
          <cell r="B50" t="str">
            <v>DP.1011.SS10.10.02.022</v>
          </cell>
          <cell r="C50">
            <v>12702.649896800001</v>
          </cell>
        </row>
        <row r="51">
          <cell r="B51" t="str">
            <v>DP.1011.SS10.84.10.001</v>
          </cell>
          <cell r="C51">
            <v>23092.964399999997</v>
          </cell>
        </row>
        <row r="52">
          <cell r="B52" t="str">
            <v>DP.1011.SS10.84.10.003</v>
          </cell>
          <cell r="C52">
            <v>122218.23753000001</v>
          </cell>
        </row>
        <row r="53">
          <cell r="B53" t="str">
            <v>DP.1011.SS10.82.04.003</v>
          </cell>
          <cell r="C53">
            <v>34765.216519999987</v>
          </cell>
        </row>
        <row r="54">
          <cell r="B54" t="str">
            <v>DP.1011.SS10.11.02.013</v>
          </cell>
          <cell r="C54">
            <v>84084.239794399982</v>
          </cell>
        </row>
        <row r="55">
          <cell r="B55" t="str">
            <v>DP.1011.SS10.11.02.011</v>
          </cell>
          <cell r="C55">
            <v>26077.537909999999</v>
          </cell>
        </row>
        <row r="56">
          <cell r="B56" t="str">
            <v>DP.1011.SS10.10.02.023</v>
          </cell>
          <cell r="C56">
            <v>17272.516172399999</v>
          </cell>
        </row>
        <row r="57">
          <cell r="B57" t="str">
            <v>DP.1011.SS10.10.02.021</v>
          </cell>
          <cell r="C57">
            <v>112909.50320760001</v>
          </cell>
        </row>
        <row r="58">
          <cell r="B58" t="str">
            <v>DP.1011.SS10.82.04.009</v>
          </cell>
          <cell r="C58">
            <v>33191.251709999997</v>
          </cell>
        </row>
        <row r="59">
          <cell r="B59" t="str">
            <v>DP.1011.SS10.84.10.002</v>
          </cell>
          <cell r="C59">
            <v>9524.3864400000002</v>
          </cell>
        </row>
        <row r="60">
          <cell r="B60" t="str">
            <v>DP.1011.SS10.82.04.012</v>
          </cell>
          <cell r="C60">
            <v>88793.499619999988</v>
          </cell>
        </row>
        <row r="61">
          <cell r="B61" t="str">
            <v>DP.1011.SS10.12.02.007</v>
          </cell>
          <cell r="C61">
            <v>44368.788720000004</v>
          </cell>
        </row>
        <row r="62">
          <cell r="B62" t="str">
            <v>DP.1011.SS10.10.02.019</v>
          </cell>
          <cell r="C62">
            <v>63975.49717200001</v>
          </cell>
        </row>
        <row r="63">
          <cell r="B63" t="str">
            <v>DP.1011.SS10.10.02.018</v>
          </cell>
          <cell r="C63">
            <v>55486.122144000008</v>
          </cell>
        </row>
        <row r="64">
          <cell r="B64" t="str">
            <v>DP.1011.SS10.10.02.020</v>
          </cell>
          <cell r="C64">
            <v>176562.19747759998</v>
          </cell>
        </row>
        <row r="65">
          <cell r="B65" t="str">
            <v>DP.1011.SS10.82.04.004</v>
          </cell>
          <cell r="C65">
            <v>102302.00721999997</v>
          </cell>
        </row>
        <row r="66">
          <cell r="B66" t="str">
            <v>DP.1011.SS10.82.04.001</v>
          </cell>
          <cell r="C66">
            <v>94913.933060000098</v>
          </cell>
        </row>
        <row r="67">
          <cell r="B67" t="str">
            <v>DP.1011.SS10.82.04.002</v>
          </cell>
          <cell r="C67">
            <v>65018.889930000005</v>
          </cell>
        </row>
        <row r="68">
          <cell r="B68" t="str">
            <v>DP.1011.SS10.82.04.011</v>
          </cell>
          <cell r="C68">
            <v>31050.923169999998</v>
          </cell>
        </row>
        <row r="69">
          <cell r="B69" t="str">
            <v>DP.1011.SS10.82.10.005</v>
          </cell>
          <cell r="C69">
            <v>26899</v>
          </cell>
        </row>
        <row r="70">
          <cell r="B70" t="str">
            <v>DP.1011.SS10.82.10.001</v>
          </cell>
          <cell r="C70">
            <v>189670.19999999998</v>
          </cell>
        </row>
        <row r="71">
          <cell r="B71" t="str">
            <v>DP.1011.SS10.11.02.014</v>
          </cell>
          <cell r="C71">
            <v>8501.2342300000018</v>
          </cell>
        </row>
        <row r="72">
          <cell r="B72" t="str">
            <v>DP.1011.SS10.11.06.006</v>
          </cell>
          <cell r="C72">
            <v>16307.08102</v>
          </cell>
        </row>
        <row r="73">
          <cell r="B73" t="str">
            <v>DP.1011.SS10.82.10.006</v>
          </cell>
          <cell r="C73">
            <v>175515.84</v>
          </cell>
        </row>
        <row r="74">
          <cell r="B74" t="str">
            <v>DP.1011.SS10.82.10.009</v>
          </cell>
          <cell r="C74">
            <v>138130</v>
          </cell>
        </row>
        <row r="75">
          <cell r="B75" t="str">
            <v>DP.1011.SS10.82.10.002</v>
          </cell>
          <cell r="C75">
            <v>39.050730000000001</v>
          </cell>
        </row>
        <row r="76">
          <cell r="B76" t="str">
            <v>DP.1011.SS10.82.10.014</v>
          </cell>
          <cell r="C76">
            <v>308597.92323000001</v>
          </cell>
        </row>
        <row r="77">
          <cell r="B77" t="str">
            <v>DP.1011.SS10.11.02.015</v>
          </cell>
          <cell r="C77">
            <v>168121.84675000003</v>
          </cell>
        </row>
        <row r="78">
          <cell r="B78" t="str">
            <v>DP.1011.SS10.82.10.004</v>
          </cell>
          <cell r="C78">
            <v>79970</v>
          </cell>
        </row>
        <row r="79">
          <cell r="B79" t="str">
            <v>DP.1011.SS10.82.10.008</v>
          </cell>
          <cell r="C79">
            <v>32951.16588</v>
          </cell>
        </row>
        <row r="80">
          <cell r="B80" t="str">
            <v>DP.1011.SS10.82.10.007</v>
          </cell>
          <cell r="C80">
            <v>285292.84000000003</v>
          </cell>
        </row>
        <row r="81">
          <cell r="B81" t="str">
            <v>DP.1011.SS10.10.02.025</v>
          </cell>
          <cell r="C81">
            <v>11529.934156400002</v>
          </cell>
        </row>
        <row r="82">
          <cell r="B82" t="str">
            <v>DP.1011.SS10.10.02.024</v>
          </cell>
          <cell r="C82">
            <v>111260.2787344</v>
          </cell>
        </row>
        <row r="83">
          <cell r="B83" t="str">
            <v>DP.1011.SS10.82.10.003</v>
          </cell>
          <cell r="C83">
            <v>94510</v>
          </cell>
        </row>
        <row r="84">
          <cell r="B84" t="str">
            <v>DP.1011.SS10.82.10.013</v>
          </cell>
          <cell r="C84">
            <v>65235.450439999993</v>
          </cell>
        </row>
        <row r="85">
          <cell r="B85" t="str">
            <v>DP.1011.SS10.82.10.012</v>
          </cell>
          <cell r="C85">
            <v>370681.402</v>
          </cell>
        </row>
        <row r="86">
          <cell r="B86" t="str">
            <v>DP.1011.SS10.12.02.008</v>
          </cell>
          <cell r="C86">
            <v>29518.917029999997</v>
          </cell>
        </row>
        <row r="87">
          <cell r="B87" t="str">
            <v>DP.1011.SS10.82.10.010</v>
          </cell>
          <cell r="C87">
            <v>6179.5</v>
          </cell>
        </row>
        <row r="88">
          <cell r="B88" t="str">
            <v>DP.1011.SS10.82.10.021</v>
          </cell>
          <cell r="C88">
            <v>257721.89999999997</v>
          </cell>
        </row>
        <row r="89">
          <cell r="B89" t="str">
            <v>DP.1011.SS10.82.10.016</v>
          </cell>
          <cell r="C89">
            <v>735540</v>
          </cell>
        </row>
        <row r="90">
          <cell r="B90" t="str">
            <v>DP.1011.SS10.82.10.019</v>
          </cell>
          <cell r="C90">
            <v>201096</v>
          </cell>
        </row>
        <row r="91">
          <cell r="B91" t="str">
            <v>DP.1011.SS10.82.10.017</v>
          </cell>
          <cell r="C91">
            <v>519400.27539999998</v>
          </cell>
        </row>
        <row r="92">
          <cell r="B92" t="str">
            <v>DP.1011.SS10.10.02.026</v>
          </cell>
          <cell r="C92">
            <v>26767.763381599994</v>
          </cell>
        </row>
        <row r="93">
          <cell r="B93" t="str">
            <v>DP.1011.SS10.82.10.024</v>
          </cell>
          <cell r="C93">
            <v>82258.335170000006</v>
          </cell>
        </row>
        <row r="94">
          <cell r="B94" t="str">
            <v>DP.1011.SS10.82.10.020</v>
          </cell>
          <cell r="C94">
            <v>339570</v>
          </cell>
        </row>
        <row r="95">
          <cell r="B95" t="str">
            <v>DP.1011.SS10.11.02.017</v>
          </cell>
          <cell r="C95">
            <v>4601.1780399999998</v>
          </cell>
        </row>
        <row r="96">
          <cell r="B96" t="str">
            <v>DP.1011.SS10.82.10.025</v>
          </cell>
          <cell r="C96">
            <v>356.4</v>
          </cell>
        </row>
        <row r="97">
          <cell r="B97" t="str">
            <v>DP.1011.SS10.10.02.027</v>
          </cell>
          <cell r="C97">
            <v>30384.992499999997</v>
          </cell>
        </row>
        <row r="98">
          <cell r="B98" t="str">
            <v>DP.1011.SS10.82.10.015</v>
          </cell>
          <cell r="C98">
            <v>505759.19</v>
          </cell>
        </row>
        <row r="99">
          <cell r="B99" t="str">
            <v>DP.1011.SS10.10.02.028</v>
          </cell>
          <cell r="C99">
            <v>33287.647320000004</v>
          </cell>
        </row>
        <row r="100">
          <cell r="B100" t="str">
            <v>DP.1011.SS10.82.10.018</v>
          </cell>
          <cell r="C100">
            <v>105840</v>
          </cell>
        </row>
        <row r="101">
          <cell r="B101" t="str">
            <v>DP.1011.SS10.82.10.023</v>
          </cell>
          <cell r="C101">
            <v>40841.641600000003</v>
          </cell>
        </row>
        <row r="102">
          <cell r="B102" t="str">
            <v>DP.1011.SS10.11.02.016</v>
          </cell>
          <cell r="C102">
            <v>2356.5637896000003</v>
          </cell>
        </row>
        <row r="103">
          <cell r="B103" t="str">
            <v>DP.1011.SS10.82.10.022</v>
          </cell>
          <cell r="C103">
            <v>53751</v>
          </cell>
        </row>
        <row r="104">
          <cell r="B104" t="str">
            <v>DP.1011.SS10.10.01.001</v>
          </cell>
          <cell r="C104">
            <v>67685.276647999999</v>
          </cell>
        </row>
        <row r="105">
          <cell r="B105" t="str">
            <v>DP.1011.SS10.12.03.001</v>
          </cell>
          <cell r="C105">
            <v>27532.339319999988</v>
          </cell>
        </row>
        <row r="106">
          <cell r="B106" t="str">
            <v>DP.1011.SS10.11.06.001</v>
          </cell>
          <cell r="C106">
            <v>37481.168314000024</v>
          </cell>
        </row>
        <row r="107">
          <cell r="B107" t="str">
            <v>DP.1011.SS10.11.04.002</v>
          </cell>
          <cell r="C107">
            <v>8916.022228400001</v>
          </cell>
        </row>
        <row r="108">
          <cell r="B108" t="str">
            <v>DP.1011.SS10.12.01.003</v>
          </cell>
          <cell r="C108">
            <v>35299.710929999994</v>
          </cell>
        </row>
        <row r="109">
          <cell r="B109" t="str">
            <v>DP.1011.SS10.12.01.004</v>
          </cell>
          <cell r="C109">
            <v>50986.136530000003</v>
          </cell>
        </row>
        <row r="110">
          <cell r="B110" t="str">
            <v>DP.1011.SS10.11.06.002</v>
          </cell>
          <cell r="C110">
            <v>24604.12299679999</v>
          </cell>
        </row>
        <row r="111">
          <cell r="B111" t="str">
            <v>DP.1011.SS10.10.04.002</v>
          </cell>
          <cell r="C111">
            <v>26059.752095600004</v>
          </cell>
        </row>
        <row r="112">
          <cell r="B112" t="str">
            <v>DP.1011.SS10.10.04.003</v>
          </cell>
          <cell r="C112">
            <v>33297.223668400009</v>
          </cell>
        </row>
        <row r="113">
          <cell r="B113" t="str">
            <v>DP.1011.SS10.10.06.001</v>
          </cell>
          <cell r="C113">
            <v>18438.32</v>
          </cell>
        </row>
        <row r="114">
          <cell r="B114" t="str">
            <v>DP.1011.SS10.11.03.001</v>
          </cell>
          <cell r="C114">
            <v>12952.578005599999</v>
          </cell>
        </row>
        <row r="115">
          <cell r="B115" t="str">
            <v>DP.1011.SS10.10.03.001</v>
          </cell>
          <cell r="C115">
            <v>67838.298307600009</v>
          </cell>
        </row>
        <row r="116">
          <cell r="B116" t="str">
            <v>DP.1011.SS10.11.04.001</v>
          </cell>
          <cell r="C116">
            <v>7131.4111436000003</v>
          </cell>
        </row>
        <row r="117">
          <cell r="B117" t="str">
            <v>DP.1011.SS10.10.02.029</v>
          </cell>
          <cell r="C117">
            <v>8458.0933011999987</v>
          </cell>
        </row>
        <row r="118">
          <cell r="B118" t="str">
            <v>DP.1011.SS10.12.01.001</v>
          </cell>
          <cell r="C118">
            <v>59899.733319999999</v>
          </cell>
        </row>
        <row r="119">
          <cell r="B119" t="str">
            <v>DP.1011.SS10.12.01.002</v>
          </cell>
          <cell r="C119">
            <v>50584.763989999999</v>
          </cell>
        </row>
        <row r="120">
          <cell r="B120" t="str">
            <v>DP.1011.SS10.10.02.001</v>
          </cell>
          <cell r="C120">
            <v>57186.116593999999</v>
          </cell>
        </row>
        <row r="121">
          <cell r="B121" t="str">
            <v>DP.1011.SS10.10.04.001</v>
          </cell>
          <cell r="C121">
            <v>70322.607023200006</v>
          </cell>
        </row>
        <row r="122">
          <cell r="B122" t="str">
            <v>DP.1011.SS10.10.04.005</v>
          </cell>
          <cell r="C122">
            <v>84117.772652</v>
          </cell>
        </row>
        <row r="123">
          <cell r="B123" t="str">
            <v>DP.1011.SS10.12.09.001</v>
          </cell>
          <cell r="C123">
            <v>27085.402289999984</v>
          </cell>
        </row>
        <row r="124">
          <cell r="B124" t="str">
            <v>DP.1011.SS10.12.08.001</v>
          </cell>
          <cell r="C124">
            <v>34409.661450000007</v>
          </cell>
        </row>
        <row r="125">
          <cell r="B125" t="str">
            <v>DP.1011.SS10.12.02.002</v>
          </cell>
          <cell r="C125">
            <v>6351.2164100000009</v>
          </cell>
        </row>
        <row r="126">
          <cell r="B126" t="str">
            <v>DP.1011.SS10.12.02.001</v>
          </cell>
          <cell r="C126">
            <v>17083.778290000002</v>
          </cell>
        </row>
        <row r="127">
          <cell r="B127" t="str">
            <v>DP.1011.SS10.12.04.001</v>
          </cell>
          <cell r="C127">
            <v>53430.149319999997</v>
          </cell>
        </row>
        <row r="128">
          <cell r="B128" t="str">
            <v>DP.1011.SS10.12.10.001</v>
          </cell>
          <cell r="C128">
            <v>1567.2549300000001</v>
          </cell>
        </row>
        <row r="129">
          <cell r="C129">
            <v>10369707.733419199</v>
          </cell>
        </row>
      </sheetData>
      <sheetData sheetId="23"/>
      <sheetData sheetId="24"/>
      <sheetData sheetId="25"/>
      <sheetData sheetId="26"/>
      <sheetData sheetId="27"/>
      <sheetData sheetId="28">
        <row r="2">
          <cell r="G2" t="str">
            <v>FOREX 2</v>
          </cell>
          <cell r="L2" t="str">
            <v>FOR Adjusment</v>
          </cell>
          <cell r="Q2" t="str">
            <v>TE PRISM</v>
          </cell>
        </row>
        <row r="3">
          <cell r="G3" t="str">
            <v>Row Labels</v>
          </cell>
          <cell r="H3" t="str">
            <v>Sum of      Amt Grant</v>
          </cell>
          <cell r="L3" t="str">
            <v>Row Labels</v>
          </cell>
          <cell r="M3" t="str">
            <v>Sum of      Amt Grant</v>
          </cell>
          <cell r="Q3" t="str">
            <v>Row Labels</v>
          </cell>
          <cell r="R3" t="str">
            <v>Sum of Value in Obj. Crcy</v>
          </cell>
          <cell r="S3" t="str">
            <v>PRISM</v>
          </cell>
          <cell r="T3" t="str">
            <v>Report</v>
          </cell>
        </row>
        <row r="4">
          <cell r="G4" t="str">
            <v>DP.1011.SS10.10.02.001</v>
          </cell>
          <cell r="H4">
            <v>57.749999999999886</v>
          </cell>
          <cell r="L4" t="str">
            <v>DP.1011.SS10.10.01.001</v>
          </cell>
          <cell r="M4">
            <v>0</v>
          </cell>
          <cell r="Q4" t="str">
            <v>DP.1011.SS10.10.01.001</v>
          </cell>
          <cell r="R4">
            <v>4191.68</v>
          </cell>
          <cell r="S4">
            <v>4191.68</v>
          </cell>
          <cell r="T4">
            <v>4191.6791679999997</v>
          </cell>
          <cell r="U4">
            <v>8.3200000062788604E-4</v>
          </cell>
        </row>
        <row r="5">
          <cell r="G5" t="str">
            <v>DP.1011.SS10.10.02.007</v>
          </cell>
          <cell r="H5">
            <v>-13.539999999999964</v>
          </cell>
          <cell r="L5" t="str">
            <v>DP.1011.SS10.10.02.003</v>
          </cell>
          <cell r="M5">
            <v>0</v>
          </cell>
          <cell r="Q5" t="str">
            <v>DP.1011.SS10.10.02.001</v>
          </cell>
          <cell r="R5">
            <v>2824.5699999999997</v>
          </cell>
          <cell r="S5">
            <v>2824.5699999999997</v>
          </cell>
          <cell r="T5">
            <v>2825.0426640000001</v>
          </cell>
          <cell r="U5">
            <v>-0.47266400000034992</v>
          </cell>
        </row>
        <row r="6">
          <cell r="G6" t="str">
            <v>DP.1011.SS10.10.02.008</v>
          </cell>
          <cell r="H6">
            <v>46.110000000000127</v>
          </cell>
          <cell r="L6" t="str">
            <v>DP.1011.SS10.10.02.004</v>
          </cell>
          <cell r="M6">
            <v>0</v>
          </cell>
          <cell r="Q6" t="str">
            <v>DP.1011.SS10.10.02.002</v>
          </cell>
          <cell r="R6">
            <v>3505.35</v>
          </cell>
          <cell r="S6">
            <v>3505.35</v>
          </cell>
          <cell r="T6">
            <v>3432.6104904000003</v>
          </cell>
          <cell r="U6">
            <v>72.739509599999565</v>
          </cell>
        </row>
        <row r="7">
          <cell r="G7" t="str">
            <v>DP.1011.SS10.10.02.009</v>
          </cell>
          <cell r="H7">
            <v>127.0099999999984</v>
          </cell>
          <cell r="L7" t="str">
            <v>DP.1011.SS10.10.02.007</v>
          </cell>
          <cell r="M7">
            <v>0</v>
          </cell>
          <cell r="Q7" t="str">
            <v>DP.1011.SS10.10.02.003</v>
          </cell>
          <cell r="R7">
            <v>5150.54</v>
          </cell>
          <cell r="S7">
            <v>5150.54</v>
          </cell>
          <cell r="T7">
            <v>5150.5345383999993</v>
          </cell>
          <cell r="U7">
            <v>5.4616000006717513E-3</v>
          </cell>
        </row>
        <row r="8">
          <cell r="G8" t="str">
            <v>DP.1011.SS10.10.02.010</v>
          </cell>
          <cell r="H8">
            <v>114.27000000000044</v>
          </cell>
          <cell r="L8" t="str">
            <v>DP.1011.SS10.10.02.008</v>
          </cell>
          <cell r="M8">
            <v>6644.32</v>
          </cell>
          <cell r="Q8" t="str">
            <v>DP.1011.SS10.10.02.004</v>
          </cell>
          <cell r="R8">
            <v>2251.89</v>
          </cell>
          <cell r="S8">
            <v>2251.89</v>
          </cell>
          <cell r="T8">
            <v>2251.8868056000001</v>
          </cell>
          <cell r="U8">
            <v>3.1943999997565697E-3</v>
          </cell>
        </row>
        <row r="9">
          <cell r="G9" t="str">
            <v>DP.1011.SS10.10.02.011</v>
          </cell>
          <cell r="H9">
            <v>74.879999999999654</v>
          </cell>
          <cell r="L9" t="str">
            <v>DP.1011.SS10.10.02.010</v>
          </cell>
          <cell r="M9">
            <v>-2215.38</v>
          </cell>
          <cell r="Q9" t="str">
            <v>DP.1011.SS10.10.02.005</v>
          </cell>
          <cell r="R9">
            <v>2619.6799999999998</v>
          </cell>
          <cell r="S9">
            <v>2619.6799999999998</v>
          </cell>
          <cell r="T9">
            <v>2619.6845479999997</v>
          </cell>
          <cell r="U9">
            <v>-4.5479999998860876E-3</v>
          </cell>
        </row>
        <row r="10">
          <cell r="G10" t="str">
            <v>DP.1011.SS10.10.02.017</v>
          </cell>
          <cell r="H10">
            <v>134.38999999999942</v>
          </cell>
          <cell r="L10" t="str">
            <v>DP.1011.SS10.10.02.011</v>
          </cell>
          <cell r="M10">
            <v>-2510.33</v>
          </cell>
          <cell r="Q10" t="str">
            <v>DP.1011.SS10.10.02.006</v>
          </cell>
          <cell r="R10">
            <v>2084.4499999999998</v>
          </cell>
          <cell r="S10">
            <v>2084.4499999999998</v>
          </cell>
          <cell r="T10">
            <v>2084.4426016000002</v>
          </cell>
          <cell r="U10">
            <v>7.3983999996016792E-3</v>
          </cell>
        </row>
        <row r="11">
          <cell r="G11" t="str">
            <v>DP.1011.SS10.10.02.018</v>
          </cell>
          <cell r="H11">
            <v>-16.070000000000164</v>
          </cell>
          <cell r="L11" t="str">
            <v>DP.1011.SS10.10.02.017</v>
          </cell>
          <cell r="M11">
            <v>-3684.6000000000004</v>
          </cell>
          <cell r="Q11" t="str">
            <v>DP.1011.SS10.10.02.007</v>
          </cell>
          <cell r="R11">
            <v>1458.62</v>
          </cell>
          <cell r="S11">
            <v>1458.62</v>
          </cell>
          <cell r="T11">
            <v>1459.7063864000002</v>
          </cell>
          <cell r="U11">
            <v>-1.086386400000265</v>
          </cell>
        </row>
        <row r="12">
          <cell r="G12" t="str">
            <v>DP.1011.SS10.10.02.019</v>
          </cell>
          <cell r="H12">
            <v>-2.8400000000000034</v>
          </cell>
          <cell r="L12" t="str">
            <v>DP.1011.SS10.10.02.019</v>
          </cell>
          <cell r="M12">
            <v>0</v>
          </cell>
          <cell r="Q12" t="str">
            <v>DP.1011.SS10.10.02.008</v>
          </cell>
          <cell r="R12">
            <v>8402.49</v>
          </cell>
          <cell r="S12">
            <v>8402.49</v>
          </cell>
          <cell r="T12">
            <v>7777.4908744000004</v>
          </cell>
          <cell r="U12">
            <v>624.99912559999939</v>
          </cell>
        </row>
        <row r="13">
          <cell r="G13" t="str">
            <v>DP.1011.SS10.10.02.020</v>
          </cell>
          <cell r="H13">
            <v>-16.070000000000164</v>
          </cell>
          <cell r="L13" t="str">
            <v>DP.1011.SS10.10.02.020</v>
          </cell>
          <cell r="M13">
            <v>0</v>
          </cell>
          <cell r="Q13" t="str">
            <v>DP.1011.SS10.10.02.009</v>
          </cell>
          <cell r="R13">
            <v>1555.8700000000003</v>
          </cell>
          <cell r="S13">
            <v>1555.8700000000003</v>
          </cell>
          <cell r="T13">
            <v>1518.6474183999999</v>
          </cell>
          <cell r="U13">
            <v>37.222581600000467</v>
          </cell>
        </row>
        <row r="14">
          <cell r="G14" t="str">
            <v>DP.1011.SS10.10.02.022</v>
          </cell>
          <cell r="H14">
            <v>-539.59000000000071</v>
          </cell>
          <cell r="L14" t="str">
            <v>DP.1011.SS10.10.04.005</v>
          </cell>
          <cell r="M14">
            <v>643.99</v>
          </cell>
          <cell r="Q14" t="str">
            <v>DP.1011.SS10.10.02.010</v>
          </cell>
          <cell r="R14">
            <v>3633.0699999999997</v>
          </cell>
          <cell r="S14">
            <v>3633.0699999999997</v>
          </cell>
          <cell r="T14">
            <v>3801.1565943999999</v>
          </cell>
          <cell r="U14">
            <v>-168.08659440000019</v>
          </cell>
        </row>
        <row r="15">
          <cell r="G15" t="str">
            <v>DP.1011.SS10.10.02.024</v>
          </cell>
          <cell r="H15">
            <v>-214.97000000000025</v>
          </cell>
          <cell r="L15" t="str">
            <v>DP.1011.SS10.10.04.006</v>
          </cell>
          <cell r="M15">
            <v>0</v>
          </cell>
          <cell r="Q15" t="str">
            <v>DP.1011.SS10.10.02.011</v>
          </cell>
          <cell r="R15">
            <v>2521.04</v>
          </cell>
          <cell r="S15">
            <v>2521.04</v>
          </cell>
          <cell r="T15">
            <v>2715.8732304</v>
          </cell>
          <cell r="U15">
            <v>-194.83323040000005</v>
          </cell>
        </row>
        <row r="16">
          <cell r="G16" t="str">
            <v>DP.1011.SS10.10.04.001</v>
          </cell>
          <cell r="H16">
            <v>-56.119999999999891</v>
          </cell>
          <cell r="L16" t="str">
            <v>DP.1011.SS10.10.06.001</v>
          </cell>
          <cell r="M16">
            <v>0</v>
          </cell>
          <cell r="Q16" t="str">
            <v>DP.1011.SS10.10.02.012</v>
          </cell>
          <cell r="R16">
            <v>1020.25</v>
          </cell>
          <cell r="S16">
            <v>1020.25</v>
          </cell>
          <cell r="T16">
            <v>1020.2599848</v>
          </cell>
          <cell r="U16">
            <v>-9.9847999999838066E-3</v>
          </cell>
        </row>
        <row r="17">
          <cell r="G17" t="str">
            <v>DP.1011.SS10.10.04.005</v>
          </cell>
          <cell r="H17">
            <v>-34.399999999999977</v>
          </cell>
          <cell r="L17" t="str">
            <v>DP.1011.SS10.11.02.005</v>
          </cell>
          <cell r="M17">
            <v>0</v>
          </cell>
          <cell r="Q17" t="str">
            <v>DP.1011.SS10.10.02.014</v>
          </cell>
          <cell r="R17">
            <v>2710.56</v>
          </cell>
          <cell r="S17">
            <v>2710.56</v>
          </cell>
          <cell r="T17">
            <v>2710.5638527999999</v>
          </cell>
          <cell r="U17">
            <v>-3.8528000000042084E-3</v>
          </cell>
        </row>
        <row r="18">
          <cell r="G18" t="str">
            <v>DP.1011.SS10.10.04.006</v>
          </cell>
          <cell r="H18">
            <v>-1056.3800000000001</v>
          </cell>
          <cell r="L18" t="str">
            <v>DP.1011.SS10.11.02.008</v>
          </cell>
          <cell r="M18">
            <v>0</v>
          </cell>
          <cell r="Q18" t="str">
            <v>DP.1011.SS10.10.02.017</v>
          </cell>
          <cell r="R18">
            <v>4248.0599999999995</v>
          </cell>
          <cell r="S18">
            <v>4248.0599999999995</v>
          </cell>
          <cell r="T18">
            <v>4480.5673664000005</v>
          </cell>
          <cell r="U18">
            <v>-232.50736640000105</v>
          </cell>
        </row>
        <row r="19">
          <cell r="G19" t="str">
            <v>DP.1011.SS10.11.02.013</v>
          </cell>
          <cell r="H19">
            <v>-9.9999999999997868E-3</v>
          </cell>
          <cell r="L19" t="str">
            <v>DP.1011.SS10.11.02.011</v>
          </cell>
          <cell r="M19">
            <v>0</v>
          </cell>
          <cell r="Q19" t="str">
            <v>DP.1011.SS10.10.02.018</v>
          </cell>
          <cell r="R19">
            <v>3717.17</v>
          </cell>
          <cell r="S19">
            <v>3717.17</v>
          </cell>
          <cell r="T19">
            <v>3718.4433439999993</v>
          </cell>
          <cell r="U19">
            <v>-1.2733439999992697</v>
          </cell>
        </row>
        <row r="20">
          <cell r="G20" t="str">
            <v>DP.1011.SS10.11.03.001</v>
          </cell>
          <cell r="H20">
            <v>-192.76000000000022</v>
          </cell>
          <cell r="L20" t="str">
            <v>DP.1011.SS10.11.02.014</v>
          </cell>
          <cell r="M20">
            <v>0</v>
          </cell>
          <cell r="Q20" t="str">
            <v>DP.1011.SS10.10.02.019</v>
          </cell>
          <cell r="R20">
            <v>3617.66</v>
          </cell>
          <cell r="S20">
            <v>3617.66</v>
          </cell>
          <cell r="T20">
            <v>3571.0240320000007</v>
          </cell>
          <cell r="U20">
            <v>46.635967999999139</v>
          </cell>
        </row>
        <row r="21">
          <cell r="G21" t="str">
            <v>DP.1011.SS10.11.04.002</v>
          </cell>
          <cell r="H21">
            <v>-566.92999999999984</v>
          </cell>
          <cell r="L21" t="str">
            <v>DP.1011.SS10.11.06.002</v>
          </cell>
          <cell r="M21">
            <v>0</v>
          </cell>
          <cell r="Q21" t="str">
            <v>DP.1011.SS10.10.02.020</v>
          </cell>
          <cell r="R21">
            <v>8374.91</v>
          </cell>
          <cell r="S21">
            <v>8374.91</v>
          </cell>
          <cell r="T21">
            <v>8369.6102575999994</v>
          </cell>
          <cell r="U21">
            <v>5.2997424000004685</v>
          </cell>
        </row>
        <row r="22">
          <cell r="G22" t="str">
            <v>DP.1011.SS10.12.02.005</v>
          </cell>
          <cell r="H22">
            <v>-40.28999999999985</v>
          </cell>
          <cell r="L22" t="str">
            <v>DP.1011.SS10.12.01.002</v>
          </cell>
          <cell r="M22">
            <v>0</v>
          </cell>
          <cell r="Q22" t="str">
            <v>DP.1011.SS10.10.02.021</v>
          </cell>
          <cell r="R22">
            <v>2083.29</v>
          </cell>
          <cell r="S22">
            <v>2083.29</v>
          </cell>
          <cell r="T22">
            <v>2038.1349375999998</v>
          </cell>
          <cell r="U22">
            <v>45.155062400000133</v>
          </cell>
        </row>
        <row r="23">
          <cell r="G23" t="str">
            <v>DP.1011.SS10.12.08.003</v>
          </cell>
          <cell r="H23">
            <v>0</v>
          </cell>
          <cell r="L23" t="str">
            <v>DP.1011.SS10.12.02.002</v>
          </cell>
          <cell r="M23">
            <v>-1880.4099999999999</v>
          </cell>
          <cell r="Q23" t="str">
            <v>DP.1011.SS10.10.02.022</v>
          </cell>
          <cell r="R23">
            <v>736.17000000000007</v>
          </cell>
          <cell r="S23">
            <v>736.17000000000007</v>
          </cell>
          <cell r="T23">
            <v>777.86923680000007</v>
          </cell>
          <cell r="U23">
            <v>-41.699236799999994</v>
          </cell>
        </row>
        <row r="24">
          <cell r="G24" t="str">
            <v>DP.1011.SS10.81.01.001</v>
          </cell>
          <cell r="H24">
            <v>0</v>
          </cell>
          <cell r="L24" t="str">
            <v>DP.1011.SS10.12.02.004</v>
          </cell>
          <cell r="M24">
            <v>0</v>
          </cell>
          <cell r="Q24" t="str">
            <v>DP.1011.SS10.10.02.023</v>
          </cell>
          <cell r="R24">
            <v>444.79999999999995</v>
          </cell>
          <cell r="S24">
            <v>444.79999999999995</v>
          </cell>
          <cell r="T24">
            <v>444.79010240000002</v>
          </cell>
          <cell r="U24">
            <v>9.8975999999311171E-3</v>
          </cell>
        </row>
        <row r="25">
          <cell r="G25" t="str">
            <v>DP.1011.SS10.82.04.005</v>
          </cell>
          <cell r="H25">
            <v>9.9999999999909051E-3</v>
          </cell>
          <cell r="L25" t="str">
            <v>DP.1011.SS10.12.02.005</v>
          </cell>
          <cell r="M25">
            <v>1880.4099999999999</v>
          </cell>
          <cell r="Q25" t="str">
            <v>DP.1011.SS10.10.02.024</v>
          </cell>
          <cell r="R25">
            <v>1849.2</v>
          </cell>
          <cell r="S25">
            <v>1849.2</v>
          </cell>
          <cell r="T25">
            <v>1849.1948944000001</v>
          </cell>
          <cell r="U25">
            <v>5.1055999999789492E-3</v>
          </cell>
        </row>
        <row r="26">
          <cell r="G26" t="str">
            <v>DP.1011.SS10.82.04.012</v>
          </cell>
          <cell r="H26">
            <v>9.9999999983992893E-3</v>
          </cell>
          <cell r="L26" t="str">
            <v>DP.1011.SS10.12.02.006</v>
          </cell>
          <cell r="M26">
            <v>0</v>
          </cell>
          <cell r="Q26" t="str">
            <v>DP.1011.SS10.10.02.025</v>
          </cell>
          <cell r="R26">
            <v>663.08999999999992</v>
          </cell>
          <cell r="S26">
            <v>663.08999999999992</v>
          </cell>
          <cell r="T26">
            <v>663.07890639999994</v>
          </cell>
          <cell r="U26">
            <v>1.1093599999981052E-2</v>
          </cell>
        </row>
        <row r="27">
          <cell r="G27" t="str">
            <v>DP.1011.SS10.82.10.015</v>
          </cell>
          <cell r="H27">
            <v>0</v>
          </cell>
          <cell r="L27" t="str">
            <v>DP.1011.SS10.12.02.007</v>
          </cell>
          <cell r="M27">
            <v>0</v>
          </cell>
          <cell r="Q27" t="str">
            <v>DP.1011.SS10.10.02.026</v>
          </cell>
          <cell r="R27">
            <v>493.44</v>
          </cell>
          <cell r="S27">
            <v>493.44</v>
          </cell>
          <cell r="T27">
            <v>506.87306160000003</v>
          </cell>
          <cell r="U27">
            <v>-13.43306160000003</v>
          </cell>
        </row>
        <row r="28">
          <cell r="G28" t="str">
            <v>DP.1011.SS10.82.10.017</v>
          </cell>
          <cell r="H28">
            <v>0</v>
          </cell>
          <cell r="L28" t="str">
            <v>DP.1011.SS10.12.02.008</v>
          </cell>
          <cell r="M28">
            <v>0</v>
          </cell>
          <cell r="Q28" t="str">
            <v>DP.1011.SS10.10.02.028</v>
          </cell>
          <cell r="R28">
            <v>2012.18</v>
          </cell>
          <cell r="S28">
            <v>2012.18</v>
          </cell>
          <cell r="T28">
            <v>1954.4577199999999</v>
          </cell>
          <cell r="U28">
            <v>57.722280000000183</v>
          </cell>
        </row>
        <row r="29">
          <cell r="G29" t="str">
            <v>Grand Total</v>
          </cell>
          <cell r="H29">
            <v>-2195.5400000000045</v>
          </cell>
          <cell r="L29" t="str">
            <v>DP.1011.SS10.12.04.001</v>
          </cell>
          <cell r="M29">
            <v>0</v>
          </cell>
          <cell r="Q29" t="str">
            <v>DP.1011.SS10.10.02.029</v>
          </cell>
          <cell r="R29">
            <v>486.45</v>
          </cell>
          <cell r="S29">
            <v>486.45</v>
          </cell>
          <cell r="T29">
            <v>490.20255120000002</v>
          </cell>
          <cell r="U29">
            <v>-3.7525512000000276</v>
          </cell>
        </row>
        <row r="30">
          <cell r="L30" t="str">
            <v>DP.1011.SS10.12.08.001</v>
          </cell>
          <cell r="M30">
            <v>0</v>
          </cell>
          <cell r="Q30" t="str">
            <v>DP.1011.SS10.10.03.001</v>
          </cell>
          <cell r="R30">
            <v>4056.03</v>
          </cell>
          <cell r="S30">
            <v>4056.03</v>
          </cell>
          <cell r="T30">
            <v>4056.0327375999996</v>
          </cell>
          <cell r="U30">
            <v>-2.7375999993637379E-3</v>
          </cell>
        </row>
        <row r="31">
          <cell r="L31" t="str">
            <v>DP.1011.SS10.12.08.003</v>
          </cell>
          <cell r="M31">
            <v>0</v>
          </cell>
          <cell r="Q31" t="str">
            <v>DP.1011.SS10.10.04.001</v>
          </cell>
          <cell r="R31">
            <v>3744.0200000000004</v>
          </cell>
          <cell r="S31">
            <v>3744.0200000000004</v>
          </cell>
          <cell r="T31">
            <v>3748.5246431999999</v>
          </cell>
          <cell r="U31">
            <v>-4.5046431999994638</v>
          </cell>
        </row>
        <row r="32">
          <cell r="L32" t="str">
            <v>DP.1011.SS10.54.01.001</v>
          </cell>
          <cell r="M32">
            <v>1408.36</v>
          </cell>
          <cell r="Q32" t="str">
            <v>DP.1011.SS10.10.04.002</v>
          </cell>
          <cell r="R32">
            <v>1664.36</v>
          </cell>
          <cell r="S32">
            <v>1664.36</v>
          </cell>
          <cell r="T32">
            <v>1664.3665255999999</v>
          </cell>
          <cell r="U32">
            <v>-6.5256000000317727E-3</v>
          </cell>
        </row>
        <row r="33">
          <cell r="L33" t="str">
            <v>DP.1011.SS10.80.01.001</v>
          </cell>
          <cell r="M33">
            <v>0</v>
          </cell>
          <cell r="Q33" t="str">
            <v>DP.1011.SS10.10.04.003</v>
          </cell>
          <cell r="R33">
            <v>1909.3999999999999</v>
          </cell>
          <cell r="S33">
            <v>1909.3999999999999</v>
          </cell>
          <cell r="T33">
            <v>1909.4088784000003</v>
          </cell>
          <cell r="U33">
            <v>-8.8784000004125119E-3</v>
          </cell>
        </row>
        <row r="34">
          <cell r="L34" t="str">
            <v>DP.1011.SS10.80.01.002</v>
          </cell>
          <cell r="M34">
            <v>0</v>
          </cell>
          <cell r="Q34" t="str">
            <v>DP.1011.SS10.10.04.004</v>
          </cell>
          <cell r="R34">
            <v>1426.1399999999999</v>
          </cell>
          <cell r="S34">
            <v>1426.1399999999999</v>
          </cell>
          <cell r="T34">
            <v>1426.1402544</v>
          </cell>
          <cell r="U34">
            <v>-2.5440000013077224E-4</v>
          </cell>
        </row>
        <row r="35">
          <cell r="L35" t="str">
            <v>DP.1011.SS10.81.01.001</v>
          </cell>
          <cell r="M35">
            <v>0</v>
          </cell>
          <cell r="Q35" t="str">
            <v>DP.1011.SS10.10.04.005</v>
          </cell>
          <cell r="R35">
            <v>4072.9300000000003</v>
          </cell>
          <cell r="S35">
            <v>4072.9300000000003</v>
          </cell>
          <cell r="T35">
            <v>4072.9318520000002</v>
          </cell>
          <cell r="U35">
            <v>-1.851999999871623E-3</v>
          </cell>
        </row>
        <row r="36">
          <cell r="L36" t="str">
            <v>DP.1011.SS10.82.04.001</v>
          </cell>
          <cell r="M36">
            <v>0</v>
          </cell>
          <cell r="Q36" t="str">
            <v>DP.1011.SS10.10.04.006</v>
          </cell>
          <cell r="R36">
            <v>4904.4600000000009</v>
          </cell>
          <cell r="S36">
            <v>4904.4600000000009</v>
          </cell>
          <cell r="T36">
            <v>4958.6715951999995</v>
          </cell>
          <cell r="U36">
            <v>-54.211595199998555</v>
          </cell>
        </row>
        <row r="37">
          <cell r="L37" t="str">
            <v>DP.1011.SS10.82.04.002</v>
          </cell>
          <cell r="M37">
            <v>-110.96</v>
          </cell>
          <cell r="Q37" t="str">
            <v>DP.1011.SS10.10.06.001</v>
          </cell>
          <cell r="R37">
            <v>1272.6499999999999</v>
          </cell>
          <cell r="S37">
            <v>1272.6499999999999</v>
          </cell>
          <cell r="T37">
            <v>1272.644</v>
          </cell>
          <cell r="U37">
            <v>5.9999999998581188E-3</v>
          </cell>
        </row>
        <row r="38">
          <cell r="L38" t="str">
            <v>DP.1011.SS10.82.04.003</v>
          </cell>
          <cell r="M38">
            <v>0</v>
          </cell>
          <cell r="Q38" t="str">
            <v>DP.1011.SS10.11.02.001</v>
          </cell>
          <cell r="R38">
            <v>4582.8900000000003</v>
          </cell>
          <cell r="S38">
            <v>4582.8900000000003</v>
          </cell>
          <cell r="T38">
            <v>4492.0218584000022</v>
          </cell>
          <cell r="U38">
            <v>90.868141599998125</v>
          </cell>
        </row>
        <row r="39">
          <cell r="L39" t="str">
            <v>DP.1011.SS10.82.04.004</v>
          </cell>
          <cell r="M39">
            <v>110.96</v>
          </cell>
          <cell r="Q39" t="str">
            <v>DP.1011.SS10.11.02.003</v>
          </cell>
          <cell r="R39">
            <v>1243.9899999999998</v>
          </cell>
          <cell r="S39">
            <v>1243.9899999999998</v>
          </cell>
          <cell r="T39">
            <v>1243.9787400000002</v>
          </cell>
          <cell r="U39">
            <v>1.1259999999538195E-2</v>
          </cell>
        </row>
        <row r="40">
          <cell r="L40" t="str">
            <v>DP.1011.SS10.82.04.005</v>
          </cell>
          <cell r="M40">
            <v>219.02</v>
          </cell>
          <cell r="Q40" t="str">
            <v>DP.1011.SS10.11.02.004</v>
          </cell>
          <cell r="R40">
            <v>1134.9000000000001</v>
          </cell>
          <cell r="S40">
            <v>1134.9000000000001</v>
          </cell>
          <cell r="T40">
            <v>1134.9786799999999</v>
          </cell>
          <cell r="U40">
            <v>-7.8679999999849315E-2</v>
          </cell>
        </row>
        <row r="41">
          <cell r="L41" t="str">
            <v>DP.1011.SS10.82.04.007</v>
          </cell>
          <cell r="M41">
            <v>-219.02</v>
          </cell>
          <cell r="Q41" t="str">
            <v>DP.1011.SS10.11.02.005</v>
          </cell>
          <cell r="R41">
            <v>2952.82</v>
          </cell>
          <cell r="S41">
            <v>2952.82</v>
          </cell>
          <cell r="T41">
            <v>2953.0608152</v>
          </cell>
          <cell r="U41">
            <v>-0.24081519999981538</v>
          </cell>
        </row>
        <row r="42">
          <cell r="L42" t="str">
            <v>DP.1011.SS10.82.04.011</v>
          </cell>
          <cell r="M42">
            <v>0</v>
          </cell>
          <cell r="Q42" t="str">
            <v>DP.1011.SS10.11.02.008</v>
          </cell>
          <cell r="R42">
            <v>4573.49</v>
          </cell>
          <cell r="S42">
            <v>4573.49</v>
          </cell>
          <cell r="T42">
            <v>4353.9101600000013</v>
          </cell>
          <cell r="U42">
            <v>219.57983999999851</v>
          </cell>
        </row>
        <row r="43">
          <cell r="L43" t="str">
            <v>DP.1011.SS10.82.04.012</v>
          </cell>
          <cell r="M43">
            <v>0</v>
          </cell>
          <cell r="Q43" t="str">
            <v>DP.1011.SS10.11.02.009</v>
          </cell>
          <cell r="R43">
            <v>1213.0100000000002</v>
          </cell>
          <cell r="S43">
            <v>1213.0100000000002</v>
          </cell>
          <cell r="T43">
            <v>1213.0017528000001</v>
          </cell>
          <cell r="U43">
            <v>8.2472000001416745E-3</v>
          </cell>
        </row>
        <row r="44">
          <cell r="L44" t="str">
            <v>DP.1011.SS10.82.10.001</v>
          </cell>
          <cell r="M44">
            <v>-84255.2</v>
          </cell>
          <cell r="Q44" t="str">
            <v>DP.1011.SS10.11.02.010</v>
          </cell>
          <cell r="R44">
            <v>3568.5699999999997</v>
          </cell>
          <cell r="S44">
            <v>3568.5699999999997</v>
          </cell>
          <cell r="T44">
            <v>3492.1162712000009</v>
          </cell>
          <cell r="U44">
            <v>76.453728799998771</v>
          </cell>
        </row>
        <row r="45">
          <cell r="L45" t="str">
            <v>DP.1011.SS10.82.10.002</v>
          </cell>
          <cell r="M45">
            <v>69937.399999999994</v>
          </cell>
          <cell r="Q45" t="str">
            <v>DP.1011.SS10.11.02.011</v>
          </cell>
          <cell r="R45">
            <v>1020.0999999999999</v>
          </cell>
          <cell r="S45">
            <v>1020.0999999999999</v>
          </cell>
          <cell r="T45">
            <v>1020.1711399999999</v>
          </cell>
          <cell r="U45">
            <v>-7.114000000001397E-2</v>
          </cell>
        </row>
        <row r="46">
          <cell r="L46" t="str">
            <v>DP.1011.SS10.82.10.014</v>
          </cell>
          <cell r="M46">
            <v>14317.8</v>
          </cell>
          <cell r="Q46" t="str">
            <v>DP.1011.SS10.11.02.012</v>
          </cell>
          <cell r="R46">
            <v>1729.24</v>
          </cell>
          <cell r="S46">
            <v>1729.24</v>
          </cell>
          <cell r="T46">
            <v>1729.2589360000004</v>
          </cell>
          <cell r="U46">
            <v>-1.8936000000394415E-2</v>
          </cell>
        </row>
        <row r="47">
          <cell r="L47" t="str">
            <v>DP.1011.SS10.82.10.016</v>
          </cell>
          <cell r="M47">
            <v>0</v>
          </cell>
          <cell r="Q47" t="str">
            <v>DP.1011.SS10.11.02.013</v>
          </cell>
          <cell r="R47">
            <v>3859.23</v>
          </cell>
          <cell r="S47">
            <v>3859.23</v>
          </cell>
          <cell r="T47">
            <v>3859.2470744000002</v>
          </cell>
          <cell r="U47">
            <v>-1.7074400000183232E-2</v>
          </cell>
        </row>
        <row r="48">
          <cell r="L48" t="str">
            <v>DP.1011.SS10.82.10.018</v>
          </cell>
          <cell r="M48">
            <v>0</v>
          </cell>
          <cell r="Q48" t="str">
            <v>DP.1011.SS10.11.02.016</v>
          </cell>
          <cell r="R48">
            <v>162.99</v>
          </cell>
          <cell r="S48">
            <v>162.99</v>
          </cell>
          <cell r="T48">
            <v>167.42700960000002</v>
          </cell>
          <cell r="U48">
            <v>-4.4370096000000103</v>
          </cell>
        </row>
        <row r="49">
          <cell r="L49" t="str">
            <v>DP.1011.SS10.82.10.019</v>
          </cell>
          <cell r="M49">
            <v>0</v>
          </cell>
          <cell r="Q49" t="str">
            <v>DP.1011.SS10.11.03.001</v>
          </cell>
          <cell r="R49">
            <v>753.37</v>
          </cell>
          <cell r="S49">
            <v>753.37</v>
          </cell>
          <cell r="T49">
            <v>765.26814560000003</v>
          </cell>
          <cell r="U49">
            <v>-11.898145600000021</v>
          </cell>
        </row>
        <row r="50">
          <cell r="L50" t="str">
            <v>DP.1011.SS10.82.10.020</v>
          </cell>
          <cell r="M50">
            <v>0</v>
          </cell>
          <cell r="Q50" t="str">
            <v>DP.1011.SS10.11.04.001</v>
          </cell>
          <cell r="R50">
            <v>386.99000000000007</v>
          </cell>
          <cell r="S50">
            <v>386.99000000000007</v>
          </cell>
          <cell r="T50">
            <v>386.98133360000003</v>
          </cell>
          <cell r="U50">
            <v>8.6664000000382657E-3</v>
          </cell>
        </row>
        <row r="51">
          <cell r="L51" t="str">
            <v>DP.1011.SS10.84.10.003</v>
          </cell>
          <cell r="M51">
            <v>1122</v>
          </cell>
          <cell r="Q51" t="str">
            <v>DP.1011.SS10.11.04.002</v>
          </cell>
          <cell r="R51">
            <v>492.26</v>
          </cell>
          <cell r="S51">
            <v>492.26</v>
          </cell>
          <cell r="T51">
            <v>522.73203840000008</v>
          </cell>
          <cell r="U51">
            <v>-30.472038400000088</v>
          </cell>
        </row>
        <row r="52">
          <cell r="L52" t="str">
            <v>Grand Total</v>
          </cell>
          <cell r="M52">
            <v>1408.3599999999969</v>
          </cell>
          <cell r="Q52" t="str">
            <v>DP.1011.SS10.11.06.001</v>
          </cell>
          <cell r="R52">
            <v>1790.8600000000001</v>
          </cell>
          <cell r="S52">
            <v>1790.8600000000001</v>
          </cell>
          <cell r="T52">
            <v>1790.9019040000003</v>
          </cell>
          <cell r="U52">
            <v>-4.1904000000158703E-2</v>
          </cell>
        </row>
        <row r="53">
          <cell r="Q53" t="str">
            <v>DP.1011.SS10.11.06.002</v>
          </cell>
          <cell r="R53">
            <v>1086.4099999999999</v>
          </cell>
          <cell r="S53">
            <v>1086.4099999999999</v>
          </cell>
          <cell r="T53">
            <v>1086.3977568</v>
          </cell>
          <cell r="U53">
            <v>1.2243199999829812E-2</v>
          </cell>
        </row>
        <row r="54">
          <cell r="Q54" t="str">
            <v>DP.1011.SS10.11.06.003</v>
          </cell>
          <cell r="R54">
            <v>1906.0600000000002</v>
          </cell>
          <cell r="S54">
            <v>1906.0600000000002</v>
          </cell>
          <cell r="T54">
            <v>1906.1318847999999</v>
          </cell>
          <cell r="U54">
            <v>-7.1884799999679672E-2</v>
          </cell>
        </row>
        <row r="55">
          <cell r="Q55" t="str">
            <v>DP.1011.SS10.11.06.004</v>
          </cell>
          <cell r="R55">
            <v>1621.3799999999999</v>
          </cell>
          <cell r="S55">
            <v>1621.3799999999999</v>
          </cell>
          <cell r="T55">
            <v>1621.3951728000004</v>
          </cell>
          <cell r="U55">
            <v>-1.5172800000527786E-2</v>
          </cell>
        </row>
        <row r="56">
          <cell r="Q56" t="str">
            <v>DP.1011.SS10.11.06.005</v>
          </cell>
          <cell r="R56">
            <v>889.76</v>
          </cell>
          <cell r="S56">
            <v>889.76</v>
          </cell>
          <cell r="T56">
            <v>889.76581120000026</v>
          </cell>
          <cell r="U56">
            <v>-5.8112000002665809E-3</v>
          </cell>
        </row>
        <row r="57">
          <cell r="Q57" t="str">
            <v>DP.1011.SS10.11.06.006</v>
          </cell>
          <cell r="R57">
            <v>815.07</v>
          </cell>
          <cell r="S57">
            <v>815.07</v>
          </cell>
          <cell r="T57">
            <v>815.06499999999994</v>
          </cell>
          <cell r="U57">
            <v>5.0000000001091394E-3</v>
          </cell>
        </row>
        <row r="58">
          <cell r="Q58" t="str">
            <v>Grand Total</v>
          </cell>
          <cell r="R58">
            <v>131489.85999999999</v>
          </cell>
          <cell r="U58">
            <v>513.50246079999488</v>
          </cell>
        </row>
      </sheetData>
      <sheetData sheetId="29">
        <row r="4">
          <cell r="C4" t="str">
            <v>DP.1011</v>
          </cell>
        </row>
        <row r="6">
          <cell r="C6">
            <v>39448</v>
          </cell>
        </row>
        <row r="7">
          <cell r="C7">
            <v>42339</v>
          </cell>
        </row>
        <row r="8">
          <cell r="C8" t="str">
            <v>EUR</v>
          </cell>
        </row>
        <row r="9">
          <cell r="C9">
            <v>5</v>
          </cell>
        </row>
        <row r="14">
          <cell r="C14" t="str">
            <v xml:space="preserve">                WBS</v>
          </cell>
          <cell r="D14" t="str">
            <v>Level</v>
          </cell>
          <cell r="E14" t="str">
            <v>Text Description of the WBS</v>
          </cell>
          <cell r="F14" t="str">
            <v xml:space="preserve">        Budget</v>
          </cell>
          <cell r="G14" t="str">
            <v xml:space="preserve">       Revenue</v>
          </cell>
          <cell r="H14" t="str">
            <v xml:space="preserve">      Expenses</v>
          </cell>
          <cell r="I14" t="str">
            <v>Commitment</v>
          </cell>
          <cell r="J14" t="str">
            <v xml:space="preserve">    Exp + Comm</v>
          </cell>
          <cell r="K14" t="str">
            <v>Variance Amt</v>
          </cell>
        </row>
        <row r="16">
          <cell r="C16" t="str">
            <v>DP.1011</v>
          </cell>
          <cell r="D16">
            <v>1</v>
          </cell>
          <cell r="E16" t="str">
            <v>Emergency assist. to popn in crisis SS10</v>
          </cell>
          <cell r="F16">
            <v>0</v>
          </cell>
          <cell r="G16">
            <v>-8983667.5600000005</v>
          </cell>
          <cell r="H16">
            <v>0</v>
          </cell>
          <cell r="I16">
            <v>0</v>
          </cell>
          <cell r="J16">
            <v>0</v>
          </cell>
          <cell r="K16">
            <v>0</v>
          </cell>
        </row>
        <row r="17">
          <cell r="C17" t="str">
            <v>DP.1011.SS10</v>
          </cell>
          <cell r="D17">
            <v>2</v>
          </cell>
          <cell r="E17" t="str">
            <v>Juba, SOUTH SUDAN</v>
          </cell>
          <cell r="F17">
            <v>0</v>
          </cell>
          <cell r="G17">
            <v>0</v>
          </cell>
          <cell r="H17">
            <v>0</v>
          </cell>
          <cell r="I17">
            <v>0</v>
          </cell>
          <cell r="J17">
            <v>0</v>
          </cell>
          <cell r="K17">
            <v>0</v>
          </cell>
        </row>
        <row r="18">
          <cell r="C18" t="str">
            <v>DP.1011.SS10.10</v>
          </cell>
          <cell r="D18">
            <v>3</v>
          </cell>
          <cell r="E18" t="str">
            <v>Staff Costs International</v>
          </cell>
          <cell r="F18">
            <v>0</v>
          </cell>
          <cell r="G18">
            <v>0</v>
          </cell>
          <cell r="H18">
            <v>0</v>
          </cell>
          <cell r="I18">
            <v>0</v>
          </cell>
          <cell r="J18">
            <v>0</v>
          </cell>
          <cell r="K18">
            <v>0</v>
          </cell>
        </row>
        <row r="19">
          <cell r="C19" t="str">
            <v>DP.1011.SS10.10.01</v>
          </cell>
          <cell r="D19">
            <v>4</v>
          </cell>
          <cell r="E19" t="str">
            <v>Management I</v>
          </cell>
          <cell r="F19">
            <v>0</v>
          </cell>
          <cell r="G19">
            <v>0</v>
          </cell>
          <cell r="H19">
            <v>0</v>
          </cell>
          <cell r="I19">
            <v>0</v>
          </cell>
          <cell r="J19">
            <v>0</v>
          </cell>
          <cell r="K19">
            <v>0</v>
          </cell>
        </row>
        <row r="20">
          <cell r="C20" t="str">
            <v>DP.1011.SS10.10.01.001</v>
          </cell>
          <cell r="D20">
            <v>5</v>
          </cell>
          <cell r="E20" t="str">
            <v>Chief of Mission (Support)</v>
          </cell>
          <cell r="F20">
            <v>66523.05</v>
          </cell>
          <cell r="G20">
            <v>0</v>
          </cell>
          <cell r="H20">
            <v>67685.25</v>
          </cell>
          <cell r="I20">
            <v>0</v>
          </cell>
          <cell r="J20">
            <v>67685.25</v>
          </cell>
          <cell r="K20">
            <v>-1162.2</v>
          </cell>
        </row>
        <row r="21">
          <cell r="E21" t="str">
            <v>Sub-total -Management I</v>
          </cell>
          <cell r="F21">
            <v>66523.05</v>
          </cell>
          <cell r="G21">
            <v>0</v>
          </cell>
          <cell r="H21">
            <v>67685.25</v>
          </cell>
          <cell r="I21">
            <v>0</v>
          </cell>
          <cell r="J21">
            <v>67685.25</v>
          </cell>
          <cell r="K21">
            <v>-1162.2</v>
          </cell>
        </row>
        <row r="22">
          <cell r="C22" t="str">
            <v>DP.1011.SS10.10.02</v>
          </cell>
          <cell r="D22">
            <v>4</v>
          </cell>
          <cell r="E22" t="str">
            <v>Operations I</v>
          </cell>
          <cell r="F22">
            <v>0</v>
          </cell>
          <cell r="G22">
            <v>0</v>
          </cell>
          <cell r="H22">
            <v>0</v>
          </cell>
          <cell r="I22">
            <v>0</v>
          </cell>
          <cell r="J22">
            <v>0</v>
          </cell>
          <cell r="K22">
            <v>0</v>
          </cell>
        </row>
        <row r="23">
          <cell r="C23" t="str">
            <v>DP.1011.SS10.10.02.001</v>
          </cell>
          <cell r="D23">
            <v>5</v>
          </cell>
          <cell r="E23" t="str">
            <v>Programme Support Officer (Support)</v>
          </cell>
          <cell r="F23">
            <v>49560</v>
          </cell>
          <cell r="G23">
            <v>0</v>
          </cell>
          <cell r="H23">
            <v>57194.9</v>
          </cell>
          <cell r="I23">
            <v>0</v>
          </cell>
          <cell r="J23">
            <v>57194.9</v>
          </cell>
          <cell r="K23">
            <v>-7634.9</v>
          </cell>
        </row>
        <row r="24">
          <cell r="C24" t="str">
            <v>DP.1011.SS10.10.02.002</v>
          </cell>
          <cell r="D24">
            <v>5</v>
          </cell>
          <cell r="E24" t="str">
            <v>NFI/ES Cluster Coordinator (Result 1)</v>
          </cell>
          <cell r="F24">
            <v>62664</v>
          </cell>
          <cell r="G24">
            <v>0</v>
          </cell>
          <cell r="H24">
            <v>52745.63</v>
          </cell>
          <cell r="I24">
            <v>0</v>
          </cell>
          <cell r="J24">
            <v>52745.63</v>
          </cell>
          <cell r="K24">
            <v>9918.3700000000008</v>
          </cell>
        </row>
        <row r="25">
          <cell r="C25" t="str">
            <v>DP.1011.SS10.10.02.003</v>
          </cell>
          <cell r="D25">
            <v>5</v>
          </cell>
          <cell r="E25" t="str">
            <v>Info.Management Officer (Result 1)</v>
          </cell>
          <cell r="F25">
            <v>62664</v>
          </cell>
          <cell r="G25">
            <v>0</v>
          </cell>
          <cell r="H25">
            <v>92682.45</v>
          </cell>
          <cell r="I25">
            <v>0</v>
          </cell>
          <cell r="J25">
            <v>92682.45</v>
          </cell>
          <cell r="K25">
            <v>-30018.45</v>
          </cell>
        </row>
        <row r="26">
          <cell r="C26" t="str">
            <v>DP.1011.SS10.10.02.004</v>
          </cell>
          <cell r="D26">
            <v>5</v>
          </cell>
          <cell r="E26" t="str">
            <v>Head of Operations (Result 1)</v>
          </cell>
          <cell r="F26">
            <v>33693.15</v>
          </cell>
          <cell r="G26">
            <v>0</v>
          </cell>
          <cell r="H26">
            <v>37723.440000000002</v>
          </cell>
          <cell r="I26">
            <v>0</v>
          </cell>
          <cell r="J26">
            <v>37723.440000000002</v>
          </cell>
          <cell r="K26">
            <v>-4030.29</v>
          </cell>
        </row>
        <row r="27">
          <cell r="C27" t="str">
            <v>DP.1011.SS10.10.02.005</v>
          </cell>
          <cell r="D27">
            <v>5</v>
          </cell>
          <cell r="E27" t="str">
            <v>Programme Support Officer (Result 1)</v>
          </cell>
          <cell r="F27">
            <v>41800.949999999997</v>
          </cell>
          <cell r="G27">
            <v>0</v>
          </cell>
          <cell r="H27">
            <v>44032.08</v>
          </cell>
          <cell r="I27">
            <v>0</v>
          </cell>
          <cell r="J27">
            <v>44032.08</v>
          </cell>
          <cell r="K27">
            <v>-2231.13</v>
          </cell>
        </row>
        <row r="28">
          <cell r="C28" t="str">
            <v>DP.1011.SS10.10.02.006</v>
          </cell>
          <cell r="D28">
            <v>5</v>
          </cell>
          <cell r="E28" t="str">
            <v>CCCM Cluster Coordinator (Result 2)</v>
          </cell>
          <cell r="F28">
            <v>38046</v>
          </cell>
          <cell r="G28">
            <v>0</v>
          </cell>
          <cell r="H28">
            <v>41154.46</v>
          </cell>
          <cell r="I28">
            <v>0</v>
          </cell>
          <cell r="J28">
            <v>41154.46</v>
          </cell>
          <cell r="K28">
            <v>-3108.46</v>
          </cell>
        </row>
        <row r="29">
          <cell r="C29" t="str">
            <v>DP.1011.SS10.10.02.007</v>
          </cell>
          <cell r="D29">
            <v>5</v>
          </cell>
          <cell r="E29" t="str">
            <v>DTM Field Officer (Result 2)</v>
          </cell>
          <cell r="F29">
            <v>53712</v>
          </cell>
          <cell r="G29">
            <v>0</v>
          </cell>
          <cell r="H29">
            <v>54240.51</v>
          </cell>
          <cell r="I29">
            <v>0</v>
          </cell>
          <cell r="J29">
            <v>54240.51</v>
          </cell>
          <cell r="K29">
            <v>-528.51</v>
          </cell>
        </row>
        <row r="30">
          <cell r="C30" t="str">
            <v>DP.1011.SS10.10.02.008</v>
          </cell>
          <cell r="D30">
            <v>5</v>
          </cell>
          <cell r="E30" t="str">
            <v>Tracking &amp; Monitor Officer (Result 2)</v>
          </cell>
          <cell r="F30">
            <v>125328</v>
          </cell>
          <cell r="G30">
            <v>0</v>
          </cell>
          <cell r="H30">
            <v>143194.98000000001</v>
          </cell>
          <cell r="I30">
            <v>0</v>
          </cell>
          <cell r="J30">
            <v>143194.98000000001</v>
          </cell>
          <cell r="K30">
            <v>-17866.98</v>
          </cell>
        </row>
        <row r="31">
          <cell r="C31" t="str">
            <v>DP.1011.SS10.10.02.009</v>
          </cell>
          <cell r="D31">
            <v>5</v>
          </cell>
          <cell r="E31" t="str">
            <v>CCCM Cluster Support Officer (Result 2)</v>
          </cell>
          <cell r="F31">
            <v>170916</v>
          </cell>
          <cell r="G31">
            <v>0</v>
          </cell>
          <cell r="H31">
            <v>132707.20000000001</v>
          </cell>
          <cell r="I31">
            <v>0</v>
          </cell>
          <cell r="J31">
            <v>132707.20000000001</v>
          </cell>
          <cell r="K31">
            <v>38208.800000000003</v>
          </cell>
        </row>
        <row r="32">
          <cell r="C32" t="str">
            <v>DP.1011.SS10.10.02.010</v>
          </cell>
          <cell r="D32">
            <v>5</v>
          </cell>
          <cell r="E32" t="str">
            <v>GIS Officer (Result 2)</v>
          </cell>
          <cell r="F32">
            <v>62664</v>
          </cell>
          <cell r="G32">
            <v>0</v>
          </cell>
          <cell r="H32">
            <v>61455.78</v>
          </cell>
          <cell r="I32">
            <v>0</v>
          </cell>
          <cell r="J32">
            <v>61455.78</v>
          </cell>
          <cell r="K32">
            <v>1208.22</v>
          </cell>
        </row>
        <row r="33">
          <cell r="C33" t="str">
            <v>DP.1011.SS10.10.02.011</v>
          </cell>
          <cell r="D33">
            <v>5</v>
          </cell>
          <cell r="E33" t="str">
            <v>Database Officer (Result 2)</v>
          </cell>
          <cell r="F33">
            <v>57069</v>
          </cell>
          <cell r="G33">
            <v>0</v>
          </cell>
          <cell r="H33">
            <v>49361.89</v>
          </cell>
          <cell r="I33">
            <v>0</v>
          </cell>
          <cell r="J33">
            <v>49361.89</v>
          </cell>
          <cell r="K33">
            <v>7707.11</v>
          </cell>
        </row>
        <row r="34">
          <cell r="C34" t="str">
            <v>DP.1011.SS10.10.02.012</v>
          </cell>
          <cell r="D34">
            <v>5</v>
          </cell>
          <cell r="E34" t="str">
            <v>Programme Support Officer (Result 2)</v>
          </cell>
          <cell r="F34">
            <v>15666</v>
          </cell>
          <cell r="G34">
            <v>0</v>
          </cell>
          <cell r="H34">
            <v>17204.259999999998</v>
          </cell>
          <cell r="I34">
            <v>0</v>
          </cell>
          <cell r="J34">
            <v>17204.259999999998</v>
          </cell>
          <cell r="K34">
            <v>-1538.26</v>
          </cell>
        </row>
        <row r="35">
          <cell r="C35" t="str">
            <v>DP.1011.SS10.10.02.013</v>
          </cell>
          <cell r="D35">
            <v>5</v>
          </cell>
          <cell r="E35" t="str">
            <v>Site Planner (Result 1)</v>
          </cell>
          <cell r="F35">
            <v>31332</v>
          </cell>
          <cell r="G35">
            <v>0</v>
          </cell>
          <cell r="H35">
            <v>17187.900000000001</v>
          </cell>
          <cell r="I35">
            <v>0</v>
          </cell>
          <cell r="J35">
            <v>17187.900000000001</v>
          </cell>
          <cell r="K35">
            <v>14144.1</v>
          </cell>
        </row>
        <row r="36">
          <cell r="C36" t="str">
            <v>DP.1011.SS10.10.02.014</v>
          </cell>
          <cell r="D36">
            <v>5</v>
          </cell>
          <cell r="E36" t="str">
            <v>Mobile Emerg Resp (NFI/ES) (Result 1)</v>
          </cell>
          <cell r="F36">
            <v>183204</v>
          </cell>
          <cell r="G36">
            <v>0</v>
          </cell>
          <cell r="H36">
            <v>92306.4</v>
          </cell>
          <cell r="I36">
            <v>0</v>
          </cell>
          <cell r="J36">
            <v>92306.4</v>
          </cell>
          <cell r="K36">
            <v>90897.600000000006</v>
          </cell>
        </row>
        <row r="37">
          <cell r="C37" t="str">
            <v>DP.1011.SS10.10.02.015</v>
          </cell>
          <cell r="D37">
            <v>5</v>
          </cell>
          <cell r="E37" t="str">
            <v>IOM Shelter Project Manager (Result 1)</v>
          </cell>
          <cell r="F37">
            <v>34896</v>
          </cell>
          <cell r="G37">
            <v>0</v>
          </cell>
          <cell r="H37">
            <v>0</v>
          </cell>
          <cell r="I37">
            <v>0</v>
          </cell>
          <cell r="J37">
            <v>0</v>
          </cell>
          <cell r="K37">
            <v>34896</v>
          </cell>
        </row>
        <row r="38">
          <cell r="C38" t="str">
            <v>DP.1011.SS10.10.02.016</v>
          </cell>
          <cell r="D38">
            <v>5</v>
          </cell>
          <cell r="E38" t="str">
            <v>Upper Nile State Focal Point (Result 2)</v>
          </cell>
          <cell r="F38">
            <v>104688</v>
          </cell>
          <cell r="G38">
            <v>0</v>
          </cell>
          <cell r="H38">
            <v>26049.97</v>
          </cell>
          <cell r="I38">
            <v>0</v>
          </cell>
          <cell r="J38">
            <v>26049.97</v>
          </cell>
          <cell r="K38">
            <v>78638.03</v>
          </cell>
        </row>
        <row r="39">
          <cell r="C39" t="str">
            <v>DP.1011.SS10.10.02.017</v>
          </cell>
          <cell r="D39">
            <v>5</v>
          </cell>
          <cell r="E39" t="str">
            <v>DTM International Staff (Result 2)</v>
          </cell>
          <cell r="F39">
            <v>104688</v>
          </cell>
          <cell r="G39">
            <v>0</v>
          </cell>
          <cell r="H39">
            <v>116586.91</v>
          </cell>
          <cell r="I39">
            <v>0</v>
          </cell>
          <cell r="J39">
            <v>116586.91</v>
          </cell>
          <cell r="K39">
            <v>-11898.91</v>
          </cell>
        </row>
        <row r="40">
          <cell r="C40" t="str">
            <v>DP.1011.SS10.10.02.018</v>
          </cell>
          <cell r="D40">
            <v>5</v>
          </cell>
          <cell r="E40" t="str">
            <v>WASH Coordinator (Result 3)</v>
          </cell>
          <cell r="F40">
            <v>52344</v>
          </cell>
          <cell r="G40">
            <v>0</v>
          </cell>
          <cell r="H40">
            <v>55437.65</v>
          </cell>
          <cell r="I40">
            <v>0</v>
          </cell>
          <cell r="J40">
            <v>55437.65</v>
          </cell>
          <cell r="K40">
            <v>-3093.65</v>
          </cell>
        </row>
        <row r="41">
          <cell r="C41" t="str">
            <v>DP.1011.SS10.10.02.019</v>
          </cell>
          <cell r="D41">
            <v>5</v>
          </cell>
          <cell r="E41" t="str">
            <v>WASH Cluster Foc - Upper Nile (Result 3)</v>
          </cell>
          <cell r="F41">
            <v>91602</v>
          </cell>
          <cell r="G41">
            <v>0</v>
          </cell>
          <cell r="H41">
            <v>64575.199999999997</v>
          </cell>
          <cell r="I41">
            <v>0</v>
          </cell>
          <cell r="J41">
            <v>64575.199999999997</v>
          </cell>
          <cell r="K41">
            <v>27026.799999999999</v>
          </cell>
        </row>
        <row r="42">
          <cell r="C42" t="str">
            <v>DP.1011.SS10.10.02.020</v>
          </cell>
          <cell r="D42">
            <v>5</v>
          </cell>
          <cell r="E42" t="str">
            <v>WASH Officers (Result 3)</v>
          </cell>
          <cell r="F42">
            <v>183204</v>
          </cell>
          <cell r="G42">
            <v>0</v>
          </cell>
          <cell r="H42">
            <v>176615.65</v>
          </cell>
          <cell r="I42">
            <v>0</v>
          </cell>
          <cell r="J42">
            <v>176615.65</v>
          </cell>
          <cell r="K42">
            <v>6588.35</v>
          </cell>
        </row>
        <row r="43">
          <cell r="C43" t="str">
            <v>DP.1011.SS10.10.02.021</v>
          </cell>
          <cell r="D43">
            <v>5</v>
          </cell>
          <cell r="E43" t="str">
            <v>Public Health/Hygiene Coord (Result 3)</v>
          </cell>
          <cell r="F43">
            <v>91602</v>
          </cell>
          <cell r="G43">
            <v>0</v>
          </cell>
          <cell r="H43">
            <v>122052.95</v>
          </cell>
          <cell r="I43">
            <v>0</v>
          </cell>
          <cell r="J43">
            <v>122052.95</v>
          </cell>
          <cell r="K43">
            <v>-30450.95</v>
          </cell>
        </row>
        <row r="44">
          <cell r="C44" t="str">
            <v>DP.1011.SS10.10.02.022</v>
          </cell>
          <cell r="D44">
            <v>5</v>
          </cell>
          <cell r="E44" t="str">
            <v>Head of Operations (Result 3)</v>
          </cell>
          <cell r="F44">
            <v>12431.7</v>
          </cell>
          <cell r="G44">
            <v>0</v>
          </cell>
          <cell r="H44">
            <v>12121.37</v>
          </cell>
          <cell r="I44">
            <v>0</v>
          </cell>
          <cell r="J44">
            <v>12121.37</v>
          </cell>
          <cell r="K44">
            <v>310.33</v>
          </cell>
        </row>
        <row r="45">
          <cell r="C45" t="str">
            <v>DP.1011.SS10.10.02.023</v>
          </cell>
          <cell r="D45">
            <v>5</v>
          </cell>
          <cell r="E45" t="str">
            <v>Programme Support Officer (Result 3)</v>
          </cell>
          <cell r="F45">
            <v>10468.799999999999</v>
          </cell>
          <cell r="G45">
            <v>0</v>
          </cell>
          <cell r="H45">
            <v>18520.04</v>
          </cell>
          <cell r="I45">
            <v>0</v>
          </cell>
          <cell r="J45">
            <v>18520.04</v>
          </cell>
          <cell r="K45">
            <v>-8051.24</v>
          </cell>
        </row>
        <row r="46">
          <cell r="C46" t="str">
            <v>DP.1011.SS10.10.02.024</v>
          </cell>
          <cell r="D46">
            <v>5</v>
          </cell>
          <cell r="E46" t="str">
            <v>Site Manager (Result 4)</v>
          </cell>
          <cell r="F46">
            <v>104688</v>
          </cell>
          <cell r="G46">
            <v>0</v>
          </cell>
          <cell r="H46">
            <v>111045.27</v>
          </cell>
          <cell r="I46">
            <v>0</v>
          </cell>
          <cell r="J46">
            <v>111045.27</v>
          </cell>
          <cell r="K46">
            <v>-6357.27</v>
          </cell>
        </row>
        <row r="47">
          <cell r="C47" t="str">
            <v>DP.1011.SS10.10.02.025</v>
          </cell>
          <cell r="D47">
            <v>5</v>
          </cell>
          <cell r="E47" t="str">
            <v>Programme Support Officer (Result 4)</v>
          </cell>
          <cell r="F47">
            <v>10468.799999999999</v>
          </cell>
          <cell r="G47">
            <v>0</v>
          </cell>
          <cell r="H47">
            <v>11500.14</v>
          </cell>
          <cell r="I47">
            <v>0</v>
          </cell>
          <cell r="J47">
            <v>11500.14</v>
          </cell>
          <cell r="K47">
            <v>-1031.3399999999999</v>
          </cell>
        </row>
        <row r="48">
          <cell r="C48" t="str">
            <v>DP.1011.SS10.10.02.026</v>
          </cell>
          <cell r="D48">
            <v>5</v>
          </cell>
          <cell r="E48" t="str">
            <v>Logistics Officer (Result 5)</v>
          </cell>
          <cell r="F48">
            <v>29050.799999999999</v>
          </cell>
          <cell r="G48">
            <v>0</v>
          </cell>
          <cell r="H48">
            <v>26107.81</v>
          </cell>
          <cell r="I48">
            <v>0</v>
          </cell>
          <cell r="J48">
            <v>26107.81</v>
          </cell>
          <cell r="K48">
            <v>2942.99</v>
          </cell>
        </row>
        <row r="49">
          <cell r="C49" t="str">
            <v>DP.1011.SS10.10.02.027</v>
          </cell>
          <cell r="D49">
            <v>5</v>
          </cell>
          <cell r="E49" t="str">
            <v xml:space="preserve"> Project Engineer (result 5)</v>
          </cell>
          <cell r="F49">
            <v>33892.800000000003</v>
          </cell>
          <cell r="G49">
            <v>0</v>
          </cell>
          <cell r="H49">
            <v>30447.119999999999</v>
          </cell>
          <cell r="I49">
            <v>0</v>
          </cell>
          <cell r="J49">
            <v>30447.119999999999</v>
          </cell>
          <cell r="K49">
            <v>3445.68</v>
          </cell>
        </row>
        <row r="50">
          <cell r="C50" t="str">
            <v>DP.1011.SS10.10.02.028</v>
          </cell>
          <cell r="D50">
            <v>5</v>
          </cell>
          <cell r="E50" t="str">
            <v xml:space="preserve"> Site Manager  (Result 5)</v>
          </cell>
          <cell r="F50">
            <v>36312.6</v>
          </cell>
          <cell r="G50">
            <v>0</v>
          </cell>
          <cell r="H50">
            <v>34318.93</v>
          </cell>
          <cell r="I50">
            <v>0</v>
          </cell>
          <cell r="J50">
            <v>34318.93</v>
          </cell>
          <cell r="K50">
            <v>1993.67</v>
          </cell>
        </row>
        <row r="51">
          <cell r="C51" t="str">
            <v>DP.1011.SS10.10.02.029</v>
          </cell>
          <cell r="D51">
            <v>5</v>
          </cell>
          <cell r="E51" t="str">
            <v>Logistics Support Officer (Support)</v>
          </cell>
          <cell r="F51">
            <v>16946.400000000001</v>
          </cell>
          <cell r="G51">
            <v>0</v>
          </cell>
          <cell r="H51">
            <v>8520.25</v>
          </cell>
          <cell r="I51">
            <v>0</v>
          </cell>
          <cell r="J51">
            <v>8520.25</v>
          </cell>
          <cell r="K51">
            <v>8426.15</v>
          </cell>
        </row>
        <row r="52">
          <cell r="E52" t="str">
            <v>Sub-total -Operations I</v>
          </cell>
          <cell r="F52">
            <v>1905603</v>
          </cell>
          <cell r="G52">
            <v>0</v>
          </cell>
          <cell r="H52">
            <v>1707091.14</v>
          </cell>
          <cell r="I52">
            <v>0</v>
          </cell>
          <cell r="J52">
            <v>1707091.14</v>
          </cell>
          <cell r="K52">
            <v>198511.86</v>
          </cell>
        </row>
        <row r="53">
          <cell r="C53" t="str">
            <v>DP.1011.SS10.10.03</v>
          </cell>
          <cell r="D53">
            <v>4</v>
          </cell>
          <cell r="E53" t="str">
            <v>Information Technology I</v>
          </cell>
          <cell r="F53">
            <v>0</v>
          </cell>
          <cell r="G53">
            <v>0</v>
          </cell>
          <cell r="H53">
            <v>0</v>
          </cell>
          <cell r="I53">
            <v>0</v>
          </cell>
          <cell r="J53">
            <v>0</v>
          </cell>
          <cell r="K53">
            <v>0</v>
          </cell>
        </row>
        <row r="54">
          <cell r="C54" t="str">
            <v>DP.1011.SS10.10.03.001</v>
          </cell>
          <cell r="D54">
            <v>5</v>
          </cell>
          <cell r="E54" t="str">
            <v>IT Officer (Support)</v>
          </cell>
          <cell r="F54">
            <v>62664</v>
          </cell>
          <cell r="G54">
            <v>0</v>
          </cell>
          <cell r="H54">
            <v>67909.2</v>
          </cell>
          <cell r="I54">
            <v>0</v>
          </cell>
          <cell r="J54">
            <v>67909.2</v>
          </cell>
          <cell r="K54">
            <v>-5245.2</v>
          </cell>
        </row>
        <row r="55">
          <cell r="E55" t="str">
            <v>Sub-total -Information Technology I</v>
          </cell>
          <cell r="F55">
            <v>62664</v>
          </cell>
          <cell r="G55">
            <v>0</v>
          </cell>
          <cell r="H55">
            <v>67909.2</v>
          </cell>
          <cell r="I55">
            <v>0</v>
          </cell>
          <cell r="J55">
            <v>67909.2</v>
          </cell>
          <cell r="K55">
            <v>-5245.2</v>
          </cell>
        </row>
        <row r="56">
          <cell r="C56" t="str">
            <v>DP.1011.SS10.10.04</v>
          </cell>
          <cell r="D56">
            <v>4</v>
          </cell>
          <cell r="E56" t="str">
            <v>Resource Management I</v>
          </cell>
          <cell r="F56">
            <v>0</v>
          </cell>
          <cell r="G56">
            <v>0</v>
          </cell>
          <cell r="H56">
            <v>0</v>
          </cell>
          <cell r="I56">
            <v>0</v>
          </cell>
          <cell r="J56">
            <v>0</v>
          </cell>
          <cell r="K56">
            <v>0</v>
          </cell>
        </row>
        <row r="57">
          <cell r="C57" t="str">
            <v>DP.1011.SS10.10.04.001</v>
          </cell>
          <cell r="D57">
            <v>5</v>
          </cell>
          <cell r="E57" t="str">
            <v>RMO – Juba (Support)</v>
          </cell>
          <cell r="F57">
            <v>62664</v>
          </cell>
          <cell r="G57">
            <v>0</v>
          </cell>
          <cell r="H57">
            <v>70072.070000000007</v>
          </cell>
          <cell r="I57">
            <v>0</v>
          </cell>
          <cell r="J57">
            <v>70072.070000000007</v>
          </cell>
          <cell r="K57">
            <v>-7408.07</v>
          </cell>
        </row>
        <row r="58">
          <cell r="C58" t="str">
            <v>DP.1011.SS10.10.04.002</v>
          </cell>
          <cell r="D58">
            <v>5</v>
          </cell>
          <cell r="E58" t="str">
            <v>Head of Logistics (Support)</v>
          </cell>
          <cell r="F58">
            <v>31332</v>
          </cell>
          <cell r="G58">
            <v>0</v>
          </cell>
          <cell r="H58">
            <v>26032.75</v>
          </cell>
          <cell r="I58">
            <v>0</v>
          </cell>
          <cell r="J58">
            <v>26032.75</v>
          </cell>
          <cell r="K58">
            <v>5299.25</v>
          </cell>
        </row>
        <row r="59">
          <cell r="C59" t="str">
            <v>DP.1011.SS10.10.04.003</v>
          </cell>
          <cell r="D59">
            <v>5</v>
          </cell>
          <cell r="E59" t="str">
            <v>Human Resources Officer (Support)</v>
          </cell>
          <cell r="F59">
            <v>31332</v>
          </cell>
          <cell r="G59">
            <v>0</v>
          </cell>
          <cell r="H59">
            <v>33289.300000000003</v>
          </cell>
          <cell r="I59">
            <v>0</v>
          </cell>
          <cell r="J59">
            <v>33289.300000000003</v>
          </cell>
          <cell r="K59">
            <v>-1957.3</v>
          </cell>
        </row>
        <row r="60">
          <cell r="C60" t="str">
            <v>DP.1011.SS10.10.04.004</v>
          </cell>
          <cell r="D60">
            <v>5</v>
          </cell>
          <cell r="E60" t="str">
            <v>Procurement &amp; Logs Officer (Result 2)</v>
          </cell>
          <cell r="F60">
            <v>31332</v>
          </cell>
          <cell r="G60">
            <v>0</v>
          </cell>
          <cell r="H60">
            <v>40941.01</v>
          </cell>
          <cell r="I60">
            <v>0</v>
          </cell>
          <cell r="J60">
            <v>40941.01</v>
          </cell>
          <cell r="K60">
            <v>-9609.01</v>
          </cell>
        </row>
        <row r="61">
          <cell r="C61" t="str">
            <v>DP.1011.SS10.10.04.005</v>
          </cell>
          <cell r="D61">
            <v>5</v>
          </cell>
          <cell r="E61" t="str">
            <v>RMO - Malakal (Support)</v>
          </cell>
          <cell r="F61">
            <v>78516</v>
          </cell>
          <cell r="G61">
            <v>0</v>
          </cell>
          <cell r="H61">
            <v>84700.36</v>
          </cell>
          <cell r="I61">
            <v>0</v>
          </cell>
          <cell r="J61">
            <v>84700.36</v>
          </cell>
          <cell r="K61">
            <v>-6184.36</v>
          </cell>
        </row>
        <row r="62">
          <cell r="C62" t="str">
            <v>DP.1011.SS10.10.04.006</v>
          </cell>
          <cell r="D62">
            <v>5</v>
          </cell>
          <cell r="E62" t="str">
            <v>Proc &amp; Logs Officer - Field (Result 1)</v>
          </cell>
          <cell r="F62">
            <v>104688</v>
          </cell>
          <cell r="G62">
            <v>0</v>
          </cell>
          <cell r="H62">
            <v>102893.2</v>
          </cell>
          <cell r="I62">
            <v>0</v>
          </cell>
          <cell r="J62">
            <v>102893.2</v>
          </cell>
          <cell r="K62">
            <v>1794.8</v>
          </cell>
        </row>
        <row r="63">
          <cell r="E63" t="str">
            <v>Sub-total -Resource Management I</v>
          </cell>
          <cell r="F63">
            <v>339864</v>
          </cell>
          <cell r="G63">
            <v>0</v>
          </cell>
          <cell r="H63">
            <v>357928.69</v>
          </cell>
          <cell r="I63">
            <v>0</v>
          </cell>
          <cell r="J63">
            <v>357928.69</v>
          </cell>
          <cell r="K63">
            <v>-18064.689999999999</v>
          </cell>
        </row>
        <row r="64">
          <cell r="C64" t="str">
            <v>DP.1011.SS10.10.06</v>
          </cell>
          <cell r="D64">
            <v>4</v>
          </cell>
          <cell r="E64" t="str">
            <v>Other Staff I</v>
          </cell>
          <cell r="F64">
            <v>0</v>
          </cell>
          <cell r="G64">
            <v>0</v>
          </cell>
          <cell r="H64">
            <v>0</v>
          </cell>
          <cell r="I64">
            <v>0</v>
          </cell>
          <cell r="J64">
            <v>0</v>
          </cell>
          <cell r="K64">
            <v>0</v>
          </cell>
        </row>
        <row r="65">
          <cell r="C65" t="str">
            <v>DP.1011.SS10.10.06.001</v>
          </cell>
          <cell r="D65">
            <v>5</v>
          </cell>
          <cell r="E65" t="str">
            <v>IOM Brussels Monitor+Reporting (Support)</v>
          </cell>
          <cell r="F65">
            <v>19500</v>
          </cell>
          <cell r="G65">
            <v>0</v>
          </cell>
          <cell r="H65">
            <v>18438.330000000002</v>
          </cell>
          <cell r="I65">
            <v>0</v>
          </cell>
          <cell r="J65">
            <v>18438.330000000002</v>
          </cell>
          <cell r="K65">
            <v>1061.67</v>
          </cell>
        </row>
        <row r="66">
          <cell r="E66" t="str">
            <v>Sub-total -Other Staff I</v>
          </cell>
          <cell r="F66">
            <v>19500</v>
          </cell>
          <cell r="G66">
            <v>0</v>
          </cell>
          <cell r="H66">
            <v>18438.330000000002</v>
          </cell>
          <cell r="I66">
            <v>0</v>
          </cell>
          <cell r="J66">
            <v>18438.330000000002</v>
          </cell>
          <cell r="K66">
            <v>1061.67</v>
          </cell>
        </row>
        <row r="67">
          <cell r="C67" t="str">
            <v>DP.1011.SS10.11</v>
          </cell>
          <cell r="D67">
            <v>3</v>
          </cell>
          <cell r="E67" t="str">
            <v>Staff Costs Local</v>
          </cell>
          <cell r="F67">
            <v>0</v>
          </cell>
          <cell r="G67">
            <v>0</v>
          </cell>
          <cell r="H67">
            <v>0</v>
          </cell>
          <cell r="I67">
            <v>0</v>
          </cell>
          <cell r="J67">
            <v>0</v>
          </cell>
          <cell r="K67">
            <v>0</v>
          </cell>
        </row>
        <row r="68">
          <cell r="C68" t="str">
            <v>DP.1011.SS10.11.02</v>
          </cell>
          <cell r="D68">
            <v>4</v>
          </cell>
          <cell r="E68" t="str">
            <v>Operations L</v>
          </cell>
          <cell r="F68">
            <v>0</v>
          </cell>
          <cell r="G68">
            <v>0</v>
          </cell>
          <cell r="H68">
            <v>0</v>
          </cell>
          <cell r="I68">
            <v>0</v>
          </cell>
          <cell r="J68">
            <v>0</v>
          </cell>
          <cell r="K68">
            <v>0</v>
          </cell>
        </row>
        <row r="69">
          <cell r="C69" t="str">
            <v>DP.1011.SS10.11.02.001</v>
          </cell>
          <cell r="D69">
            <v>5</v>
          </cell>
          <cell r="E69" t="str">
            <v>NFI/ES Assistants (Result 1)</v>
          </cell>
          <cell r="F69">
            <v>107424</v>
          </cell>
          <cell r="G69">
            <v>0</v>
          </cell>
          <cell r="H69">
            <v>83776.27</v>
          </cell>
          <cell r="I69">
            <v>0</v>
          </cell>
          <cell r="J69">
            <v>83776.27</v>
          </cell>
          <cell r="K69">
            <v>23647.73</v>
          </cell>
        </row>
        <row r="70">
          <cell r="C70" t="str">
            <v>DP.1011.SS10.11.02.002</v>
          </cell>
          <cell r="D70">
            <v>5</v>
          </cell>
          <cell r="E70" t="str">
            <v>Casual Labour: Load /Offload (Result 1)</v>
          </cell>
          <cell r="F70">
            <v>24276.6</v>
          </cell>
          <cell r="G70">
            <v>0</v>
          </cell>
          <cell r="H70">
            <v>39447.82</v>
          </cell>
          <cell r="I70">
            <v>0</v>
          </cell>
          <cell r="J70">
            <v>39447.82</v>
          </cell>
          <cell r="K70">
            <v>-15171.22</v>
          </cell>
        </row>
        <row r="71">
          <cell r="C71" t="str">
            <v>DP.1011.SS10.11.02.003</v>
          </cell>
          <cell r="D71">
            <v>5</v>
          </cell>
          <cell r="E71" t="str">
            <v>Database Assistant (Result 2)</v>
          </cell>
          <cell r="F71">
            <v>40283.85</v>
          </cell>
          <cell r="G71">
            <v>0</v>
          </cell>
          <cell r="H71">
            <v>22786.83</v>
          </cell>
          <cell r="I71">
            <v>0</v>
          </cell>
          <cell r="J71">
            <v>22786.83</v>
          </cell>
          <cell r="K71">
            <v>17497.02</v>
          </cell>
        </row>
        <row r="72">
          <cell r="C72" t="str">
            <v>DP.1011.SS10.11.02.004</v>
          </cell>
          <cell r="D72">
            <v>5</v>
          </cell>
          <cell r="E72" t="str">
            <v>Tracking &amp; Monitoring Assist. (Result 2)</v>
          </cell>
          <cell r="F72">
            <v>107424</v>
          </cell>
          <cell r="G72">
            <v>0</v>
          </cell>
          <cell r="H72">
            <v>74567.77</v>
          </cell>
          <cell r="I72">
            <v>0</v>
          </cell>
          <cell r="J72">
            <v>74567.77</v>
          </cell>
          <cell r="K72">
            <v>32856.230000000003</v>
          </cell>
        </row>
        <row r="73">
          <cell r="C73" t="str">
            <v>DP.1011.SS10.11.02.005</v>
          </cell>
          <cell r="D73">
            <v>5</v>
          </cell>
          <cell r="E73" t="str">
            <v>Data Entry Clerks (Result 2)</v>
          </cell>
          <cell r="F73">
            <v>128908.95</v>
          </cell>
          <cell r="G73">
            <v>0</v>
          </cell>
          <cell r="H73">
            <v>122837.98</v>
          </cell>
          <cell r="I73">
            <v>0</v>
          </cell>
          <cell r="J73">
            <v>122837.98</v>
          </cell>
          <cell r="K73">
            <v>6070.97</v>
          </cell>
        </row>
        <row r="74">
          <cell r="C74" t="str">
            <v>DP.1011.SS10.11.02.007</v>
          </cell>
          <cell r="D74">
            <v>5</v>
          </cell>
          <cell r="E74" t="str">
            <v>Shelter ERT (Nationals) (Result 1)</v>
          </cell>
          <cell r="F74">
            <v>60195.6</v>
          </cell>
          <cell r="G74">
            <v>0</v>
          </cell>
          <cell r="H74">
            <v>0</v>
          </cell>
          <cell r="I74">
            <v>0</v>
          </cell>
          <cell r="J74">
            <v>0</v>
          </cell>
          <cell r="K74">
            <v>60195.6</v>
          </cell>
        </row>
        <row r="75">
          <cell r="C75" t="str">
            <v>DP.1011.SS10.11.02.008</v>
          </cell>
          <cell r="D75">
            <v>5</v>
          </cell>
          <cell r="E75" t="str">
            <v>DTM National Staff (Result 2)</v>
          </cell>
          <cell r="F75">
            <v>45146.7</v>
          </cell>
          <cell r="G75">
            <v>0</v>
          </cell>
          <cell r="H75">
            <v>85739.8</v>
          </cell>
          <cell r="I75">
            <v>0</v>
          </cell>
          <cell r="J75">
            <v>85739.8</v>
          </cell>
          <cell r="K75">
            <v>-40593.1</v>
          </cell>
        </row>
        <row r="76">
          <cell r="C76" t="str">
            <v>DP.1011.SS10.11.02.009</v>
          </cell>
          <cell r="D76">
            <v>5</v>
          </cell>
          <cell r="E76" t="str">
            <v>National CCCM Officer (Result 2)</v>
          </cell>
          <cell r="F76">
            <v>26856</v>
          </cell>
          <cell r="G76">
            <v>0</v>
          </cell>
          <cell r="H76">
            <v>21011.65</v>
          </cell>
          <cell r="I76">
            <v>0</v>
          </cell>
          <cell r="J76">
            <v>21011.65</v>
          </cell>
          <cell r="K76">
            <v>5844.35</v>
          </cell>
        </row>
        <row r="77">
          <cell r="C77" t="str">
            <v>DP.1011.SS10.11.02.010</v>
          </cell>
          <cell r="D77">
            <v>5</v>
          </cell>
          <cell r="E77" t="str">
            <v>Assistant WASH Engineers (Result 3)</v>
          </cell>
          <cell r="F77">
            <v>60195.6</v>
          </cell>
          <cell r="G77">
            <v>0</v>
          </cell>
          <cell r="H77">
            <v>66405.210000000006</v>
          </cell>
          <cell r="I77">
            <v>0</v>
          </cell>
          <cell r="J77">
            <v>66405.210000000006</v>
          </cell>
          <cell r="K77">
            <v>-6209.61</v>
          </cell>
        </row>
        <row r="78">
          <cell r="C78" t="str">
            <v>DP.1011.SS10.11.02.011</v>
          </cell>
          <cell r="D78">
            <v>5</v>
          </cell>
          <cell r="E78" t="str">
            <v>Plumbing Assistant (Result 3)</v>
          </cell>
          <cell r="F78">
            <v>99453.6</v>
          </cell>
          <cell r="G78">
            <v>0</v>
          </cell>
          <cell r="H78">
            <v>26076.47</v>
          </cell>
          <cell r="I78">
            <v>0</v>
          </cell>
          <cell r="J78">
            <v>26076.47</v>
          </cell>
          <cell r="K78">
            <v>73377.13</v>
          </cell>
        </row>
        <row r="79">
          <cell r="C79" t="str">
            <v>DP.1011.SS10.11.02.012</v>
          </cell>
          <cell r="D79">
            <v>5</v>
          </cell>
          <cell r="E79" t="str">
            <v>Com Mobilizers/Hygiene Promo (Result 3)</v>
          </cell>
          <cell r="F79">
            <v>30097.8</v>
          </cell>
          <cell r="G79">
            <v>0</v>
          </cell>
          <cell r="H79">
            <v>30322.2</v>
          </cell>
          <cell r="I79">
            <v>0</v>
          </cell>
          <cell r="J79">
            <v>30322.2</v>
          </cell>
          <cell r="K79">
            <v>-224.4</v>
          </cell>
        </row>
        <row r="80">
          <cell r="C80" t="str">
            <v>DP.1011.SS10.11.02.013</v>
          </cell>
          <cell r="D80">
            <v>5</v>
          </cell>
          <cell r="E80" t="str">
            <v>Outreach Workers - Hyg Promo (Result 3)</v>
          </cell>
          <cell r="F80">
            <v>74590.2</v>
          </cell>
          <cell r="G80">
            <v>0</v>
          </cell>
          <cell r="H80">
            <v>84084.22</v>
          </cell>
          <cell r="I80">
            <v>0</v>
          </cell>
          <cell r="J80">
            <v>84084.22</v>
          </cell>
          <cell r="K80">
            <v>-9494.02</v>
          </cell>
        </row>
        <row r="81">
          <cell r="C81" t="str">
            <v>DP.1011.SS10.11.02.014</v>
          </cell>
          <cell r="D81">
            <v>5</v>
          </cell>
          <cell r="E81" t="str">
            <v>Caterpillar Mechanics (Result 4)</v>
          </cell>
          <cell r="F81">
            <v>43620</v>
          </cell>
          <cell r="G81">
            <v>0</v>
          </cell>
          <cell r="H81">
            <v>8501.24</v>
          </cell>
          <cell r="I81">
            <v>0</v>
          </cell>
          <cell r="J81">
            <v>8501.24</v>
          </cell>
          <cell r="K81">
            <v>35118.76</v>
          </cell>
        </row>
        <row r="82">
          <cell r="C82" t="str">
            <v>DP.1011.SS10.11.02.015</v>
          </cell>
          <cell r="D82">
            <v>5</v>
          </cell>
          <cell r="E82" t="str">
            <v>Machinery Operators (Result 4)</v>
          </cell>
          <cell r="F82">
            <v>167937</v>
          </cell>
          <cell r="G82">
            <v>0</v>
          </cell>
          <cell r="H82">
            <v>170454.11</v>
          </cell>
          <cell r="I82">
            <v>0</v>
          </cell>
          <cell r="J82">
            <v>170454.11</v>
          </cell>
          <cell r="K82">
            <v>-2517.11</v>
          </cell>
        </row>
        <row r="83">
          <cell r="C83" t="str">
            <v>DP.1011.SS10.11.02.016</v>
          </cell>
          <cell r="D83">
            <v>5</v>
          </cell>
          <cell r="E83" t="str">
            <v>Surveyor (Result 5)</v>
          </cell>
          <cell r="F83">
            <v>9199.7999999999993</v>
          </cell>
          <cell r="G83">
            <v>0</v>
          </cell>
          <cell r="H83">
            <v>2294.09</v>
          </cell>
          <cell r="I83">
            <v>0</v>
          </cell>
          <cell r="J83">
            <v>2294.09</v>
          </cell>
          <cell r="K83">
            <v>6905.71</v>
          </cell>
        </row>
        <row r="84">
          <cell r="C84" t="str">
            <v>DP.1011.SS10.11.02.017</v>
          </cell>
          <cell r="D84">
            <v>5</v>
          </cell>
          <cell r="E84" t="str">
            <v xml:space="preserve"> National Engineer (result 5)</v>
          </cell>
          <cell r="F84">
            <v>11136.6</v>
          </cell>
          <cell r="G84">
            <v>0</v>
          </cell>
          <cell r="H84">
            <v>0</v>
          </cell>
          <cell r="I84">
            <v>0</v>
          </cell>
          <cell r="J84">
            <v>0</v>
          </cell>
          <cell r="K84">
            <v>11136.6</v>
          </cell>
        </row>
        <row r="85">
          <cell r="E85" t="str">
            <v>Sub-total -Operations L</v>
          </cell>
          <cell r="F85">
            <v>1036746.3</v>
          </cell>
          <cell r="G85">
            <v>0</v>
          </cell>
          <cell r="H85">
            <v>838305.66</v>
          </cell>
          <cell r="I85">
            <v>0</v>
          </cell>
          <cell r="J85">
            <v>838305.66</v>
          </cell>
          <cell r="K85">
            <v>198440.64</v>
          </cell>
        </row>
        <row r="86">
          <cell r="C86" t="str">
            <v>DP.1011.SS10.11.03</v>
          </cell>
          <cell r="D86">
            <v>4</v>
          </cell>
          <cell r="E86" t="str">
            <v>Information Technology L</v>
          </cell>
          <cell r="F86">
            <v>0</v>
          </cell>
          <cell r="G86">
            <v>0</v>
          </cell>
          <cell r="H86">
            <v>0</v>
          </cell>
          <cell r="I86">
            <v>0</v>
          </cell>
          <cell r="J86">
            <v>0</v>
          </cell>
          <cell r="K86">
            <v>0</v>
          </cell>
        </row>
        <row r="87">
          <cell r="C87" t="str">
            <v>DP.1011.SS10.11.03.001</v>
          </cell>
          <cell r="D87">
            <v>5</v>
          </cell>
          <cell r="E87" t="str">
            <v>IT Assistant (Support)</v>
          </cell>
          <cell r="F87">
            <v>10070.85</v>
          </cell>
          <cell r="G87">
            <v>0</v>
          </cell>
          <cell r="H87">
            <v>12747.91</v>
          </cell>
          <cell r="I87">
            <v>0</v>
          </cell>
          <cell r="J87">
            <v>12747.91</v>
          </cell>
          <cell r="K87">
            <v>-2677.06</v>
          </cell>
        </row>
        <row r="88">
          <cell r="E88" t="str">
            <v>Sub-total -Information Technology L</v>
          </cell>
          <cell r="F88">
            <v>10070.85</v>
          </cell>
          <cell r="G88">
            <v>0</v>
          </cell>
          <cell r="H88">
            <v>12747.91</v>
          </cell>
          <cell r="I88">
            <v>0</v>
          </cell>
          <cell r="J88">
            <v>12747.91</v>
          </cell>
          <cell r="K88">
            <v>-2677.06</v>
          </cell>
        </row>
        <row r="89">
          <cell r="C89" t="str">
            <v>DP.1011.SS10.11.04</v>
          </cell>
          <cell r="D89">
            <v>4</v>
          </cell>
          <cell r="E89" t="str">
            <v>Resource Management L</v>
          </cell>
          <cell r="F89">
            <v>0</v>
          </cell>
          <cell r="G89">
            <v>0</v>
          </cell>
          <cell r="H89">
            <v>0</v>
          </cell>
          <cell r="I89">
            <v>0</v>
          </cell>
          <cell r="J89">
            <v>0</v>
          </cell>
          <cell r="K89">
            <v>0</v>
          </cell>
        </row>
        <row r="90">
          <cell r="C90" t="str">
            <v>DP.1011.SS10.11.04.001</v>
          </cell>
          <cell r="D90">
            <v>5</v>
          </cell>
          <cell r="E90" t="str">
            <v>Logistics Assistant (Support)</v>
          </cell>
          <cell r="F90">
            <v>10070.85</v>
          </cell>
          <cell r="G90">
            <v>0</v>
          </cell>
          <cell r="H90">
            <v>7121.64</v>
          </cell>
          <cell r="I90">
            <v>0</v>
          </cell>
          <cell r="J90">
            <v>7121.64</v>
          </cell>
          <cell r="K90">
            <v>2949.21</v>
          </cell>
        </row>
        <row r="91">
          <cell r="C91" t="str">
            <v>DP.1011.SS10.11.04.002</v>
          </cell>
          <cell r="D91">
            <v>5</v>
          </cell>
          <cell r="E91" t="str">
            <v>Finance Assistant (Support)</v>
          </cell>
          <cell r="F91">
            <v>10070.85</v>
          </cell>
          <cell r="G91">
            <v>0</v>
          </cell>
          <cell r="H91">
            <v>8318.64</v>
          </cell>
          <cell r="I91">
            <v>0</v>
          </cell>
          <cell r="J91">
            <v>8318.64</v>
          </cell>
          <cell r="K91">
            <v>1752.21</v>
          </cell>
        </row>
        <row r="92">
          <cell r="E92" t="str">
            <v>Sub-total -Resource Management L</v>
          </cell>
          <cell r="F92">
            <v>20141.7</v>
          </cell>
          <cell r="G92">
            <v>0</v>
          </cell>
          <cell r="H92">
            <v>15440.28</v>
          </cell>
          <cell r="I92">
            <v>0</v>
          </cell>
          <cell r="J92">
            <v>15440.28</v>
          </cell>
          <cell r="K92">
            <v>4701.42</v>
          </cell>
        </row>
        <row r="93">
          <cell r="C93" t="str">
            <v>DP.1011.SS10.11.06</v>
          </cell>
          <cell r="D93">
            <v>4</v>
          </cell>
          <cell r="E93" t="str">
            <v>Other Staff L</v>
          </cell>
          <cell r="F93">
            <v>0</v>
          </cell>
          <cell r="G93">
            <v>0</v>
          </cell>
          <cell r="H93">
            <v>0</v>
          </cell>
          <cell r="I93">
            <v>0</v>
          </cell>
          <cell r="J93">
            <v>0</v>
          </cell>
          <cell r="K93">
            <v>0</v>
          </cell>
        </row>
        <row r="94">
          <cell r="C94" t="str">
            <v>DP.1011.SS10.11.06.001</v>
          </cell>
          <cell r="D94">
            <v>5</v>
          </cell>
          <cell r="E94" t="str">
            <v>Drivers (Support)</v>
          </cell>
          <cell r="F94">
            <v>27295.200000000001</v>
          </cell>
          <cell r="G94">
            <v>0</v>
          </cell>
          <cell r="H94">
            <v>37480.57</v>
          </cell>
          <cell r="I94">
            <v>0</v>
          </cell>
          <cell r="J94">
            <v>37480.57</v>
          </cell>
          <cell r="K94">
            <v>-10185.370000000001</v>
          </cell>
        </row>
        <row r="95">
          <cell r="C95" t="str">
            <v>DP.1011.SS10.11.06.002</v>
          </cell>
          <cell r="D95">
            <v>5</v>
          </cell>
          <cell r="E95" t="str">
            <v>Guards (Support)</v>
          </cell>
          <cell r="F95">
            <v>21600</v>
          </cell>
          <cell r="G95">
            <v>0</v>
          </cell>
          <cell r="H95">
            <v>24604.17</v>
          </cell>
          <cell r="I95">
            <v>0</v>
          </cell>
          <cell r="J95">
            <v>24604.17</v>
          </cell>
          <cell r="K95">
            <v>-3004.17</v>
          </cell>
        </row>
        <row r="96">
          <cell r="C96" t="str">
            <v>DP.1011.SS10.11.06.003</v>
          </cell>
          <cell r="D96">
            <v>5</v>
          </cell>
          <cell r="E96" t="str">
            <v>Drivers (Result 1)</v>
          </cell>
          <cell r="F96">
            <v>33090.9</v>
          </cell>
          <cell r="G96">
            <v>0</v>
          </cell>
          <cell r="H96">
            <v>40301.79</v>
          </cell>
          <cell r="I96">
            <v>0</v>
          </cell>
          <cell r="J96">
            <v>40301.79</v>
          </cell>
          <cell r="K96">
            <v>-7210.89</v>
          </cell>
        </row>
        <row r="97">
          <cell r="C97" t="str">
            <v>DP.1011.SS10.11.06.004</v>
          </cell>
          <cell r="D97">
            <v>5</v>
          </cell>
          <cell r="E97" t="str">
            <v>Drivers (Result 2)</v>
          </cell>
          <cell r="F97">
            <v>29541.45</v>
          </cell>
          <cell r="G97">
            <v>0</v>
          </cell>
          <cell r="H97">
            <v>31367.51</v>
          </cell>
          <cell r="I97">
            <v>0</v>
          </cell>
          <cell r="J97">
            <v>31367.51</v>
          </cell>
          <cell r="K97">
            <v>-1826.06</v>
          </cell>
        </row>
        <row r="98">
          <cell r="C98" t="str">
            <v>DP.1011.SS10.11.06.005</v>
          </cell>
          <cell r="D98">
            <v>5</v>
          </cell>
          <cell r="E98" t="str">
            <v>Drivers (Result 3)</v>
          </cell>
          <cell r="F98">
            <v>17011.8</v>
          </cell>
          <cell r="G98">
            <v>0</v>
          </cell>
          <cell r="H98">
            <v>19601.59</v>
          </cell>
          <cell r="I98">
            <v>0</v>
          </cell>
          <cell r="J98">
            <v>19601.59</v>
          </cell>
          <cell r="K98">
            <v>-2589.79</v>
          </cell>
        </row>
        <row r="99">
          <cell r="C99" t="str">
            <v>DP.1011.SS10.11.06.006</v>
          </cell>
          <cell r="D99">
            <v>5</v>
          </cell>
          <cell r="E99" t="str">
            <v>Drivers (Result 4)</v>
          </cell>
          <cell r="F99">
            <v>11341.35</v>
          </cell>
          <cell r="G99">
            <v>0</v>
          </cell>
          <cell r="H99">
            <v>16307.11</v>
          </cell>
          <cell r="I99">
            <v>0</v>
          </cell>
          <cell r="J99">
            <v>16307.11</v>
          </cell>
          <cell r="K99">
            <v>-4965.76</v>
          </cell>
        </row>
        <row r="100">
          <cell r="E100" t="str">
            <v>Sub-total -Other Staff L</v>
          </cell>
          <cell r="F100">
            <v>139880.70000000001</v>
          </cell>
          <cell r="G100">
            <v>0</v>
          </cell>
          <cell r="H100">
            <v>169662.74</v>
          </cell>
          <cell r="I100">
            <v>0</v>
          </cell>
          <cell r="J100">
            <v>169662.74</v>
          </cell>
          <cell r="K100">
            <v>-29782.04</v>
          </cell>
        </row>
        <row r="101">
          <cell r="C101" t="str">
            <v>DP.1011.SS10.12</v>
          </cell>
          <cell r="D101">
            <v>3</v>
          </cell>
          <cell r="E101" t="str">
            <v>Office Costs</v>
          </cell>
          <cell r="F101">
            <v>0</v>
          </cell>
          <cell r="G101">
            <v>0</v>
          </cell>
          <cell r="H101">
            <v>0</v>
          </cell>
          <cell r="I101">
            <v>0</v>
          </cell>
          <cell r="J101">
            <v>0</v>
          </cell>
          <cell r="K101">
            <v>0</v>
          </cell>
        </row>
        <row r="102">
          <cell r="C102" t="str">
            <v>DP.1011.SS10.12.01</v>
          </cell>
          <cell r="D102">
            <v>4</v>
          </cell>
          <cell r="E102" t="str">
            <v>Building Office Premises O</v>
          </cell>
          <cell r="F102">
            <v>0</v>
          </cell>
          <cell r="G102">
            <v>0</v>
          </cell>
          <cell r="H102">
            <v>0</v>
          </cell>
          <cell r="I102">
            <v>0</v>
          </cell>
          <cell r="J102">
            <v>0</v>
          </cell>
          <cell r="K102">
            <v>0</v>
          </cell>
        </row>
        <row r="103">
          <cell r="C103" t="str">
            <v>DP.1011.SS10.12.01.001</v>
          </cell>
          <cell r="D103">
            <v>5</v>
          </cell>
          <cell r="E103" t="str">
            <v>Office Rent (Support)</v>
          </cell>
          <cell r="F103">
            <v>54000</v>
          </cell>
          <cell r="G103">
            <v>0</v>
          </cell>
          <cell r="H103">
            <v>60218.73</v>
          </cell>
          <cell r="I103">
            <v>0</v>
          </cell>
          <cell r="J103">
            <v>60218.73</v>
          </cell>
          <cell r="K103">
            <v>-6218.73</v>
          </cell>
        </row>
        <row r="104">
          <cell r="C104" t="str">
            <v>DP.1011.SS10.12.01.002</v>
          </cell>
          <cell r="D104">
            <v>5</v>
          </cell>
          <cell r="E104" t="str">
            <v>Office Services - Water etc. (Support)</v>
          </cell>
          <cell r="F104">
            <v>35815.199999999997</v>
          </cell>
          <cell r="G104">
            <v>0</v>
          </cell>
          <cell r="H104">
            <v>49893.85</v>
          </cell>
          <cell r="I104">
            <v>0</v>
          </cell>
          <cell r="J104">
            <v>49893.85</v>
          </cell>
          <cell r="K104">
            <v>-14078.65</v>
          </cell>
        </row>
        <row r="105">
          <cell r="C105" t="str">
            <v>DP.1011.SS10.12.01.003</v>
          </cell>
          <cell r="D105">
            <v>5</v>
          </cell>
          <cell r="E105" t="str">
            <v>General Office Refurbishment (Support)</v>
          </cell>
          <cell r="F105">
            <v>28800</v>
          </cell>
          <cell r="G105">
            <v>0</v>
          </cell>
          <cell r="H105">
            <v>35092.410000000003</v>
          </cell>
          <cell r="I105">
            <v>0</v>
          </cell>
          <cell r="J105">
            <v>35092.410000000003</v>
          </cell>
          <cell r="K105">
            <v>-6292.41</v>
          </cell>
        </row>
        <row r="106">
          <cell r="C106" t="str">
            <v>DP.1011.SS10.12.01.004</v>
          </cell>
          <cell r="D106">
            <v>5</v>
          </cell>
          <cell r="E106" t="str">
            <v>Generator Fuel &amp; Maintenance (Support)</v>
          </cell>
          <cell r="F106">
            <v>56250</v>
          </cell>
          <cell r="G106">
            <v>0</v>
          </cell>
          <cell r="H106">
            <v>49243.28</v>
          </cell>
          <cell r="I106">
            <v>0</v>
          </cell>
          <cell r="J106">
            <v>49243.28</v>
          </cell>
          <cell r="K106">
            <v>7006.72</v>
          </cell>
        </row>
        <row r="107">
          <cell r="E107" t="str">
            <v>Sub-total -Building Office Premises O</v>
          </cell>
          <cell r="F107">
            <v>174865.2</v>
          </cell>
          <cell r="G107">
            <v>0</v>
          </cell>
          <cell r="H107">
            <v>194448.27</v>
          </cell>
          <cell r="I107">
            <v>0</v>
          </cell>
          <cell r="J107">
            <v>194448.27</v>
          </cell>
          <cell r="K107">
            <v>-19583.07</v>
          </cell>
        </row>
        <row r="108">
          <cell r="C108" t="str">
            <v>DP.1011.SS10.12.02</v>
          </cell>
          <cell r="D108">
            <v>4</v>
          </cell>
          <cell r="E108" t="str">
            <v>Travel Subsistence Representation ODP.10</v>
          </cell>
          <cell r="F108">
            <v>0</v>
          </cell>
          <cell r="G108">
            <v>0</v>
          </cell>
          <cell r="H108">
            <v>0</v>
          </cell>
          <cell r="I108">
            <v>0</v>
          </cell>
          <cell r="J108">
            <v>0</v>
          </cell>
          <cell r="K108">
            <v>0</v>
          </cell>
        </row>
        <row r="109">
          <cell r="C109" t="str">
            <v>DP.1011.SS10.12.02.001</v>
          </cell>
          <cell r="D109">
            <v>5</v>
          </cell>
          <cell r="E109" t="str">
            <v>Travel - IOM South Sudan (Support)</v>
          </cell>
          <cell r="F109">
            <v>27874.05</v>
          </cell>
          <cell r="G109">
            <v>0</v>
          </cell>
          <cell r="H109">
            <v>16887.2</v>
          </cell>
          <cell r="I109">
            <v>0</v>
          </cell>
          <cell r="J109">
            <v>16887.2</v>
          </cell>
          <cell r="K109">
            <v>10986.85</v>
          </cell>
        </row>
        <row r="110">
          <cell r="C110" t="str">
            <v>DP.1011.SS10.12.02.002</v>
          </cell>
          <cell r="D110">
            <v>5</v>
          </cell>
          <cell r="E110" t="str">
            <v>Subsistence - IOM South Sudan (Support)</v>
          </cell>
          <cell r="F110">
            <v>5099.7</v>
          </cell>
          <cell r="G110">
            <v>0</v>
          </cell>
          <cell r="H110">
            <v>4470.79</v>
          </cell>
          <cell r="I110">
            <v>0</v>
          </cell>
          <cell r="J110">
            <v>4470.79</v>
          </cell>
          <cell r="K110">
            <v>628.91</v>
          </cell>
        </row>
        <row r="111">
          <cell r="C111" t="str">
            <v>DP.1011.SS10.12.02.003</v>
          </cell>
          <cell r="D111">
            <v>5</v>
          </cell>
          <cell r="E111" t="str">
            <v>Travel &amp; DSA - IOM Brussels (Support)</v>
          </cell>
          <cell r="F111">
            <v>6000</v>
          </cell>
          <cell r="G111">
            <v>0</v>
          </cell>
          <cell r="H111">
            <v>0</v>
          </cell>
          <cell r="I111">
            <v>0</v>
          </cell>
          <cell r="J111">
            <v>0</v>
          </cell>
          <cell r="K111">
            <v>6000</v>
          </cell>
        </row>
        <row r="112">
          <cell r="C112" t="str">
            <v>DP.1011.SS10.12.02.004</v>
          </cell>
          <cell r="D112">
            <v>5</v>
          </cell>
          <cell r="E112" t="str">
            <v>Travel &amp; DSA  (Result 1)</v>
          </cell>
          <cell r="F112">
            <v>99600</v>
          </cell>
          <cell r="G112">
            <v>0</v>
          </cell>
          <cell r="H112">
            <v>62387.23</v>
          </cell>
          <cell r="I112">
            <v>0</v>
          </cell>
          <cell r="J112">
            <v>62387.23</v>
          </cell>
          <cell r="K112">
            <v>37212.769999999997</v>
          </cell>
        </row>
        <row r="113">
          <cell r="C113" t="str">
            <v>DP.1011.SS10.12.02.005</v>
          </cell>
          <cell r="D113">
            <v>5</v>
          </cell>
          <cell r="E113" t="str">
            <v>Travel &amp; DSA (CCCM) (Result 2)</v>
          </cell>
          <cell r="F113">
            <v>59760</v>
          </cell>
          <cell r="G113">
            <v>0</v>
          </cell>
          <cell r="H113">
            <v>41218.639999999999</v>
          </cell>
          <cell r="I113">
            <v>0</v>
          </cell>
          <cell r="J113">
            <v>41218.639999999999</v>
          </cell>
          <cell r="K113">
            <v>18541.36</v>
          </cell>
        </row>
        <row r="114">
          <cell r="C114" t="str">
            <v>DP.1011.SS10.12.02.006</v>
          </cell>
          <cell r="D114">
            <v>5</v>
          </cell>
          <cell r="E114" t="str">
            <v>Travel &amp; DSA (DTM) (Result 2)</v>
          </cell>
          <cell r="F114">
            <v>39840</v>
          </cell>
          <cell r="G114">
            <v>0</v>
          </cell>
          <cell r="H114">
            <v>81999.25</v>
          </cell>
          <cell r="I114">
            <v>0</v>
          </cell>
          <cell r="J114">
            <v>81999.25</v>
          </cell>
          <cell r="K114">
            <v>-42159.25</v>
          </cell>
        </row>
        <row r="115">
          <cell r="C115" t="str">
            <v>DP.1011.SS10.12.02.007</v>
          </cell>
          <cell r="D115">
            <v>5</v>
          </cell>
          <cell r="E115" t="str">
            <v>Travel &amp; DSA  (Result 3)</v>
          </cell>
          <cell r="F115">
            <v>39840</v>
          </cell>
          <cell r="G115">
            <v>0</v>
          </cell>
          <cell r="H115">
            <v>44390.79</v>
          </cell>
          <cell r="I115">
            <v>0</v>
          </cell>
          <cell r="J115">
            <v>44390.79</v>
          </cell>
          <cell r="K115">
            <v>-4550.79</v>
          </cell>
        </row>
        <row r="116">
          <cell r="C116" t="str">
            <v>DP.1011.SS10.12.02.008</v>
          </cell>
          <cell r="D116">
            <v>5</v>
          </cell>
          <cell r="E116" t="str">
            <v>Travel &amp; DSA (Site Staff) (Result 4)</v>
          </cell>
          <cell r="F116">
            <v>29880</v>
          </cell>
          <cell r="G116">
            <v>0</v>
          </cell>
          <cell r="H116">
            <v>29518.94</v>
          </cell>
          <cell r="I116">
            <v>0</v>
          </cell>
          <cell r="J116">
            <v>29518.94</v>
          </cell>
          <cell r="K116">
            <v>361.06</v>
          </cell>
        </row>
        <row r="117">
          <cell r="E117" t="str">
            <v>Sub-total -Travel Subsistence Representa</v>
          </cell>
          <cell r="F117">
            <v>307893.75</v>
          </cell>
          <cell r="G117">
            <v>0</v>
          </cell>
          <cell r="H117">
            <v>280872.84000000003</v>
          </cell>
          <cell r="I117">
            <v>0</v>
          </cell>
          <cell r="J117">
            <v>280872.84000000003</v>
          </cell>
          <cell r="K117">
            <v>27020.91</v>
          </cell>
        </row>
        <row r="118">
          <cell r="C118" t="str">
            <v>DP.1011.SS10.12.03</v>
          </cell>
          <cell r="D118">
            <v>4</v>
          </cell>
          <cell r="E118" t="str">
            <v>Communications O</v>
          </cell>
          <cell r="F118">
            <v>0</v>
          </cell>
          <cell r="G118">
            <v>0</v>
          </cell>
          <cell r="H118">
            <v>0</v>
          </cell>
          <cell r="I118">
            <v>0</v>
          </cell>
          <cell r="J118">
            <v>0</v>
          </cell>
          <cell r="K118">
            <v>0</v>
          </cell>
        </row>
        <row r="119">
          <cell r="C119" t="str">
            <v>DP.1011.SS10.12.03.001</v>
          </cell>
          <cell r="D119">
            <v>5</v>
          </cell>
          <cell r="E119" t="str">
            <v>Communications (Support)</v>
          </cell>
          <cell r="F119">
            <v>26131.200000000001</v>
          </cell>
          <cell r="G119">
            <v>0</v>
          </cell>
          <cell r="H119">
            <v>27519.53</v>
          </cell>
          <cell r="I119">
            <v>0</v>
          </cell>
          <cell r="J119">
            <v>27519.53</v>
          </cell>
          <cell r="K119">
            <v>-1388.33</v>
          </cell>
        </row>
        <row r="120">
          <cell r="E120" t="str">
            <v>Sub-total -Communications O</v>
          </cell>
          <cell r="F120">
            <v>26131.200000000001</v>
          </cell>
          <cell r="G120">
            <v>0</v>
          </cell>
          <cell r="H120">
            <v>27519.53</v>
          </cell>
          <cell r="I120">
            <v>0</v>
          </cell>
          <cell r="J120">
            <v>27519.53</v>
          </cell>
          <cell r="K120">
            <v>-1388.33</v>
          </cell>
        </row>
        <row r="121">
          <cell r="C121" t="str">
            <v>DP.1011.SS10.12.04</v>
          </cell>
          <cell r="D121">
            <v>4</v>
          </cell>
          <cell r="E121" t="str">
            <v>Vehicles O</v>
          </cell>
          <cell r="F121">
            <v>0</v>
          </cell>
          <cell r="G121">
            <v>0</v>
          </cell>
          <cell r="H121">
            <v>0</v>
          </cell>
          <cell r="I121">
            <v>0</v>
          </cell>
          <cell r="J121">
            <v>0</v>
          </cell>
          <cell r="K121">
            <v>0</v>
          </cell>
        </row>
        <row r="122">
          <cell r="C122" t="str">
            <v>DP.1011.SS10.12.04.001</v>
          </cell>
          <cell r="D122">
            <v>5</v>
          </cell>
          <cell r="E122" t="str">
            <v>Vehicle Running Costs (Support)</v>
          </cell>
          <cell r="F122">
            <v>48004.2</v>
          </cell>
          <cell r="G122">
            <v>0</v>
          </cell>
          <cell r="H122">
            <v>53789.96</v>
          </cell>
          <cell r="I122">
            <v>0</v>
          </cell>
          <cell r="J122">
            <v>53789.96</v>
          </cell>
          <cell r="K122">
            <v>-5785.76</v>
          </cell>
        </row>
        <row r="123">
          <cell r="E123" t="str">
            <v>Sub-total -Vehicles O</v>
          </cell>
          <cell r="F123">
            <v>48004.2</v>
          </cell>
          <cell r="G123">
            <v>0</v>
          </cell>
          <cell r="H123">
            <v>53789.96</v>
          </cell>
          <cell r="I123">
            <v>0</v>
          </cell>
          <cell r="J123">
            <v>53789.96</v>
          </cell>
          <cell r="K123">
            <v>-5785.76</v>
          </cell>
        </row>
        <row r="124">
          <cell r="C124" t="str">
            <v>DP.1011.SS10.12.08</v>
          </cell>
          <cell r="D124">
            <v>4</v>
          </cell>
          <cell r="E124" t="str">
            <v>Supplies And Materials O</v>
          </cell>
          <cell r="F124">
            <v>0</v>
          </cell>
          <cell r="G124">
            <v>0</v>
          </cell>
          <cell r="H124">
            <v>0</v>
          </cell>
          <cell r="I124">
            <v>0</v>
          </cell>
          <cell r="J124">
            <v>0</v>
          </cell>
          <cell r="K124">
            <v>0</v>
          </cell>
        </row>
        <row r="125">
          <cell r="C125" t="str">
            <v>DP.1011.SS10.12.08.001</v>
          </cell>
          <cell r="D125">
            <v>5</v>
          </cell>
          <cell r="E125" t="str">
            <v>Stationery &amp; IT Supplies (Support)</v>
          </cell>
          <cell r="F125">
            <v>38421</v>
          </cell>
          <cell r="G125">
            <v>0</v>
          </cell>
          <cell r="H125">
            <v>34449.33</v>
          </cell>
          <cell r="I125">
            <v>0</v>
          </cell>
          <cell r="J125">
            <v>34449.33</v>
          </cell>
          <cell r="K125">
            <v>3971.67</v>
          </cell>
        </row>
        <row r="126">
          <cell r="C126" t="str">
            <v>DP.1011.SS10.12.08.002</v>
          </cell>
          <cell r="D126">
            <v>5</v>
          </cell>
          <cell r="E126" t="str">
            <v>GIS Report Priniting Supplies (Result 2)</v>
          </cell>
          <cell r="F126">
            <v>36000</v>
          </cell>
          <cell r="G126">
            <v>0</v>
          </cell>
          <cell r="H126">
            <v>9335.23</v>
          </cell>
          <cell r="I126">
            <v>0</v>
          </cell>
          <cell r="J126">
            <v>9335.23</v>
          </cell>
          <cell r="K126">
            <v>26664.77</v>
          </cell>
        </row>
        <row r="127">
          <cell r="C127" t="str">
            <v>DP.1011.SS10.12.08.003</v>
          </cell>
          <cell r="D127">
            <v>5</v>
          </cell>
          <cell r="E127" t="str">
            <v>Registration Activities (Result 2)</v>
          </cell>
          <cell r="F127">
            <v>72700.05</v>
          </cell>
          <cell r="G127">
            <v>0</v>
          </cell>
          <cell r="H127">
            <v>89067.15</v>
          </cell>
          <cell r="I127">
            <v>0</v>
          </cell>
          <cell r="J127">
            <v>89067.15</v>
          </cell>
          <cell r="K127">
            <v>-16367.1</v>
          </cell>
        </row>
        <row r="128">
          <cell r="C128" t="str">
            <v>DP.1011.SS10.12.08.004</v>
          </cell>
          <cell r="D128">
            <v>5</v>
          </cell>
          <cell r="E128" t="str">
            <v>Registration Materials (Result 2)</v>
          </cell>
          <cell r="F128">
            <v>36349.949999999997</v>
          </cell>
          <cell r="G128">
            <v>0</v>
          </cell>
          <cell r="H128">
            <v>44019.59</v>
          </cell>
          <cell r="I128">
            <v>0</v>
          </cell>
          <cell r="J128">
            <v>44019.59</v>
          </cell>
          <cell r="K128">
            <v>-7669.64</v>
          </cell>
        </row>
        <row r="129">
          <cell r="E129" t="str">
            <v>Sub-total -Supplies And Materials O</v>
          </cell>
          <cell r="F129">
            <v>183471</v>
          </cell>
          <cell r="G129">
            <v>0</v>
          </cell>
          <cell r="H129">
            <v>176871.3</v>
          </cell>
          <cell r="I129">
            <v>0</v>
          </cell>
          <cell r="J129">
            <v>176871.3</v>
          </cell>
          <cell r="K129">
            <v>6599.7</v>
          </cell>
        </row>
        <row r="130">
          <cell r="C130" t="str">
            <v>DP.1011.SS10.12.09</v>
          </cell>
          <cell r="D130">
            <v>4</v>
          </cell>
          <cell r="E130" t="str">
            <v>Security Moss Morss Compliance O</v>
          </cell>
          <cell r="F130">
            <v>0</v>
          </cell>
          <cell r="G130">
            <v>0</v>
          </cell>
          <cell r="H130">
            <v>0</v>
          </cell>
          <cell r="I130">
            <v>0</v>
          </cell>
          <cell r="J130">
            <v>0</v>
          </cell>
          <cell r="K130">
            <v>0</v>
          </cell>
        </row>
        <row r="131">
          <cell r="C131" t="str">
            <v>DP.1011.SS10.12.09.001</v>
          </cell>
          <cell r="D131">
            <v>5</v>
          </cell>
          <cell r="E131" t="str">
            <v>Security Costs &amp; Radio Room (Support)</v>
          </cell>
          <cell r="F131">
            <v>20188.95</v>
          </cell>
          <cell r="G131">
            <v>0</v>
          </cell>
          <cell r="H131">
            <v>27104.29</v>
          </cell>
          <cell r="I131">
            <v>0</v>
          </cell>
          <cell r="J131">
            <v>27104.29</v>
          </cell>
          <cell r="K131">
            <v>-6915.34</v>
          </cell>
        </row>
        <row r="132">
          <cell r="E132" t="str">
            <v>Sub-total -Security Moss Morss Complianc</v>
          </cell>
          <cell r="F132">
            <v>20188.95</v>
          </cell>
          <cell r="G132">
            <v>0</v>
          </cell>
          <cell r="H132">
            <v>27104.29</v>
          </cell>
          <cell r="I132">
            <v>0</v>
          </cell>
          <cell r="J132">
            <v>27104.29</v>
          </cell>
          <cell r="K132">
            <v>-6915.34</v>
          </cell>
        </row>
        <row r="133">
          <cell r="C133" t="str">
            <v>DP.1011.SS10.12.10</v>
          </cell>
          <cell r="D133">
            <v>4</v>
          </cell>
          <cell r="E133" t="str">
            <v>Other Office Costs O</v>
          </cell>
          <cell r="F133">
            <v>0</v>
          </cell>
          <cell r="G133">
            <v>0</v>
          </cell>
          <cell r="H133">
            <v>0</v>
          </cell>
          <cell r="I133">
            <v>0</v>
          </cell>
          <cell r="J133">
            <v>0</v>
          </cell>
          <cell r="K133">
            <v>0</v>
          </cell>
        </row>
        <row r="134">
          <cell r="C134" t="str">
            <v>DP.1011.SS10.12.10.001</v>
          </cell>
          <cell r="D134">
            <v>5</v>
          </cell>
          <cell r="E134" t="str">
            <v>Visibility (Support)</v>
          </cell>
          <cell r="F134">
            <v>4017</v>
          </cell>
          <cell r="G134">
            <v>0</v>
          </cell>
          <cell r="H134">
            <v>1567.26</v>
          </cell>
          <cell r="I134">
            <v>0</v>
          </cell>
          <cell r="J134">
            <v>1567.26</v>
          </cell>
          <cell r="K134">
            <v>2449.7399999999998</v>
          </cell>
        </row>
        <row r="135">
          <cell r="E135" t="str">
            <v>Sub-total -Other Office Costs O</v>
          </cell>
          <cell r="F135">
            <v>4017</v>
          </cell>
          <cell r="G135">
            <v>0</v>
          </cell>
          <cell r="H135">
            <v>1567.26</v>
          </cell>
          <cell r="I135">
            <v>0</v>
          </cell>
          <cell r="J135">
            <v>1567.26</v>
          </cell>
          <cell r="K135">
            <v>2449.7399999999998</v>
          </cell>
        </row>
        <row r="136">
          <cell r="C136" t="str">
            <v>DP.1011.SS10.54</v>
          </cell>
          <cell r="D136">
            <v>3</v>
          </cell>
          <cell r="E136" t="str">
            <v>Technical Coop And Capacity Buildg</v>
          </cell>
          <cell r="F136">
            <v>0</v>
          </cell>
          <cell r="G136">
            <v>0</v>
          </cell>
          <cell r="H136">
            <v>0</v>
          </cell>
          <cell r="I136">
            <v>0</v>
          </cell>
          <cell r="J136">
            <v>0</v>
          </cell>
          <cell r="K136">
            <v>0</v>
          </cell>
        </row>
        <row r="137">
          <cell r="C137" t="str">
            <v>DP.1011.SS10.54.01</v>
          </cell>
          <cell r="D137">
            <v>4</v>
          </cell>
          <cell r="E137" t="str">
            <v>Institutional Strengthening</v>
          </cell>
          <cell r="F137">
            <v>0</v>
          </cell>
          <cell r="G137">
            <v>0</v>
          </cell>
          <cell r="H137">
            <v>0</v>
          </cell>
          <cell r="I137">
            <v>0</v>
          </cell>
          <cell r="J137">
            <v>0</v>
          </cell>
          <cell r="K137">
            <v>0</v>
          </cell>
        </row>
        <row r="138">
          <cell r="C138" t="str">
            <v>DP.1011.SS10.54.01.001</v>
          </cell>
          <cell r="D138">
            <v>5</v>
          </cell>
          <cell r="E138" t="str">
            <v>Training of Govt.Counterparts (Result 2)</v>
          </cell>
          <cell r="F138">
            <v>42895.35</v>
          </cell>
          <cell r="G138">
            <v>0</v>
          </cell>
          <cell r="H138">
            <v>34108.199999999997</v>
          </cell>
          <cell r="I138">
            <v>0</v>
          </cell>
          <cell r="J138">
            <v>34108.199999999997</v>
          </cell>
          <cell r="K138">
            <v>8787.15</v>
          </cell>
        </row>
        <row r="139">
          <cell r="E139" t="str">
            <v>Sub-total -Institutional Strengthening</v>
          </cell>
          <cell r="F139">
            <v>42895.35</v>
          </cell>
          <cell r="G139">
            <v>0</v>
          </cell>
          <cell r="H139">
            <v>34108.199999999997</v>
          </cell>
          <cell r="I139">
            <v>0</v>
          </cell>
          <cell r="J139">
            <v>34108.199999999997</v>
          </cell>
          <cell r="K139">
            <v>8787.15</v>
          </cell>
        </row>
        <row r="140">
          <cell r="C140" t="str">
            <v>DP.1011.SS10.80</v>
          </cell>
          <cell r="D140">
            <v>3</v>
          </cell>
          <cell r="E140" t="str">
            <v>Food Supply And Distribution</v>
          </cell>
          <cell r="F140">
            <v>0</v>
          </cell>
          <cell r="G140">
            <v>0</v>
          </cell>
          <cell r="H140">
            <v>0</v>
          </cell>
          <cell r="I140">
            <v>0</v>
          </cell>
          <cell r="J140">
            <v>0</v>
          </cell>
          <cell r="K140">
            <v>0</v>
          </cell>
        </row>
        <row r="141">
          <cell r="C141" t="str">
            <v>DP.1011.SS10.80.01</v>
          </cell>
          <cell r="D141">
            <v>4</v>
          </cell>
          <cell r="E141" t="str">
            <v>Basic Food Supplies</v>
          </cell>
          <cell r="F141">
            <v>0</v>
          </cell>
          <cell r="G141">
            <v>0</v>
          </cell>
          <cell r="H141">
            <v>0</v>
          </cell>
          <cell r="I141">
            <v>0</v>
          </cell>
          <cell r="J141">
            <v>0</v>
          </cell>
          <cell r="K141">
            <v>0</v>
          </cell>
        </row>
        <row r="142">
          <cell r="C142" t="str">
            <v>DP.1011.SS10.80.01.001</v>
          </cell>
          <cell r="D142">
            <v>5</v>
          </cell>
          <cell r="E142" t="str">
            <v>Truck Maintenance &amp; Running (Result 1)</v>
          </cell>
          <cell r="F142">
            <v>53400</v>
          </cell>
          <cell r="G142">
            <v>0</v>
          </cell>
          <cell r="H142">
            <v>29412.59</v>
          </cell>
          <cell r="I142">
            <v>0</v>
          </cell>
          <cell r="J142">
            <v>29412.59</v>
          </cell>
          <cell r="K142">
            <v>23987.41</v>
          </cell>
        </row>
        <row r="143">
          <cell r="C143" t="str">
            <v>DP.1011.SS10.80.01.002</v>
          </cell>
          <cell r="D143">
            <v>5</v>
          </cell>
          <cell r="E143" t="str">
            <v>Commercial Transport / Dist. (Result 1)</v>
          </cell>
          <cell r="F143">
            <v>189178.95</v>
          </cell>
          <cell r="G143">
            <v>0</v>
          </cell>
          <cell r="H143">
            <v>195082.36</v>
          </cell>
          <cell r="I143">
            <v>0</v>
          </cell>
          <cell r="J143">
            <v>195082.36</v>
          </cell>
          <cell r="K143">
            <v>-5903.41</v>
          </cell>
        </row>
        <row r="144">
          <cell r="E144" t="str">
            <v>Sub-total -Basic Food Supplies</v>
          </cell>
          <cell r="F144">
            <v>242578.95</v>
          </cell>
          <cell r="G144">
            <v>0</v>
          </cell>
          <cell r="H144">
            <v>224494.95</v>
          </cell>
          <cell r="I144">
            <v>0</v>
          </cell>
          <cell r="J144">
            <v>224494.95</v>
          </cell>
          <cell r="K144">
            <v>18084</v>
          </cell>
        </row>
        <row r="145">
          <cell r="C145" t="str">
            <v>DP.1011.SS10.81</v>
          </cell>
          <cell r="D145">
            <v>3</v>
          </cell>
          <cell r="E145" t="str">
            <v>Non Food Items</v>
          </cell>
          <cell r="F145">
            <v>0</v>
          </cell>
          <cell r="G145">
            <v>0</v>
          </cell>
          <cell r="H145">
            <v>0</v>
          </cell>
          <cell r="I145">
            <v>0</v>
          </cell>
          <cell r="J145">
            <v>0</v>
          </cell>
          <cell r="K145">
            <v>0</v>
          </cell>
        </row>
        <row r="146">
          <cell r="C146" t="str">
            <v>DP.1011.SS10.81.01</v>
          </cell>
          <cell r="D146">
            <v>4</v>
          </cell>
          <cell r="E146" t="str">
            <v>Basic Emergency Survival Items</v>
          </cell>
          <cell r="F146">
            <v>0</v>
          </cell>
          <cell r="G146">
            <v>0</v>
          </cell>
          <cell r="H146">
            <v>0</v>
          </cell>
          <cell r="I146">
            <v>0</v>
          </cell>
          <cell r="J146">
            <v>0</v>
          </cell>
          <cell r="K146">
            <v>0</v>
          </cell>
        </row>
        <row r="147">
          <cell r="C147" t="str">
            <v>DP.1011.SS10.81.01.001</v>
          </cell>
          <cell r="D147">
            <v>5</v>
          </cell>
          <cell r="E147" t="str">
            <v>NFI &amp; Shelter Procurement (Result 1)</v>
          </cell>
          <cell r="F147">
            <v>509746.95</v>
          </cell>
          <cell r="G147">
            <v>0</v>
          </cell>
          <cell r="H147">
            <v>580049.25</v>
          </cell>
          <cell r="I147">
            <v>0</v>
          </cell>
          <cell r="J147">
            <v>580049.25</v>
          </cell>
          <cell r="K147">
            <v>-70302.3</v>
          </cell>
        </row>
        <row r="148">
          <cell r="E148" t="str">
            <v>Sub-total -Basic Emergency Survival Item</v>
          </cell>
          <cell r="F148">
            <v>509746.95</v>
          </cell>
          <cell r="G148">
            <v>0</v>
          </cell>
          <cell r="H148">
            <v>580049.25</v>
          </cell>
          <cell r="I148">
            <v>0</v>
          </cell>
          <cell r="J148">
            <v>580049.25</v>
          </cell>
          <cell r="K148">
            <v>-70302.3</v>
          </cell>
        </row>
        <row r="149">
          <cell r="C149" t="str">
            <v>DP.1011.SS10.82</v>
          </cell>
          <cell r="D149">
            <v>3</v>
          </cell>
          <cell r="E149" t="str">
            <v>Rehab, Construction, Equip Structures</v>
          </cell>
          <cell r="F149">
            <v>0</v>
          </cell>
          <cell r="G149">
            <v>0</v>
          </cell>
          <cell r="H149">
            <v>0</v>
          </cell>
          <cell r="I149">
            <v>0</v>
          </cell>
          <cell r="J149">
            <v>0</v>
          </cell>
          <cell r="K149">
            <v>0</v>
          </cell>
        </row>
        <row r="150">
          <cell r="C150" t="str">
            <v>DP.1011.SS10.82.04</v>
          </cell>
          <cell r="D150">
            <v>4</v>
          </cell>
          <cell r="E150" t="str">
            <v>Infrastructure - Water And Sanitation</v>
          </cell>
          <cell r="F150">
            <v>0</v>
          </cell>
          <cell r="G150">
            <v>0</v>
          </cell>
          <cell r="H150">
            <v>0</v>
          </cell>
          <cell r="I150">
            <v>0</v>
          </cell>
          <cell r="J150">
            <v>0</v>
          </cell>
          <cell r="K150">
            <v>0</v>
          </cell>
        </row>
        <row r="151">
          <cell r="C151" t="str">
            <v>DP.1011.SS10.82.04.001</v>
          </cell>
          <cell r="D151">
            <v>5</v>
          </cell>
          <cell r="E151" t="str">
            <v>Water Treatmnt Plant - Constr (Result 3)</v>
          </cell>
          <cell r="F151">
            <v>90874.95</v>
          </cell>
          <cell r="G151">
            <v>0</v>
          </cell>
          <cell r="H151">
            <v>96656.76</v>
          </cell>
          <cell r="I151">
            <v>0</v>
          </cell>
          <cell r="J151">
            <v>96656.76</v>
          </cell>
          <cell r="K151">
            <v>-5781.81</v>
          </cell>
        </row>
        <row r="152">
          <cell r="C152" t="str">
            <v>DP.1011.SS10.82.04.002</v>
          </cell>
          <cell r="D152">
            <v>5</v>
          </cell>
          <cell r="E152" t="str">
            <v>Water Treatment Plant Ops (Result 3)</v>
          </cell>
          <cell r="F152">
            <v>71973</v>
          </cell>
          <cell r="G152">
            <v>0</v>
          </cell>
          <cell r="H152">
            <v>64907.93</v>
          </cell>
          <cell r="I152">
            <v>0</v>
          </cell>
          <cell r="J152">
            <v>64907.93</v>
          </cell>
          <cell r="K152">
            <v>7065.07</v>
          </cell>
        </row>
        <row r="153">
          <cell r="C153" t="str">
            <v>DP.1011.SS10.82.04.003</v>
          </cell>
          <cell r="D153">
            <v>5</v>
          </cell>
          <cell r="E153" t="str">
            <v>Maintenance of Water Points (Result 3)</v>
          </cell>
          <cell r="F153">
            <v>32715</v>
          </cell>
          <cell r="G153">
            <v>0</v>
          </cell>
          <cell r="H153">
            <v>34765.22</v>
          </cell>
          <cell r="I153">
            <v>0</v>
          </cell>
          <cell r="J153">
            <v>34765.22</v>
          </cell>
          <cell r="K153">
            <v>-2050.2199999999998</v>
          </cell>
        </row>
        <row r="154">
          <cell r="C154" t="str">
            <v>DP.1011.SS10.82.04.004</v>
          </cell>
          <cell r="D154">
            <v>5</v>
          </cell>
          <cell r="E154" t="str">
            <v>Water Pts Storage &amp; Hydrants (Result 3)</v>
          </cell>
          <cell r="F154">
            <v>104688</v>
          </cell>
          <cell r="G154">
            <v>0</v>
          </cell>
          <cell r="H154">
            <v>102412.97</v>
          </cell>
          <cell r="I154">
            <v>0</v>
          </cell>
          <cell r="J154">
            <v>102412.97</v>
          </cell>
          <cell r="K154">
            <v>2275.0300000000002</v>
          </cell>
        </row>
        <row r="155">
          <cell r="C155" t="str">
            <v>DP.1011.SS10.82.04.005</v>
          </cell>
          <cell r="D155">
            <v>5</v>
          </cell>
          <cell r="E155" t="str">
            <v>Construction of Latrines (Result 3)</v>
          </cell>
          <cell r="F155">
            <v>174480</v>
          </cell>
          <cell r="G155">
            <v>0</v>
          </cell>
          <cell r="H155">
            <v>175740.55</v>
          </cell>
          <cell r="I155">
            <v>0</v>
          </cell>
          <cell r="J155">
            <v>175740.55</v>
          </cell>
          <cell r="K155">
            <v>-1260.55</v>
          </cell>
        </row>
        <row r="156">
          <cell r="C156" t="str">
            <v>DP.1011.SS10.82.04.006</v>
          </cell>
          <cell r="D156">
            <v>5</v>
          </cell>
          <cell r="E156" t="str">
            <v>Desluding of Latrines (Result 3)</v>
          </cell>
          <cell r="F156">
            <v>32715</v>
          </cell>
          <cell r="G156">
            <v>0</v>
          </cell>
          <cell r="H156">
            <v>24110.02</v>
          </cell>
          <cell r="I156">
            <v>0</v>
          </cell>
          <cell r="J156">
            <v>24110.02</v>
          </cell>
          <cell r="K156">
            <v>8604.98</v>
          </cell>
        </row>
        <row r="157">
          <cell r="C157" t="str">
            <v>DP.1011.SS10.82.04.007</v>
          </cell>
          <cell r="D157">
            <v>5</v>
          </cell>
          <cell r="E157" t="str">
            <v>Constr of Bathing Facilities (Result 3)</v>
          </cell>
          <cell r="F157">
            <v>36349.949999999997</v>
          </cell>
          <cell r="G157">
            <v>0</v>
          </cell>
          <cell r="H157">
            <v>21462.18</v>
          </cell>
          <cell r="I157">
            <v>0</v>
          </cell>
          <cell r="J157">
            <v>21462.18</v>
          </cell>
          <cell r="K157">
            <v>14887.77</v>
          </cell>
        </row>
        <row r="158">
          <cell r="C158" t="str">
            <v>DP.1011.SS10.82.04.008</v>
          </cell>
          <cell r="D158">
            <v>5</v>
          </cell>
          <cell r="E158" t="str">
            <v>Care/Maint_Sanitatn Facilities(Result 3)</v>
          </cell>
          <cell r="F158">
            <v>62158.5</v>
          </cell>
          <cell r="G158">
            <v>0</v>
          </cell>
          <cell r="H158">
            <v>85081.5</v>
          </cell>
          <cell r="I158">
            <v>0</v>
          </cell>
          <cell r="J158">
            <v>85081.5</v>
          </cell>
          <cell r="K158">
            <v>-22923</v>
          </cell>
        </row>
        <row r="159">
          <cell r="C159" t="str">
            <v>DP.1011.SS10.82.04.009</v>
          </cell>
          <cell r="D159">
            <v>5</v>
          </cell>
          <cell r="E159" t="str">
            <v>Solid Waste Management (Result 3)</v>
          </cell>
          <cell r="F159">
            <v>27480.6</v>
          </cell>
          <cell r="G159">
            <v>0</v>
          </cell>
          <cell r="H159">
            <v>33166.949999999997</v>
          </cell>
          <cell r="I159">
            <v>0</v>
          </cell>
          <cell r="J159">
            <v>33166.949999999997</v>
          </cell>
          <cell r="K159">
            <v>-5686.35</v>
          </cell>
        </row>
        <row r="160">
          <cell r="C160" t="str">
            <v>DP.1011.SS10.82.04.010</v>
          </cell>
          <cell r="D160">
            <v>5</v>
          </cell>
          <cell r="E160" t="str">
            <v>Drainage Maintenance (Result 3)</v>
          </cell>
          <cell r="F160">
            <v>22900.5</v>
          </cell>
          <cell r="G160">
            <v>0</v>
          </cell>
          <cell r="H160">
            <v>21395.97</v>
          </cell>
          <cell r="I160">
            <v>0</v>
          </cell>
          <cell r="J160">
            <v>21395.97</v>
          </cell>
          <cell r="K160">
            <v>1504.53</v>
          </cell>
        </row>
        <row r="161">
          <cell r="C161" t="str">
            <v>DP.1011.SS10.82.04.011</v>
          </cell>
          <cell r="D161">
            <v>5</v>
          </cell>
          <cell r="E161" t="str">
            <v>Water Trucking (Result 3)</v>
          </cell>
          <cell r="F161">
            <v>26172</v>
          </cell>
          <cell r="G161">
            <v>0</v>
          </cell>
          <cell r="H161">
            <v>31050.93</v>
          </cell>
          <cell r="I161">
            <v>0</v>
          </cell>
          <cell r="J161">
            <v>31050.93</v>
          </cell>
          <cell r="K161">
            <v>-4878.93</v>
          </cell>
        </row>
        <row r="162">
          <cell r="C162" t="str">
            <v>DP.1011.SS10.82.04.012</v>
          </cell>
          <cell r="D162">
            <v>5</v>
          </cell>
          <cell r="E162" t="str">
            <v>Transport of WASH Supplies (Result 3)</v>
          </cell>
          <cell r="F162">
            <v>87240</v>
          </cell>
          <cell r="G162">
            <v>0</v>
          </cell>
          <cell r="H162">
            <v>88793.55</v>
          </cell>
          <cell r="I162">
            <v>0</v>
          </cell>
          <cell r="J162">
            <v>88793.55</v>
          </cell>
          <cell r="K162">
            <v>-1553.55</v>
          </cell>
        </row>
        <row r="163">
          <cell r="E163" t="str">
            <v>Sub-total -Infrastructure - Water And Sa</v>
          </cell>
          <cell r="F163">
            <v>769747.5</v>
          </cell>
          <cell r="G163">
            <v>0</v>
          </cell>
          <cell r="H163">
            <v>779544.53</v>
          </cell>
          <cell r="I163">
            <v>0</v>
          </cell>
          <cell r="J163">
            <v>779544.53</v>
          </cell>
          <cell r="K163">
            <v>-9797.0300000000007</v>
          </cell>
        </row>
        <row r="164">
          <cell r="C164" t="str">
            <v>DP.1011.SS10.82.10</v>
          </cell>
          <cell r="D164">
            <v>4</v>
          </cell>
          <cell r="E164" t="str">
            <v>Infrastructure - Other</v>
          </cell>
          <cell r="F164">
            <v>0</v>
          </cell>
          <cell r="G164">
            <v>0</v>
          </cell>
          <cell r="H164">
            <v>0</v>
          </cell>
          <cell r="I164">
            <v>0</v>
          </cell>
          <cell r="J164">
            <v>0</v>
          </cell>
          <cell r="K164">
            <v>0</v>
          </cell>
        </row>
        <row r="165">
          <cell r="C165" t="str">
            <v>DP.1011.SS10.82.10.001</v>
          </cell>
          <cell r="D165">
            <v>5</v>
          </cell>
          <cell r="E165" t="str">
            <v>Caterpillar Backhoe 422F (Result 4)</v>
          </cell>
          <cell r="F165">
            <v>105415.05</v>
          </cell>
          <cell r="G165">
            <v>0</v>
          </cell>
          <cell r="H165">
            <v>105415</v>
          </cell>
          <cell r="I165">
            <v>0</v>
          </cell>
          <cell r="J165">
            <v>105415</v>
          </cell>
          <cell r="K165">
            <v>0.05</v>
          </cell>
        </row>
        <row r="166">
          <cell r="C166" t="str">
            <v>DP.1011.SS10.82.10.002</v>
          </cell>
          <cell r="D166">
            <v>5</v>
          </cell>
          <cell r="E166" t="str">
            <v>JCB Backhoe 3CX Site Master (Result 4)</v>
          </cell>
          <cell r="F166">
            <v>69937.05</v>
          </cell>
          <cell r="G166">
            <v>0</v>
          </cell>
          <cell r="H166">
            <v>69976.45</v>
          </cell>
          <cell r="I166">
            <v>0</v>
          </cell>
          <cell r="J166">
            <v>69976.45</v>
          </cell>
          <cell r="K166">
            <v>-39.4</v>
          </cell>
        </row>
        <row r="167">
          <cell r="C167" t="str">
            <v>DP.1011.SS10.82.10.003</v>
          </cell>
          <cell r="D167">
            <v>5</v>
          </cell>
          <cell r="E167" t="str">
            <v>Soil Compactor CAT CS-533E (Result 4)</v>
          </cell>
          <cell r="F167">
            <v>94510.05</v>
          </cell>
          <cell r="G167">
            <v>0</v>
          </cell>
          <cell r="H167">
            <v>94510</v>
          </cell>
          <cell r="I167">
            <v>0</v>
          </cell>
          <cell r="J167">
            <v>94510</v>
          </cell>
          <cell r="K167">
            <v>0.05</v>
          </cell>
        </row>
        <row r="168">
          <cell r="C168" t="str">
            <v>DP.1011.SS10.82.10.004</v>
          </cell>
          <cell r="D168">
            <v>5</v>
          </cell>
          <cell r="E168" t="str">
            <v>Massey Ferguson 440 (Result 4)</v>
          </cell>
          <cell r="F168">
            <v>79969.95</v>
          </cell>
          <cell r="G168">
            <v>0</v>
          </cell>
          <cell r="H168">
            <v>79970</v>
          </cell>
          <cell r="I168">
            <v>0</v>
          </cell>
          <cell r="J168">
            <v>79970</v>
          </cell>
          <cell r="K168">
            <v>-0.05</v>
          </cell>
        </row>
        <row r="169">
          <cell r="C169" t="str">
            <v>DP.1011.SS10.82.10.005</v>
          </cell>
          <cell r="D169">
            <v>5</v>
          </cell>
          <cell r="E169" t="str">
            <v>10 Ton Trailer for MF's (Result 4)</v>
          </cell>
          <cell r="F169">
            <v>26899.05</v>
          </cell>
          <cell r="G169">
            <v>0</v>
          </cell>
          <cell r="H169">
            <v>26899</v>
          </cell>
          <cell r="I169">
            <v>0</v>
          </cell>
          <cell r="J169">
            <v>26899</v>
          </cell>
          <cell r="K169">
            <v>0.05</v>
          </cell>
        </row>
        <row r="170">
          <cell r="C170" t="str">
            <v>DP.1011.SS10.82.10.006</v>
          </cell>
          <cell r="D170">
            <v>5</v>
          </cell>
          <cell r="E170" t="str">
            <v>Excavator Caterpillar 320 DL (Result 4)</v>
          </cell>
          <cell r="F170">
            <v>170118</v>
          </cell>
          <cell r="G170">
            <v>0</v>
          </cell>
          <cell r="H170">
            <v>175515.84</v>
          </cell>
          <cell r="I170">
            <v>0</v>
          </cell>
          <cell r="J170">
            <v>175515.84</v>
          </cell>
          <cell r="K170">
            <v>-5397.84</v>
          </cell>
        </row>
        <row r="171">
          <cell r="C171" t="str">
            <v>DP.1011.SS10.82.10.007</v>
          </cell>
          <cell r="D171">
            <v>5</v>
          </cell>
          <cell r="E171" t="str">
            <v>Motor Grader Caterpillar 160K (Result 4)</v>
          </cell>
          <cell r="F171">
            <v>279895.05</v>
          </cell>
          <cell r="G171">
            <v>0</v>
          </cell>
          <cell r="H171">
            <v>285292.84000000003</v>
          </cell>
          <cell r="I171">
            <v>0</v>
          </cell>
          <cell r="J171">
            <v>285292.84000000003</v>
          </cell>
          <cell r="K171">
            <v>-5397.79</v>
          </cell>
        </row>
        <row r="172">
          <cell r="C172" t="str">
            <v>DP.1011.SS10.82.10.008</v>
          </cell>
          <cell r="D172">
            <v>5</v>
          </cell>
          <cell r="E172" t="str">
            <v>Mercedes Dump Truck 2635 (Result 4)</v>
          </cell>
          <cell r="F172">
            <v>29080.05</v>
          </cell>
          <cell r="G172">
            <v>0</v>
          </cell>
          <cell r="H172">
            <v>32951.160000000003</v>
          </cell>
          <cell r="I172">
            <v>0</v>
          </cell>
          <cell r="J172">
            <v>32951.160000000003</v>
          </cell>
          <cell r="K172">
            <v>-3871.11</v>
          </cell>
        </row>
        <row r="173">
          <cell r="C173" t="str">
            <v>DP.1011.SS10.82.10.009</v>
          </cell>
          <cell r="D173">
            <v>5</v>
          </cell>
          <cell r="E173" t="str">
            <v>Iveco Dump Trucks (Result 4)</v>
          </cell>
          <cell r="F173">
            <v>138130.04999999999</v>
          </cell>
          <cell r="G173">
            <v>0</v>
          </cell>
          <cell r="H173">
            <v>138130</v>
          </cell>
          <cell r="I173">
            <v>0</v>
          </cell>
          <cell r="J173">
            <v>138130</v>
          </cell>
          <cell r="K173">
            <v>0.05</v>
          </cell>
        </row>
        <row r="174">
          <cell r="C174" t="str">
            <v>DP.1011.SS10.82.10.010</v>
          </cell>
          <cell r="D174">
            <v>5</v>
          </cell>
          <cell r="E174" t="str">
            <v>Water Tanker (4,000L w/ pump) (Result 4)</v>
          </cell>
          <cell r="F174">
            <v>14539.95</v>
          </cell>
          <cell r="G174">
            <v>0</v>
          </cell>
          <cell r="H174">
            <v>6179.5</v>
          </cell>
          <cell r="I174">
            <v>0</v>
          </cell>
          <cell r="J174">
            <v>6179.5</v>
          </cell>
          <cell r="K174">
            <v>8360.4500000000007</v>
          </cell>
        </row>
        <row r="175">
          <cell r="C175" t="str">
            <v>DP.1011.SS10.82.10.011</v>
          </cell>
          <cell r="D175">
            <v>5</v>
          </cell>
          <cell r="E175" t="str">
            <v>Water Tanker w/ ex system (Result 4)</v>
          </cell>
          <cell r="F175">
            <v>18175.05</v>
          </cell>
          <cell r="G175">
            <v>0</v>
          </cell>
          <cell r="H175">
            <v>0</v>
          </cell>
          <cell r="I175">
            <v>0</v>
          </cell>
          <cell r="J175">
            <v>0</v>
          </cell>
          <cell r="K175">
            <v>18175.05</v>
          </cell>
        </row>
        <row r="176">
          <cell r="C176" t="str">
            <v>DP.1011.SS10.82.10.012</v>
          </cell>
          <cell r="D176">
            <v>5</v>
          </cell>
          <cell r="E176" t="str">
            <v>Transport_Machineries to MAK (Result 4)</v>
          </cell>
          <cell r="F176">
            <v>376776</v>
          </cell>
          <cell r="G176">
            <v>0</v>
          </cell>
          <cell r="H176">
            <v>370681.4</v>
          </cell>
          <cell r="I176">
            <v>0</v>
          </cell>
          <cell r="J176">
            <v>370681.4</v>
          </cell>
          <cell r="K176">
            <v>6094.6</v>
          </cell>
        </row>
        <row r="177">
          <cell r="C177" t="str">
            <v>DP.1011.SS10.82.10.013</v>
          </cell>
          <cell r="D177">
            <v>5</v>
          </cell>
          <cell r="E177" t="str">
            <v>Spare Parts (Result 4)</v>
          </cell>
          <cell r="F177">
            <v>76000.05</v>
          </cell>
          <cell r="G177">
            <v>0</v>
          </cell>
          <cell r="H177">
            <v>65235.45</v>
          </cell>
          <cell r="I177">
            <v>0</v>
          </cell>
          <cell r="J177">
            <v>65235.45</v>
          </cell>
          <cell r="K177">
            <v>10764.6</v>
          </cell>
        </row>
        <row r="178">
          <cell r="C178" t="str">
            <v>DP.1011.SS10.82.10.014</v>
          </cell>
          <cell r="D178">
            <v>5</v>
          </cell>
          <cell r="E178" t="str">
            <v>Machine Running Costs (Result 4)</v>
          </cell>
          <cell r="F178">
            <v>402709.35</v>
          </cell>
          <cell r="G178">
            <v>0</v>
          </cell>
          <cell r="H178">
            <v>340186.5</v>
          </cell>
          <cell r="I178">
            <v>0</v>
          </cell>
          <cell r="J178">
            <v>340186.5</v>
          </cell>
          <cell r="K178">
            <v>62522.85</v>
          </cell>
        </row>
        <row r="179">
          <cell r="C179" t="str">
            <v>DP.1011.SS10.82.10.015</v>
          </cell>
          <cell r="D179">
            <v>5</v>
          </cell>
          <cell r="E179" t="str">
            <v xml:space="preserve"> Site clearing and site prep (Result 5)</v>
          </cell>
          <cell r="F179">
            <v>237344.25</v>
          </cell>
          <cell r="G179">
            <v>0</v>
          </cell>
          <cell r="H179">
            <v>505759.19</v>
          </cell>
          <cell r="I179">
            <v>0</v>
          </cell>
          <cell r="J179">
            <v>505759.19</v>
          </cell>
          <cell r="K179">
            <v>-268414.94</v>
          </cell>
        </row>
        <row r="180">
          <cell r="C180" t="str">
            <v>DP.1011.SS10.82.10.016</v>
          </cell>
          <cell r="D180">
            <v>5</v>
          </cell>
          <cell r="E180" t="str">
            <v xml:space="preserve"> Embankment /Dike&amp;security ditch-Result5</v>
          </cell>
          <cell r="F180">
            <v>826606.65</v>
          </cell>
          <cell r="G180">
            <v>0</v>
          </cell>
          <cell r="H180">
            <v>735540</v>
          </cell>
          <cell r="I180">
            <v>0</v>
          </cell>
          <cell r="J180">
            <v>735540</v>
          </cell>
          <cell r="K180">
            <v>91066.65</v>
          </cell>
        </row>
        <row r="181">
          <cell r="C181" t="str">
            <v>DP.1011.SS10.82.10.017</v>
          </cell>
          <cell r="D181">
            <v>5</v>
          </cell>
          <cell r="E181" t="str">
            <v xml:space="preserve"> Internal drainage construct (Result 5)</v>
          </cell>
          <cell r="F181">
            <v>334971</v>
          </cell>
          <cell r="G181">
            <v>0</v>
          </cell>
          <cell r="H181">
            <v>519400.27</v>
          </cell>
          <cell r="I181">
            <v>0</v>
          </cell>
          <cell r="J181">
            <v>519400.27</v>
          </cell>
          <cell r="K181">
            <v>-184429.27</v>
          </cell>
        </row>
        <row r="182">
          <cell r="C182" t="str">
            <v>DP.1011.SS10.82.10.018</v>
          </cell>
          <cell r="D182">
            <v>5</v>
          </cell>
          <cell r="E182" t="str">
            <v xml:space="preserve"> Soil Compactor CAT CS-533E (Result 5)</v>
          </cell>
          <cell r="F182">
            <v>110151.75</v>
          </cell>
          <cell r="G182">
            <v>0</v>
          </cell>
          <cell r="H182">
            <v>105840</v>
          </cell>
          <cell r="I182">
            <v>0</v>
          </cell>
          <cell r="J182">
            <v>105840</v>
          </cell>
          <cell r="K182">
            <v>4311.75</v>
          </cell>
        </row>
        <row r="183">
          <cell r="C183" t="str">
            <v>DP.1011.SS10.82.10.019</v>
          </cell>
          <cell r="D183">
            <v>5</v>
          </cell>
          <cell r="E183" t="str">
            <v xml:space="preserve"> Excavator Caterpillar 320 DL (Result 5)</v>
          </cell>
          <cell r="F183">
            <v>198273.15</v>
          </cell>
          <cell r="G183">
            <v>0</v>
          </cell>
          <cell r="H183">
            <v>201096</v>
          </cell>
          <cell r="I183">
            <v>0</v>
          </cell>
          <cell r="J183">
            <v>201096</v>
          </cell>
          <cell r="K183">
            <v>-2822.85</v>
          </cell>
        </row>
        <row r="184">
          <cell r="C184" t="str">
            <v>DP.1011.SS10.82.10.020</v>
          </cell>
          <cell r="D184">
            <v>5</v>
          </cell>
          <cell r="E184" t="str">
            <v xml:space="preserve"> Motor Grader Caterpillar 160K -Result 5</v>
          </cell>
          <cell r="F184">
            <v>326218.5</v>
          </cell>
          <cell r="G184">
            <v>0</v>
          </cell>
          <cell r="H184">
            <v>339570</v>
          </cell>
          <cell r="I184">
            <v>0</v>
          </cell>
          <cell r="J184">
            <v>339570</v>
          </cell>
          <cell r="K184">
            <v>-13351.5</v>
          </cell>
        </row>
        <row r="185">
          <cell r="C185" t="str">
            <v>DP.1011.SS10.82.10.021</v>
          </cell>
          <cell r="D185">
            <v>5</v>
          </cell>
          <cell r="E185" t="str">
            <v xml:space="preserve"> Dump Trucks (Result 5)</v>
          </cell>
          <cell r="F185">
            <v>177937.35</v>
          </cell>
          <cell r="G185">
            <v>0</v>
          </cell>
          <cell r="H185">
            <v>257721.9</v>
          </cell>
          <cell r="I185">
            <v>0</v>
          </cell>
          <cell r="J185">
            <v>257721.9</v>
          </cell>
          <cell r="K185">
            <v>-79784.55</v>
          </cell>
        </row>
        <row r="186">
          <cell r="C186" t="str">
            <v>DP.1011.SS10.82.10.022</v>
          </cell>
          <cell r="D186">
            <v>5</v>
          </cell>
          <cell r="E186" t="str">
            <v xml:space="preserve"> Transport of Machinery (Result 5)</v>
          </cell>
          <cell r="F186">
            <v>80697.149999999994</v>
          </cell>
          <cell r="G186">
            <v>0</v>
          </cell>
          <cell r="H186">
            <v>53751</v>
          </cell>
          <cell r="I186">
            <v>0</v>
          </cell>
          <cell r="J186">
            <v>53751</v>
          </cell>
          <cell r="K186">
            <v>26946.15</v>
          </cell>
        </row>
        <row r="187">
          <cell r="C187" t="str">
            <v>DP.1011.SS10.82.10.023</v>
          </cell>
          <cell r="D187">
            <v>5</v>
          </cell>
          <cell r="E187" t="str">
            <v xml:space="preserve"> Spare Parts (Result 5)</v>
          </cell>
          <cell r="F187">
            <v>26630.1</v>
          </cell>
          <cell r="G187">
            <v>0</v>
          </cell>
          <cell r="H187">
            <v>43732.21</v>
          </cell>
          <cell r="I187">
            <v>0</v>
          </cell>
          <cell r="J187">
            <v>43732.21</v>
          </cell>
          <cell r="K187">
            <v>-17102.11</v>
          </cell>
        </row>
        <row r="188">
          <cell r="C188" t="str">
            <v>DP.1011.SS10.82.10.024</v>
          </cell>
          <cell r="D188">
            <v>5</v>
          </cell>
          <cell r="E188" t="str">
            <v xml:space="preserve"> Machine Running Costs i (Result 5)</v>
          </cell>
          <cell r="F188">
            <v>169464.15</v>
          </cell>
          <cell r="G188">
            <v>0</v>
          </cell>
          <cell r="H188">
            <v>82258.36</v>
          </cell>
          <cell r="I188">
            <v>0</v>
          </cell>
          <cell r="J188">
            <v>82258.36</v>
          </cell>
          <cell r="K188">
            <v>87205.79</v>
          </cell>
        </row>
        <row r="189">
          <cell r="C189" t="str">
            <v>DP.1011.SS10.82.10.025</v>
          </cell>
          <cell r="D189">
            <v>5</v>
          </cell>
          <cell r="E189" t="str">
            <v xml:space="preserve"> Operators (Result 5)</v>
          </cell>
          <cell r="F189">
            <v>43128.6</v>
          </cell>
          <cell r="G189">
            <v>0</v>
          </cell>
          <cell r="H189">
            <v>356.4</v>
          </cell>
          <cell r="I189">
            <v>0</v>
          </cell>
          <cell r="J189">
            <v>356.4</v>
          </cell>
          <cell r="K189">
            <v>42772.2</v>
          </cell>
        </row>
        <row r="190">
          <cell r="E190" t="str">
            <v>Sub-total -Infrastructure - Other</v>
          </cell>
          <cell r="F190">
            <v>4413577.3499999996</v>
          </cell>
          <cell r="G190">
            <v>0</v>
          </cell>
          <cell r="H190">
            <v>4635968.47</v>
          </cell>
          <cell r="I190">
            <v>0</v>
          </cell>
          <cell r="J190">
            <v>4635968.47</v>
          </cell>
          <cell r="K190">
            <v>-222391.12</v>
          </cell>
        </row>
        <row r="191">
          <cell r="C191" t="str">
            <v>DP.1011.SS10.84</v>
          </cell>
          <cell r="D191">
            <v>3</v>
          </cell>
          <cell r="E191" t="str">
            <v>Emergency Preparedness And Mitigation</v>
          </cell>
          <cell r="F191">
            <v>0</v>
          </cell>
          <cell r="G191">
            <v>0</v>
          </cell>
          <cell r="H191">
            <v>0</v>
          </cell>
          <cell r="I191">
            <v>0</v>
          </cell>
          <cell r="J191">
            <v>0</v>
          </cell>
          <cell r="K191">
            <v>0</v>
          </cell>
        </row>
        <row r="192">
          <cell r="C192" t="str">
            <v>DP.1011.SS10.84.10</v>
          </cell>
          <cell r="D192">
            <v>4</v>
          </cell>
          <cell r="E192" t="str">
            <v>Local Capacity Building/Training</v>
          </cell>
          <cell r="F192">
            <v>0</v>
          </cell>
          <cell r="G192">
            <v>0</v>
          </cell>
          <cell r="H192">
            <v>0</v>
          </cell>
          <cell r="I192">
            <v>0</v>
          </cell>
          <cell r="J192">
            <v>0</v>
          </cell>
          <cell r="K192">
            <v>0</v>
          </cell>
        </row>
        <row r="193">
          <cell r="C193" t="str">
            <v>DP.1011.SS10.84.10.001</v>
          </cell>
          <cell r="D193">
            <v>5</v>
          </cell>
          <cell r="E193" t="str">
            <v>Hygiene Promotion Awareness (Result 3)</v>
          </cell>
          <cell r="F193">
            <v>26172</v>
          </cell>
          <cell r="G193">
            <v>0</v>
          </cell>
          <cell r="H193">
            <v>23092.97</v>
          </cell>
          <cell r="I193">
            <v>0</v>
          </cell>
          <cell r="J193">
            <v>23092.97</v>
          </cell>
          <cell r="K193">
            <v>3079.03</v>
          </cell>
        </row>
        <row r="194">
          <cell r="C194" t="str">
            <v>DP.1011.SS10.84.10.002</v>
          </cell>
          <cell r="D194">
            <v>5</v>
          </cell>
          <cell r="E194" t="str">
            <v>Training - Hygiene Promoters (Result 3)</v>
          </cell>
          <cell r="F194">
            <v>7270.05</v>
          </cell>
          <cell r="G194">
            <v>0</v>
          </cell>
          <cell r="H194">
            <v>9524.3799999999992</v>
          </cell>
          <cell r="I194">
            <v>0</v>
          </cell>
          <cell r="J194">
            <v>9524.3799999999992</v>
          </cell>
          <cell r="K194">
            <v>-2254.33</v>
          </cell>
        </row>
        <row r="195">
          <cell r="C195" t="str">
            <v>DP.1011.SS10.84.10.003</v>
          </cell>
          <cell r="D195">
            <v>5</v>
          </cell>
          <cell r="E195" t="str">
            <v>Incentives/Materials for WASH (Result 3)</v>
          </cell>
          <cell r="F195">
            <v>117774</v>
          </cell>
          <cell r="G195">
            <v>0</v>
          </cell>
          <cell r="H195">
            <v>123340.25</v>
          </cell>
          <cell r="I195">
            <v>0</v>
          </cell>
          <cell r="J195">
            <v>123340.25</v>
          </cell>
          <cell r="K195">
            <v>-5566.25</v>
          </cell>
        </row>
        <row r="196">
          <cell r="E196" t="str">
            <v>Sub-total -Local Capacity Building/Train</v>
          </cell>
          <cell r="F196">
            <v>151216.04999999999</v>
          </cell>
          <cell r="G196">
            <v>0</v>
          </cell>
          <cell r="H196">
            <v>155957.6</v>
          </cell>
          <cell r="I196">
            <v>0</v>
          </cell>
          <cell r="J196">
            <v>155957.6</v>
          </cell>
          <cell r="K196">
            <v>-4741.55</v>
          </cell>
        </row>
        <row r="197">
          <cell r="E197" t="str">
            <v>OVERHEAD</v>
          </cell>
          <cell r="F197">
            <v>734673.3</v>
          </cell>
          <cell r="G197">
            <v>0</v>
          </cell>
          <cell r="H197">
            <v>724200.98</v>
          </cell>
          <cell r="I197">
            <v>0</v>
          </cell>
          <cell r="J197">
            <v>724200.98</v>
          </cell>
          <cell r="K197">
            <v>10472.32</v>
          </cell>
        </row>
        <row r="198">
          <cell r="E198" t="str">
            <v>MISSION TOTAL</v>
          </cell>
          <cell r="F198">
            <v>11230000.35</v>
          </cell>
          <cell r="G198">
            <v>-8983667.5600000005</v>
          </cell>
          <cell r="H198">
            <v>11151706.630000001</v>
          </cell>
          <cell r="I198">
            <v>0</v>
          </cell>
          <cell r="J198">
            <v>11151706.630000001</v>
          </cell>
          <cell r="K198">
            <v>78293.72</v>
          </cell>
        </row>
        <row r="199">
          <cell r="E199" t="str">
            <v>OVERHEAD ALL MISSIONS</v>
          </cell>
          <cell r="F199">
            <v>734673.3</v>
          </cell>
          <cell r="G199">
            <v>0</v>
          </cell>
          <cell r="H199">
            <v>724200.98</v>
          </cell>
          <cell r="I199">
            <v>0</v>
          </cell>
          <cell r="J199">
            <v>724200.98</v>
          </cell>
          <cell r="K199">
            <v>10472.32</v>
          </cell>
        </row>
        <row r="200">
          <cell r="E200" t="str">
            <v>GRAND TOTAL</v>
          </cell>
          <cell r="F200">
            <v>11230000.35</v>
          </cell>
          <cell r="G200">
            <v>-8983667.5600000005</v>
          </cell>
          <cell r="H200">
            <v>11151706.630000001</v>
          </cell>
          <cell r="I200">
            <v>0</v>
          </cell>
          <cell r="J200">
            <v>11151706.630000001</v>
          </cell>
          <cell r="K200">
            <v>78293.72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row r="4">
          <cell r="A4" t="str">
            <v>STAFF  CODE</v>
          </cell>
        </row>
      </sheetData>
      <sheetData sheetId="3"/>
      <sheetData sheetId="4"/>
      <sheetData sheetId="5">
        <row r="6">
          <cell r="A6" t="str">
            <v>STAFF CODE</v>
          </cell>
        </row>
      </sheetData>
      <sheetData sheetId="6">
        <row r="4">
          <cell r="A4" t="str">
            <v>STAFF  CODE</v>
          </cell>
        </row>
      </sheetData>
      <sheetData sheetId="7">
        <row r="4">
          <cell r="A4" t="str">
            <v>STAFF CODE</v>
          </cell>
        </row>
      </sheetData>
      <sheetData sheetId="8">
        <row r="4">
          <cell r="B4" t="str">
            <v>STAFF CODE</v>
          </cell>
        </row>
      </sheetData>
      <sheetData sheetId="9">
        <row r="4">
          <cell r="A4" t="str">
            <v>STAFF CODE</v>
          </cell>
        </row>
      </sheetData>
      <sheetData sheetId="10">
        <row r="4">
          <cell r="A4" t="str">
            <v>STAFF  CODE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efreshError="1">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 val="renvoi"/>
      <sheetName val="P1"/>
      <sheetName val="FBM_Results"/>
      <sheetName val="Summary"/>
      <sheetName val="How_to_use_NutVal"/>
      <sheetName val="Help_on_Screen_view"/>
      <sheetName val="Help_on_Macros"/>
      <sheetName val="Help_on_Calc__and_Planning"/>
      <sheetName val="Help_on_Refs__and_figures"/>
      <sheetName val="Help_on_OSDM"/>
      <sheetName val="Help_on_tracking"/>
      <sheetName val="Extra_Help_for_Calc_sheet_1"/>
      <sheetName val="Extra_help_for_calc_sheet_2"/>
      <sheetName val="Calculation_Sheet"/>
      <sheetName val="FOB_Prices"/>
      <sheetName val="Nutrient_Graph_1"/>
      <sheetName val="Macronutrient_Pie_Chart"/>
      <sheetName val="Nutrient_Tracking_Data"/>
      <sheetName val="Graph_of_Tracking_Data"/>
      <sheetName val="Food_Basket_Monitoring_"/>
      <sheetName val="FBM_Data_Collection_Sheet"/>
      <sheetName val="FBM_Result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_DP1125 "/>
      <sheetName val="January 2016 Transactions"/>
      <sheetName val="For ADJ_Jan16 transactions"/>
      <sheetName val="DP1208"/>
      <sheetName val="DP1313"/>
      <sheetName val="Jan16 transactions after ADJ"/>
      <sheetName val="ZLI_DP1125_31Dec2015"/>
      <sheetName val="DP1125_Allocation"/>
      <sheetName val="Summary_WASH Final Financial"/>
      <sheetName val="WASH_Final Financial Report"/>
      <sheetName val="Summary_NFI Final Financial"/>
      <sheetName val="NFI_Final Financial Report"/>
      <sheetName val="ZCJI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row r="65536">
          <cell r="B65536" t="str">
            <v xml:space="preserve">Project Structure: Description                    </v>
          </cell>
        </row>
      </sheetData>
      <sheetData sheetId="8">
        <row r="3">
          <cell r="A3" t="str">
            <v>Row Labels</v>
          </cell>
        </row>
      </sheetData>
      <sheetData sheetId="9"/>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 val="Sheet1"/>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row r="65536">
          <cell r="A65536" t="str">
            <v>LOCATIONS (Prism)</v>
          </cell>
        </row>
      </sheetData>
      <sheetData sheetId="3" refreshError="1"/>
      <sheetData sheetId="4" refreshError="1"/>
      <sheetData sheetId="5" refreshError="1"/>
      <sheetData sheetId="6">
        <row r="1">
          <cell r="A1" t="str">
            <v>Applied filters:
PEYear is 2019
PEorPrimaryServiceDate_filter is on or after Thursday, 1 August 2019 and is before Sunday, 1 September 2019
MigrantType is Imm or Ref</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sheetData sheetId="1"/>
      <sheetData sheetId="2"/>
      <sheetData sheetId="3"/>
      <sheetData sheetId="4">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5">
        <row r="1">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 val="BOARD"/>
      <sheetName val="TO_DO"/>
      <sheetName val="SHEET_2"/>
      <sheetName val="Data"/>
      <sheetName val="FBM Results"/>
      <sheetName val="TO_DO1"/>
      <sheetName val="SHEET_21"/>
      <sheetName val="FBM_Result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row r="2">
          <cell r="T2">
            <v>0</v>
          </cell>
        </row>
        <row r="3">
          <cell r="T3">
            <v>0</v>
          </cell>
        </row>
        <row r="4">
          <cell r="T4">
            <v>0</v>
          </cell>
        </row>
        <row r="5">
          <cell r="T5">
            <v>0</v>
          </cell>
        </row>
        <row r="6">
          <cell r="T6">
            <v>0</v>
          </cell>
        </row>
        <row r="7">
          <cell r="T7">
            <v>0</v>
          </cell>
        </row>
        <row r="8">
          <cell r="T8">
            <v>0</v>
          </cell>
        </row>
        <row r="9">
          <cell r="T9">
            <v>0</v>
          </cell>
        </row>
        <row r="10">
          <cell r="T10">
            <v>0</v>
          </cell>
        </row>
        <row r="11">
          <cell r="T11">
            <v>0</v>
          </cell>
        </row>
        <row r="12">
          <cell r="T12">
            <v>0</v>
          </cell>
        </row>
        <row r="13">
          <cell r="T13">
            <v>0</v>
          </cell>
        </row>
        <row r="14">
          <cell r="T14">
            <v>0</v>
          </cell>
        </row>
        <row r="15">
          <cell r="T15">
            <v>0</v>
          </cell>
        </row>
        <row r="16">
          <cell r="T16">
            <v>0</v>
          </cell>
        </row>
        <row r="17">
          <cell r="T17">
            <v>0</v>
          </cell>
        </row>
        <row r="18">
          <cell r="T18">
            <v>0</v>
          </cell>
        </row>
        <row r="19">
          <cell r="T19">
            <v>0</v>
          </cell>
        </row>
        <row r="20">
          <cell r="T20">
            <v>0</v>
          </cell>
        </row>
        <row r="21">
          <cell r="T21">
            <v>0</v>
          </cell>
        </row>
        <row r="22">
          <cell r="T22">
            <v>0</v>
          </cell>
        </row>
        <row r="23">
          <cell r="T23">
            <v>0</v>
          </cell>
        </row>
        <row r="24">
          <cell r="T24">
            <v>0</v>
          </cell>
        </row>
        <row r="25">
          <cell r="T25">
            <v>0</v>
          </cell>
        </row>
        <row r="26">
          <cell r="T26">
            <v>0</v>
          </cell>
        </row>
        <row r="27">
          <cell r="T27">
            <v>0</v>
          </cell>
        </row>
        <row r="28">
          <cell r="T28">
            <v>0</v>
          </cell>
        </row>
        <row r="29">
          <cell r="T29">
            <v>0</v>
          </cell>
        </row>
        <row r="30">
          <cell r="T30">
            <v>0</v>
          </cell>
        </row>
        <row r="31">
          <cell r="T31">
            <v>0</v>
          </cell>
        </row>
        <row r="32">
          <cell r="T32">
            <v>0</v>
          </cell>
        </row>
        <row r="33">
          <cell r="T33">
            <v>0</v>
          </cell>
        </row>
        <row r="34">
          <cell r="T34">
            <v>0</v>
          </cell>
        </row>
        <row r="35">
          <cell r="T35">
            <v>0</v>
          </cell>
        </row>
        <row r="36">
          <cell r="T36">
            <v>0</v>
          </cell>
        </row>
        <row r="37">
          <cell r="T37">
            <v>0</v>
          </cell>
        </row>
        <row r="38">
          <cell r="T38">
            <v>0</v>
          </cell>
        </row>
        <row r="39">
          <cell r="T39">
            <v>0</v>
          </cell>
        </row>
        <row r="40">
          <cell r="T40">
            <v>0</v>
          </cell>
        </row>
        <row r="41">
          <cell r="T41">
            <v>0</v>
          </cell>
        </row>
        <row r="42">
          <cell r="T42">
            <v>0</v>
          </cell>
        </row>
        <row r="43">
          <cell r="T43">
            <v>0</v>
          </cell>
        </row>
        <row r="44">
          <cell r="T44">
            <v>0</v>
          </cell>
        </row>
        <row r="45">
          <cell r="T45">
            <v>0</v>
          </cell>
        </row>
        <row r="46">
          <cell r="T46">
            <v>0</v>
          </cell>
        </row>
        <row r="47">
          <cell r="T47">
            <v>0</v>
          </cell>
        </row>
        <row r="48">
          <cell r="T48">
            <v>0</v>
          </cell>
        </row>
        <row r="49">
          <cell r="T49">
            <v>0</v>
          </cell>
        </row>
        <row r="50">
          <cell r="T50">
            <v>0</v>
          </cell>
        </row>
        <row r="51">
          <cell r="T51">
            <v>0</v>
          </cell>
        </row>
        <row r="52">
          <cell r="T52">
            <v>0</v>
          </cell>
        </row>
        <row r="53">
          <cell r="T53">
            <v>0</v>
          </cell>
        </row>
        <row r="54">
          <cell r="T54">
            <v>0</v>
          </cell>
        </row>
        <row r="55">
          <cell r="T55">
            <v>0</v>
          </cell>
        </row>
        <row r="56">
          <cell r="T56">
            <v>0</v>
          </cell>
        </row>
        <row r="57">
          <cell r="T57">
            <v>0</v>
          </cell>
        </row>
        <row r="58">
          <cell r="T58">
            <v>0</v>
          </cell>
        </row>
        <row r="59">
          <cell r="T59">
            <v>0</v>
          </cell>
        </row>
        <row r="60">
          <cell r="T60">
            <v>0</v>
          </cell>
        </row>
        <row r="61">
          <cell r="T61">
            <v>0</v>
          </cell>
        </row>
        <row r="62">
          <cell r="T62">
            <v>0</v>
          </cell>
        </row>
        <row r="63">
          <cell r="T63">
            <v>0</v>
          </cell>
        </row>
        <row r="64">
          <cell r="T64">
            <v>0</v>
          </cell>
        </row>
        <row r="65">
          <cell r="T65">
            <v>0</v>
          </cell>
        </row>
        <row r="66">
          <cell r="T66">
            <v>0</v>
          </cell>
        </row>
        <row r="67">
          <cell r="T67">
            <v>0</v>
          </cell>
        </row>
        <row r="68">
          <cell r="T68">
            <v>0</v>
          </cell>
        </row>
        <row r="69">
          <cell r="T69">
            <v>0</v>
          </cell>
        </row>
        <row r="70">
          <cell r="T70">
            <v>0</v>
          </cell>
        </row>
        <row r="71">
          <cell r="T71">
            <v>0</v>
          </cell>
        </row>
        <row r="72">
          <cell r="T72">
            <v>0</v>
          </cell>
        </row>
        <row r="73">
          <cell r="T73">
            <v>0</v>
          </cell>
        </row>
        <row r="74">
          <cell r="T74">
            <v>0</v>
          </cell>
        </row>
        <row r="75">
          <cell r="T75">
            <v>0</v>
          </cell>
        </row>
        <row r="76">
          <cell r="T76">
            <v>0</v>
          </cell>
        </row>
        <row r="77">
          <cell r="T77">
            <v>0</v>
          </cell>
        </row>
        <row r="78">
          <cell r="T78">
            <v>0</v>
          </cell>
        </row>
        <row r="79">
          <cell r="T79">
            <v>0</v>
          </cell>
        </row>
        <row r="80">
          <cell r="T80">
            <v>0</v>
          </cell>
        </row>
        <row r="81">
          <cell r="T81">
            <v>0</v>
          </cell>
        </row>
        <row r="82">
          <cell r="T82">
            <v>0</v>
          </cell>
        </row>
        <row r="83">
          <cell r="T83">
            <v>0</v>
          </cell>
        </row>
        <row r="84">
          <cell r="T84">
            <v>0</v>
          </cell>
        </row>
        <row r="85">
          <cell r="T85">
            <v>0</v>
          </cell>
        </row>
        <row r="86">
          <cell r="T86">
            <v>0</v>
          </cell>
        </row>
        <row r="87">
          <cell r="T87">
            <v>0</v>
          </cell>
        </row>
        <row r="88">
          <cell r="T88">
            <v>0</v>
          </cell>
        </row>
        <row r="89">
          <cell r="T89">
            <v>0</v>
          </cell>
        </row>
        <row r="90">
          <cell r="T90">
            <v>0</v>
          </cell>
        </row>
        <row r="91">
          <cell r="T91">
            <v>0</v>
          </cell>
        </row>
        <row r="92">
          <cell r="T92">
            <v>0</v>
          </cell>
        </row>
        <row r="93">
          <cell r="T93">
            <v>0</v>
          </cell>
        </row>
        <row r="94">
          <cell r="T94">
            <v>0</v>
          </cell>
        </row>
        <row r="95">
          <cell r="T95">
            <v>0</v>
          </cell>
        </row>
        <row r="96">
          <cell r="T96">
            <v>0</v>
          </cell>
        </row>
        <row r="97">
          <cell r="T97">
            <v>0</v>
          </cell>
        </row>
        <row r="98">
          <cell r="T98">
            <v>0</v>
          </cell>
        </row>
        <row r="99">
          <cell r="T99">
            <v>0</v>
          </cell>
        </row>
        <row r="100">
          <cell r="T100">
            <v>0</v>
          </cell>
        </row>
        <row r="101">
          <cell r="T101">
            <v>0</v>
          </cell>
        </row>
        <row r="102">
          <cell r="T102">
            <v>0</v>
          </cell>
        </row>
        <row r="103">
          <cell r="T103">
            <v>0</v>
          </cell>
        </row>
        <row r="104">
          <cell r="T104">
            <v>0</v>
          </cell>
        </row>
        <row r="105">
          <cell r="T105">
            <v>0</v>
          </cell>
        </row>
        <row r="106">
          <cell r="T106">
            <v>0</v>
          </cell>
        </row>
        <row r="107">
          <cell r="T107">
            <v>0</v>
          </cell>
        </row>
        <row r="108">
          <cell r="T108">
            <v>0</v>
          </cell>
        </row>
        <row r="109">
          <cell r="T109">
            <v>0</v>
          </cell>
        </row>
        <row r="110">
          <cell r="T110">
            <v>0</v>
          </cell>
        </row>
        <row r="111">
          <cell r="T111">
            <v>0</v>
          </cell>
        </row>
        <row r="112">
          <cell r="T112">
            <v>0</v>
          </cell>
        </row>
        <row r="113">
          <cell r="T113">
            <v>0</v>
          </cell>
        </row>
        <row r="114">
          <cell r="T114">
            <v>0</v>
          </cell>
        </row>
        <row r="115">
          <cell r="T115">
            <v>0</v>
          </cell>
        </row>
        <row r="116">
          <cell r="T116">
            <v>0</v>
          </cell>
        </row>
        <row r="117">
          <cell r="T117">
            <v>0</v>
          </cell>
        </row>
        <row r="118">
          <cell r="T118">
            <v>0</v>
          </cell>
        </row>
        <row r="119">
          <cell r="T119">
            <v>0</v>
          </cell>
        </row>
        <row r="120">
          <cell r="T120">
            <v>0</v>
          </cell>
        </row>
        <row r="121">
          <cell r="T121">
            <v>0</v>
          </cell>
        </row>
        <row r="122">
          <cell r="T122">
            <v>0</v>
          </cell>
        </row>
        <row r="123">
          <cell r="T123">
            <v>0</v>
          </cell>
        </row>
        <row r="124">
          <cell r="T124">
            <v>0</v>
          </cell>
        </row>
        <row r="125">
          <cell r="T125">
            <v>0</v>
          </cell>
        </row>
        <row r="126">
          <cell r="T126">
            <v>0</v>
          </cell>
        </row>
        <row r="127">
          <cell r="T127">
            <v>0</v>
          </cell>
        </row>
        <row r="128">
          <cell r="T128">
            <v>0</v>
          </cell>
        </row>
        <row r="129">
          <cell r="T129">
            <v>0</v>
          </cell>
        </row>
        <row r="130">
          <cell r="T130">
            <v>0</v>
          </cell>
        </row>
        <row r="131">
          <cell r="T131">
            <v>0</v>
          </cell>
        </row>
        <row r="132">
          <cell r="T132">
            <v>0</v>
          </cell>
        </row>
        <row r="133">
          <cell r="T133">
            <v>0</v>
          </cell>
        </row>
        <row r="134">
          <cell r="T134">
            <v>0</v>
          </cell>
        </row>
      </sheetData>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Jul 07-Jun 08"/>
      <sheetName val="TC structure"/>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Proposal Info"/>
      <sheetName val="FX rate"/>
      <sheetName val="Inflation"/>
      <sheetName val="TO_DO"/>
      <sheetName val="Proposal_Info"/>
      <sheetName val="FX_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 val="Social_Insurance_list"/>
      <sheetName val="S_I__Odyssee"/>
      <sheetName val="Income_Tax_list"/>
      <sheetName val="I_T__Odyssee"/>
      <sheetName val="Salary_&amp;_job_scale"/>
      <sheetName val="Former_employees"/>
      <sheetName val="Advance sheet"/>
      <sheetName val="PaySheet "/>
      <sheetName val="FTC"/>
      <sheetName val="END CONTRACT"/>
      <sheetName val="FORMER EMPLOYEE"/>
      <sheetName val="New Scale"/>
      <sheetName val="WORK CERTIFICATE"/>
      <sheetName val="Old"/>
      <sheetName val="WARNING"/>
      <sheetName val="budget forecast apr 06"/>
      <sheetName val="BANK NOTES (Jared)"/>
      <sheetName val="Previous Staff"/>
      <sheetName val="FTC (2)"/>
      <sheetName val="P1"/>
      <sheetName val="Advance_sheet"/>
      <sheetName val="PaySheet_"/>
      <sheetName val="END_CONTRACT"/>
      <sheetName val="FORMER_EMPLOYEE"/>
      <sheetName val="New_Scale"/>
      <sheetName val="WORK_CERTIFICATE"/>
      <sheetName val="budget_forecast_apr_06"/>
      <sheetName val="BANK_NOTES_(Jared)"/>
      <sheetName val="Previous_Staff"/>
      <sheetName val="FTC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row r="5">
          <cell r="B5" t="str">
            <v>GRADES</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row r="2">
          <cell r="S2">
            <v>0</v>
          </cell>
        </row>
      </sheetData>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sheetData sheetId="5"/>
      <sheetData sheetId="6">
        <row r="2">
          <cell r="S2" t="str">
            <v>Pekan Baru</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s>
    <sheetDataSet>
      <sheetData sheetId="0"/>
      <sheetData sheetId="1"/>
      <sheetData sheetId="2">
        <row r="2">
          <cell r="J2">
            <v>1.0349999999999999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 val="PARAMETERS"/>
      <sheetName val="1 Parameters"/>
      <sheetName val="2 Assumptions"/>
      <sheetName val="3 STAFF LIST"/>
      <sheetName val="4.1 SALARY SCALE"/>
      <sheetName val="4.2 NEW SALARY SCALE"/>
      <sheetName val="4.3 Grille MSP"/>
      <sheetName val="4.4 Primes delocalisés"/>
      <sheetName val="5 RECAP CONTRAT"/>
      <sheetName val="6 RECAP Z1"/>
      <sheetName val="7 ReadMe"/>
      <sheetName val="PARAMETRES"/>
      <sheetName val="TO_DO"/>
      <sheetName val="Salary_&amp;_job_scale"/>
      <sheetName val="Lists"/>
      <sheetName val="data1"/>
      <sheetName val="TO_DO1"/>
      <sheetName val="Salary_&amp;_job_scale1"/>
      <sheetName val="1_Parameters"/>
      <sheetName val="2_Assumptions"/>
      <sheetName val="3_STAFF_LIST"/>
      <sheetName val="4_1_SALARY_SCALE"/>
      <sheetName val="4_2_NEW_SALARY_SCALE"/>
      <sheetName val="4_3_Grille_MSP"/>
      <sheetName val="4_4_Primes_delocalisés"/>
      <sheetName val="5_RECAP_CONTRAT"/>
      <sheetName val="6_RECAP_Z1"/>
      <sheetName val="7_Read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th Qtr FY07"/>
      <sheetName val="Report"/>
      <sheetName val="OPE2"/>
      <sheetName val="UP"/>
    </sheetNames>
    <sheetDataSet>
      <sheetData sheetId="0"/>
      <sheetData sheetId="1"/>
      <sheetData sheetId="2">
        <row r="2">
          <cell r="A2" t="str">
            <v>162-OPEAllocation of HQ Overhead</v>
          </cell>
          <cell r="B2" t="str">
            <v>162-OPE</v>
          </cell>
          <cell r="C2" t="str">
            <v>Allocation of HQ Overhead</v>
          </cell>
          <cell r="D2">
            <v>178110.71</v>
          </cell>
        </row>
        <row r="3">
          <cell r="A3" t="str">
            <v>162-OPEOffice Premises</v>
          </cell>
          <cell r="B3" t="str">
            <v>162-OPE</v>
          </cell>
          <cell r="C3" t="str">
            <v>Office Premises</v>
          </cell>
          <cell r="D3">
            <v>80030.399999999994</v>
          </cell>
        </row>
        <row r="4">
          <cell r="A4" t="str">
            <v>162-OPECommunications</v>
          </cell>
          <cell r="B4" t="str">
            <v>162-OPE</v>
          </cell>
          <cell r="C4" t="str">
            <v>Communications</v>
          </cell>
          <cell r="D4">
            <v>94772.79</v>
          </cell>
        </row>
        <row r="5">
          <cell r="A5" t="str">
            <v>162-OPETravel</v>
          </cell>
          <cell r="B5" t="str">
            <v>162-OPE</v>
          </cell>
          <cell r="C5" t="str">
            <v>Travel</v>
          </cell>
          <cell r="D5">
            <v>259687.36</v>
          </cell>
        </row>
        <row r="6">
          <cell r="A6" t="str">
            <v>162-OPELocal Employees</v>
          </cell>
          <cell r="B6" t="str">
            <v>162-OPE</v>
          </cell>
          <cell r="C6" t="str">
            <v>Local Employees</v>
          </cell>
          <cell r="D6">
            <v>300652.33</v>
          </cell>
        </row>
        <row r="7">
          <cell r="A7" t="str">
            <v>162-OPEComputer Equipment</v>
          </cell>
          <cell r="B7" t="str">
            <v>162-OPE</v>
          </cell>
          <cell r="C7" t="str">
            <v>Computer Equipment</v>
          </cell>
          <cell r="D7">
            <v>322394.15999999997</v>
          </cell>
        </row>
        <row r="8">
          <cell r="A8" t="str">
            <v>162-OPEProcessing &amp; Other ("Refugee Processing")</v>
          </cell>
          <cell r="B8" t="str">
            <v>162-OPE</v>
          </cell>
          <cell r="C8" t="str">
            <v>Processing &amp; Other ("Refugee Processing")</v>
          </cell>
          <cell r="D8">
            <v>21975</v>
          </cell>
        </row>
        <row r="9">
          <cell r="A9" t="str">
            <v>162-OPEMicro Projects</v>
          </cell>
          <cell r="B9" t="str">
            <v>162-OPE</v>
          </cell>
          <cell r="C9" t="str">
            <v>Micro Projects</v>
          </cell>
          <cell r="D9">
            <v>2472.94</v>
          </cell>
        </row>
        <row r="10">
          <cell r="A10" t="str">
            <v>162-OPENon-edp Equipment</v>
          </cell>
          <cell r="B10" t="str">
            <v>162-OPE</v>
          </cell>
          <cell r="C10" t="str">
            <v>Non-edp Equipment</v>
          </cell>
          <cell r="D10">
            <v>155626.68</v>
          </cell>
        </row>
        <row r="11">
          <cell r="A11" t="str">
            <v>162-OPEInternational Officials</v>
          </cell>
          <cell r="B11" t="str">
            <v>162-OPE</v>
          </cell>
          <cell r="C11" t="str">
            <v>International Officials</v>
          </cell>
          <cell r="D11">
            <v>154589.37</v>
          </cell>
        </row>
        <row r="12">
          <cell r="A12" t="str">
            <v>162-OPEOther, including contractual services</v>
          </cell>
          <cell r="B12" t="str">
            <v>162-OPE</v>
          </cell>
          <cell r="C12" t="str">
            <v>Other, including contractual services</v>
          </cell>
          <cell r="D12">
            <v>47276.75</v>
          </cell>
        </row>
        <row r="13">
          <cell r="A13" t="str">
            <v>162-OPEProcessing &amp; Other ("Refugee Processing")</v>
          </cell>
          <cell r="B13" t="str">
            <v>162-OPE</v>
          </cell>
          <cell r="C13" t="str">
            <v>Processing &amp; Other ("Refugee Processing")</v>
          </cell>
          <cell r="D13">
            <v>47660.5</v>
          </cell>
        </row>
        <row r="14">
          <cell r="A14" t="str">
            <v>162-OPEProcessing &amp; Other ("Refugee Processing")</v>
          </cell>
          <cell r="B14" t="str">
            <v>162-OPE</v>
          </cell>
          <cell r="C14" t="str">
            <v>Processing &amp; Other ("Refugee Processing")</v>
          </cell>
          <cell r="D14">
            <v>838.42</v>
          </cell>
        </row>
        <row r="15">
          <cell r="A15" t="str">
            <v>162-OPETraining</v>
          </cell>
          <cell r="B15" t="str">
            <v>162-OPE</v>
          </cell>
          <cell r="C15" t="str">
            <v>Training</v>
          </cell>
          <cell r="D15">
            <v>9142.07</v>
          </cell>
        </row>
        <row r="16">
          <cell r="A16" t="str">
            <v>162-OPESupplies</v>
          </cell>
          <cell r="B16" t="str">
            <v>162-OPE</v>
          </cell>
          <cell r="C16" t="str">
            <v>Supplies</v>
          </cell>
          <cell r="D16">
            <v>25232.43</v>
          </cell>
        </row>
        <row r="17">
          <cell r="A17" t="str">
            <v>162-OPETerminal emoluments</v>
          </cell>
          <cell r="B17" t="str">
            <v>162-OPE</v>
          </cell>
          <cell r="C17" t="str">
            <v>Terminal emoluments</v>
          </cell>
          <cell r="D17">
            <v>31484.59</v>
          </cell>
        </row>
        <row r="18">
          <cell r="A18" t="str">
            <v>162-OPEVehicle</v>
          </cell>
          <cell r="B18" t="str">
            <v>162-OPE</v>
          </cell>
          <cell r="C18" t="str">
            <v>Vehicle</v>
          </cell>
          <cell r="D18">
            <v>3366.81</v>
          </cell>
        </row>
        <row r="19">
          <cell r="A19" t="str">
            <v>163-OPEAllocation of HQ Overhead</v>
          </cell>
          <cell r="B19" t="str">
            <v>163-OPE</v>
          </cell>
          <cell r="C19" t="str">
            <v>Allocation of HQ Overhead</v>
          </cell>
          <cell r="D19">
            <v>129736.1</v>
          </cell>
        </row>
        <row r="20">
          <cell r="A20" t="str">
            <v>163-OPEOffice Premises</v>
          </cell>
          <cell r="B20" t="str">
            <v>163-OPE</v>
          </cell>
          <cell r="C20" t="str">
            <v>Office Premises</v>
          </cell>
          <cell r="D20">
            <v>303268.37</v>
          </cell>
        </row>
        <row r="21">
          <cell r="A21" t="str">
            <v>163-OPECommunications</v>
          </cell>
          <cell r="B21" t="str">
            <v>163-OPE</v>
          </cell>
          <cell r="C21" t="str">
            <v>Communications</v>
          </cell>
          <cell r="D21">
            <v>30615.45</v>
          </cell>
        </row>
        <row r="22">
          <cell r="A22" t="str">
            <v>163-OPETravel</v>
          </cell>
          <cell r="B22" t="str">
            <v>163-OPE</v>
          </cell>
          <cell r="C22" t="str">
            <v>Travel</v>
          </cell>
          <cell r="D22">
            <v>34037.65</v>
          </cell>
        </row>
        <row r="23">
          <cell r="A23" t="str">
            <v>163-OPELocal Employees</v>
          </cell>
          <cell r="B23" t="str">
            <v>163-OPE</v>
          </cell>
          <cell r="C23" t="str">
            <v>Local Employees</v>
          </cell>
          <cell r="D23">
            <v>467854.49</v>
          </cell>
        </row>
        <row r="24">
          <cell r="A24" t="str">
            <v>163-OPEComputer Equipment</v>
          </cell>
          <cell r="B24" t="str">
            <v>163-OPE</v>
          </cell>
          <cell r="C24" t="str">
            <v>Computer Equipment</v>
          </cell>
          <cell r="D24">
            <v>24078.53</v>
          </cell>
        </row>
        <row r="25">
          <cell r="A25" t="str">
            <v>163-OPEProcessing &amp; Other ("Refugee Processing")</v>
          </cell>
          <cell r="B25" t="str">
            <v>163-OPE</v>
          </cell>
          <cell r="C25" t="str">
            <v>Processing &amp; Other ("Refugee Processing")</v>
          </cell>
          <cell r="D25">
            <v>1409.36</v>
          </cell>
        </row>
        <row r="26">
          <cell r="A26" t="str">
            <v>163-OPENon-edp Equipment</v>
          </cell>
          <cell r="B26" t="str">
            <v>163-OPE</v>
          </cell>
          <cell r="C26" t="str">
            <v>Non-edp Equipment</v>
          </cell>
          <cell r="D26">
            <v>8332.9500000000007</v>
          </cell>
        </row>
        <row r="27">
          <cell r="A27" t="str">
            <v>163-OPEInternational Officials</v>
          </cell>
          <cell r="B27" t="str">
            <v>163-OPE</v>
          </cell>
          <cell r="C27" t="str">
            <v>International Officials</v>
          </cell>
          <cell r="D27">
            <v>130650.01</v>
          </cell>
        </row>
        <row r="28">
          <cell r="A28" t="str">
            <v>163-OPEOther, including contractual services</v>
          </cell>
          <cell r="B28" t="str">
            <v>163-OPE</v>
          </cell>
          <cell r="C28" t="str">
            <v>Other, including contractual services</v>
          </cell>
          <cell r="D28">
            <v>12622.25</v>
          </cell>
        </row>
        <row r="29">
          <cell r="A29" t="str">
            <v>163-OPEProcessing &amp; Other ("Refugee Processing")</v>
          </cell>
          <cell r="B29" t="str">
            <v>163-OPE</v>
          </cell>
          <cell r="C29" t="str">
            <v>Processing &amp; Other ("Refugee Processing")</v>
          </cell>
          <cell r="D29">
            <v>12474.09</v>
          </cell>
        </row>
        <row r="30">
          <cell r="A30" t="str">
            <v>163-OPETraining</v>
          </cell>
          <cell r="B30" t="str">
            <v>163-OPE</v>
          </cell>
          <cell r="C30" t="str">
            <v>Training</v>
          </cell>
          <cell r="D30">
            <v>164.85</v>
          </cell>
        </row>
        <row r="31">
          <cell r="A31" t="str">
            <v>163-OPESupplies</v>
          </cell>
          <cell r="B31" t="str">
            <v>163-OPE</v>
          </cell>
          <cell r="C31" t="str">
            <v>Supplies</v>
          </cell>
          <cell r="D31">
            <v>16238.03</v>
          </cell>
        </row>
        <row r="32">
          <cell r="A32" t="str">
            <v>163-OPETerminal emoluments</v>
          </cell>
          <cell r="B32" t="str">
            <v>163-OPE</v>
          </cell>
          <cell r="C32" t="str">
            <v>Terminal emoluments</v>
          </cell>
          <cell r="D32">
            <v>46854.47</v>
          </cell>
        </row>
        <row r="33">
          <cell r="A33" t="str">
            <v>163-OPEProcessing &amp; Other ("Refugee Processing")</v>
          </cell>
          <cell r="B33" t="str">
            <v>163-OPE</v>
          </cell>
          <cell r="C33" t="str">
            <v>Processing &amp; Other ("Refugee Processing")</v>
          </cell>
          <cell r="D33">
            <v>568.62</v>
          </cell>
        </row>
        <row r="34">
          <cell r="A34" t="str">
            <v>163-OPEVehicle</v>
          </cell>
          <cell r="B34" t="str">
            <v>163-OPE</v>
          </cell>
          <cell r="C34" t="str">
            <v>Vehicle</v>
          </cell>
          <cell r="D34">
            <v>6417.02</v>
          </cell>
        </row>
        <row r="35">
          <cell r="A35" t="str">
            <v>171-OPEAllocation of HQ Overhead</v>
          </cell>
          <cell r="B35" t="str">
            <v>171-OPE</v>
          </cell>
          <cell r="C35" t="str">
            <v>Allocation of HQ Overhead</v>
          </cell>
          <cell r="D35">
            <v>37225.35</v>
          </cell>
        </row>
        <row r="36">
          <cell r="A36" t="str">
            <v>171-OPECommunications</v>
          </cell>
          <cell r="B36" t="str">
            <v>171-OPE</v>
          </cell>
          <cell r="C36" t="str">
            <v>Communications</v>
          </cell>
          <cell r="D36">
            <v>1902.21</v>
          </cell>
        </row>
        <row r="37">
          <cell r="A37" t="str">
            <v>171-OPETravel</v>
          </cell>
          <cell r="B37" t="str">
            <v>171-OPE</v>
          </cell>
          <cell r="C37" t="str">
            <v>Travel</v>
          </cell>
          <cell r="D37">
            <v>5792.67</v>
          </cell>
        </row>
        <row r="38">
          <cell r="A38" t="str">
            <v>171-OPELocal Employees</v>
          </cell>
          <cell r="B38" t="str">
            <v>171-OPE</v>
          </cell>
          <cell r="C38" t="str">
            <v>Local Employees</v>
          </cell>
          <cell r="D38">
            <v>2496.13</v>
          </cell>
        </row>
        <row r="39">
          <cell r="A39" t="str">
            <v>171-OPEComputer Equipment</v>
          </cell>
          <cell r="B39" t="str">
            <v>171-OPE</v>
          </cell>
          <cell r="C39" t="str">
            <v>Computer Equipment</v>
          </cell>
          <cell r="D39">
            <v>121825.66</v>
          </cell>
        </row>
        <row r="40">
          <cell r="A40" t="str">
            <v>171-OPEProcessing &amp; Other ("Refugee Processing")</v>
          </cell>
          <cell r="B40" t="str">
            <v>171-OPE</v>
          </cell>
          <cell r="C40" t="str">
            <v>Processing &amp; Other ("Refugee Processing")</v>
          </cell>
          <cell r="D40">
            <v>598.11</v>
          </cell>
        </row>
        <row r="41">
          <cell r="A41" t="str">
            <v>171-OPENon-edp Equipment</v>
          </cell>
          <cell r="B41" t="str">
            <v>171-OPE</v>
          </cell>
          <cell r="C41" t="str">
            <v>Non-edp Equipment</v>
          </cell>
          <cell r="D41">
            <v>25993.37</v>
          </cell>
        </row>
        <row r="42">
          <cell r="A42" t="str">
            <v>171-OPEInternational Officials</v>
          </cell>
          <cell r="B42" t="str">
            <v>171-OPE</v>
          </cell>
          <cell r="C42" t="str">
            <v>International Officials</v>
          </cell>
          <cell r="D42">
            <v>38563.279999999999</v>
          </cell>
        </row>
        <row r="43">
          <cell r="A43" t="str">
            <v>171-OPEOther, including contractual services</v>
          </cell>
          <cell r="B43" t="str">
            <v>171-OPE</v>
          </cell>
          <cell r="C43" t="str">
            <v>Other, including contractual services</v>
          </cell>
          <cell r="D43">
            <v>1587.75</v>
          </cell>
        </row>
        <row r="44">
          <cell r="A44" t="str">
            <v>171-OPEProcessing &amp; Other ("Refugee Processing")</v>
          </cell>
          <cell r="B44" t="str">
            <v>171-OPE</v>
          </cell>
          <cell r="C44" t="str">
            <v>Processing &amp; Other ("Refugee Processing")</v>
          </cell>
          <cell r="D44">
            <v>380.81</v>
          </cell>
        </row>
        <row r="45">
          <cell r="A45" t="str">
            <v>171-OPESupplies</v>
          </cell>
          <cell r="B45" t="str">
            <v>171-OPE</v>
          </cell>
          <cell r="C45" t="str">
            <v>Supplies</v>
          </cell>
          <cell r="D45">
            <v>2579.67</v>
          </cell>
        </row>
        <row r="46">
          <cell r="A46" t="str">
            <v>171-OPETerminal emoluments</v>
          </cell>
          <cell r="B46" t="str">
            <v>171-OPE</v>
          </cell>
          <cell r="C46" t="str">
            <v>Terminal emoluments</v>
          </cell>
          <cell r="D46">
            <v>2457.17</v>
          </cell>
        </row>
        <row r="47">
          <cell r="A47" t="str">
            <v>171-OPEProcessing &amp; Other ("Refugee Processing")</v>
          </cell>
          <cell r="B47" t="str">
            <v>171-OPE</v>
          </cell>
          <cell r="C47" t="str">
            <v>Processing &amp; Other ("Refugee Processing")</v>
          </cell>
          <cell r="D47">
            <v>132.58000000000001</v>
          </cell>
        </row>
        <row r="48">
          <cell r="A48" t="str">
            <v>171-OPEVehicle</v>
          </cell>
          <cell r="B48" t="str">
            <v>171-OPE</v>
          </cell>
          <cell r="C48" t="str">
            <v>Vehicle</v>
          </cell>
          <cell r="D48">
            <v>107013.22</v>
          </cell>
        </row>
      </sheetData>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aramètres"/>
      <sheetName val="P1"/>
      <sheetName val="Lists"/>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1 parameters"/>
      <sheetName val="Project_Information1"/>
      <sheetName val="Operational_Costs1"/>
      <sheetName val="Staff_Costs1"/>
      <sheetName val="Office_Costs1"/>
      <sheetName val="S&amp;O_by_Location1"/>
      <sheetName val="Yearly_Distribution1"/>
      <sheetName val="Reporting_Page_(1)1"/>
      <sheetName val="Reporting_Page_(2)1"/>
      <sheetName val="Yearly_Distribution_(2)1"/>
      <sheetName val="Project_Information2"/>
      <sheetName val="Operational_Costs2"/>
      <sheetName val="Staff_Costs2"/>
      <sheetName val="Office_Costs2"/>
      <sheetName val="S&amp;O_by_Location2"/>
      <sheetName val="Yearly_Distribution2"/>
      <sheetName val="Reporting_Page_(1)2"/>
      <sheetName val="Reporting_Page_(2)2"/>
      <sheetName val="Yearly_Distribution_(2)2"/>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efreshError="1">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row r="2">
          <cell r="K2" t="str">
            <v>PAYROLL CURRENT</v>
          </cell>
        </row>
      </sheetData>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row r="2">
          <cell r="G2" t="str">
            <v>IDR</v>
          </cell>
        </row>
      </sheetData>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TrCost"/>
      <sheetName val="MvmtPiv"/>
      <sheetName val="Mvmts"/>
      <sheetName val="Cosol"/>
      <sheetName val="All"/>
      <sheetName val="Africa"/>
      <sheetName val="Europe"/>
      <sheetName val="Asia"/>
      <sheetName val="mIDDLE-EAST"/>
      <sheetName val="cis"/>
      <sheetName val="promnote total"/>
    </sheetNames>
    <sheetDataSet>
      <sheetData sheetId="0" refreshError="1"/>
      <sheetData sheetId="1" refreshError="1"/>
      <sheetData sheetId="2" refreshError="1"/>
      <sheetData sheetId="3" refreshError="1"/>
      <sheetData sheetId="4"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Sheet2"/>
      <sheetName val="MvmtsByProject (2)"/>
      <sheetName val="Sheet1"/>
      <sheetName val="MvmtsByProject"/>
      <sheetName val="SalarySheet"/>
    </sheetNames>
    <sheetDataSet>
      <sheetData sheetId="0">
        <row r="2">
          <cell r="B2" t="str">
            <v>AO1</v>
          </cell>
        </row>
      </sheetData>
      <sheetData sheetId="1"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2"/>
      <sheetData sheetId="3"/>
      <sheetData sheetId="4"/>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MMENTS"/>
      <sheetName val="Recon Summary"/>
      <sheetName val="Sheet2"/>
      <sheetName val="Multi Summary v33.0.0"/>
      <sheetName val="ECHO - Fin Sum"/>
      <sheetName val="ECHO v34 - Fin Sum"/>
      <sheetName val="Reclassed v34 - Pivot"/>
      <sheetName val="Reclassed - Pivot"/>
      <sheetName val="Reclassed v34"/>
      <sheetName val="ECHO Summary v34"/>
      <sheetName val="ECHO Summary"/>
      <sheetName val="Multi - Fin Sum"/>
      <sheetName val="Multi Summary v34"/>
      <sheetName val="Revenue"/>
      <sheetName val="Multi Summary"/>
      <sheetName val="ZPMR v2"/>
      <sheetName val="TE Mar 2016"/>
      <sheetName val="Forex - Matching"/>
      <sheetName val="Forex - 2016"/>
      <sheetName val="Reclassed"/>
      <sheetName val="PRISM"/>
      <sheetName val="ZPMR"/>
      <sheetName val="Sheet13"/>
      <sheetName val="Sheet3"/>
      <sheetName val="P"/>
      <sheetName val="M"/>
    </sheetNames>
    <sheetDataSet>
      <sheetData sheetId="0">
        <row r="1">
          <cell r="A1" t="str">
            <v>WBS Line</v>
          </cell>
          <cell r="B1" t="str">
            <v>Fin Sum Classification</v>
          </cell>
          <cell r="C1" t="str">
            <v>Details Classification</v>
          </cell>
          <cell r="D1" t="str">
            <v>Details Classification</v>
          </cell>
        </row>
        <row r="2">
          <cell r="A2" t="str">
            <v>DP.1209.SS10.10.02.008</v>
          </cell>
          <cell r="B2" t="str">
            <v>10. STAFF COSTS INTERNATIONAL</v>
          </cell>
          <cell r="C2" t="str">
            <v>NFI/ES Cluster Coordinator</v>
          </cell>
          <cell r="D2" t="str">
            <v>Results 1 - NFI/ES Cluster Coordinator</v>
          </cell>
          <cell r="E2" t="str">
            <v xml:space="preserve">Results 1 - </v>
          </cell>
        </row>
        <row r="3">
          <cell r="A3" t="str">
            <v>DP.1209.SS10.10.02.009</v>
          </cell>
          <cell r="B3" t="str">
            <v>10. STAFF COSTS INTERNATIONAL</v>
          </cell>
          <cell r="C3" t="str">
            <v>NFI/ES Cluster M&amp;R Officer</v>
          </cell>
          <cell r="D3" t="str">
            <v>Results 1 - NFI/ES Cluster M&amp;R Officer</v>
          </cell>
          <cell r="E3" t="str">
            <v xml:space="preserve">Results 1 - </v>
          </cell>
        </row>
        <row r="4">
          <cell r="A4" t="str">
            <v>DP.1209.SS10.10.02.010</v>
          </cell>
          <cell r="B4" t="str">
            <v>10. STAFF COSTS INTERNATIONAL</v>
          </cell>
          <cell r="C4" t="str">
            <v>NFI/ES Cluster IM Officer</v>
          </cell>
          <cell r="D4" t="str">
            <v>Results 1 - NFI/ES Cluster IM Officer</v>
          </cell>
          <cell r="E4" t="str">
            <v xml:space="preserve">Results 1 - </v>
          </cell>
        </row>
        <row r="5">
          <cell r="A5" t="str">
            <v>DP.1209.SS10.10.02.011</v>
          </cell>
          <cell r="B5" t="str">
            <v>10. STAFF COSTS INTERNATIONAL</v>
          </cell>
          <cell r="C5" t="str">
            <v>NFE/ES Cluster Pipeline Manager</v>
          </cell>
          <cell r="D5" t="str">
            <v>Results 1 - NFE/ES Cluster Pipeline Manager</v>
          </cell>
          <cell r="E5" t="str">
            <v xml:space="preserve">Results 1 - </v>
          </cell>
        </row>
        <row r="6">
          <cell r="A6" t="str">
            <v>DP.1209.SS10.10.02.012</v>
          </cell>
          <cell r="B6" t="str">
            <v>10. STAFF COSTS INTERNATIONAL</v>
          </cell>
          <cell r="C6" t="str">
            <v>NFI/ES Support Officer</v>
          </cell>
          <cell r="D6" t="str">
            <v>Results 1 - NFI/ES Support Officer</v>
          </cell>
          <cell r="E6" t="str">
            <v xml:space="preserve">Results 1 - </v>
          </cell>
        </row>
        <row r="7">
          <cell r="A7" t="str">
            <v>DP.1209.SS10.99.01.011</v>
          </cell>
          <cell r="B7" t="str">
            <v>10. STAFF COSTS INTERNATIONAL</v>
          </cell>
          <cell r="C7" t="str">
            <v>NFI/ES Operations Officer (Logistics)</v>
          </cell>
          <cell r="D7" t="str">
            <v>Results 1 - NFI/ES Operations Officer (Logistics)</v>
          </cell>
          <cell r="E7" t="str">
            <v xml:space="preserve">Results 1 - </v>
          </cell>
        </row>
        <row r="8">
          <cell r="A8" t="str">
            <v>DP.1209.SS10.99.01.010</v>
          </cell>
          <cell r="B8" t="str">
            <v>10. STAFF COSTS INTERNATIONAL</v>
          </cell>
          <cell r="C8" t="str">
            <v>NFI/ES - Operations Officers (Roving)</v>
          </cell>
          <cell r="D8" t="str">
            <v>Results 1 - NFI/ES - Operations Officers (Roving)</v>
          </cell>
          <cell r="E8" t="str">
            <v xml:space="preserve">Results 1 - </v>
          </cell>
        </row>
        <row r="9">
          <cell r="A9" t="str">
            <v>DP.1209.SS10.10.02.001</v>
          </cell>
          <cell r="B9" t="str">
            <v>10. STAFF COSTS INTERNATIONAL</v>
          </cell>
          <cell r="C9" t="str">
            <v>Head of Operations</v>
          </cell>
          <cell r="D9" t="str">
            <v>Results 1 - Head of Operations</v>
          </cell>
          <cell r="E9" t="str">
            <v xml:space="preserve">Results 1 - </v>
          </cell>
        </row>
        <row r="10">
          <cell r="A10" t="str">
            <v>DP.1209.SS10.99.01.012</v>
          </cell>
          <cell r="B10" t="str">
            <v>10. STAFF COSTS INTERNATIONAL</v>
          </cell>
          <cell r="C10" t="str">
            <v>Procurement, Logistics &amp; Fleet</v>
          </cell>
          <cell r="D10" t="str">
            <v>Results 1 - Procurement, Logistics &amp; Fleet</v>
          </cell>
          <cell r="E10" t="str">
            <v xml:space="preserve">Results 1 - </v>
          </cell>
        </row>
        <row r="11">
          <cell r="A11" t="str">
            <v>DP.1209.SS10.10.02.004</v>
          </cell>
          <cell r="B11" t="str">
            <v>10. STAFF COSTS INTERNATIONAL</v>
          </cell>
          <cell r="C11" t="str">
            <v xml:space="preserve">Project Support </v>
          </cell>
          <cell r="D11" t="str">
            <v xml:space="preserve">Results 1 - Project Support </v>
          </cell>
          <cell r="E11" t="str">
            <v xml:space="preserve">Results 1 - </v>
          </cell>
        </row>
        <row r="12">
          <cell r="A12" t="str">
            <v>DP.1209.SS10.99.01.001</v>
          </cell>
          <cell r="B12" t="str">
            <v>11. STAFF COSTS LOCAL</v>
          </cell>
          <cell r="C12" t="str">
            <v>NFI/ES Operations Assistants</v>
          </cell>
          <cell r="D12" t="str">
            <v>Results 1 - NFI/ES Operations Assistants</v>
          </cell>
          <cell r="E12" t="str">
            <v xml:space="preserve">Results 1 - </v>
          </cell>
        </row>
        <row r="13">
          <cell r="A13" t="str">
            <v>DP.1209.SS10.11.02.001</v>
          </cell>
          <cell r="B13" t="str">
            <v>11. STAFF COSTS LOCAL</v>
          </cell>
          <cell r="C13" t="str">
            <v xml:space="preserve">Casual Labour - Loading / Off-Loading </v>
          </cell>
          <cell r="D13" t="str">
            <v xml:space="preserve">Results 1 - Casual Labour - Loading / Off-Loading </v>
          </cell>
          <cell r="E13" t="str">
            <v xml:space="preserve">Results 1 - </v>
          </cell>
        </row>
        <row r="14">
          <cell r="A14" t="str">
            <v>DP.1209.SS10.99.01.013</v>
          </cell>
          <cell r="B14" t="str">
            <v>11. STAFF COSTS LOCAL</v>
          </cell>
          <cell r="C14" t="str">
            <v>Drivers</v>
          </cell>
          <cell r="D14" t="str">
            <v>Results 1 - Drivers</v>
          </cell>
          <cell r="E14" t="str">
            <v xml:space="preserve">Results 1 - </v>
          </cell>
        </row>
        <row r="15">
          <cell r="A15" t="str">
            <v>DP.1209.SS10.81.01.003</v>
          </cell>
          <cell r="B15" t="str">
            <v>81. NON FOOD ITEMS</v>
          </cell>
          <cell r="C15" t="str">
            <v xml:space="preserve">Truck Maintenance/Running Costs/CoGs </v>
          </cell>
          <cell r="D15" t="str">
            <v xml:space="preserve">Results 1 - Truck Maintenance/Running Costs/CoGs </v>
          </cell>
          <cell r="E15" t="str">
            <v xml:space="preserve">Results 1 - </v>
          </cell>
        </row>
        <row r="16">
          <cell r="A16" t="str">
            <v>DP.1209.SS10.81.01.004</v>
          </cell>
          <cell r="B16" t="str">
            <v>81. NON FOOD ITEMS</v>
          </cell>
          <cell r="C16" t="str">
            <v>Commercial Transportation (Distribution)/Road/Air</v>
          </cell>
          <cell r="D16" t="str">
            <v>Results 1 - Commercial Transportation (Distribution)/Road/Air</v>
          </cell>
          <cell r="E16" t="str">
            <v xml:space="preserve">Results 1 - </v>
          </cell>
        </row>
        <row r="17">
          <cell r="A17" t="str">
            <v>DP.1209.SS10.81.01.001</v>
          </cell>
          <cell r="B17" t="str">
            <v>81. NON FOOD ITEMS</v>
          </cell>
          <cell r="C17" t="str">
            <v>NFI &amp; Shelter Items (Procurement)</v>
          </cell>
          <cell r="D17" t="str">
            <v>Results 1 - NFI &amp; Shelter Items (Procurement)</v>
          </cell>
          <cell r="E17" t="str">
            <v xml:space="preserve">Results 1 - </v>
          </cell>
        </row>
        <row r="18">
          <cell r="A18" t="str">
            <v>DP.1209.SS10.81.01.002</v>
          </cell>
          <cell r="B18" t="str">
            <v>81. NON FOOD ITEMS</v>
          </cell>
          <cell r="C18" t="str">
            <v>Rubhall (pallets, installation)</v>
          </cell>
          <cell r="D18" t="str">
            <v>Results 1 - Rubhall (pallets, installation)</v>
          </cell>
          <cell r="E18" t="str">
            <v xml:space="preserve">Results 1 - </v>
          </cell>
        </row>
        <row r="19">
          <cell r="A19" t="str">
            <v>DP.1209.SS10.81.01.017</v>
          </cell>
          <cell r="B19" t="str">
            <v>12. OFFICE COSTS</v>
          </cell>
          <cell r="C19" t="str">
            <v>Flights (4staff * 2flights x 9months)</v>
          </cell>
          <cell r="D19" t="str">
            <v>Results 1 - Flights (4staff * 2flights x 9months)</v>
          </cell>
          <cell r="E19" t="str">
            <v xml:space="preserve">Results 1 - </v>
          </cell>
        </row>
        <row r="20">
          <cell r="A20" t="str">
            <v>DP.1209.SS10.99.01.015</v>
          </cell>
          <cell r="B20" t="str">
            <v>12. OFFICE COSTS</v>
          </cell>
          <cell r="C20" t="str">
            <v>DSA (4staff x 8days x 9months)</v>
          </cell>
          <cell r="D20" t="str">
            <v>Results 1 - DSA (4staff x 8days x 9months)</v>
          </cell>
          <cell r="E20" t="str">
            <v xml:space="preserve">Results 1 - </v>
          </cell>
        </row>
        <row r="21">
          <cell r="A21" t="str">
            <v>DP.1209.SS10.99.01.014</v>
          </cell>
          <cell r="B21" t="str">
            <v>81. NON FOOD ITEMS</v>
          </cell>
          <cell r="C21" t="str">
            <v>NFI Items (Pipeline, Transport and Distribution)</v>
          </cell>
          <cell r="D21" t="str">
            <v>Results 1 - NFI Items (Pipeline, Transport and Distribution)</v>
          </cell>
          <cell r="E21" t="str">
            <v xml:space="preserve">Results 1 - </v>
          </cell>
        </row>
        <row r="22">
          <cell r="A22" t="str">
            <v>DP.1209.SS10.10.02.013</v>
          </cell>
          <cell r="B22" t="str">
            <v>10. STAFF COSTS INTERNATIONAL</v>
          </cell>
          <cell r="C22" t="str">
            <v>CCCM Cluster Coordinator</v>
          </cell>
          <cell r="D22" t="str">
            <v>Results 2 - CCCM Cluster Coordinator</v>
          </cell>
          <cell r="E22" t="str">
            <v xml:space="preserve">Results 2 - </v>
          </cell>
        </row>
        <row r="23">
          <cell r="A23" t="str">
            <v>DP.1209.SS10.10.02.014</v>
          </cell>
          <cell r="B23" t="str">
            <v>10. STAFF COSTS INTERNATIONAL</v>
          </cell>
          <cell r="C23" t="str">
            <v>CCCM Cluster IM Officer</v>
          </cell>
          <cell r="D23" t="str">
            <v>Results 2 - CCCM Cluster IM Officer</v>
          </cell>
          <cell r="E23" t="str">
            <v xml:space="preserve">Results 2 - </v>
          </cell>
        </row>
        <row r="24">
          <cell r="A24" t="str">
            <v>DP.1209.SS10.10.02.015</v>
          </cell>
          <cell r="B24" t="str">
            <v>10. STAFF COSTS INTERNATIONAL</v>
          </cell>
          <cell r="C24" t="str">
            <v>CCCM Cluster Support Officer</v>
          </cell>
          <cell r="D24" t="str">
            <v>Results 2 - CCCM Cluster Support Officer</v>
          </cell>
          <cell r="E24" t="str">
            <v xml:space="preserve">Results 2 - </v>
          </cell>
        </row>
        <row r="25">
          <cell r="A25" t="str">
            <v>DP.1209.SS10.10.02.016</v>
          </cell>
          <cell r="B25" t="str">
            <v>10. STAFF COSTS INTERNATIONAL</v>
          </cell>
          <cell r="C25" t="str">
            <v>CCCM State Focal Point - Jonglei</v>
          </cell>
          <cell r="D25" t="str">
            <v>Results 2 - CCCM State Focal Point - Jonglei</v>
          </cell>
          <cell r="E25" t="str">
            <v xml:space="preserve">Results 2 - </v>
          </cell>
        </row>
        <row r="26">
          <cell r="A26" t="str">
            <v>DP.1209.SS10.10.02.017</v>
          </cell>
          <cell r="B26" t="str">
            <v>10. STAFF COSTS INTERNATIONAL</v>
          </cell>
          <cell r="C26" t="str">
            <v>CCCM State Focal Point - Upper Nile</v>
          </cell>
          <cell r="D26" t="str">
            <v>Results 2 - CCCM State Focal Point - Upper Nile</v>
          </cell>
          <cell r="E26" t="str">
            <v xml:space="preserve">Results 2 - </v>
          </cell>
        </row>
        <row r="27">
          <cell r="A27" t="str">
            <v>DP.1209.SS10.99.01.021</v>
          </cell>
          <cell r="B27" t="str">
            <v>10. STAFF COSTS INTERNATIONAL</v>
          </cell>
          <cell r="C27" t="str">
            <v>CCCM Operations Officers - Roving</v>
          </cell>
          <cell r="D27" t="str">
            <v>Results 2 - CCCM Operations Officers - Roving</v>
          </cell>
          <cell r="E27" t="str">
            <v xml:space="preserve">Results 2 - </v>
          </cell>
        </row>
        <row r="28">
          <cell r="A28" t="str">
            <v>DP.1209.SS10.10.02.018</v>
          </cell>
          <cell r="B28" t="str">
            <v>10. STAFF COSTS INTERNATIONAL</v>
          </cell>
          <cell r="C28" t="str">
            <v>CCCM Community Engagement Officers</v>
          </cell>
          <cell r="D28" t="str">
            <v>Results 2 - CCCM Community Engagement Officers</v>
          </cell>
          <cell r="E28" t="str">
            <v xml:space="preserve">Results 2 - </v>
          </cell>
        </row>
        <row r="29">
          <cell r="A29" t="str">
            <v>DP.1209.SS10.10.02.019</v>
          </cell>
          <cell r="B29" t="str">
            <v>10. STAFF COSTS INTERNATIONAL</v>
          </cell>
          <cell r="C29" t="str">
            <v>DTM Coordinator</v>
          </cell>
          <cell r="D29" t="str">
            <v>Results 2 - DTM Coordinator</v>
          </cell>
          <cell r="E29" t="str">
            <v xml:space="preserve">Results 2 - </v>
          </cell>
        </row>
        <row r="30">
          <cell r="A30" t="str">
            <v>DP.1209.SS10.10.02.020</v>
          </cell>
          <cell r="B30" t="str">
            <v>10. STAFF COSTS INTERNATIONAL</v>
          </cell>
          <cell r="C30" t="str">
            <v>DTM IM Officer</v>
          </cell>
          <cell r="D30" t="str">
            <v>Results 2 - DTM IM Officer</v>
          </cell>
          <cell r="E30" t="str">
            <v xml:space="preserve">Results 2 - </v>
          </cell>
        </row>
        <row r="31">
          <cell r="A31" t="str">
            <v>DP.1209.SS10.10.02.021</v>
          </cell>
          <cell r="B31" t="str">
            <v>10. STAFF COSTS INTERNATIONAL</v>
          </cell>
          <cell r="C31" t="str">
            <v>DTM Reporting Officer</v>
          </cell>
          <cell r="D31" t="str">
            <v>Results 2 - DTM Reporting Officer</v>
          </cell>
          <cell r="E31" t="str">
            <v xml:space="preserve">Results 2 - </v>
          </cell>
        </row>
        <row r="32">
          <cell r="A32" t="str">
            <v>DP.1209.SS10.10.02.022</v>
          </cell>
          <cell r="B32" t="str">
            <v>10. STAFF COSTS INTERNATIONAL</v>
          </cell>
          <cell r="C32" t="str">
            <v>DTM Field Officer - Malakal</v>
          </cell>
          <cell r="D32" t="str">
            <v>Results 2 - DTM Field Officer - Malakal</v>
          </cell>
          <cell r="E32" t="str">
            <v xml:space="preserve">Results 2 - </v>
          </cell>
        </row>
        <row r="33">
          <cell r="A33" t="str">
            <v>DP.1209.SS10.10.02.023</v>
          </cell>
          <cell r="B33" t="str">
            <v>10. STAFF COSTS INTERNATIONAL</v>
          </cell>
          <cell r="C33" t="str">
            <v>DTM Field Officer - Bentiu</v>
          </cell>
          <cell r="D33" t="str">
            <v>Results 2 - DTM Field Officer - Bentiu</v>
          </cell>
          <cell r="E33" t="str">
            <v xml:space="preserve">Results 2 - </v>
          </cell>
        </row>
        <row r="34">
          <cell r="A34" t="str">
            <v>DP.1209.SS10.10.02.024</v>
          </cell>
          <cell r="B34" t="str">
            <v>10. STAFF COSTS INTERNATIONAL</v>
          </cell>
          <cell r="C34" t="str">
            <v>DTM Field Officer - Roving</v>
          </cell>
          <cell r="D34" t="str">
            <v>Results 2 - DTM Field Officer - Roving</v>
          </cell>
          <cell r="E34" t="str">
            <v xml:space="preserve">Results 2 - </v>
          </cell>
        </row>
        <row r="35">
          <cell r="A35" t="str">
            <v>DP.1209.SS10.10.02.025</v>
          </cell>
          <cell r="B35" t="str">
            <v>10. STAFF COSTS INTERNATIONAL</v>
          </cell>
          <cell r="C35" t="str">
            <v>DTM Field ITC Officer</v>
          </cell>
          <cell r="D35" t="str">
            <v>Results 2 - DTM Field ITC Officer</v>
          </cell>
          <cell r="E35" t="str">
            <v xml:space="preserve">Results 2 - </v>
          </cell>
        </row>
        <row r="36">
          <cell r="A36" t="str">
            <v>DP.1209.SS10.10.02.002</v>
          </cell>
          <cell r="B36" t="str">
            <v>10. STAFF COSTS INTERNATIONAL</v>
          </cell>
          <cell r="C36" t="str">
            <v>Head of Operations</v>
          </cell>
          <cell r="D36" t="str">
            <v>Results 2 - Head of Operations</v>
          </cell>
          <cell r="E36" t="str">
            <v xml:space="preserve">Results 2 - </v>
          </cell>
        </row>
        <row r="37">
          <cell r="A37" t="str">
            <v>DP.1209.SS10.10.02.005</v>
          </cell>
          <cell r="B37" t="str">
            <v>10. STAFF COSTS INTERNATIONAL</v>
          </cell>
          <cell r="C37" t="str">
            <v xml:space="preserve">Project Support </v>
          </cell>
          <cell r="D37" t="str">
            <v xml:space="preserve">Results 2 - Project Support </v>
          </cell>
          <cell r="E37" t="str">
            <v xml:space="preserve">Results 2 - </v>
          </cell>
        </row>
        <row r="38">
          <cell r="A38" t="str">
            <v>DP.1209.SS10.11.02.002</v>
          </cell>
          <cell r="B38" t="str">
            <v>11. STAFF COSTS LOCAL</v>
          </cell>
          <cell r="C38" t="str">
            <v>CCCM Operations Assistants</v>
          </cell>
          <cell r="D38" t="str">
            <v>Results 2 - CCCM Operations Assistants</v>
          </cell>
          <cell r="E38" t="str">
            <v xml:space="preserve">Results 2 - </v>
          </cell>
        </row>
        <row r="39">
          <cell r="A39" t="str">
            <v>DP.1209.SS10.11.02.003</v>
          </cell>
          <cell r="B39" t="str">
            <v>11. STAFF COSTS LOCAL</v>
          </cell>
          <cell r="C39" t="str">
            <v>DTM - Datat Entry Team Leader</v>
          </cell>
          <cell r="D39" t="str">
            <v>Results 2 - DTM - Datat Entry Team Leader</v>
          </cell>
          <cell r="E39" t="str">
            <v xml:space="preserve">Results 2 - </v>
          </cell>
        </row>
        <row r="40">
          <cell r="A40" t="str">
            <v>DP.1209.SS10.11.02.004</v>
          </cell>
          <cell r="B40" t="str">
            <v>11. STAFF COSTS LOCAL</v>
          </cell>
          <cell r="C40" t="str">
            <v>DTM - Datat Entry Clerks</v>
          </cell>
          <cell r="D40" t="str">
            <v>Results 2 - DTM - Datat Entry Clerks</v>
          </cell>
          <cell r="E40" t="str">
            <v xml:space="preserve">Results 2 - </v>
          </cell>
        </row>
        <row r="41">
          <cell r="A41" t="str">
            <v>DP.1209.SS10.11.02.005</v>
          </cell>
          <cell r="B41" t="str">
            <v>11. STAFF COSTS LOCAL</v>
          </cell>
          <cell r="C41" t="str">
            <v>DTM Field Assistants - all states &amp; Abeyei</v>
          </cell>
          <cell r="D41" t="str">
            <v>Results 2 - DTM Field Assistants - all states &amp; Abeyei</v>
          </cell>
          <cell r="E41" t="str">
            <v xml:space="preserve">Results 2 - </v>
          </cell>
        </row>
        <row r="42">
          <cell r="A42" t="str">
            <v>DP.1209.SS10.11.02.006</v>
          </cell>
          <cell r="B42" t="str">
            <v>11. STAFF COSTS LOCAL</v>
          </cell>
          <cell r="C42" t="str">
            <v>DTM Field Assistants - Roving</v>
          </cell>
          <cell r="D42" t="str">
            <v>Results 2 - DTM Field Assistants - Roving</v>
          </cell>
          <cell r="E42" t="str">
            <v xml:space="preserve">Results 2 - </v>
          </cell>
        </row>
        <row r="43">
          <cell r="A43" t="str">
            <v>DP.1209.SS10.99.01.018</v>
          </cell>
          <cell r="B43" t="str">
            <v>11. STAFF COSTS LOCAL</v>
          </cell>
          <cell r="C43" t="str">
            <v>Drivers</v>
          </cell>
          <cell r="D43" t="str">
            <v>Results 2 - Drivers</v>
          </cell>
          <cell r="E43" t="str">
            <v xml:space="preserve">Results 2 - </v>
          </cell>
        </row>
        <row r="44">
          <cell r="A44" t="str">
            <v>DP.1209.SS10.54.01.001</v>
          </cell>
          <cell r="B44" t="str">
            <v>84. EMERGENCY PREPAREDNESS AND MITIGATION</v>
          </cell>
          <cell r="C44" t="str">
            <v>CCCM Trainings</v>
          </cell>
          <cell r="D44" t="str">
            <v>Results 2 - CCCM Trainings</v>
          </cell>
          <cell r="E44" t="str">
            <v xml:space="preserve">Results 2 - </v>
          </cell>
        </row>
        <row r="45">
          <cell r="A45" t="str">
            <v>DP.1209.SS10.51.01.001</v>
          </cell>
          <cell r="B45" t="str">
            <v>84. EMERGENCY PREPAREDNESS AND MITIGATION</v>
          </cell>
          <cell r="C45" t="str">
            <v>GIS Report Printing Supplies</v>
          </cell>
          <cell r="D45" t="str">
            <v>Results 2 - GIS Report Printing Supplies</v>
          </cell>
          <cell r="E45" t="str">
            <v xml:space="preserve">Results 2 - </v>
          </cell>
        </row>
        <row r="46">
          <cell r="A46" t="str">
            <v>DP.1209.SS10.51.01.002</v>
          </cell>
          <cell r="B46" t="str">
            <v>84. EMERGENCY PREPAREDNESS AND MITIGATION</v>
          </cell>
          <cell r="C46" t="str">
            <v>Registration Activities</v>
          </cell>
          <cell r="D46" t="str">
            <v>Results 2 - Registration Activities</v>
          </cell>
          <cell r="E46" t="str">
            <v xml:space="preserve">Results 2 - </v>
          </cell>
        </row>
        <row r="47">
          <cell r="A47" t="str">
            <v>DP.1209.SS10.51.01.003</v>
          </cell>
          <cell r="B47" t="str">
            <v>84. EMERGENCY PREPAREDNESS AND MITIGATION</v>
          </cell>
          <cell r="C47" t="str">
            <v>Registration Materials</v>
          </cell>
          <cell r="D47" t="str">
            <v>Results 2 - Registration Materials</v>
          </cell>
          <cell r="E47" t="str">
            <v xml:space="preserve">Results 2 - </v>
          </cell>
        </row>
        <row r="48">
          <cell r="A48" t="str">
            <v>DP.1209.SS10.99.01.017</v>
          </cell>
          <cell r="B48" t="str">
            <v>12. OFFICE COSTS</v>
          </cell>
          <cell r="C48" t="str">
            <v>Flights (10staff x 9months)</v>
          </cell>
          <cell r="D48" t="str">
            <v>Results 2 - Flights (10staff x 9months)</v>
          </cell>
          <cell r="E48" t="str">
            <v xml:space="preserve">Results 2 - </v>
          </cell>
        </row>
        <row r="49">
          <cell r="A49" t="str">
            <v>DP.1209.SS10.12.02.003</v>
          </cell>
          <cell r="B49" t="str">
            <v>12. OFFICE COSTS</v>
          </cell>
          <cell r="C49" t="str">
            <v>DSA (10staff x 4days x 9months)</v>
          </cell>
          <cell r="D49" t="str">
            <v>Results 2 - DSA (10staff x 4days x 9months)</v>
          </cell>
          <cell r="E49" t="str">
            <v xml:space="preserve">Results 2 - </v>
          </cell>
        </row>
        <row r="50">
          <cell r="B50" t="str">
            <v>84. EMERGENCY PREPAREDNESS AND MITIGATION</v>
          </cell>
          <cell r="C50" t="str">
            <v>Information Management</v>
          </cell>
          <cell r="D50" t="str">
            <v>Results 2 - Information Management</v>
          </cell>
          <cell r="E50" t="str">
            <v xml:space="preserve">Results 2 - </v>
          </cell>
        </row>
        <row r="51">
          <cell r="A51" t="str">
            <v>DP.1209.SS10.10.02.026</v>
          </cell>
          <cell r="B51" t="str">
            <v>10. STAFF COSTS INTERNATIONAL</v>
          </cell>
          <cell r="C51" t="str">
            <v>WASH Coordinator - Juba</v>
          </cell>
          <cell r="D51" t="str">
            <v>Results 3 - WASH Coordinator - Juba</v>
          </cell>
          <cell r="E51" t="str">
            <v xml:space="preserve">Results 3 - </v>
          </cell>
        </row>
        <row r="52">
          <cell r="A52" t="str">
            <v>DP.1209.SS10.10.02.027</v>
          </cell>
          <cell r="B52" t="str">
            <v>10. STAFF COSTS INTERNATIONAL</v>
          </cell>
          <cell r="C52" t="str">
            <v>WASH Officer - Pipeline &amp; Support - Juba</v>
          </cell>
          <cell r="D52" t="str">
            <v>Results 3 - WASH Officer - Pipeline &amp; Support - Juba</v>
          </cell>
          <cell r="E52" t="str">
            <v xml:space="preserve">Results 3 - </v>
          </cell>
        </row>
        <row r="53">
          <cell r="A53" t="str">
            <v>DP.1209.SS10.10.02.028</v>
          </cell>
          <cell r="B53" t="str">
            <v>10. STAFF COSTS INTERNATIONAL</v>
          </cell>
          <cell r="C53" t="str">
            <v>WASH Cluster State Focal Point UNS - Malakal</v>
          </cell>
          <cell r="D53" t="str">
            <v>Results 3 - WASH Cluster State Focal Point UNS - Malakal</v>
          </cell>
          <cell r="E53" t="str">
            <v xml:space="preserve">Results 3 - </v>
          </cell>
        </row>
        <row r="54">
          <cell r="A54" t="str">
            <v>DP.1209.SS10.10.02.029</v>
          </cell>
          <cell r="B54" t="str">
            <v>10. STAFF COSTS INTERNATIONAL</v>
          </cell>
          <cell r="C54" t="str">
            <v>WASH Officer - Malakal</v>
          </cell>
          <cell r="D54" t="str">
            <v>Results 3 - WASH Officer - Malakal</v>
          </cell>
          <cell r="E54" t="str">
            <v xml:space="preserve">Results 3 - </v>
          </cell>
        </row>
        <row r="55">
          <cell r="A55" t="str">
            <v>DP.1209.SS10.10.02.030</v>
          </cell>
          <cell r="B55" t="str">
            <v>10. STAFF COSTS INTERNATIONAL</v>
          </cell>
          <cell r="C55" t="str">
            <v>WASH Officer - Melut</v>
          </cell>
          <cell r="D55" t="str">
            <v>Results 3 - WASH Officer - Melut</v>
          </cell>
          <cell r="E55" t="str">
            <v xml:space="preserve">Results 3 - </v>
          </cell>
        </row>
        <row r="56">
          <cell r="A56" t="str">
            <v>DP.1209.SS10.10.02.031</v>
          </cell>
          <cell r="B56" t="str">
            <v>10. STAFF COSTS INTERNATIONAL</v>
          </cell>
          <cell r="C56" t="str">
            <v>Public Health and Hygiene promotion Coordinator - Malakal</v>
          </cell>
          <cell r="D56" t="str">
            <v>Results 3 - Public Health and Hygiene promotion Coordinator - Malakal</v>
          </cell>
          <cell r="E56" t="str">
            <v xml:space="preserve">Results 3 - </v>
          </cell>
        </row>
        <row r="57">
          <cell r="A57" t="str">
            <v>DP.1209.SS10.10.02.003</v>
          </cell>
          <cell r="B57" t="str">
            <v>10. STAFF COSTS INTERNATIONAL</v>
          </cell>
          <cell r="C57" t="str">
            <v>Head of Operations</v>
          </cell>
          <cell r="D57" t="str">
            <v>Results 3 - Head of Operations</v>
          </cell>
          <cell r="E57" t="str">
            <v xml:space="preserve">Results 3 - </v>
          </cell>
        </row>
        <row r="58">
          <cell r="A58" t="str">
            <v>DP.1209.SS10.10.04.004</v>
          </cell>
          <cell r="B58" t="str">
            <v>10. STAFF COSTS INTERNATIONAL</v>
          </cell>
          <cell r="C58" t="str">
            <v>Procurement, Logistics &amp; Fleet</v>
          </cell>
          <cell r="D58" t="str">
            <v>Results 3 - Procurement, Logistics &amp; Fleet</v>
          </cell>
          <cell r="E58" t="str">
            <v xml:space="preserve">Results 3 - </v>
          </cell>
        </row>
        <row r="59">
          <cell r="A59" t="str">
            <v>DP.1209.SS10.10.02.006</v>
          </cell>
          <cell r="B59" t="str">
            <v>10. STAFF COSTS INTERNATIONAL</v>
          </cell>
          <cell r="C59" t="str">
            <v xml:space="preserve">Project Support </v>
          </cell>
          <cell r="D59" t="str">
            <v xml:space="preserve">Results 3 - Project Support </v>
          </cell>
          <cell r="E59" t="str">
            <v xml:space="preserve">Results 3 - </v>
          </cell>
        </row>
        <row r="60">
          <cell r="A60" t="str">
            <v>DP.1209.SS10.10.04.003</v>
          </cell>
          <cell r="B60" t="str">
            <v>10. STAFF COSTS INTERNATIONAL</v>
          </cell>
          <cell r="C60" t="str">
            <v>Resource Management Officer (Malakal)</v>
          </cell>
          <cell r="D60" t="str">
            <v>Results 3 - Resource Management Officer (Malakal)</v>
          </cell>
          <cell r="E60" t="str">
            <v xml:space="preserve">Results 3 - </v>
          </cell>
        </row>
        <row r="61">
          <cell r="A61" t="str">
            <v>DP.1209.SS10.11.02.007</v>
          </cell>
          <cell r="B61" t="str">
            <v>11. STAFF COSTS LOCAL</v>
          </cell>
          <cell r="C61" t="str">
            <v>Assistant WASH Engineer - Malakal</v>
          </cell>
          <cell r="D61" t="str">
            <v>Results 3 - Assistant WASH Engineer - Malakal</v>
          </cell>
          <cell r="E61" t="str">
            <v xml:space="preserve">Results 3 - </v>
          </cell>
        </row>
        <row r="62">
          <cell r="B62" t="str">
            <v>11. STAFF COSTS LOCAL</v>
          </cell>
          <cell r="C62" t="str">
            <v>Assistant WASH Engineer - Melut</v>
          </cell>
          <cell r="D62" t="str">
            <v>Results 3 - Assistant WASH Engineer - Melut</v>
          </cell>
          <cell r="E62" t="str">
            <v xml:space="preserve">Results 3 - </v>
          </cell>
        </row>
        <row r="63">
          <cell r="A63" t="str">
            <v>DP.1209.SS10.11.02.008</v>
          </cell>
          <cell r="B63" t="str">
            <v>11. STAFF COSTS LOCAL</v>
          </cell>
          <cell r="C63" t="str">
            <v>Plumbing Assistant (operation of WTP, maintenance) - Malakal</v>
          </cell>
          <cell r="D63" t="str">
            <v>Results 3 - Plumbing Assistant (operation of WTP, maintenance) - Malakal</v>
          </cell>
          <cell r="E63" t="str">
            <v xml:space="preserve">Results 3 - </v>
          </cell>
        </row>
        <row r="64">
          <cell r="A64" t="str">
            <v>DP.1209.SS10.11.02.009</v>
          </cell>
          <cell r="B64" t="str">
            <v>11. STAFF COSTS LOCAL</v>
          </cell>
          <cell r="C64" t="str">
            <v>Plumbing Assistant (operation of WTP, maintenance) - Melut</v>
          </cell>
          <cell r="D64" t="str">
            <v>Results 3 - Plumbing Assistant (operation of WTP, maintenance) - Melut</v>
          </cell>
          <cell r="E64" t="str">
            <v xml:space="preserve">Results 3 - </v>
          </cell>
        </row>
        <row r="65">
          <cell r="A65" t="str">
            <v>DP.1209.SS10.11.02.010</v>
          </cell>
          <cell r="B65" t="str">
            <v>11. STAFF COSTS LOCAL</v>
          </cell>
          <cell r="C65" t="str">
            <v>Community Mobilizers / Hygiene Promotion - Malakal</v>
          </cell>
          <cell r="D65" t="str">
            <v>Results 3 - Community Mobilizers / Hygiene Promotion - Malakal</v>
          </cell>
          <cell r="E65" t="str">
            <v xml:space="preserve">Results 3 - </v>
          </cell>
        </row>
        <row r="66">
          <cell r="A66" t="str">
            <v>DP.1209.SS10.11.02.011</v>
          </cell>
          <cell r="B66" t="str">
            <v>11. STAFF COSTS LOCAL</v>
          </cell>
          <cell r="C66" t="str">
            <v>Community Mobilizers / Hygiene Promotion - Melut</v>
          </cell>
          <cell r="D66" t="str">
            <v>Results 3 - Community Mobilizers / Hygiene Promotion - Melut</v>
          </cell>
          <cell r="E66" t="str">
            <v xml:space="preserve">Results 3 - </v>
          </cell>
        </row>
        <row r="67">
          <cell r="A67" t="str">
            <v>DP.1209.SS10.11.02.012</v>
          </cell>
          <cell r="B67" t="str">
            <v>11. STAFF COSTS LOCAL</v>
          </cell>
          <cell r="C67" t="str">
            <v>Outreach worker  for hygiene promotion - Malakal</v>
          </cell>
          <cell r="D67" t="str">
            <v>Results 3 - Outreach worker  for hygiene promotion - Malakal</v>
          </cell>
          <cell r="E67" t="str">
            <v xml:space="preserve">Results 3 - </v>
          </cell>
        </row>
        <row r="68">
          <cell r="A68" t="str">
            <v>DP.1209.SS10.11.02.013</v>
          </cell>
          <cell r="B68" t="str">
            <v>11. STAFF COSTS LOCAL</v>
          </cell>
          <cell r="C68" t="str">
            <v>Outreach worker  for hygiene promotion - Melut</v>
          </cell>
          <cell r="D68" t="str">
            <v>Results 3 - Outreach worker  for hygiene promotion - Melut</v>
          </cell>
          <cell r="E68" t="str">
            <v xml:space="preserve">Results 3 - </v>
          </cell>
        </row>
        <row r="69">
          <cell r="A69" t="str">
            <v>DP.1209.SS10.11.06.002</v>
          </cell>
          <cell r="B69" t="str">
            <v>11. STAFF COSTS LOCAL</v>
          </cell>
          <cell r="C69" t="str">
            <v>Drivers</v>
          </cell>
          <cell r="D69" t="str">
            <v>Results 3 - Drivers</v>
          </cell>
          <cell r="E69" t="str">
            <v xml:space="preserve">Results 3 - </v>
          </cell>
        </row>
        <row r="70">
          <cell r="A70" t="str">
            <v>DP.1209.SS10.82.04.001</v>
          </cell>
          <cell r="B70" t="str">
            <v>82. REHAB, CONSTRUCTION, EQUIP STRUCTURES</v>
          </cell>
          <cell r="C70" t="str">
            <v>Care and maintenance of sanitation facilities (Malakal)</v>
          </cell>
          <cell r="D70" t="str">
            <v>Results 3 - Care and maintenance of sanitation facilities (Malakal)</v>
          </cell>
          <cell r="E70" t="str">
            <v xml:space="preserve">Results 3 - </v>
          </cell>
        </row>
        <row r="71">
          <cell r="A71" t="str">
            <v>DP.1209.SS10.82.04.002</v>
          </cell>
          <cell r="B71" t="str">
            <v>82. REHAB, CONSTRUCTION, EQUIP STRUCTURES</v>
          </cell>
          <cell r="C71" t="str">
            <v>Care and maintenance of sanitation facilities (Melut)</v>
          </cell>
          <cell r="D71" t="str">
            <v>Results 3 - Care and maintenance of sanitation facilities (Melut)</v>
          </cell>
          <cell r="E71" t="str">
            <v xml:space="preserve">Results 3 - </v>
          </cell>
        </row>
        <row r="72">
          <cell r="A72" t="str">
            <v>DP.1209.SS10.82.04.003</v>
          </cell>
          <cell r="B72" t="str">
            <v>82. REHAB, CONSTRUCTION, EQUIP STRUCTURES</v>
          </cell>
          <cell r="C72" t="str">
            <v>Care and maintenance of water distribution network and water points (Malakal)</v>
          </cell>
          <cell r="D72" t="str">
            <v>Results 3 - Care and maintenance of water distribution network and water points (Malakal)</v>
          </cell>
          <cell r="E72" t="str">
            <v xml:space="preserve">Results 3 - </v>
          </cell>
        </row>
        <row r="73">
          <cell r="A73" t="str">
            <v>DP.1209.ss10.99.01.003</v>
          </cell>
          <cell r="B73" t="str">
            <v>82. REHAB, CONSTRUCTION, EQUIP STRUCTURES</v>
          </cell>
          <cell r="C73" t="str">
            <v xml:space="preserve">Construction and improvements of water kiosks &amp; storage system (Melut) </v>
          </cell>
          <cell r="D73" t="str">
            <v xml:space="preserve">Results 3 - Construction and improvements of water kiosks &amp; storage system (Melut) </v>
          </cell>
          <cell r="E73" t="str">
            <v xml:space="preserve">Results 3 - </v>
          </cell>
        </row>
        <row r="74">
          <cell r="A74" t="str">
            <v>DP.1209.SS10.99.01.004</v>
          </cell>
          <cell r="B74" t="str">
            <v>82. REHAB, CONSTRUCTION, EQUIP STRUCTURES</v>
          </cell>
          <cell r="C74" t="str">
            <v>Construction of bathing facilities (Melut)</v>
          </cell>
          <cell r="D74" t="str">
            <v>Results 3 - Construction of bathing facilities (Melut)</v>
          </cell>
          <cell r="E74" t="str">
            <v xml:space="preserve">Results 3 - </v>
          </cell>
        </row>
        <row r="75">
          <cell r="A75" t="str">
            <v>DP.1209.SS10.82.04.004</v>
          </cell>
          <cell r="B75" t="str">
            <v>82. REHAB, CONSTRUCTION, EQUIP STRUCTURES</v>
          </cell>
          <cell r="C75" t="str">
            <v>Drainage Maintenace (Malakal)</v>
          </cell>
          <cell r="D75" t="str">
            <v>Results 3 - Drainage Maintenace (Malakal)</v>
          </cell>
          <cell r="E75" t="str">
            <v xml:space="preserve">Results 3 - </v>
          </cell>
        </row>
        <row r="76">
          <cell r="A76" t="str">
            <v>DP.1209.SS10.82.04.005</v>
          </cell>
          <cell r="B76" t="str">
            <v>82. REHAB, CONSTRUCTION, EQUIP STRUCTURES</v>
          </cell>
          <cell r="C76" t="str">
            <v>Liquid waste management (desludging of latrines) (Melut)</v>
          </cell>
          <cell r="D76" t="str">
            <v>Results 3 - Liquid waste management (desludging of latrines) (Melut)</v>
          </cell>
          <cell r="E76" t="str">
            <v xml:space="preserve">Results 3 - </v>
          </cell>
        </row>
        <row r="77">
          <cell r="A77" t="str">
            <v>DP.1209.SS10.99.01.005</v>
          </cell>
          <cell r="B77" t="str">
            <v>82. REHAB, CONSTRUCTION, EQUIP STRUCTURES</v>
          </cell>
          <cell r="C77" t="str">
            <v>Provision of household / family shared latrines (Melut)</v>
          </cell>
          <cell r="D77" t="str">
            <v>Results 3 - Provision of household / family shared latrines (Melut)</v>
          </cell>
          <cell r="E77" t="str">
            <v xml:space="preserve">Results 3 - </v>
          </cell>
        </row>
        <row r="78">
          <cell r="A78" t="str">
            <v>DP.1209.SS10.82.04.006</v>
          </cell>
          <cell r="B78" t="str">
            <v>82. REHAB, CONSTRUCTION, EQUIP STRUCTURES</v>
          </cell>
          <cell r="C78" t="str">
            <v>Solid waste management (Malakal)</v>
          </cell>
          <cell r="D78" t="str">
            <v>Results 3 - Solid waste management (Malakal)</v>
          </cell>
          <cell r="E78" t="str">
            <v xml:space="preserve">Results 3 - </v>
          </cell>
        </row>
        <row r="79">
          <cell r="A79" t="str">
            <v>DP.1209.SS10.82.04.007</v>
          </cell>
          <cell r="B79" t="str">
            <v>82. REHAB, CONSTRUCTION, EQUIP STRUCTURES</v>
          </cell>
          <cell r="C79" t="str">
            <v>Solid waste management (Melut)</v>
          </cell>
          <cell r="D79" t="str">
            <v>Results 3 - Solid waste management (Melut)</v>
          </cell>
          <cell r="E79" t="str">
            <v xml:space="preserve">Results 3 - </v>
          </cell>
        </row>
        <row r="80">
          <cell r="A80" t="str">
            <v>DP.1209.SS10.82.04.008</v>
          </cell>
          <cell r="B80" t="str">
            <v>82. REHAB, CONSTRUCTION, EQUIP STRUCTURES</v>
          </cell>
          <cell r="C80" t="str">
            <v>Transport (Malakal/Melut)</v>
          </cell>
          <cell r="D80" t="str">
            <v>Results 3 - Transport (Malakal/Melut)</v>
          </cell>
          <cell r="E80" t="str">
            <v xml:space="preserve">Results 3 - </v>
          </cell>
        </row>
        <row r="81">
          <cell r="A81" t="str">
            <v>DP.1209.SS10.99.01.006</v>
          </cell>
          <cell r="B81" t="str">
            <v>82. REHAB, CONSTRUCTION, EQUIP STRUCTURES</v>
          </cell>
          <cell r="C81" t="str">
            <v>WASH Activities</v>
          </cell>
          <cell r="D81" t="str">
            <v>Results 3 - WASH Activities</v>
          </cell>
          <cell r="E81" t="str">
            <v xml:space="preserve">Results 3 - </v>
          </cell>
        </row>
        <row r="82">
          <cell r="A82" t="str">
            <v>DP.1209.SS10.82.04.009</v>
          </cell>
          <cell r="B82" t="str">
            <v>82. REHAB, CONSTRUCTION, EQUIP STRUCTURES</v>
          </cell>
          <cell r="C82" t="str">
            <v>Water Treatment plant O&amp;M and water quality assurance (Malakal)</v>
          </cell>
          <cell r="D82" t="str">
            <v>Results 3 - Water Treatment plant O&amp;M and water quality assurance (Malakal)</v>
          </cell>
          <cell r="E82" t="str">
            <v xml:space="preserve">Results 3 - </v>
          </cell>
        </row>
        <row r="83">
          <cell r="A83" t="str">
            <v>DP.1209.SS10.82.04.010</v>
          </cell>
          <cell r="B83" t="str">
            <v>82. REHAB, CONSTRUCTION, EQUIP STRUCTURES</v>
          </cell>
          <cell r="C83" t="str">
            <v>Water Treatment plant O&amp;M and water quality assurance (Melut)</v>
          </cell>
          <cell r="D83" t="str">
            <v>Results 3 - Water Treatment plant O&amp;M and water quality assurance (Melut)</v>
          </cell>
          <cell r="E83" t="str">
            <v xml:space="preserve">Results 3 - </v>
          </cell>
        </row>
        <row r="84">
          <cell r="A84" t="str">
            <v>DP.1209.SS10.84.01.001</v>
          </cell>
          <cell r="B84" t="str">
            <v>84. EMERGENCY PREPAREDNESS AND MITIGATION</v>
          </cell>
          <cell r="C84" t="str">
            <v>Hygiene promotion awareness campaings/materials/incentives (Malakal)</v>
          </cell>
          <cell r="D84" t="str">
            <v>Results 3 - Hygiene promotion awareness campaings/materials/incentives (Malakal)</v>
          </cell>
          <cell r="E84" t="str">
            <v xml:space="preserve">Results 3 - </v>
          </cell>
        </row>
        <row r="85">
          <cell r="A85" t="str">
            <v>DP.1209.SS10.99.01.007</v>
          </cell>
          <cell r="B85" t="str">
            <v>84. EMERGENCY PREPAREDNESS AND MITIGATION</v>
          </cell>
          <cell r="C85" t="str">
            <v>Hygiene promotion awareness campaings/materials/incentives (Melut)</v>
          </cell>
          <cell r="D85" t="str">
            <v>Results 3 - Hygiene promotion awareness campaings/materials/incentives (Melut)</v>
          </cell>
          <cell r="E85" t="str">
            <v xml:space="preserve">Results 3 - </v>
          </cell>
        </row>
        <row r="86">
          <cell r="B86" t="str">
            <v>84. EMERGENCY PREPAREDNESS AND MITIGATION</v>
          </cell>
          <cell r="C86" t="str">
            <v>Procurement and installation of Mobile Storage Unit (MSU)</v>
          </cell>
          <cell r="D86" t="str">
            <v>Results 3 - Procurement and installation of Mobile Storage Unit (MSU)</v>
          </cell>
          <cell r="E86" t="str">
            <v xml:space="preserve">Results 3 - </v>
          </cell>
        </row>
        <row r="87">
          <cell r="A87" t="str">
            <v>DP.1209.SS10.82.04.011</v>
          </cell>
          <cell r="B87" t="str">
            <v>82. REHAB, CONSTRUCTION, EQUIP STRUCTURES</v>
          </cell>
          <cell r="C87" t="str">
            <v>Construction of Latrines, durable materials, gender balanced, adequate for desludging</v>
          </cell>
          <cell r="D87" t="str">
            <v>Results 3 - Construction of Latrines, durable materials, gender balanced, adequate for desludging</v>
          </cell>
          <cell r="E87" t="str">
            <v xml:space="preserve">Results 3 - </v>
          </cell>
        </row>
        <row r="88">
          <cell r="A88" t="str">
            <v>DP.1209.SS10.82.04.012</v>
          </cell>
          <cell r="B88" t="str">
            <v>82. REHAB, CONSTRUCTION, EQUIP STRUCTURES</v>
          </cell>
          <cell r="C88" t="str">
            <v>Construction of bathing facilities, durable materials, gender balanced</v>
          </cell>
          <cell r="D88" t="str">
            <v>Results 3 - Construction of bathing facilities, durable materials, gender balanced</v>
          </cell>
          <cell r="E88" t="str">
            <v xml:space="preserve">Results 3 - </v>
          </cell>
        </row>
        <row r="89">
          <cell r="A89" t="str">
            <v>DP.1209.SS10.82.04.013</v>
          </cell>
          <cell r="B89" t="str">
            <v>82. REHAB, CONSTRUCTION, EQUIP STRUCTURES</v>
          </cell>
          <cell r="C89" t="str">
            <v>Extension of Water Distribution network</v>
          </cell>
          <cell r="D89" t="str">
            <v>Results 3 - Extension of Water Distribution network</v>
          </cell>
          <cell r="E89" t="str">
            <v xml:space="preserve">Results 3 - </v>
          </cell>
        </row>
        <row r="90">
          <cell r="A90" t="str">
            <v>DP.1209.SS10.82.04.014</v>
          </cell>
          <cell r="B90" t="str">
            <v>82. REHAB, CONSTRUCTION, EQUIP STRUCTURES</v>
          </cell>
          <cell r="C90" t="str">
            <v>Water point set up</v>
          </cell>
          <cell r="D90" t="str">
            <v>Results 3 - Water point set up</v>
          </cell>
          <cell r="E90" t="str">
            <v xml:space="preserve">Results 3 - </v>
          </cell>
        </row>
        <row r="91">
          <cell r="A91" t="str">
            <v>DP.1209.SS10.82.04.015</v>
          </cell>
          <cell r="B91" t="str">
            <v>82. REHAB, CONSTRUCTION, EQUIP STRUCTURES</v>
          </cell>
          <cell r="C91" t="str">
            <v>Operation and Maintenace of water system</v>
          </cell>
          <cell r="D91" t="str">
            <v>Results 3 - Operation and Maintenace of water system</v>
          </cell>
          <cell r="E91" t="str">
            <v xml:space="preserve">Results 3 - </v>
          </cell>
        </row>
        <row r="92">
          <cell r="A92" t="str">
            <v>DP.1209.SS10.82.04.016</v>
          </cell>
          <cell r="B92" t="str">
            <v>82. REHAB, CONSTRUCTION, EQUIP STRUCTURES</v>
          </cell>
          <cell r="C92" t="str">
            <v>Water Trucking (From IOM tratment plant to extension areas until the system is in place)</v>
          </cell>
          <cell r="D92" t="str">
            <v>Results 3 - Water Trucking (From IOM tratment plant to extension areas until the system is in place)</v>
          </cell>
          <cell r="E92" t="str">
            <v xml:space="preserve">Results 3 - </v>
          </cell>
        </row>
        <row r="93">
          <cell r="A93" t="str">
            <v>DP.1209.SS10.82.04.017</v>
          </cell>
          <cell r="B93" t="str">
            <v>82. REHAB, CONSTRUCTION, EQUIP STRUCTURES</v>
          </cell>
          <cell r="C93" t="str">
            <v>Care and Maintenance of Sanitation Facilities</v>
          </cell>
          <cell r="D93" t="str">
            <v>Results 3 - Care and Maintenance of Sanitation Facilities</v>
          </cell>
          <cell r="E93" t="str">
            <v xml:space="preserve">Results 3 - </v>
          </cell>
        </row>
        <row r="94">
          <cell r="A94" t="str">
            <v>DP.1209.SS10.82.04.018</v>
          </cell>
          <cell r="B94" t="str">
            <v>82. REHAB, CONSTRUCTION, EQUIP STRUCTURES</v>
          </cell>
          <cell r="C94" t="str">
            <v>Desluding of latrines</v>
          </cell>
          <cell r="D94" t="str">
            <v>Results 3 - Desluding of latrines</v>
          </cell>
          <cell r="E94" t="str">
            <v xml:space="preserve">Results 3 - </v>
          </cell>
        </row>
        <row r="95">
          <cell r="A95" t="str">
            <v>DP.1209.SS10.84.01.002</v>
          </cell>
          <cell r="B95" t="str">
            <v>84. EMERGENCY PREPAREDNESS AND MITIGATION</v>
          </cell>
          <cell r="C95" t="str">
            <v>Hygiene Promotion</v>
          </cell>
          <cell r="D95" t="str">
            <v>Results 3 - Hygiene Promotion</v>
          </cell>
          <cell r="E95" t="str">
            <v xml:space="preserve">Results 3 - </v>
          </cell>
        </row>
        <row r="96">
          <cell r="A96" t="str">
            <v>DP.1209.SS10.82.04.019</v>
          </cell>
          <cell r="B96" t="str">
            <v>82. REHAB, CONSTRUCTION, EQUIP STRUCTURES</v>
          </cell>
          <cell r="C96" t="str">
            <v>Tractor with trailer and tank for Desludging</v>
          </cell>
          <cell r="D96" t="str">
            <v>Results 3 - Tractor with trailer and tank for Desludging</v>
          </cell>
          <cell r="E96" t="str">
            <v xml:space="preserve">Results 3 - </v>
          </cell>
        </row>
        <row r="97">
          <cell r="A97" t="str">
            <v>DP.1209.SS10.82.04.020</v>
          </cell>
          <cell r="B97" t="str">
            <v>82. REHAB, CONSTRUCTION, EQUIP STRUCTURES</v>
          </cell>
          <cell r="C97" t="str">
            <v>Transport (Rotation)</v>
          </cell>
          <cell r="D97" t="str">
            <v>Results 3 - Transport (Rotation)</v>
          </cell>
          <cell r="E97" t="str">
            <v xml:space="preserve">Results 3 - </v>
          </cell>
        </row>
        <row r="98">
          <cell r="A98" t="str">
            <v>DP.1209.SS10.12.02.004</v>
          </cell>
          <cell r="B98" t="str">
            <v>12. OFFICE COSTS</v>
          </cell>
          <cell r="C98" t="str">
            <v xml:space="preserve">Flights: 8staff </v>
          </cell>
          <cell r="D98" t="str">
            <v xml:space="preserve">Results 3 - Flights: 8staff </v>
          </cell>
          <cell r="E98" t="str">
            <v xml:space="preserve">Results 3 - </v>
          </cell>
        </row>
        <row r="99">
          <cell r="A99" t="str">
            <v>DP.1209.SS10.12.02.005</v>
          </cell>
          <cell r="B99" t="str">
            <v>12. OFFICE COSTS</v>
          </cell>
          <cell r="C99" t="str">
            <v>DSA (8staff x 4days x 9Months)</v>
          </cell>
          <cell r="D99" t="str">
            <v>Results 3 - DSA (8staff x 4days x 9Months)</v>
          </cell>
          <cell r="E99" t="str">
            <v xml:space="preserve">Results 3 - </v>
          </cell>
        </row>
        <row r="100">
          <cell r="A100" t="str">
            <v>DP.1209.SS10.10.02.032</v>
          </cell>
          <cell r="B100" t="str">
            <v>10. STAFF COSTS INTERNATIONAL</v>
          </cell>
          <cell r="C100" t="str">
            <v>CCCM Site Planner - Malakal</v>
          </cell>
          <cell r="D100" t="str">
            <v>Results 4 - CCCM Site Planner - Malakal</v>
          </cell>
          <cell r="E100" t="str">
            <v xml:space="preserve">Results 4 - </v>
          </cell>
        </row>
        <row r="101">
          <cell r="A101" t="str">
            <v>DP.1209.SS10.10.02.033</v>
          </cell>
          <cell r="B101" t="str">
            <v>10. STAFF COSTS INTERNATIONAL</v>
          </cell>
          <cell r="C101" t="str">
            <v>CCCM Site Planner - Bentiu</v>
          </cell>
          <cell r="D101" t="str">
            <v>Results 4 - CCCM Site Planner - Bentiu</v>
          </cell>
          <cell r="E101" t="str">
            <v xml:space="preserve">Results 4 - </v>
          </cell>
        </row>
        <row r="102">
          <cell r="A102" t="str">
            <v>DP.1209.SS10.10.02.034</v>
          </cell>
          <cell r="B102" t="str">
            <v>10. STAFF COSTS INTERNATIONAL</v>
          </cell>
          <cell r="C102" t="str">
            <v>CCCM Site Engineers - Malakal</v>
          </cell>
          <cell r="D102" t="str">
            <v>Results 4 - CCCM Site Engineers - Malakal</v>
          </cell>
          <cell r="E102" t="str">
            <v xml:space="preserve">Results 4 - </v>
          </cell>
        </row>
        <row r="103">
          <cell r="A103" t="str">
            <v>DP.1209.SS10.99.01.019</v>
          </cell>
          <cell r="B103" t="str">
            <v>10. STAFF COSTS INTERNATIONAL</v>
          </cell>
          <cell r="C103" t="str">
            <v>CCCM Site Engineers - Bentiu</v>
          </cell>
          <cell r="D103" t="str">
            <v>Results 4 - CCCM Site Engineers - Bentiu</v>
          </cell>
          <cell r="E103" t="str">
            <v xml:space="preserve">Results 4 - </v>
          </cell>
        </row>
        <row r="104">
          <cell r="A104" t="str">
            <v>DP.1209.SS10.10.02.007</v>
          </cell>
          <cell r="B104" t="str">
            <v>10. STAFF COSTS INTERNATIONAL</v>
          </cell>
          <cell r="C104" t="str">
            <v xml:space="preserve">Project Support </v>
          </cell>
          <cell r="D104" t="str">
            <v xml:space="preserve">Results 4 - Project Support </v>
          </cell>
          <cell r="E104" t="str">
            <v xml:space="preserve">Results 4 - </v>
          </cell>
        </row>
        <row r="105">
          <cell r="A105" t="str">
            <v>DP.1209.SS10.11.02.014</v>
          </cell>
          <cell r="B105" t="str">
            <v>11. STAFF COSTS LOCAL</v>
          </cell>
          <cell r="C105" t="str">
            <v>CCCM Engineer Assistant - Malakal</v>
          </cell>
          <cell r="D105" t="str">
            <v>Results 4 - CCCM Engineer Assistant - Malakal</v>
          </cell>
          <cell r="E105" t="str">
            <v xml:space="preserve">Results 4 - </v>
          </cell>
        </row>
        <row r="106">
          <cell r="A106" t="str">
            <v>DP.1209.SS10.99.01.020</v>
          </cell>
          <cell r="B106" t="str">
            <v>11. STAFF COSTS LOCAL</v>
          </cell>
          <cell r="C106" t="str">
            <v>CCCM Engineer Assistant - Bentiu</v>
          </cell>
          <cell r="D106" t="str">
            <v>Results 4 - CCCM Engineer Assistant - Bentiu</v>
          </cell>
          <cell r="E106" t="str">
            <v xml:space="preserve">Results 4 - </v>
          </cell>
        </row>
        <row r="107">
          <cell r="A107" t="str">
            <v>DP.1209.SS10.11.02.015</v>
          </cell>
          <cell r="B107" t="str">
            <v>11. STAFF COSTS LOCAL</v>
          </cell>
          <cell r="C107" t="str">
            <v>CCCM Operations Assistants - Bentiu &amp; Malakal</v>
          </cell>
          <cell r="D107" t="str">
            <v>Results 4 - CCCM Operations Assistants - Bentiu &amp; Malakal</v>
          </cell>
          <cell r="E107" t="str">
            <v xml:space="preserve">Results 4 - </v>
          </cell>
        </row>
        <row r="108">
          <cell r="A108" t="str">
            <v>DP.1209.SS10.11.06.003</v>
          </cell>
          <cell r="B108" t="str">
            <v>11. STAFF COSTS LOCAL</v>
          </cell>
          <cell r="C108" t="str">
            <v>Drivers</v>
          </cell>
          <cell r="D108" t="str">
            <v>Results 4 - Drivers</v>
          </cell>
          <cell r="E108" t="str">
            <v xml:space="preserve">Results 4 - </v>
          </cell>
        </row>
        <row r="109">
          <cell r="A109" t="str">
            <v>DP.1209.SS10.82.10.001</v>
          </cell>
          <cell r="B109" t="str">
            <v>82. REHAB, CONSTRUCTION, EQUIP STRUCTURES</v>
          </cell>
          <cell r="C109" t="str">
            <v>Site maintenance &amp; rehab. Malakal</v>
          </cell>
          <cell r="D109" t="str">
            <v>Results 4 - Site maintenance &amp; rehab. Malakal</v>
          </cell>
          <cell r="E109" t="str">
            <v xml:space="preserve">Results 4 - </v>
          </cell>
        </row>
        <row r="110">
          <cell r="A110" t="str">
            <v>DP.1209.SS10.82.10.002</v>
          </cell>
          <cell r="B110" t="str">
            <v>82. REHAB, CONSTRUCTION, EQUIP STRUCTURES</v>
          </cell>
          <cell r="C110" t="str">
            <v>Machinery runnning cost incl. insurance, spares, etc... Malakal x 6 Machines</v>
          </cell>
          <cell r="D110" t="str">
            <v>Results 4 - Machinery runnning cost incl. insurance, spares, etc... Malakal x 6 Machines</v>
          </cell>
          <cell r="E110" t="str">
            <v xml:space="preserve">Results 4 - </v>
          </cell>
        </row>
        <row r="111">
          <cell r="A111" t="str">
            <v>DP.1209.SS10.82.10.003</v>
          </cell>
          <cell r="B111" t="str">
            <v>82. REHAB, CONSTRUCTION, EQUIP STRUCTURES</v>
          </cell>
          <cell r="C111" t="str">
            <v>Machinery runnning cost incl. insurance, spares, etc... Bentiu x 6 Machines</v>
          </cell>
          <cell r="D111" t="str">
            <v>Results 4 - Machinery runnning cost incl. insurance, spares, etc... Bentiu x 6 Machines</v>
          </cell>
          <cell r="E111" t="str">
            <v xml:space="preserve">Results 4 - </v>
          </cell>
        </row>
        <row r="112">
          <cell r="A112" t="str">
            <v>DP.1209.SS10.82.10.004</v>
          </cell>
          <cell r="B112" t="str">
            <v>82. REHAB, CONSTRUCTION, EQUIP STRUCTURES</v>
          </cell>
          <cell r="C112" t="str">
            <v>Machinery operators Malakal</v>
          </cell>
          <cell r="D112" t="str">
            <v>Results 4 - Machinery operators Malakal</v>
          </cell>
          <cell r="E112" t="str">
            <v xml:space="preserve">Results 4 - </v>
          </cell>
        </row>
        <row r="113">
          <cell r="A113" t="str">
            <v>DP.1209.SS10.82.10.005</v>
          </cell>
          <cell r="B113" t="str">
            <v>82. REHAB, CONSTRUCTION, EQUIP STRUCTURES</v>
          </cell>
          <cell r="C113" t="str">
            <v>Machinery operators Bentiu</v>
          </cell>
          <cell r="D113" t="str">
            <v>Results 4 - Machinery operators Bentiu</v>
          </cell>
          <cell r="E113" t="str">
            <v xml:space="preserve">Results 4 - </v>
          </cell>
        </row>
        <row r="114">
          <cell r="A114" t="str">
            <v>DP.1209.SS10.82.10.006</v>
          </cell>
          <cell r="B114" t="str">
            <v>82. REHAB, CONSTRUCTION, EQUIP STRUCTURES</v>
          </cell>
          <cell r="C114" t="str">
            <v>Site Clearing, Site Preparation and backfilling</v>
          </cell>
          <cell r="D114" t="str">
            <v>Results 4 - Site Clearing, Site Preparation and backfilling</v>
          </cell>
          <cell r="E114" t="str">
            <v xml:space="preserve">Results 4 - </v>
          </cell>
        </row>
        <row r="115">
          <cell r="A115" t="str">
            <v>DP.1209.SS10.82.10.007</v>
          </cell>
          <cell r="B115" t="str">
            <v>82. REHAB, CONSTRUCTION, EQUIP STRUCTURES</v>
          </cell>
          <cell r="C115" t="str">
            <v>External Berm Rehabilitation and Security Ditch Conformation</v>
          </cell>
          <cell r="D115" t="str">
            <v>Results 4 - External Berm Rehabilitation and Security Ditch Conformation</v>
          </cell>
          <cell r="E115" t="str">
            <v xml:space="preserve">Results 4 - </v>
          </cell>
        </row>
        <row r="116">
          <cell r="A116" t="str">
            <v>DP.1209.SS10.82.10.008</v>
          </cell>
          <cell r="B116" t="str">
            <v>82. REHAB, CONSTRUCTION, EQUIP STRUCTURES</v>
          </cell>
          <cell r="C116" t="str">
            <v>Internal Drainages</v>
          </cell>
          <cell r="D116" t="str">
            <v>Results 4 - Internal Drainages</v>
          </cell>
          <cell r="E116" t="str">
            <v xml:space="preserve">Results 4 - </v>
          </cell>
        </row>
        <row r="117">
          <cell r="A117" t="str">
            <v>DP.1209.SS10.82.10.009</v>
          </cell>
          <cell r="B117" t="str">
            <v>82. REHAB, CONSTRUCTION, EQUIP STRUCTURES</v>
          </cell>
          <cell r="C117" t="str">
            <v>Secondary Roads and pedestrian Crossing</v>
          </cell>
          <cell r="D117" t="str">
            <v>Results 4 - Secondary Roads and pedestrian Crossing</v>
          </cell>
          <cell r="E117" t="str">
            <v xml:space="preserve">Results 4 - </v>
          </cell>
        </row>
        <row r="118">
          <cell r="A118" t="str">
            <v>DP.1209.SS10.82.10.010</v>
          </cell>
          <cell r="B118" t="str">
            <v>82. REHAB, CONSTRUCTION, EQUIP STRUCTURES</v>
          </cell>
          <cell r="C118" t="str">
            <v>Installation of Culverts</v>
          </cell>
          <cell r="D118" t="str">
            <v>Results 4 - Installation of Culverts</v>
          </cell>
          <cell r="E118" t="str">
            <v xml:space="preserve">Results 4 - </v>
          </cell>
        </row>
        <row r="119">
          <cell r="A119" t="str">
            <v>DP.1209.SS10.82.10.011</v>
          </cell>
          <cell r="B119" t="str">
            <v>82. REHAB, CONSTRUCTION, EQUIP STRUCTURES</v>
          </cell>
          <cell r="C119" t="str">
            <v>Installation of Lighting</v>
          </cell>
          <cell r="D119" t="str">
            <v>Results 4 - Installation of Lighting</v>
          </cell>
          <cell r="E119" t="str">
            <v xml:space="preserve">Results 4 - </v>
          </cell>
        </row>
        <row r="120">
          <cell r="A120" t="str">
            <v>DP.1209.SS10.82.10.012</v>
          </cell>
          <cell r="B120" t="str">
            <v>82. REHAB, CONSTRUCTION, EQUIP STRUCTURES</v>
          </cell>
          <cell r="C120" t="str">
            <v>Transport of materials from Juba to Malakal (Iluyshin)</v>
          </cell>
          <cell r="D120" t="str">
            <v>Results 4 - Transport of materials from Juba to Malakal (Iluyshin)</v>
          </cell>
          <cell r="E120" t="str">
            <v xml:space="preserve">Results 4 - </v>
          </cell>
        </row>
        <row r="121">
          <cell r="A121" t="str">
            <v>DP.1209.SS10.12.02.006</v>
          </cell>
          <cell r="B121" t="str">
            <v>12. OFFICE COSTS</v>
          </cell>
          <cell r="C121" t="str">
            <v>Flights (5staff x 9months)</v>
          </cell>
          <cell r="D121" t="str">
            <v>Results 4 - Flights (5staff x 9months)</v>
          </cell>
          <cell r="E121" t="str">
            <v xml:space="preserve">Results 4 - </v>
          </cell>
        </row>
        <row r="122">
          <cell r="A122" t="str">
            <v>DP.1209.SS10.12.02.007</v>
          </cell>
          <cell r="B122" t="str">
            <v>12. OFFICE COSTS</v>
          </cell>
          <cell r="C122" t="str">
            <v>DSA (5staff x 4days x 9months)</v>
          </cell>
          <cell r="D122" t="str">
            <v>Results 4 - DSA (5staff x 4days x 9months)</v>
          </cell>
          <cell r="E122" t="str">
            <v xml:space="preserve">Results 4 - </v>
          </cell>
        </row>
        <row r="123">
          <cell r="A123" t="str">
            <v>DP.1209.SS10.10.01.001</v>
          </cell>
          <cell r="B123" t="str">
            <v>10. STAFF COSTS INTERNATIONAL</v>
          </cell>
          <cell r="C123" t="str">
            <v>Chief of Mission</v>
          </cell>
          <cell r="D123" t="str">
            <v>OC - Chief of Mission</v>
          </cell>
          <cell r="E123" t="str">
            <v xml:space="preserve">OC - </v>
          </cell>
        </row>
        <row r="124">
          <cell r="A124" t="str">
            <v>DP.1209.SS10.10.04.001</v>
          </cell>
          <cell r="B124" t="str">
            <v>10. STAFF COSTS INTERNATIONAL</v>
          </cell>
          <cell r="C124" t="str">
            <v>RMU (Finance, HR &amp; IT)</v>
          </cell>
          <cell r="D124" t="str">
            <v>OC - RMU (Finance, HR &amp; IT)</v>
          </cell>
          <cell r="E124" t="str">
            <v xml:space="preserve">OC - </v>
          </cell>
        </row>
        <row r="125">
          <cell r="A125" t="str">
            <v>DP.1209.SS10.10.04.002</v>
          </cell>
          <cell r="B125" t="str">
            <v>10. STAFF COSTS INTERNATIONAL</v>
          </cell>
          <cell r="C125" t="str">
            <v>Procurement, Logistics &amp; Fleet</v>
          </cell>
          <cell r="D125" t="str">
            <v>OC - Procurement, Logistics &amp; Fleet</v>
          </cell>
          <cell r="E125" t="str">
            <v xml:space="preserve">OC - </v>
          </cell>
        </row>
        <row r="126">
          <cell r="A126" t="str">
            <v>DP.1209.SS10.10.06.001</v>
          </cell>
          <cell r="B126" t="str">
            <v>10. STAFF COSTS INTERNATIONAL</v>
          </cell>
          <cell r="C126" t="str">
            <v>Security</v>
          </cell>
          <cell r="D126" t="str">
            <v>OC - Security</v>
          </cell>
          <cell r="E126" t="str">
            <v xml:space="preserve">OC - </v>
          </cell>
        </row>
        <row r="127">
          <cell r="A127" t="str">
            <v>DP.1209.SS10.10.02.035</v>
          </cell>
          <cell r="B127" t="str">
            <v>10. STAFF COSTS INTERNATIONAL</v>
          </cell>
          <cell r="C127" t="str">
            <v>Heads of Sub-Offices</v>
          </cell>
          <cell r="D127" t="str">
            <v>OC - Heads of Sub-Offices</v>
          </cell>
          <cell r="E127" t="str">
            <v xml:space="preserve">OC - </v>
          </cell>
        </row>
        <row r="128">
          <cell r="A128" t="str">
            <v>DP.1209.SS10.11.04.001</v>
          </cell>
          <cell r="B128" t="str">
            <v>11. STAFF COSTS LOCAL</v>
          </cell>
          <cell r="C128" t="str">
            <v>Admin, finance &amp; IT</v>
          </cell>
          <cell r="D128" t="str">
            <v>OC - Admin, finance &amp; IT</v>
          </cell>
          <cell r="E128" t="str">
            <v xml:space="preserve">OC - </v>
          </cell>
        </row>
        <row r="129">
          <cell r="A129" t="str">
            <v>DP.1209.SS10.11.04.002</v>
          </cell>
          <cell r="B129" t="str">
            <v>11. STAFF COSTS LOCAL</v>
          </cell>
          <cell r="C129" t="str">
            <v>Procurement &amp; Logistics</v>
          </cell>
          <cell r="D129" t="str">
            <v>OC - Procurement &amp; Logistics</v>
          </cell>
          <cell r="E129" t="str">
            <v xml:space="preserve">OC - </v>
          </cell>
        </row>
        <row r="130">
          <cell r="A130" t="str">
            <v>DP.1209.SS10.11.06.001</v>
          </cell>
          <cell r="B130" t="str">
            <v>11. STAFF COSTS LOCAL</v>
          </cell>
          <cell r="C130" t="str">
            <v>Drivers</v>
          </cell>
          <cell r="D130" t="str">
            <v>OC - Drivers</v>
          </cell>
          <cell r="E130" t="str">
            <v xml:space="preserve">OC - </v>
          </cell>
        </row>
        <row r="131">
          <cell r="A131" t="str">
            <v>DP.1209.SS10.11.06.004</v>
          </cell>
          <cell r="B131" t="str">
            <v>11. STAFF COSTS LOCAL</v>
          </cell>
          <cell r="C131" t="str">
            <v>Cleaners</v>
          </cell>
          <cell r="D131" t="str">
            <v>OC - Cleaners</v>
          </cell>
          <cell r="E131" t="str">
            <v xml:space="preserve">OC - </v>
          </cell>
        </row>
        <row r="132">
          <cell r="B132" t="str">
            <v>11. STAFF COSTS LOCAL</v>
          </cell>
          <cell r="C132" t="str">
            <v>Security guards</v>
          </cell>
          <cell r="D132" t="str">
            <v>OC - Security guards</v>
          </cell>
          <cell r="E132" t="str">
            <v xml:space="preserve">OC - </v>
          </cell>
        </row>
        <row r="133">
          <cell r="A133" t="str">
            <v>DP.1209.SS10.10.02.036</v>
          </cell>
          <cell r="B133" t="str">
            <v>10. STAFF COSTS INTERNATIONAL</v>
          </cell>
          <cell r="C133" t="str">
            <v>IOM Brussels Technical Support</v>
          </cell>
          <cell r="D133" t="str">
            <v>OC - IOM Brussels Technical Support</v>
          </cell>
          <cell r="E133" t="str">
            <v xml:space="preserve">OC - </v>
          </cell>
        </row>
        <row r="134">
          <cell r="A134" t="str">
            <v>DP.1209.SS10.12.01.001</v>
          </cell>
          <cell r="B134" t="str">
            <v>12. OFFICE COSTS</v>
          </cell>
          <cell r="C134" t="str">
            <v>Building Maintenance</v>
          </cell>
          <cell r="D134" t="str">
            <v>OC - Building Maintenance</v>
          </cell>
          <cell r="E134" t="str">
            <v xml:space="preserve">OC - </v>
          </cell>
        </row>
        <row r="135">
          <cell r="A135" t="str">
            <v>DP.1209.SS10.12.01.002</v>
          </cell>
          <cell r="B135" t="str">
            <v>12. OFFICE COSTS</v>
          </cell>
          <cell r="C135" t="str">
            <v>Building Rental</v>
          </cell>
          <cell r="D135" t="str">
            <v>OC - Building Rental</v>
          </cell>
          <cell r="E135" t="str">
            <v xml:space="preserve">OC - </v>
          </cell>
        </row>
        <row r="136">
          <cell r="A136" t="str">
            <v>DP.1209.SS10.12.01.003</v>
          </cell>
          <cell r="B136" t="str">
            <v>12. OFFICE COSTS</v>
          </cell>
          <cell r="C136" t="str">
            <v>Utilities (e.g. gas water electricity</v>
          </cell>
          <cell r="D136" t="str">
            <v>OC - Utilities (e.g. gas water electricity</v>
          </cell>
          <cell r="E136" t="str">
            <v xml:space="preserve">OC - </v>
          </cell>
        </row>
        <row r="137">
          <cell r="A137" t="str">
            <v>DP.1209.SS10.12.01.004</v>
          </cell>
          <cell r="B137" t="str">
            <v>12. OFFICE COSTS</v>
          </cell>
          <cell r="C137" t="str">
            <v>General  Insurance</v>
          </cell>
          <cell r="D137" t="str">
            <v>OC - General  Insurance</v>
          </cell>
          <cell r="E137" t="str">
            <v xml:space="preserve">OC - </v>
          </cell>
        </row>
        <row r="138">
          <cell r="A138" t="str">
            <v>DP.1209.SS10.12.02.001</v>
          </cell>
          <cell r="B138" t="str">
            <v>12. OFFICE COSTS</v>
          </cell>
          <cell r="C138" t="str">
            <v>Staff Travel (air transportation)</v>
          </cell>
          <cell r="D138" t="str">
            <v>OC - Staff Travel (air transportation)</v>
          </cell>
          <cell r="E138" t="str">
            <v xml:space="preserve">OC - </v>
          </cell>
        </row>
        <row r="139">
          <cell r="A139" t="str">
            <v>DP.1209.SS10.12.02.002</v>
          </cell>
          <cell r="B139" t="str">
            <v>12. OFFICE COSTS</v>
          </cell>
          <cell r="C139" t="str">
            <v>Subsistence and other</v>
          </cell>
          <cell r="D139" t="str">
            <v>OC - Subsistence and other</v>
          </cell>
          <cell r="E139" t="str">
            <v xml:space="preserve">OC - </v>
          </cell>
        </row>
        <row r="140">
          <cell r="A140" t="str">
            <v>DP.1209.SS10.12.03.001</v>
          </cell>
          <cell r="B140" t="str">
            <v>12. OFFICE COSTS</v>
          </cell>
          <cell r="C140" t="str">
            <v>Communications</v>
          </cell>
          <cell r="D140" t="str">
            <v>OC - Communications</v>
          </cell>
          <cell r="E140" t="str">
            <v xml:space="preserve">OC - </v>
          </cell>
        </row>
        <row r="141">
          <cell r="A141" t="str">
            <v>DP.1209.SS10.12.04.001</v>
          </cell>
          <cell r="B141" t="str">
            <v>12. OFFICE COSTS</v>
          </cell>
          <cell r="C141" t="str">
            <v>Vehicle running costs (fuel oil)</v>
          </cell>
          <cell r="D141" t="str">
            <v>OC - Vehicle running costs (fuel oil)</v>
          </cell>
          <cell r="E141" t="str">
            <v xml:space="preserve">OC - </v>
          </cell>
        </row>
        <row r="142">
          <cell r="A142" t="str">
            <v>DP.1209.SS10.99.01.002</v>
          </cell>
          <cell r="B142" t="str">
            <v>12. OFFICE COSTS</v>
          </cell>
          <cell r="C142" t="str">
            <v>Cap oly-Veh Purch-Depr 01-100%</v>
          </cell>
          <cell r="D142" t="str">
            <v>OC - Cap oly-Veh Purch-Depr 01-100%</v>
          </cell>
          <cell r="E142" t="str">
            <v xml:space="preserve">OC - </v>
          </cell>
        </row>
        <row r="143">
          <cell r="A143" t="str">
            <v>DP.1209.SS10.12.05.001</v>
          </cell>
          <cell r="B143" t="str">
            <v>12. OFFICE COSTS</v>
          </cell>
          <cell r="C143" t="str">
            <v>Other IT costs</v>
          </cell>
          <cell r="D143" t="str">
            <v>OC - Other IT costs</v>
          </cell>
          <cell r="E143" t="str">
            <v xml:space="preserve">OC - </v>
          </cell>
        </row>
        <row r="144">
          <cell r="A144" t="str">
            <v>DP.1209.SS10.12.06.001</v>
          </cell>
          <cell r="B144" t="str">
            <v>12. OFFICE COSTS</v>
          </cell>
          <cell r="C144" t="str">
            <v>Other Furn &amp; Equ cost</v>
          </cell>
          <cell r="D144" t="str">
            <v>OC - Other Furn &amp; Equ cost</v>
          </cell>
          <cell r="E144" t="str">
            <v xml:space="preserve">OC - </v>
          </cell>
        </row>
        <row r="145">
          <cell r="A145" t="str">
            <v>DP.1209.SS10.12.06.002</v>
          </cell>
          <cell r="B145" t="str">
            <v>12. OFFICE COSTS</v>
          </cell>
          <cell r="C145" t="str">
            <v>Office supplies</v>
          </cell>
          <cell r="D145" t="str">
            <v>OC - Office supplies</v>
          </cell>
          <cell r="E145" t="str">
            <v xml:space="preserve">OC - </v>
          </cell>
        </row>
        <row r="146">
          <cell r="A146" t="str">
            <v>DP.1209.SS10.12.09.001</v>
          </cell>
          <cell r="B146" t="str">
            <v>12. OFFICE COSTS</v>
          </cell>
          <cell r="C146" t="str">
            <v>Security</v>
          </cell>
          <cell r="D146" t="str">
            <v>OC - Security</v>
          </cell>
          <cell r="E146" t="str">
            <v xml:space="preserve">OC - </v>
          </cell>
        </row>
        <row r="147">
          <cell r="A147" t="str">
            <v>DP.1209.SS10.12.10.001</v>
          </cell>
          <cell r="B147" t="str">
            <v>12. OFFICE COSTS</v>
          </cell>
          <cell r="C147" t="str">
            <v>Other Premises costs</v>
          </cell>
          <cell r="D147" t="str">
            <v>OC - Other Premises costs</v>
          </cell>
          <cell r="E147" t="str">
            <v xml:space="preserve">OC - </v>
          </cell>
        </row>
        <row r="148">
          <cell r="A148" t="str">
            <v>DP.1209.SS10.12.02.008</v>
          </cell>
          <cell r="B148" t="str">
            <v>12. OFFICE COSTS</v>
          </cell>
          <cell r="C148" t="str">
            <v>Brussels Technical Support (air transportation)</v>
          </cell>
          <cell r="D148" t="str">
            <v>OC - Brussels Technical Support (air transportation)</v>
          </cell>
          <cell r="E148" t="str">
            <v xml:space="preserve">OC - </v>
          </cell>
        </row>
        <row r="149">
          <cell r="A149" t="str">
            <v>DP.1209.SS10.12.02.009</v>
          </cell>
          <cell r="B149" t="str">
            <v>12. OFFICE COSTS</v>
          </cell>
          <cell r="C149" t="str">
            <v>Brussels Technical Support (Subsistence and other)</v>
          </cell>
          <cell r="D149" t="str">
            <v>OC - Brussels Technical Support (Subsistence and other)</v>
          </cell>
          <cell r="E149" t="str">
            <v xml:space="preserve">OC - </v>
          </cell>
        </row>
      </sheetData>
      <sheetData sheetId="1" refreshError="1"/>
      <sheetData sheetId="2" refreshError="1"/>
      <sheetData sheetId="3" refreshError="1"/>
      <sheetData sheetId="4" refreshError="1"/>
      <sheetData sheetId="5" refreshError="1"/>
      <sheetData sheetId="6" refreshError="1"/>
      <sheetData sheetId="7">
        <row r="3">
          <cell r="A3" t="str">
            <v>Row Labels</v>
          </cell>
        </row>
      </sheetData>
      <sheetData sheetId="8" refreshError="1"/>
      <sheetData sheetId="9" refreshError="1"/>
      <sheetData sheetId="10" refreshError="1"/>
      <sheetData sheetId="11" refreshError="1"/>
      <sheetData sheetId="12">
        <row r="5">
          <cell r="A5" t="str">
            <v>Sum of Total</v>
          </cell>
        </row>
      </sheetData>
      <sheetData sheetId="13" refreshError="1"/>
      <sheetData sheetId="14" refreshError="1"/>
      <sheetData sheetId="15" refreshError="1"/>
      <sheetData sheetId="16" refreshError="1"/>
      <sheetData sheetId="17">
        <row r="1">
          <cell r="A1" t="str">
            <v>WBS Element</v>
          </cell>
        </row>
      </sheetData>
      <sheetData sheetId="18">
        <row r="1">
          <cell r="D1" t="str">
            <v>WBS Element</v>
          </cell>
        </row>
      </sheetData>
      <sheetData sheetId="19">
        <row r="1">
          <cell r="D1" t="str">
            <v>WBS Element</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 val="TC.1075 "/>
      <sheetName val="Final Revised budget"/>
      <sheetName val="ZDSR "/>
      <sheetName val="Revised budget"/>
      <sheetName val="Budget"/>
      <sheetName val="T&amp;E"/>
      <sheetName val="Recon"/>
      <sheetName val="FF19.430 TC.1075"/>
      <sheetName val="RECON (R)"/>
      <sheetName val="SUMMARY"/>
      <sheetName val="CJI3"/>
      <sheetName val="FOR CONFIRMATION"/>
      <sheetName val="ZMPR Budget"/>
      <sheetName val="SCREENSHOT"/>
      <sheetName val="CHECKLIST"/>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INFORMATION"/>
      <sheetName val="Interim report"/>
      <sheetName val="Sources of funding"/>
      <sheetName val="Sheet2"/>
      <sheetName val="Sheet3"/>
      <sheetName val="MOSAIC + PRISM"/>
      <sheetName val="MOSAIC + PRISM (2)"/>
      <sheetName val="Report1"/>
      <sheetName val="CJI3 (2)"/>
      <sheetName val="Sheet1"/>
      <sheetName val="CJI3"/>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row r="65536">
          <cell r="F65536" t="str">
            <v>Exclusivity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F1" t="str">
            <v>MON Months</v>
          </cell>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
          <cell r="M1" t="str">
            <v>300010 Salary regular officials (*)</v>
          </cell>
        </row>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I3" t="str">
            <v>F1JP</v>
          </cell>
          <cell r="X3" t="str">
            <v>USD</v>
          </cell>
          <cell r="AB3" t="str">
            <v>TELSAT</v>
          </cell>
          <cell r="AK3">
            <v>6510</v>
          </cell>
        </row>
        <row r="4">
          <cell r="I4" t="str">
            <v>F1JB</v>
          </cell>
          <cell r="X4" t="str">
            <v>EUR</v>
          </cell>
          <cell r="AB4" t="str">
            <v>TELMOB</v>
          </cell>
          <cell r="AE4" t="str">
            <v>PUR 100%</v>
          </cell>
          <cell r="AH4" t="str">
            <v xml:space="preserve"> HQ</v>
          </cell>
          <cell r="AK4">
            <v>6511</v>
          </cell>
        </row>
        <row r="5">
          <cell r="I5" t="str">
            <v>F1JE</v>
          </cell>
          <cell r="X5" t="str">
            <v>GBP</v>
          </cell>
          <cell r="AB5" t="str">
            <v>TELFIX</v>
          </cell>
          <cell r="AE5" t="str">
            <v>PUR DEP</v>
          </cell>
          <cell r="AH5" t="str">
            <v>FIELD</v>
          </cell>
          <cell r="AK5">
            <v>6512</v>
          </cell>
        </row>
        <row r="6">
          <cell r="I6" t="str">
            <v>A1X</v>
          </cell>
          <cell r="X6" t="str">
            <v>SDP</v>
          </cell>
          <cell r="AB6" t="str">
            <v>FAX</v>
          </cell>
          <cell r="AE6" t="str">
            <v>OLD DEP</v>
          </cell>
          <cell r="AK6">
            <v>6513</v>
          </cell>
        </row>
        <row r="7">
          <cell r="I7" t="str">
            <v>B2N</v>
          </cell>
          <cell r="AB7" t="str">
            <v>NET</v>
          </cell>
        </row>
        <row r="8">
          <cell r="I8" t="str">
            <v>F5L</v>
          </cell>
          <cell r="AB8" t="str">
            <v>HF FIXE</v>
          </cell>
        </row>
        <row r="9">
          <cell r="I9" t="str">
            <v>D4G</v>
          </cell>
          <cell r="AB9" t="str">
            <v>HF MOB</v>
          </cell>
        </row>
        <row r="10">
          <cell r="A10">
            <v>1</v>
          </cell>
          <cell r="I10" t="str">
            <v>F5M</v>
          </cell>
          <cell r="AB10" t="str">
            <v>VHF</v>
          </cell>
        </row>
        <row r="11">
          <cell r="I11" t="str">
            <v>B2O</v>
          </cell>
          <cell r="AB11" t="str">
            <v>HANDSET</v>
          </cell>
        </row>
        <row r="12">
          <cell r="I12" t="str">
            <v>A1Z</v>
          </cell>
          <cell r="AB12" t="str">
            <v>RADDIV</v>
          </cell>
        </row>
        <row r="13">
          <cell r="I13" t="str">
            <v>A11</v>
          </cell>
          <cell r="X13" t="str">
            <v>EUR</v>
          </cell>
          <cell r="AB13" t="str">
            <v>GENE</v>
          </cell>
        </row>
        <row r="14">
          <cell r="I14" t="str">
            <v>A12</v>
          </cell>
          <cell r="X14" t="str">
            <v>ND</v>
          </cell>
          <cell r="AB14" t="str">
            <v>EQDIV</v>
          </cell>
        </row>
        <row r="15">
          <cell r="I15" t="str">
            <v>A13</v>
          </cell>
          <cell r="AB15" t="str">
            <v>DESKTOP</v>
          </cell>
        </row>
        <row r="16">
          <cell r="I16" t="str">
            <v>A14</v>
          </cell>
          <cell r="AB16" t="str">
            <v>LAPTOP</v>
          </cell>
        </row>
        <row r="17">
          <cell r="I17" t="str">
            <v>D4H</v>
          </cell>
          <cell r="AB17" t="str">
            <v>PRINTER</v>
          </cell>
        </row>
        <row r="18">
          <cell r="I18" t="str">
            <v>E5D</v>
          </cell>
          <cell r="AB18" t="str">
            <v>COMPUTDIV</v>
          </cell>
        </row>
        <row r="19">
          <cell r="I19" t="str">
            <v>F1KE</v>
          </cell>
        </row>
        <row r="20">
          <cell r="I20" t="str">
            <v>F1KB</v>
          </cell>
        </row>
        <row r="21">
          <cell r="I21" t="str">
            <v>XXX</v>
          </cell>
        </row>
        <row r="22">
          <cell r="I22" t="str">
            <v>A3C</v>
          </cell>
        </row>
        <row r="23">
          <cell r="I23" t="str">
            <v>E5E</v>
          </cell>
        </row>
        <row r="24">
          <cell r="I24" t="str">
            <v>E5F</v>
          </cell>
        </row>
        <row r="25">
          <cell r="I25" t="str">
            <v>B2M</v>
          </cell>
        </row>
        <row r="26">
          <cell r="I26" t="str">
            <v>F1KP</v>
          </cell>
        </row>
        <row r="27">
          <cell r="I27" t="str">
            <v>F1X</v>
          </cell>
        </row>
        <row r="28">
          <cell r="I28" t="str">
            <v>CT 26</v>
          </cell>
        </row>
        <row r="29">
          <cell r="I29" t="str">
            <v>CT 27</v>
          </cell>
        </row>
        <row r="30">
          <cell r="I30" t="str">
            <v>CT 28</v>
          </cell>
        </row>
        <row r="31">
          <cell r="I31" t="str">
            <v>CT 29</v>
          </cell>
        </row>
        <row r="32">
          <cell r="I32" t="str">
            <v>CT 30</v>
          </cell>
        </row>
        <row r="33">
          <cell r="I33" t="str">
            <v>Z1L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60"/>
  <sheetViews>
    <sheetView showGridLines="0" tabSelected="1" topLeftCell="H43" zoomScale="70" zoomScaleNormal="70" zoomScalePageLayoutView="60" workbookViewId="0">
      <selection activeCell="T44" sqref="T44"/>
    </sheetView>
  </sheetViews>
  <sheetFormatPr defaultColWidth="9.140625" defaultRowHeight="15" x14ac:dyDescent="0.25"/>
  <cols>
    <col min="1" max="1" width="3.28515625" style="1" customWidth="1"/>
    <col min="2" max="2" width="15" style="1" customWidth="1"/>
    <col min="3" max="3" width="98" style="1" customWidth="1"/>
    <col min="4" max="16" width="22.42578125" style="1" customWidth="1"/>
    <col min="17" max="17" width="22.42578125" style="2" customWidth="1"/>
    <col min="18" max="18" width="22.42578125" style="3" customWidth="1"/>
    <col min="19" max="16384" width="9.140625" style="1"/>
  </cols>
  <sheetData>
    <row r="1" spans="2:18" ht="15.75" thickBot="1" x14ac:dyDescent="0.3"/>
    <row r="2" spans="2:18" ht="21.75" customHeight="1" thickBot="1" x14ac:dyDescent="0.3">
      <c r="B2" s="116" t="s">
        <v>75</v>
      </c>
      <c r="C2" s="117"/>
      <c r="D2" s="117"/>
      <c r="E2" s="117"/>
      <c r="F2" s="117"/>
      <c r="G2" s="117"/>
      <c r="H2" s="117"/>
      <c r="I2" s="117"/>
      <c r="J2" s="117"/>
      <c r="K2" s="117"/>
      <c r="L2" s="117"/>
      <c r="M2" s="117"/>
      <c r="N2" s="117"/>
      <c r="O2" s="117"/>
      <c r="P2" s="117"/>
      <c r="Q2" s="118"/>
      <c r="R2" s="119" t="s">
        <v>0</v>
      </c>
    </row>
    <row r="3" spans="2:18" ht="27" customHeight="1" thickBot="1" x14ac:dyDescent="0.3">
      <c r="B3" s="122" t="s">
        <v>1</v>
      </c>
      <c r="C3" s="123"/>
      <c r="D3" s="123"/>
      <c r="E3" s="123"/>
      <c r="F3" s="123"/>
      <c r="G3" s="123"/>
      <c r="H3" s="123"/>
      <c r="I3" s="123"/>
      <c r="J3" s="123"/>
      <c r="K3" s="123"/>
      <c r="L3" s="123"/>
      <c r="M3" s="123"/>
      <c r="N3" s="123"/>
      <c r="O3" s="123"/>
      <c r="P3" s="123"/>
      <c r="Q3" s="124"/>
      <c r="R3" s="120"/>
    </row>
    <row r="4" spans="2:18" ht="33.75" customHeight="1" thickBot="1" x14ac:dyDescent="0.3">
      <c r="B4" s="4"/>
      <c r="C4" s="5"/>
      <c r="D4" s="125" t="s">
        <v>2</v>
      </c>
      <c r="E4" s="126"/>
      <c r="F4" s="127"/>
      <c r="G4" s="6"/>
      <c r="H4" s="125" t="s">
        <v>3</v>
      </c>
      <c r="I4" s="126"/>
      <c r="J4" s="127"/>
      <c r="K4" s="6"/>
      <c r="L4" s="125" t="s">
        <v>4</v>
      </c>
      <c r="M4" s="126"/>
      <c r="N4" s="127"/>
      <c r="O4" s="128" t="s">
        <v>5</v>
      </c>
      <c r="P4" s="129"/>
      <c r="Q4" s="130"/>
      <c r="R4" s="121"/>
    </row>
    <row r="5" spans="2:18" ht="42" customHeight="1" x14ac:dyDescent="0.25">
      <c r="B5" s="7"/>
      <c r="C5" s="8"/>
      <c r="D5" s="9" t="s">
        <v>6</v>
      </c>
      <c r="E5" s="9" t="s">
        <v>7</v>
      </c>
      <c r="F5" s="10" t="s">
        <v>8</v>
      </c>
      <c r="G5" s="11"/>
      <c r="H5" s="9" t="s">
        <v>6</v>
      </c>
      <c r="I5" s="9" t="s">
        <v>7</v>
      </c>
      <c r="J5" s="10" t="s">
        <v>8</v>
      </c>
      <c r="K5" s="11"/>
      <c r="L5" s="9" t="s">
        <v>6</v>
      </c>
      <c r="M5" s="9" t="s">
        <v>7</v>
      </c>
      <c r="N5" s="10" t="s">
        <v>8</v>
      </c>
      <c r="O5" s="9" t="s">
        <v>9</v>
      </c>
      <c r="P5" s="9" t="s">
        <v>10</v>
      </c>
      <c r="Q5" s="12" t="s">
        <v>11</v>
      </c>
      <c r="R5" s="13"/>
    </row>
    <row r="6" spans="2:18" ht="39" customHeight="1" x14ac:dyDescent="0.25">
      <c r="B6" s="14" t="s">
        <v>12</v>
      </c>
      <c r="C6" s="101" t="s">
        <v>13</v>
      </c>
      <c r="D6" s="102"/>
      <c r="E6" s="102"/>
      <c r="F6" s="102"/>
      <c r="G6" s="102"/>
      <c r="H6" s="102"/>
      <c r="I6" s="102"/>
      <c r="J6" s="102"/>
      <c r="K6" s="102"/>
      <c r="L6" s="102"/>
      <c r="M6" s="102"/>
      <c r="N6" s="102"/>
      <c r="O6" s="102"/>
      <c r="P6" s="102"/>
      <c r="Q6" s="103"/>
      <c r="R6" s="13"/>
    </row>
    <row r="7" spans="2:18" ht="15.75" customHeight="1" x14ac:dyDescent="0.25">
      <c r="B7" s="14" t="s">
        <v>14</v>
      </c>
      <c r="C7" s="91" t="s">
        <v>15</v>
      </c>
      <c r="D7" s="92"/>
      <c r="E7" s="92"/>
      <c r="F7" s="92"/>
      <c r="G7" s="92"/>
      <c r="H7" s="92"/>
      <c r="I7" s="92"/>
      <c r="J7" s="92"/>
      <c r="K7" s="92"/>
      <c r="L7" s="92"/>
      <c r="M7" s="92"/>
      <c r="N7" s="92"/>
      <c r="O7" s="92"/>
      <c r="P7" s="92"/>
      <c r="Q7" s="93"/>
      <c r="R7" s="13"/>
    </row>
    <row r="8" spans="2:18" ht="47.25" x14ac:dyDescent="0.25">
      <c r="B8" s="15" t="s">
        <v>16</v>
      </c>
      <c r="C8" s="16" t="s">
        <v>17</v>
      </c>
      <c r="D8" s="17">
        <v>0</v>
      </c>
      <c r="E8" s="17">
        <v>0</v>
      </c>
      <c r="F8" s="18">
        <f>D8-E8</f>
        <v>0</v>
      </c>
      <c r="G8" s="104"/>
      <c r="H8" s="17">
        <v>0</v>
      </c>
      <c r="I8" s="17">
        <v>0</v>
      </c>
      <c r="J8" s="18">
        <f>H8-I8</f>
        <v>0</v>
      </c>
      <c r="K8" s="104"/>
      <c r="L8" s="17">
        <v>31000</v>
      </c>
      <c r="M8" s="17">
        <v>30500</v>
      </c>
      <c r="N8" s="18">
        <f>L8-M8</f>
        <v>500</v>
      </c>
      <c r="O8" s="17">
        <f>D8+H8+L8</f>
        <v>31000</v>
      </c>
      <c r="P8" s="17">
        <v>30500</v>
      </c>
      <c r="Q8" s="19">
        <f>O8-P8</f>
        <v>500</v>
      </c>
      <c r="R8" s="13"/>
    </row>
    <row r="9" spans="2:18" ht="31.5" x14ac:dyDescent="0.25">
      <c r="B9" s="15" t="s">
        <v>18</v>
      </c>
      <c r="C9" s="16" t="s">
        <v>19</v>
      </c>
      <c r="D9" s="17">
        <v>0</v>
      </c>
      <c r="E9" s="17">
        <v>0</v>
      </c>
      <c r="F9" s="18">
        <f t="shared" ref="F9:F10" si="0">D9-E9</f>
        <v>0</v>
      </c>
      <c r="G9" s="105"/>
      <c r="H9" s="17">
        <v>0</v>
      </c>
      <c r="I9" s="17">
        <v>0</v>
      </c>
      <c r="J9" s="18">
        <f t="shared" ref="J9:J11" si="1">H9-I9</f>
        <v>0</v>
      </c>
      <c r="K9" s="105"/>
      <c r="L9" s="17">
        <v>45000</v>
      </c>
      <c r="M9" s="17">
        <v>42000</v>
      </c>
      <c r="N9" s="18">
        <f t="shared" ref="N9:N11" si="2">L9-M9</f>
        <v>3000</v>
      </c>
      <c r="O9" s="17">
        <f>D9+H9+L9</f>
        <v>45000</v>
      </c>
      <c r="P9" s="17">
        <v>2014</v>
      </c>
      <c r="Q9" s="19">
        <f t="shared" ref="Q9:Q11" si="3">O9-P9</f>
        <v>42986</v>
      </c>
      <c r="R9" s="13"/>
    </row>
    <row r="10" spans="2:18" ht="31.5" x14ac:dyDescent="0.25">
      <c r="B10" s="15" t="s">
        <v>20</v>
      </c>
      <c r="C10" s="16" t="s">
        <v>21</v>
      </c>
      <c r="D10" s="17">
        <v>0</v>
      </c>
      <c r="E10" s="17">
        <v>0</v>
      </c>
      <c r="F10" s="18">
        <f t="shared" si="0"/>
        <v>0</v>
      </c>
      <c r="G10" s="105"/>
      <c r="H10" s="17">
        <v>0</v>
      </c>
      <c r="I10" s="17">
        <v>0</v>
      </c>
      <c r="J10" s="18">
        <f t="shared" si="1"/>
        <v>0</v>
      </c>
      <c r="K10" s="105"/>
      <c r="L10" s="17">
        <v>36000</v>
      </c>
      <c r="M10" s="17">
        <v>36000</v>
      </c>
      <c r="N10" s="18">
        <f t="shared" si="2"/>
        <v>0</v>
      </c>
      <c r="O10" s="17">
        <f>D10+H10+L10</f>
        <v>36000</v>
      </c>
      <c r="P10" s="17"/>
      <c r="Q10" s="19">
        <f t="shared" si="3"/>
        <v>36000</v>
      </c>
      <c r="R10" s="13"/>
    </row>
    <row r="11" spans="2:18" ht="32.25" thickBot="1" x14ac:dyDescent="0.3">
      <c r="B11" s="15" t="s">
        <v>22</v>
      </c>
      <c r="C11" s="16" t="s">
        <v>23</v>
      </c>
      <c r="D11" s="17">
        <v>0</v>
      </c>
      <c r="E11" s="17">
        <v>0</v>
      </c>
      <c r="F11" s="18">
        <f>D11-E11</f>
        <v>0</v>
      </c>
      <c r="G11" s="105"/>
      <c r="H11" s="17">
        <v>0</v>
      </c>
      <c r="I11" s="17">
        <v>0</v>
      </c>
      <c r="J11" s="18">
        <f t="shared" si="1"/>
        <v>0</v>
      </c>
      <c r="K11" s="105"/>
      <c r="L11" s="17">
        <v>36000</v>
      </c>
      <c r="M11" s="17">
        <v>36000</v>
      </c>
      <c r="N11" s="18">
        <f t="shared" si="2"/>
        <v>0</v>
      </c>
      <c r="O11" s="17">
        <f>D11+H11+L11</f>
        <v>36000</v>
      </c>
      <c r="P11" s="17">
        <f>E11+I11+M11</f>
        <v>36000</v>
      </c>
      <c r="Q11" s="19">
        <f t="shared" si="3"/>
        <v>0</v>
      </c>
      <c r="R11" s="13"/>
    </row>
    <row r="12" spans="2:18" ht="16.5" thickBot="1" x14ac:dyDescent="0.3">
      <c r="B12" s="20"/>
      <c r="C12" s="21"/>
      <c r="D12" s="22">
        <f>SUM(D8:D11)</f>
        <v>0</v>
      </c>
      <c r="E12" s="22">
        <f>SUM(E8:E11)</f>
        <v>0</v>
      </c>
      <c r="F12" s="23">
        <f>SUM(F8:F11)</f>
        <v>0</v>
      </c>
      <c r="G12" s="105"/>
      <c r="H12" s="22">
        <f>SUM(H8:H11)</f>
        <v>0</v>
      </c>
      <c r="I12" s="22">
        <f>SUM(I8:I11)</f>
        <v>0</v>
      </c>
      <c r="J12" s="23">
        <f>SUM(J8:J11)</f>
        <v>0</v>
      </c>
      <c r="K12" s="105"/>
      <c r="L12" s="22">
        <f t="shared" ref="L12:Q12" si="4">SUM(L8:L11)</f>
        <v>148000</v>
      </c>
      <c r="M12" s="22">
        <f t="shared" si="4"/>
        <v>144500</v>
      </c>
      <c r="N12" s="23">
        <f t="shared" si="4"/>
        <v>3500</v>
      </c>
      <c r="O12" s="22">
        <f t="shared" si="4"/>
        <v>148000</v>
      </c>
      <c r="P12" s="22">
        <f t="shared" si="4"/>
        <v>68514</v>
      </c>
      <c r="Q12" s="23">
        <f t="shared" si="4"/>
        <v>79486</v>
      </c>
      <c r="R12" s="24">
        <f>P12/O12</f>
        <v>0.46293243243243243</v>
      </c>
    </row>
    <row r="13" spans="2:18" s="30" customFormat="1" ht="15.75" x14ac:dyDescent="0.25">
      <c r="B13" s="25"/>
      <c r="C13" s="26"/>
      <c r="D13" s="27"/>
      <c r="E13" s="27"/>
      <c r="F13" s="28"/>
      <c r="G13" s="106"/>
      <c r="H13" s="27"/>
      <c r="I13" s="27"/>
      <c r="J13" s="28"/>
      <c r="K13" s="106"/>
      <c r="L13" s="27"/>
      <c r="M13" s="27"/>
      <c r="N13" s="28"/>
      <c r="O13" s="27"/>
      <c r="P13" s="27"/>
      <c r="Q13" s="28"/>
      <c r="R13" s="29"/>
    </row>
    <row r="14" spans="2:18" ht="15.75" customHeight="1" x14ac:dyDescent="0.25">
      <c r="B14" s="14" t="s">
        <v>24</v>
      </c>
      <c r="C14" s="107" t="s">
        <v>25</v>
      </c>
      <c r="D14" s="108"/>
      <c r="E14" s="108"/>
      <c r="F14" s="108"/>
      <c r="G14" s="108"/>
      <c r="H14" s="108"/>
      <c r="I14" s="108"/>
      <c r="J14" s="108"/>
      <c r="K14" s="108"/>
      <c r="L14" s="108"/>
      <c r="M14" s="108"/>
      <c r="N14" s="108"/>
      <c r="O14" s="108"/>
      <c r="P14" s="108"/>
      <c r="Q14" s="109"/>
      <c r="R14" s="13"/>
    </row>
    <row r="15" spans="2:18" ht="47.25" x14ac:dyDescent="0.25">
      <c r="B15" s="15" t="s">
        <v>26</v>
      </c>
      <c r="C15" s="16" t="s">
        <v>27</v>
      </c>
      <c r="D15" s="17">
        <v>0</v>
      </c>
      <c r="E15" s="17">
        <v>0</v>
      </c>
      <c r="F15" s="18">
        <f t="shared" ref="F15" si="5">D15-E15</f>
        <v>0</v>
      </c>
      <c r="G15" s="104"/>
      <c r="H15" s="17"/>
      <c r="I15" s="17"/>
      <c r="J15" s="18">
        <f t="shared" ref="J15:J18" si="6">H15-I15</f>
        <v>0</v>
      </c>
      <c r="K15" s="104"/>
      <c r="L15" s="17">
        <v>36000</v>
      </c>
      <c r="M15" s="17">
        <v>36000</v>
      </c>
      <c r="N15" s="18">
        <f t="shared" ref="N15:N18" si="7">L15-M15</f>
        <v>0</v>
      </c>
      <c r="O15" s="17">
        <f t="shared" ref="O15:P18" si="8">D15+H15+L15</f>
        <v>36000</v>
      </c>
      <c r="P15" s="17">
        <f t="shared" si="8"/>
        <v>36000</v>
      </c>
      <c r="Q15" s="19">
        <f t="shared" ref="Q15:Q18" si="9">O15-P15</f>
        <v>0</v>
      </c>
      <c r="R15" s="13"/>
    </row>
    <row r="16" spans="2:18" ht="47.25" x14ac:dyDescent="0.25">
      <c r="B16" s="15" t="s">
        <v>28</v>
      </c>
      <c r="C16" s="16" t="s">
        <v>29</v>
      </c>
      <c r="D16" s="17">
        <v>0</v>
      </c>
      <c r="E16" s="17">
        <v>0</v>
      </c>
      <c r="F16" s="18"/>
      <c r="G16" s="105"/>
      <c r="H16" s="17">
        <v>0</v>
      </c>
      <c r="I16" s="17">
        <v>0</v>
      </c>
      <c r="J16" s="18">
        <f t="shared" si="6"/>
        <v>0</v>
      </c>
      <c r="K16" s="105"/>
      <c r="L16" s="17">
        <v>36000</v>
      </c>
      <c r="M16" s="17">
        <v>36000</v>
      </c>
      <c r="N16" s="18">
        <f t="shared" si="7"/>
        <v>0</v>
      </c>
      <c r="O16" s="17">
        <f t="shared" si="8"/>
        <v>36000</v>
      </c>
      <c r="P16" s="17">
        <f t="shared" si="8"/>
        <v>36000</v>
      </c>
      <c r="Q16" s="19">
        <f t="shared" si="9"/>
        <v>0</v>
      </c>
      <c r="R16" s="13"/>
    </row>
    <row r="17" spans="2:18" ht="31.5" x14ac:dyDescent="0.25">
      <c r="B17" s="15" t="s">
        <v>30</v>
      </c>
      <c r="C17" s="16" t="s">
        <v>31</v>
      </c>
      <c r="D17" s="17">
        <v>0</v>
      </c>
      <c r="E17" s="17">
        <v>0</v>
      </c>
      <c r="F17" s="18"/>
      <c r="G17" s="105"/>
      <c r="H17" s="17">
        <v>0</v>
      </c>
      <c r="I17" s="17">
        <v>0</v>
      </c>
      <c r="J17" s="18">
        <f t="shared" si="6"/>
        <v>0</v>
      </c>
      <c r="K17" s="105"/>
      <c r="L17" s="17">
        <v>34160.894392523398</v>
      </c>
      <c r="M17" s="17">
        <v>30160</v>
      </c>
      <c r="N17" s="18">
        <f t="shared" si="7"/>
        <v>4000.894392523398</v>
      </c>
      <c r="O17" s="17">
        <f t="shared" si="8"/>
        <v>34160.894392523398</v>
      </c>
      <c r="P17" s="17">
        <f t="shared" si="8"/>
        <v>30160</v>
      </c>
      <c r="Q17" s="19">
        <f t="shared" si="9"/>
        <v>4000.894392523398</v>
      </c>
      <c r="R17" s="13"/>
    </row>
    <row r="18" spans="2:18" ht="63.75" thickBot="1" x14ac:dyDescent="0.3">
      <c r="B18" s="15" t="s">
        <v>32</v>
      </c>
      <c r="C18" s="16" t="s">
        <v>33</v>
      </c>
      <c r="D18" s="17">
        <v>0</v>
      </c>
      <c r="E18" s="17">
        <v>0</v>
      </c>
      <c r="F18" s="18"/>
      <c r="G18" s="105"/>
      <c r="H18" s="17">
        <v>0</v>
      </c>
      <c r="I18" s="17">
        <v>0</v>
      </c>
      <c r="J18" s="18">
        <f t="shared" si="6"/>
        <v>0</v>
      </c>
      <c r="K18" s="105"/>
      <c r="L18" s="17">
        <v>36000</v>
      </c>
      <c r="M18" s="17">
        <v>36000</v>
      </c>
      <c r="N18" s="18">
        <f t="shared" si="7"/>
        <v>0</v>
      </c>
      <c r="O18" s="17">
        <f t="shared" si="8"/>
        <v>36000</v>
      </c>
      <c r="P18" s="17">
        <f t="shared" si="8"/>
        <v>36000</v>
      </c>
      <c r="Q18" s="19">
        <f t="shared" si="9"/>
        <v>0</v>
      </c>
      <c r="R18" s="13"/>
    </row>
    <row r="19" spans="2:18" ht="16.5" thickBot="1" x14ac:dyDescent="0.3">
      <c r="B19" s="20"/>
      <c r="C19" s="21"/>
      <c r="D19" s="22">
        <f>SUM(D15)</f>
        <v>0</v>
      </c>
      <c r="E19" s="22">
        <f>SUM(E15)</f>
        <v>0</v>
      </c>
      <c r="F19" s="23">
        <f>SUM(F15)</f>
        <v>0</v>
      </c>
      <c r="G19" s="105"/>
      <c r="H19" s="22">
        <f>SUM(H15)</f>
        <v>0</v>
      </c>
      <c r="I19" s="22">
        <f>SUM(I15)</f>
        <v>0</v>
      </c>
      <c r="J19" s="23">
        <f>SUM(J15)</f>
        <v>0</v>
      </c>
      <c r="K19" s="105"/>
      <c r="L19" s="22">
        <f>SUM(L15:L18)</f>
        <v>142160.89439252339</v>
      </c>
      <c r="M19" s="22">
        <f t="shared" ref="M19:N19" si="10">SUM(M15:M18)</f>
        <v>138160</v>
      </c>
      <c r="N19" s="22">
        <f t="shared" si="10"/>
        <v>4000.894392523398</v>
      </c>
      <c r="O19" s="22">
        <f>SUM(O15:O18)</f>
        <v>142160.89439252339</v>
      </c>
      <c r="P19" s="22">
        <f>SUM(P15:P18)</f>
        <v>138160</v>
      </c>
      <c r="Q19" s="23">
        <f>SUM(Q15:Q18)</f>
        <v>4000.894392523398</v>
      </c>
      <c r="R19" s="24">
        <f>P19/O19</f>
        <v>0.97185657553984972</v>
      </c>
    </row>
    <row r="20" spans="2:18" s="30" customFormat="1" ht="15.75" x14ac:dyDescent="0.25">
      <c r="B20" s="25"/>
      <c r="C20" s="26"/>
      <c r="D20" s="27"/>
      <c r="E20" s="27"/>
      <c r="F20" s="28"/>
      <c r="G20" s="106"/>
      <c r="H20" s="27"/>
      <c r="I20" s="27"/>
      <c r="J20" s="28"/>
      <c r="K20" s="106"/>
      <c r="L20" s="27"/>
      <c r="M20" s="27"/>
      <c r="N20" s="28"/>
      <c r="O20" s="27"/>
      <c r="P20" s="27"/>
      <c r="Q20" s="28"/>
      <c r="R20" s="29"/>
    </row>
    <row r="21" spans="2:18" ht="15.75" customHeight="1" x14ac:dyDescent="0.25">
      <c r="B21" s="14" t="s">
        <v>34</v>
      </c>
      <c r="C21" s="91" t="s">
        <v>35</v>
      </c>
      <c r="D21" s="92"/>
      <c r="E21" s="92"/>
      <c r="F21" s="92"/>
      <c r="G21" s="92"/>
      <c r="H21" s="92"/>
      <c r="I21" s="92"/>
      <c r="J21" s="92"/>
      <c r="K21" s="92"/>
      <c r="L21" s="92"/>
      <c r="M21" s="92"/>
      <c r="N21" s="92"/>
      <c r="O21" s="92"/>
      <c r="P21" s="92"/>
      <c r="Q21" s="93"/>
      <c r="R21" s="13"/>
    </row>
    <row r="22" spans="2:18" ht="31.5" x14ac:dyDescent="0.25">
      <c r="B22" s="15" t="s">
        <v>36</v>
      </c>
      <c r="C22" s="31" t="s">
        <v>37</v>
      </c>
      <c r="D22" s="17">
        <v>187652.63371551901</v>
      </c>
      <c r="E22" s="32">
        <f>139895.897397422+8697+30836.82</f>
        <v>179429.71739742201</v>
      </c>
      <c r="F22" s="18">
        <f>D22-E22</f>
        <v>8222.9163180970063</v>
      </c>
      <c r="G22" s="94"/>
      <c r="H22" s="17">
        <v>0</v>
      </c>
      <c r="I22" s="17">
        <v>0</v>
      </c>
      <c r="J22" s="18">
        <f t="shared" ref="J22:J24" si="11">H22-I22</f>
        <v>0</v>
      </c>
      <c r="K22" s="94"/>
      <c r="L22" s="17">
        <v>0</v>
      </c>
      <c r="M22" s="17">
        <v>0</v>
      </c>
      <c r="N22" s="18">
        <f>L22-M22</f>
        <v>0</v>
      </c>
      <c r="O22" s="17">
        <f t="shared" ref="O22:P24" si="12">D22+H22+L22</f>
        <v>187652.63371551901</v>
      </c>
      <c r="P22" s="17">
        <f t="shared" si="12"/>
        <v>179429.71739742201</v>
      </c>
      <c r="Q22" s="19">
        <f t="shared" ref="Q22:Q24" si="13">O22-P22</f>
        <v>8222.9163180970063</v>
      </c>
      <c r="R22" s="13"/>
    </row>
    <row r="23" spans="2:18" ht="47.25" x14ac:dyDescent="0.25">
      <c r="B23" s="15" t="s">
        <v>38</v>
      </c>
      <c r="C23" s="16" t="s">
        <v>39</v>
      </c>
      <c r="D23" s="17">
        <v>45000</v>
      </c>
      <c r="E23" s="17">
        <f>6180+1128+846+1008+13351+564+11609+5210</f>
        <v>39896</v>
      </c>
      <c r="F23" s="18">
        <f>D23-E23</f>
        <v>5104</v>
      </c>
      <c r="G23" s="95"/>
      <c r="H23" s="17">
        <v>0</v>
      </c>
      <c r="I23" s="17">
        <v>0</v>
      </c>
      <c r="J23" s="18">
        <f t="shared" si="11"/>
        <v>0</v>
      </c>
      <c r="K23" s="95"/>
      <c r="L23" s="17">
        <v>0</v>
      </c>
      <c r="M23" s="17">
        <v>0</v>
      </c>
      <c r="N23" s="18">
        <f>L23-M23</f>
        <v>0</v>
      </c>
      <c r="O23" s="17">
        <f t="shared" si="12"/>
        <v>45000</v>
      </c>
      <c r="P23" s="17">
        <f t="shared" si="12"/>
        <v>39896</v>
      </c>
      <c r="Q23" s="19">
        <f t="shared" si="13"/>
        <v>5104</v>
      </c>
      <c r="R23" s="13"/>
    </row>
    <row r="24" spans="2:18" ht="63.75" thickBot="1" x14ac:dyDescent="0.3">
      <c r="B24" s="15" t="s">
        <v>40</v>
      </c>
      <c r="C24" s="31" t="s">
        <v>41</v>
      </c>
      <c r="D24" s="17">
        <v>53000</v>
      </c>
      <c r="E24" s="33">
        <f>39511.7426025777+14015.09</f>
        <v>53526.832602577706</v>
      </c>
      <c r="F24" s="18">
        <f t="shared" ref="F24" si="14">D24-E24</f>
        <v>-526.83260257770598</v>
      </c>
      <c r="G24" s="95"/>
      <c r="H24" s="17">
        <v>0</v>
      </c>
      <c r="I24" s="17">
        <v>0</v>
      </c>
      <c r="J24" s="18">
        <f t="shared" si="11"/>
        <v>0</v>
      </c>
      <c r="K24" s="95"/>
      <c r="L24" s="17">
        <v>0</v>
      </c>
      <c r="M24" s="17">
        <v>0</v>
      </c>
      <c r="N24" s="18">
        <f t="shared" ref="N24" si="15">L24-M24</f>
        <v>0</v>
      </c>
      <c r="O24" s="17">
        <f t="shared" si="12"/>
        <v>53000</v>
      </c>
      <c r="P24" s="17">
        <f t="shared" si="12"/>
        <v>53526.832602577706</v>
      </c>
      <c r="Q24" s="19">
        <f t="shared" si="13"/>
        <v>-526.83260257770598</v>
      </c>
      <c r="R24" s="13"/>
    </row>
    <row r="25" spans="2:18" ht="16.5" thickBot="1" x14ac:dyDescent="0.3">
      <c r="B25" s="20"/>
      <c r="C25" s="21"/>
      <c r="D25" s="22">
        <f>SUM(D22:D24)</f>
        <v>285652.63371551898</v>
      </c>
      <c r="E25" s="22">
        <f>SUM(E22:E24)</f>
        <v>272852.5499999997</v>
      </c>
      <c r="F25" s="23">
        <f>SUM(F22:F24)</f>
        <v>12800.0837155193</v>
      </c>
      <c r="G25" s="96"/>
      <c r="H25" s="22">
        <f>SUM(H22:H24)</f>
        <v>0</v>
      </c>
      <c r="I25" s="22">
        <f>SUM(I22:I24)</f>
        <v>0</v>
      </c>
      <c r="J25" s="23">
        <f>SUM(J22:J24)</f>
        <v>0</v>
      </c>
      <c r="K25" s="96"/>
      <c r="L25" s="22">
        <f t="shared" ref="L25:Q25" si="16">SUM(L22:L24)</f>
        <v>0</v>
      </c>
      <c r="M25" s="22">
        <f t="shared" si="16"/>
        <v>0</v>
      </c>
      <c r="N25" s="23">
        <f t="shared" si="16"/>
        <v>0</v>
      </c>
      <c r="O25" s="22">
        <f t="shared" si="16"/>
        <v>285652.63371551898</v>
      </c>
      <c r="P25" s="22">
        <f t="shared" si="16"/>
        <v>272852.5499999997</v>
      </c>
      <c r="Q25" s="23">
        <f t="shared" si="16"/>
        <v>12800.0837155193</v>
      </c>
      <c r="R25" s="24">
        <f>P25/O25</f>
        <v>0.95519003781261524</v>
      </c>
    </row>
    <row r="26" spans="2:18" s="30" customFormat="1" ht="15.75" x14ac:dyDescent="0.25">
      <c r="B26" s="25"/>
      <c r="C26" s="26"/>
      <c r="D26" s="27"/>
      <c r="E26" s="27"/>
      <c r="F26" s="28"/>
      <c r="G26" s="27"/>
      <c r="H26" s="27"/>
      <c r="I26" s="27"/>
      <c r="J26" s="28"/>
      <c r="K26" s="27"/>
      <c r="L26" s="27"/>
      <c r="M26" s="27"/>
      <c r="N26" s="28"/>
      <c r="O26" s="27"/>
      <c r="P26" s="27"/>
      <c r="Q26" s="28"/>
      <c r="R26" s="29"/>
    </row>
    <row r="27" spans="2:18" ht="35.25" customHeight="1" x14ac:dyDescent="0.25">
      <c r="B27" s="34" t="s">
        <v>42</v>
      </c>
      <c r="C27" s="110" t="s">
        <v>43</v>
      </c>
      <c r="D27" s="111"/>
      <c r="E27" s="111"/>
      <c r="F27" s="111"/>
      <c r="G27" s="111"/>
      <c r="H27" s="111"/>
      <c r="I27" s="111"/>
      <c r="J27" s="111"/>
      <c r="K27" s="111"/>
      <c r="L27" s="111"/>
      <c r="M27" s="111"/>
      <c r="N27" s="111"/>
      <c r="O27" s="111"/>
      <c r="P27" s="111"/>
      <c r="Q27" s="112"/>
      <c r="R27" s="13"/>
    </row>
    <row r="28" spans="2:18" ht="15.75" customHeight="1" x14ac:dyDescent="0.25">
      <c r="B28" s="14" t="s">
        <v>44</v>
      </c>
      <c r="C28" s="113" t="s">
        <v>45</v>
      </c>
      <c r="D28" s="114"/>
      <c r="E28" s="114"/>
      <c r="F28" s="114"/>
      <c r="G28" s="114"/>
      <c r="H28" s="114"/>
      <c r="I28" s="114"/>
      <c r="J28" s="114"/>
      <c r="K28" s="114"/>
      <c r="L28" s="114"/>
      <c r="M28" s="114"/>
      <c r="N28" s="114"/>
      <c r="O28" s="114"/>
      <c r="P28" s="114"/>
      <c r="Q28" s="115"/>
      <c r="R28" s="13"/>
    </row>
    <row r="29" spans="2:18" ht="63" x14ac:dyDescent="0.25">
      <c r="B29" s="15" t="s">
        <v>46</v>
      </c>
      <c r="C29" s="16" t="s">
        <v>47</v>
      </c>
      <c r="D29" s="17">
        <v>0</v>
      </c>
      <c r="E29" s="17">
        <v>0</v>
      </c>
      <c r="F29" s="18">
        <f>D29-E29</f>
        <v>0</v>
      </c>
      <c r="G29" s="94"/>
      <c r="H29" s="17">
        <v>50000</v>
      </c>
      <c r="I29" s="17">
        <v>46071.469999999987</v>
      </c>
      <c r="J29" s="18">
        <f t="shared" ref="J29:J36" si="17">H29-I29</f>
        <v>3928.5300000000134</v>
      </c>
      <c r="K29" s="94"/>
      <c r="L29" s="17">
        <v>0</v>
      </c>
      <c r="M29" s="17">
        <v>0</v>
      </c>
      <c r="N29" s="18">
        <f>L29-M29</f>
        <v>0</v>
      </c>
      <c r="O29" s="17">
        <f t="shared" ref="O29:P36" si="18">D29+H29+L29</f>
        <v>50000</v>
      </c>
      <c r="P29" s="17">
        <f t="shared" si="18"/>
        <v>46071.469999999987</v>
      </c>
      <c r="Q29" s="19">
        <f t="shared" ref="Q29:Q36" si="19">O29-P29</f>
        <v>3928.5300000000134</v>
      </c>
      <c r="R29" s="13"/>
    </row>
    <row r="30" spans="2:18" ht="45" customHeight="1" x14ac:dyDescent="0.25">
      <c r="B30" s="15" t="s">
        <v>48</v>
      </c>
      <c r="C30" s="16" t="s">
        <v>49</v>
      </c>
      <c r="D30" s="17">
        <v>0</v>
      </c>
      <c r="E30" s="17">
        <v>0</v>
      </c>
      <c r="F30" s="18">
        <f t="shared" ref="F30:F35" si="20">D30-E30</f>
        <v>0</v>
      </c>
      <c r="G30" s="95"/>
      <c r="H30" s="17">
        <v>48000</v>
      </c>
      <c r="I30" s="17">
        <v>19682.02</v>
      </c>
      <c r="J30" s="18">
        <f t="shared" si="17"/>
        <v>28317.98</v>
      </c>
      <c r="K30" s="95"/>
      <c r="L30" s="17">
        <v>0</v>
      </c>
      <c r="M30" s="17">
        <v>0</v>
      </c>
      <c r="N30" s="18">
        <f t="shared" ref="N30:N35" si="21">L30-M30</f>
        <v>0</v>
      </c>
      <c r="O30" s="17">
        <f t="shared" si="18"/>
        <v>48000</v>
      </c>
      <c r="P30" s="17">
        <f t="shared" si="18"/>
        <v>19682.02</v>
      </c>
      <c r="Q30" s="19">
        <f t="shared" si="19"/>
        <v>28317.98</v>
      </c>
      <c r="R30" s="13"/>
    </row>
    <row r="31" spans="2:18" ht="31.5" x14ac:dyDescent="0.25">
      <c r="B31" s="15" t="s">
        <v>50</v>
      </c>
      <c r="C31" s="16" t="s">
        <v>51</v>
      </c>
      <c r="D31" s="17">
        <v>0</v>
      </c>
      <c r="E31" s="17">
        <v>0</v>
      </c>
      <c r="F31" s="18">
        <f t="shared" si="20"/>
        <v>0</v>
      </c>
      <c r="G31" s="95"/>
      <c r="H31" s="17">
        <v>43000</v>
      </c>
      <c r="I31" s="17">
        <v>36439.08</v>
      </c>
      <c r="J31" s="18">
        <f t="shared" si="17"/>
        <v>6560.9199999999983</v>
      </c>
      <c r="K31" s="95"/>
      <c r="L31" s="17">
        <v>0</v>
      </c>
      <c r="M31" s="17">
        <v>0</v>
      </c>
      <c r="N31" s="18">
        <f t="shared" si="21"/>
        <v>0</v>
      </c>
      <c r="O31" s="17">
        <f t="shared" si="18"/>
        <v>43000</v>
      </c>
      <c r="P31" s="17">
        <f t="shared" si="18"/>
        <v>36439.08</v>
      </c>
      <c r="Q31" s="19">
        <f t="shared" si="19"/>
        <v>6560.9199999999983</v>
      </c>
      <c r="R31" s="13"/>
    </row>
    <row r="32" spans="2:18" ht="31.5" x14ac:dyDescent="0.25">
      <c r="B32" s="15" t="s">
        <v>52</v>
      </c>
      <c r="C32" s="16" t="s">
        <v>53</v>
      </c>
      <c r="D32" s="17">
        <v>0</v>
      </c>
      <c r="E32" s="17">
        <v>0</v>
      </c>
      <c r="F32" s="18">
        <f t="shared" si="20"/>
        <v>0</v>
      </c>
      <c r="G32" s="95"/>
      <c r="H32" s="17">
        <v>45160.898799999901</v>
      </c>
      <c r="I32" s="17">
        <v>5977.8500000000031</v>
      </c>
      <c r="J32" s="18">
        <f t="shared" si="17"/>
        <v>39183.048799999895</v>
      </c>
      <c r="K32" s="95"/>
      <c r="L32" s="17">
        <v>0</v>
      </c>
      <c r="M32" s="17">
        <v>0</v>
      </c>
      <c r="N32" s="18">
        <f t="shared" si="21"/>
        <v>0</v>
      </c>
      <c r="O32" s="17">
        <f t="shared" si="18"/>
        <v>45160.898799999901</v>
      </c>
      <c r="P32" s="17">
        <f t="shared" si="18"/>
        <v>5977.8500000000031</v>
      </c>
      <c r="Q32" s="19">
        <f t="shared" si="19"/>
        <v>39183.048799999895</v>
      </c>
      <c r="R32" s="13"/>
    </row>
    <row r="33" spans="2:18" ht="31.5" x14ac:dyDescent="0.25">
      <c r="B33" s="15" t="s">
        <v>54</v>
      </c>
      <c r="C33" s="16" t="s">
        <v>55</v>
      </c>
      <c r="D33" s="17">
        <v>0</v>
      </c>
      <c r="E33" s="17">
        <v>0</v>
      </c>
      <c r="F33" s="18">
        <f t="shared" si="20"/>
        <v>0</v>
      </c>
      <c r="G33" s="95"/>
      <c r="H33" s="17">
        <v>20000</v>
      </c>
      <c r="I33" s="17">
        <v>3992.6800000000003</v>
      </c>
      <c r="J33" s="18">
        <f t="shared" si="17"/>
        <v>16007.32</v>
      </c>
      <c r="K33" s="95"/>
      <c r="L33" s="17">
        <v>0</v>
      </c>
      <c r="M33" s="17">
        <v>0</v>
      </c>
      <c r="N33" s="18">
        <f t="shared" si="21"/>
        <v>0</v>
      </c>
      <c r="O33" s="17">
        <f t="shared" si="18"/>
        <v>20000</v>
      </c>
      <c r="P33" s="17">
        <f t="shared" si="18"/>
        <v>3992.6800000000003</v>
      </c>
      <c r="Q33" s="19">
        <f t="shared" si="19"/>
        <v>16007.32</v>
      </c>
      <c r="R33" s="13"/>
    </row>
    <row r="34" spans="2:18" ht="63" x14ac:dyDescent="0.25">
      <c r="B34" s="15" t="s">
        <v>56</v>
      </c>
      <c r="C34" s="16" t="s">
        <v>57</v>
      </c>
      <c r="D34" s="17">
        <v>0</v>
      </c>
      <c r="E34" s="17">
        <v>0</v>
      </c>
      <c r="F34" s="18">
        <f t="shared" si="20"/>
        <v>0</v>
      </c>
      <c r="G34" s="95"/>
      <c r="H34" s="17">
        <v>26000</v>
      </c>
      <c r="I34" s="17">
        <v>22467.16</v>
      </c>
      <c r="J34" s="18">
        <f t="shared" si="17"/>
        <v>3532.84</v>
      </c>
      <c r="K34" s="95"/>
      <c r="L34" s="17">
        <v>0</v>
      </c>
      <c r="M34" s="17">
        <v>0</v>
      </c>
      <c r="N34" s="18">
        <f t="shared" si="21"/>
        <v>0</v>
      </c>
      <c r="O34" s="17">
        <f t="shared" si="18"/>
        <v>26000</v>
      </c>
      <c r="P34" s="17">
        <f t="shared" si="18"/>
        <v>22467.16</v>
      </c>
      <c r="Q34" s="19">
        <f t="shared" si="19"/>
        <v>3532.84</v>
      </c>
      <c r="R34" s="13"/>
    </row>
    <row r="35" spans="2:18" ht="47.25" x14ac:dyDescent="0.25">
      <c r="B35" s="15" t="s">
        <v>58</v>
      </c>
      <c r="C35" s="16" t="s">
        <v>59</v>
      </c>
      <c r="D35" s="17">
        <v>0</v>
      </c>
      <c r="E35" s="17">
        <v>0</v>
      </c>
      <c r="F35" s="18">
        <f t="shared" si="20"/>
        <v>0</v>
      </c>
      <c r="G35" s="95"/>
      <c r="H35" s="17">
        <v>20000</v>
      </c>
      <c r="I35" s="17">
        <v>2000</v>
      </c>
      <c r="J35" s="18">
        <f t="shared" si="17"/>
        <v>18000</v>
      </c>
      <c r="K35" s="95"/>
      <c r="L35" s="17">
        <v>0</v>
      </c>
      <c r="M35" s="17">
        <v>0</v>
      </c>
      <c r="N35" s="18">
        <f t="shared" si="21"/>
        <v>0</v>
      </c>
      <c r="O35" s="17">
        <f t="shared" si="18"/>
        <v>20000</v>
      </c>
      <c r="P35" s="17">
        <f t="shared" si="18"/>
        <v>2000</v>
      </c>
      <c r="Q35" s="19">
        <f t="shared" si="19"/>
        <v>18000</v>
      </c>
      <c r="R35" s="13"/>
    </row>
    <row r="36" spans="2:18" ht="32.25" thickBot="1" x14ac:dyDescent="0.3">
      <c r="B36" s="15" t="s">
        <v>60</v>
      </c>
      <c r="C36" s="16" t="s">
        <v>61</v>
      </c>
      <c r="D36" s="17">
        <v>0</v>
      </c>
      <c r="E36" s="17">
        <v>0</v>
      </c>
      <c r="F36" s="18">
        <f>D36-E36</f>
        <v>0</v>
      </c>
      <c r="G36" s="95"/>
      <c r="H36" s="17">
        <v>38000</v>
      </c>
      <c r="I36" s="17">
        <v>4630.12</v>
      </c>
      <c r="J36" s="18">
        <f t="shared" si="17"/>
        <v>33369.879999999997</v>
      </c>
      <c r="K36" s="95"/>
      <c r="L36" s="17">
        <v>0</v>
      </c>
      <c r="M36" s="17">
        <v>0</v>
      </c>
      <c r="N36" s="18">
        <f>L36-M36</f>
        <v>0</v>
      </c>
      <c r="O36" s="17">
        <f t="shared" si="18"/>
        <v>38000</v>
      </c>
      <c r="P36" s="17">
        <f t="shared" si="18"/>
        <v>4630.12</v>
      </c>
      <c r="Q36" s="19">
        <f t="shared" si="19"/>
        <v>33369.879999999997</v>
      </c>
      <c r="R36" s="13"/>
    </row>
    <row r="37" spans="2:18" ht="16.5" thickBot="1" x14ac:dyDescent="0.3">
      <c r="B37" s="20"/>
      <c r="C37" s="21"/>
      <c r="D37" s="22">
        <f>SUM(D29:D36)</f>
        <v>0</v>
      </c>
      <c r="E37" s="22">
        <f>SUM(E29:E36)</f>
        <v>0</v>
      </c>
      <c r="F37" s="23">
        <f>SUM(F29:F36)</f>
        <v>0</v>
      </c>
      <c r="G37" s="96"/>
      <c r="H37" s="22">
        <f>SUM(H29:H36)</f>
        <v>290160.89879999991</v>
      </c>
      <c r="I37" s="22">
        <f>SUM(I29:I36)</f>
        <v>141260.38</v>
      </c>
      <c r="J37" s="23">
        <f>SUM(J29:J36)</f>
        <v>148900.5187999999</v>
      </c>
      <c r="K37" s="96"/>
      <c r="L37" s="22">
        <f t="shared" ref="L37:Q37" si="22">SUM(L29:L36)</f>
        <v>0</v>
      </c>
      <c r="M37" s="22">
        <f t="shared" si="22"/>
        <v>0</v>
      </c>
      <c r="N37" s="23">
        <f t="shared" si="22"/>
        <v>0</v>
      </c>
      <c r="O37" s="22">
        <f t="shared" si="22"/>
        <v>290160.89879999991</v>
      </c>
      <c r="P37" s="22">
        <f t="shared" si="22"/>
        <v>141260.38</v>
      </c>
      <c r="Q37" s="23">
        <f t="shared" si="22"/>
        <v>148900.5187999999</v>
      </c>
      <c r="R37" s="24">
        <f>P37/O37</f>
        <v>0.48683465134069281</v>
      </c>
    </row>
    <row r="38" spans="2:18" ht="15.75" x14ac:dyDescent="0.25">
      <c r="B38" s="35"/>
      <c r="C38" s="36"/>
      <c r="D38" s="37"/>
      <c r="E38" s="37"/>
      <c r="F38" s="38"/>
      <c r="G38" s="37"/>
      <c r="H38" s="37"/>
      <c r="I38" s="37"/>
      <c r="J38" s="38"/>
      <c r="K38" s="37"/>
      <c r="L38" s="37"/>
      <c r="M38" s="37"/>
      <c r="N38" s="38"/>
      <c r="O38" s="37"/>
      <c r="P38" s="37"/>
      <c r="Q38" s="39"/>
      <c r="R38" s="13"/>
    </row>
    <row r="39" spans="2:18" ht="15.75" customHeight="1" x14ac:dyDescent="0.25">
      <c r="B39" s="14" t="s">
        <v>62</v>
      </c>
      <c r="C39" s="91" t="s">
        <v>63</v>
      </c>
      <c r="D39" s="92"/>
      <c r="E39" s="92"/>
      <c r="F39" s="92"/>
      <c r="G39" s="92"/>
      <c r="H39" s="92"/>
      <c r="I39" s="92"/>
      <c r="J39" s="92"/>
      <c r="K39" s="92"/>
      <c r="L39" s="92"/>
      <c r="M39" s="92"/>
      <c r="N39" s="92"/>
      <c r="O39" s="92"/>
      <c r="P39" s="92"/>
      <c r="Q39" s="93"/>
      <c r="R39" s="13"/>
    </row>
    <row r="40" spans="2:18" ht="47.25" x14ac:dyDescent="0.25">
      <c r="B40" s="15" t="s">
        <v>64</v>
      </c>
      <c r="C40" s="16" t="s">
        <v>65</v>
      </c>
      <c r="D40" s="17">
        <v>50000</v>
      </c>
      <c r="E40" s="17">
        <f>25676+8533+4653</f>
        <v>38862</v>
      </c>
      <c r="F40" s="18">
        <f>D40-E40</f>
        <v>11138</v>
      </c>
      <c r="G40" s="94"/>
      <c r="H40" s="17">
        <v>0</v>
      </c>
      <c r="I40" s="17">
        <v>0</v>
      </c>
      <c r="J40" s="18">
        <f t="shared" ref="J40:J41" si="23">H40-I40</f>
        <v>0</v>
      </c>
      <c r="K40" s="94"/>
      <c r="L40" s="17">
        <v>0</v>
      </c>
      <c r="M40" s="17">
        <v>0</v>
      </c>
      <c r="N40" s="18">
        <f>L40-M40</f>
        <v>0</v>
      </c>
      <c r="O40" s="17">
        <f>D40+H40+L40</f>
        <v>50000</v>
      </c>
      <c r="P40" s="17">
        <f>E40+I40+M40</f>
        <v>38862</v>
      </c>
      <c r="Q40" s="19">
        <f t="shared" ref="Q40:Q41" si="24">O40-P40</f>
        <v>11138</v>
      </c>
      <c r="R40" s="13"/>
    </row>
    <row r="41" spans="2:18" ht="32.25" thickBot="1" x14ac:dyDescent="0.3">
      <c r="B41" s="15" t="s">
        <v>66</v>
      </c>
      <c r="C41" s="16" t="s">
        <v>67</v>
      </c>
      <c r="D41" s="17">
        <v>30000</v>
      </c>
      <c r="E41" s="17">
        <f>3200+987+7326+8630+825+987+5250</f>
        <v>27205</v>
      </c>
      <c r="F41" s="18">
        <f t="shared" ref="F41" si="25">D41-E41</f>
        <v>2795</v>
      </c>
      <c r="G41" s="95"/>
      <c r="H41" s="17">
        <v>0</v>
      </c>
      <c r="I41" s="17">
        <v>0</v>
      </c>
      <c r="J41" s="18">
        <f t="shared" si="23"/>
        <v>0</v>
      </c>
      <c r="K41" s="95"/>
      <c r="L41" s="17">
        <v>0</v>
      </c>
      <c r="M41" s="17">
        <v>0</v>
      </c>
      <c r="N41" s="18">
        <f t="shared" ref="N41" si="26">L41-M41</f>
        <v>0</v>
      </c>
      <c r="O41" s="17">
        <f>D41+H41+L41</f>
        <v>30000</v>
      </c>
      <c r="P41" s="17">
        <f>E41+I41+M41</f>
        <v>27205</v>
      </c>
      <c r="Q41" s="19">
        <f t="shared" si="24"/>
        <v>2795</v>
      </c>
      <c r="R41" s="13"/>
    </row>
    <row r="42" spans="2:18" ht="16.5" thickBot="1" x14ac:dyDescent="0.3">
      <c r="B42" s="20"/>
      <c r="C42" s="21"/>
      <c r="D42" s="22">
        <f>SUM(D40:D41)</f>
        <v>80000</v>
      </c>
      <c r="E42" s="22">
        <f>SUM(E40:E41)</f>
        <v>66067</v>
      </c>
      <c r="F42" s="23">
        <f>SUM(F40:F41)</f>
        <v>13933</v>
      </c>
      <c r="G42" s="96"/>
      <c r="H42" s="22">
        <f>SUM(H40:H41)</f>
        <v>0</v>
      </c>
      <c r="I42" s="22">
        <f>SUM(I40:I41)</f>
        <v>0</v>
      </c>
      <c r="J42" s="23">
        <f>SUM(J40:J41)</f>
        <v>0</v>
      </c>
      <c r="K42" s="96"/>
      <c r="L42" s="22">
        <f t="shared" ref="L42:Q42" si="27">SUM(L40:L41)</f>
        <v>0</v>
      </c>
      <c r="M42" s="22">
        <f t="shared" si="27"/>
        <v>0</v>
      </c>
      <c r="N42" s="23">
        <f t="shared" si="27"/>
        <v>0</v>
      </c>
      <c r="O42" s="22">
        <f t="shared" si="27"/>
        <v>80000</v>
      </c>
      <c r="P42" s="22">
        <f t="shared" si="27"/>
        <v>66067</v>
      </c>
      <c r="Q42" s="23">
        <f t="shared" si="27"/>
        <v>13933</v>
      </c>
      <c r="R42" s="24">
        <f>P42/O42</f>
        <v>0.8258375</v>
      </c>
    </row>
    <row r="43" spans="2:18" s="78" customFormat="1" ht="15.75" x14ac:dyDescent="0.25">
      <c r="B43" s="79"/>
      <c r="C43" s="80"/>
      <c r="D43" s="81"/>
      <c r="E43" s="81"/>
      <c r="F43" s="82"/>
      <c r="G43" s="83"/>
      <c r="H43" s="81"/>
      <c r="I43" s="81"/>
      <c r="J43" s="82"/>
      <c r="K43" s="83"/>
      <c r="L43" s="81"/>
      <c r="M43" s="81"/>
      <c r="N43" s="82"/>
      <c r="O43" s="81"/>
      <c r="P43" s="81"/>
      <c r="Q43" s="82"/>
      <c r="R43" s="84"/>
    </row>
    <row r="44" spans="2:18" ht="18.75" x14ac:dyDescent="0.25">
      <c r="B44" s="20"/>
      <c r="C44" s="85" t="s">
        <v>76</v>
      </c>
      <c r="D44" s="86">
        <f>D42+D25+D12+D19+D37</f>
        <v>365652.63371551898</v>
      </c>
      <c r="E44" s="86">
        <f>E42+E25+E12+E19+E37</f>
        <v>338919.5499999997</v>
      </c>
      <c r="F44" s="86">
        <f>F42+F25+F12+F19+F37</f>
        <v>26733.0837155193</v>
      </c>
      <c r="G44" s="87"/>
      <c r="H44" s="86">
        <f>H42+H25+H12+H19+H37</f>
        <v>290160.89879999991</v>
      </c>
      <c r="I44" s="86">
        <f>I42+I25+I12+I19+I37</f>
        <v>141260.38</v>
      </c>
      <c r="J44" s="86">
        <f>J42+J25+J12+J19+J37</f>
        <v>148900.5187999999</v>
      </c>
      <c r="K44" s="87"/>
      <c r="L44" s="86">
        <f t="shared" ref="L44:Q44" si="28">L42+L25+L12+L19+L37</f>
        <v>290160.89439252339</v>
      </c>
      <c r="M44" s="86">
        <f t="shared" si="28"/>
        <v>282660</v>
      </c>
      <c r="N44" s="86">
        <f t="shared" si="28"/>
        <v>7500.894392523398</v>
      </c>
      <c r="O44" s="86">
        <f t="shared" si="28"/>
        <v>945974.42690804228</v>
      </c>
      <c r="P44" s="86">
        <f t="shared" si="28"/>
        <v>686853.9299999997</v>
      </c>
      <c r="Q44" s="86">
        <f t="shared" si="28"/>
        <v>259120.49690804261</v>
      </c>
      <c r="R44" s="88">
        <f>P44/O44</f>
        <v>0.72608086483374723</v>
      </c>
    </row>
    <row r="45" spans="2:18" s="30" customFormat="1" ht="15.75" x14ac:dyDescent="0.25">
      <c r="B45" s="25"/>
      <c r="C45" s="26"/>
      <c r="D45" s="27"/>
      <c r="E45" s="27"/>
      <c r="F45" s="28"/>
      <c r="G45" s="27"/>
      <c r="H45" s="27"/>
      <c r="I45" s="27"/>
      <c r="J45" s="28"/>
      <c r="K45" s="27"/>
      <c r="L45" s="27"/>
      <c r="M45" s="27"/>
      <c r="N45" s="28"/>
      <c r="O45" s="27"/>
      <c r="P45" s="27"/>
      <c r="Q45" s="28"/>
      <c r="R45" s="29"/>
    </row>
    <row r="46" spans="2:18" ht="29.25" customHeight="1" x14ac:dyDescent="0.25">
      <c r="B46" s="34" t="s">
        <v>68</v>
      </c>
      <c r="C46" s="40"/>
      <c r="D46" s="41">
        <v>122589.47</v>
      </c>
      <c r="E46" s="41">
        <f>5195.4+73528.38</f>
        <v>78723.78</v>
      </c>
      <c r="F46" s="42">
        <f>D46-E46</f>
        <v>43865.69</v>
      </c>
      <c r="G46" s="94"/>
      <c r="H46" s="41">
        <v>90600</v>
      </c>
      <c r="I46" s="43">
        <v>74214.800000000061</v>
      </c>
      <c r="J46" s="18">
        <f t="shared" ref="J46:J48" si="29">H46-I46</f>
        <v>16385.199999999939</v>
      </c>
      <c r="K46" s="94"/>
      <c r="L46" s="41">
        <v>90600</v>
      </c>
      <c r="M46" s="41">
        <v>81931</v>
      </c>
      <c r="N46" s="42">
        <f>L46-M46</f>
        <v>8669</v>
      </c>
      <c r="O46" s="41">
        <f t="shared" ref="O46:P48" si="30">D46+H46+L46</f>
        <v>303789.46999999997</v>
      </c>
      <c r="P46" s="41">
        <f t="shared" si="30"/>
        <v>234869.58000000007</v>
      </c>
      <c r="Q46" s="44">
        <f t="shared" ref="Q46:Q47" si="31">O46-P46</f>
        <v>68919.889999999898</v>
      </c>
      <c r="R46" s="13"/>
    </row>
    <row r="47" spans="2:18" ht="37.5" customHeight="1" x14ac:dyDescent="0.25">
      <c r="B47" s="34" t="s">
        <v>69</v>
      </c>
      <c r="C47" s="40"/>
      <c r="D47" s="41">
        <v>22000</v>
      </c>
      <c r="E47" s="45">
        <v>11000</v>
      </c>
      <c r="F47" s="42">
        <f t="shared" ref="F47:F48" si="32">D47-E47</f>
        <v>11000</v>
      </c>
      <c r="G47" s="95"/>
      <c r="H47" s="41">
        <v>19000</v>
      </c>
      <c r="I47" s="43">
        <v>15527.979999999998</v>
      </c>
      <c r="J47" s="18">
        <f t="shared" si="29"/>
        <v>3472.0200000000023</v>
      </c>
      <c r="K47" s="95"/>
      <c r="L47" s="41">
        <v>19000</v>
      </c>
      <c r="M47" s="41">
        <v>10302</v>
      </c>
      <c r="N47" s="42">
        <f t="shared" ref="N47:N48" si="33">L47-M47</f>
        <v>8698</v>
      </c>
      <c r="O47" s="41">
        <f t="shared" si="30"/>
        <v>60000</v>
      </c>
      <c r="P47" s="41">
        <f t="shared" si="30"/>
        <v>36829.979999999996</v>
      </c>
      <c r="Q47" s="44">
        <f t="shared" si="31"/>
        <v>23170.020000000004</v>
      </c>
      <c r="R47" s="13"/>
    </row>
    <row r="48" spans="2:18" ht="45" customHeight="1" thickBot="1" x14ac:dyDescent="0.3">
      <c r="B48" s="46" t="s">
        <v>70</v>
      </c>
      <c r="C48" s="40"/>
      <c r="D48" s="41">
        <v>35881.262900000002</v>
      </c>
      <c r="E48" s="41">
        <v>25781.8</v>
      </c>
      <c r="F48" s="42">
        <f t="shared" si="32"/>
        <v>10099.462900000002</v>
      </c>
      <c r="G48" s="95"/>
      <c r="H48" s="41">
        <v>28112.000000000004</v>
      </c>
      <c r="I48" s="41">
        <v>7023</v>
      </c>
      <c r="J48" s="18">
        <f t="shared" si="29"/>
        <v>21089.000000000004</v>
      </c>
      <c r="K48" s="95"/>
      <c r="L48" s="41">
        <v>28112.000000000004</v>
      </c>
      <c r="M48" s="41">
        <v>20998</v>
      </c>
      <c r="N48" s="42">
        <f t="shared" si="33"/>
        <v>7114.0000000000036</v>
      </c>
      <c r="O48" s="41">
        <f t="shared" si="30"/>
        <v>92105.262900000002</v>
      </c>
      <c r="P48" s="41">
        <f t="shared" si="30"/>
        <v>53802.8</v>
      </c>
      <c r="Q48" s="44">
        <f>O48-P48</f>
        <v>38302.462899999999</v>
      </c>
      <c r="R48" s="13"/>
    </row>
    <row r="49" spans="2:18" ht="16.5" thickBot="1" x14ac:dyDescent="0.3">
      <c r="B49" s="47"/>
      <c r="C49" s="48" t="s">
        <v>71</v>
      </c>
      <c r="D49" s="49">
        <f>SUM(D46:D48)</f>
        <v>180470.7329</v>
      </c>
      <c r="E49" s="49">
        <f>SUM(E46:E48)</f>
        <v>115505.58</v>
      </c>
      <c r="F49" s="50">
        <f>SUM(F46:F48)</f>
        <v>64965.152900000001</v>
      </c>
      <c r="G49" s="97"/>
      <c r="H49" s="49">
        <f>SUM(H46:H48)</f>
        <v>137712</v>
      </c>
      <c r="I49" s="49">
        <f>SUM(I46:I48)</f>
        <v>96765.780000000057</v>
      </c>
      <c r="J49" s="50">
        <f>SUM(J46:J48)</f>
        <v>40946.219999999943</v>
      </c>
      <c r="K49" s="97"/>
      <c r="L49" s="49">
        <f t="shared" ref="L49:Q49" si="34">SUM(L46:L48)</f>
        <v>137712</v>
      </c>
      <c r="M49" s="49">
        <f t="shared" si="34"/>
        <v>113231</v>
      </c>
      <c r="N49" s="50">
        <f>SUM(N46:N48)</f>
        <v>24481.000000000004</v>
      </c>
      <c r="O49" s="49">
        <f t="shared" si="34"/>
        <v>455894.73289999994</v>
      </c>
      <c r="P49" s="49">
        <f t="shared" si="34"/>
        <v>325502.36000000004</v>
      </c>
      <c r="Q49" s="50">
        <f t="shared" si="34"/>
        <v>130392.3728999999</v>
      </c>
      <c r="R49" s="24">
        <f>P49/O49</f>
        <v>0.71398578774850352</v>
      </c>
    </row>
    <row r="50" spans="2:18" ht="15.75" x14ac:dyDescent="0.25">
      <c r="B50" s="35"/>
      <c r="C50" s="36"/>
      <c r="D50" s="37"/>
      <c r="E50" s="37"/>
      <c r="F50" s="38"/>
      <c r="G50" s="37"/>
      <c r="H50" s="37"/>
      <c r="I50" s="37"/>
      <c r="J50" s="38"/>
      <c r="K50" s="37"/>
      <c r="L50" s="37"/>
      <c r="M50" s="37"/>
      <c r="N50" s="38"/>
      <c r="O50" s="37"/>
      <c r="P50" s="37"/>
      <c r="Q50" s="39"/>
      <c r="R50" s="13"/>
    </row>
    <row r="51" spans="2:18" ht="16.5" thickBot="1" x14ac:dyDescent="0.3">
      <c r="B51" s="35"/>
      <c r="C51" s="36"/>
      <c r="D51" s="37"/>
      <c r="E51" s="37"/>
      <c r="F51" s="38"/>
      <c r="G51" s="37"/>
      <c r="H51" s="37"/>
      <c r="I51" s="37"/>
      <c r="J51" s="38"/>
      <c r="K51" s="37"/>
      <c r="L51" s="37"/>
      <c r="M51" s="37"/>
      <c r="N51" s="38"/>
      <c r="O51" s="37"/>
      <c r="P51" s="37"/>
      <c r="Q51" s="39"/>
      <c r="R51" s="13"/>
    </row>
    <row r="52" spans="2:18" ht="16.5" thickBot="1" x14ac:dyDescent="0.3">
      <c r="B52" s="35"/>
      <c r="C52" s="98" t="s">
        <v>5</v>
      </c>
      <c r="D52" s="99"/>
      <c r="E52" s="99"/>
      <c r="F52" s="100"/>
      <c r="G52" s="51"/>
      <c r="H52" s="98" t="s">
        <v>5</v>
      </c>
      <c r="I52" s="99"/>
      <c r="J52" s="100"/>
      <c r="K52" s="51"/>
      <c r="L52" s="98" t="s">
        <v>5</v>
      </c>
      <c r="M52" s="99"/>
      <c r="N52" s="100"/>
      <c r="O52" s="98" t="s">
        <v>5</v>
      </c>
      <c r="P52" s="99"/>
      <c r="Q52" s="100"/>
      <c r="R52" s="13"/>
    </row>
    <row r="53" spans="2:18" ht="30.75" customHeight="1" x14ac:dyDescent="0.25">
      <c r="B53" s="35"/>
      <c r="C53" s="52"/>
      <c r="D53" s="53" t="str">
        <f>D5</f>
        <v>BUDGET 2020-2021</v>
      </c>
      <c r="E53" s="53" t="str">
        <f>E5</f>
        <v>DEPENSES</v>
      </c>
      <c r="F53" s="54" t="s">
        <v>8</v>
      </c>
      <c r="G53" s="89"/>
      <c r="H53" s="53" t="str">
        <f>H5</f>
        <v>BUDGET 2020-2021</v>
      </c>
      <c r="I53" s="53" t="str">
        <f>I5</f>
        <v>DEPENSES</v>
      </c>
      <c r="J53" s="54" t="s">
        <v>8</v>
      </c>
      <c r="K53" s="89"/>
      <c r="L53" s="53" t="str">
        <f>L5</f>
        <v>BUDGET 2020-2021</v>
      </c>
      <c r="M53" s="53" t="str">
        <f>M5</f>
        <v>DEPENSES</v>
      </c>
      <c r="N53" s="54" t="s">
        <v>8</v>
      </c>
      <c r="O53" s="53" t="str">
        <f>O5</f>
        <v>BUDGET TOTAL</v>
      </c>
      <c r="P53" s="53" t="str">
        <f>P5</f>
        <v>DEPENSES TOTAL</v>
      </c>
      <c r="Q53" s="55" t="str">
        <f>Q5</f>
        <v>BALANCE TOTAL</v>
      </c>
      <c r="R53" s="13"/>
    </row>
    <row r="54" spans="2:18" ht="15.75" x14ac:dyDescent="0.25">
      <c r="B54" s="56"/>
      <c r="C54" s="57" t="s">
        <v>72</v>
      </c>
      <c r="D54" s="58">
        <f>SUM(D12,D19,D25,D37,D42,D46,D47,D48)</f>
        <v>546123.36661551893</v>
      </c>
      <c r="E54" s="59">
        <f t="shared" ref="E54:F54" si="35">SUM(E12,E19,E25,E37,E42,E46,E47,E48)</f>
        <v>454425.12999999971</v>
      </c>
      <c r="F54" s="60">
        <f t="shared" si="35"/>
        <v>91698.236615519301</v>
      </c>
      <c r="G54" s="89"/>
      <c r="H54" s="58">
        <f>SUM(H12,H19,H25,H37,H42,H46,H47,H48)</f>
        <v>427872.89879999991</v>
      </c>
      <c r="I54" s="59">
        <f>SUM(I12,I19,I25,I37,I42,I46,I47,I48)</f>
        <v>238026.16000000006</v>
      </c>
      <c r="J54" s="60">
        <f t="shared" ref="J54" si="36">SUM(J12,J19,J25,J37,J42,J46,J47,J48)</f>
        <v>189846.73879999985</v>
      </c>
      <c r="K54" s="89"/>
      <c r="L54" s="58">
        <f>SUM(L12,L19,L25,L37,L42,L46,L47,L48)</f>
        <v>427872.89439252339</v>
      </c>
      <c r="M54" s="59">
        <f t="shared" ref="M54" si="37">SUM(M12,M19,M25,M37,M42,M46,M47,M48)</f>
        <v>395891</v>
      </c>
      <c r="N54" s="60">
        <f>SUM(N12,N19,N25,N37,N42,N46,N47,N48)</f>
        <v>31981.894392523402</v>
      </c>
      <c r="O54" s="58">
        <f>D54+H54+L54</f>
        <v>1401869.1598080422</v>
      </c>
      <c r="P54" s="59">
        <f>E54+I54+M54</f>
        <v>1088342.2899999998</v>
      </c>
      <c r="Q54" s="61">
        <f t="shared" ref="Q54" si="38">O54-P54</f>
        <v>313526.86980804242</v>
      </c>
      <c r="R54" s="13"/>
    </row>
    <row r="55" spans="2:18" ht="16.5" thickBot="1" x14ac:dyDescent="0.3">
      <c r="B55" s="62"/>
      <c r="C55" s="63" t="s">
        <v>73</v>
      </c>
      <c r="D55" s="64">
        <f>D54*0.07</f>
        <v>38228.63566308633</v>
      </c>
      <c r="E55" s="65">
        <f>E54*0.07</f>
        <v>31809.759099999985</v>
      </c>
      <c r="F55" s="66">
        <f>F54*0.07</f>
        <v>6418.8765630863518</v>
      </c>
      <c r="G55" s="89"/>
      <c r="H55" s="64">
        <f>H54*0.07</f>
        <v>29951.102915999996</v>
      </c>
      <c r="I55" s="65">
        <f>I54*0.07</f>
        <v>16661.831200000004</v>
      </c>
      <c r="J55" s="66">
        <f>J54*0.07</f>
        <v>13289.27171599999</v>
      </c>
      <c r="K55" s="89"/>
      <c r="L55" s="64">
        <f t="shared" ref="L55:N55" si="39">L54*0.07</f>
        <v>29951.102607476641</v>
      </c>
      <c r="M55" s="65">
        <f t="shared" si="39"/>
        <v>27712.370000000003</v>
      </c>
      <c r="N55" s="66">
        <f t="shared" si="39"/>
        <v>2238.7326074766383</v>
      </c>
      <c r="O55" s="58">
        <f>D55+H55+L55</f>
        <v>98130.841186562961</v>
      </c>
      <c r="P55" s="59">
        <f>E55+I55+M55</f>
        <v>76183.960299999992</v>
      </c>
      <c r="Q55" s="61">
        <f>O55-P55</f>
        <v>21946.880886562969</v>
      </c>
      <c r="R55" s="13"/>
    </row>
    <row r="56" spans="2:18" ht="16.5" thickBot="1" x14ac:dyDescent="0.3">
      <c r="B56" s="67"/>
      <c r="C56" s="68" t="s">
        <v>74</v>
      </c>
      <c r="D56" s="69">
        <f>SUM(D54:D55)</f>
        <v>584352.00227860524</v>
      </c>
      <c r="E56" s="70">
        <f>SUM(E54:E55)</f>
        <v>486234.88909999968</v>
      </c>
      <c r="F56" s="71">
        <f>SUM(F54:F55)</f>
        <v>98117.11317860565</v>
      </c>
      <c r="G56" s="90"/>
      <c r="H56" s="72">
        <f>SUM(H54:H55)</f>
        <v>457824.00171599991</v>
      </c>
      <c r="I56" s="70">
        <f>SUM(I54:I55)</f>
        <v>254687.99120000008</v>
      </c>
      <c r="J56" s="71">
        <f>SUM(J54:J55)</f>
        <v>203136.01051599983</v>
      </c>
      <c r="K56" s="90"/>
      <c r="L56" s="72">
        <f t="shared" ref="L56:Q56" si="40">SUM(L54:L55)</f>
        <v>457823.99700000003</v>
      </c>
      <c r="M56" s="70">
        <f t="shared" si="40"/>
        <v>423603.37</v>
      </c>
      <c r="N56" s="71">
        <f t="shared" si="40"/>
        <v>34220.627000000037</v>
      </c>
      <c r="O56" s="72">
        <f t="shared" si="40"/>
        <v>1500000.0009946052</v>
      </c>
      <c r="P56" s="73">
        <f>SUM(P54:P55)</f>
        <v>1164526.2502999997</v>
      </c>
      <c r="Q56" s="74">
        <f t="shared" si="40"/>
        <v>335473.75069460541</v>
      </c>
      <c r="R56" s="24">
        <f>P56/O56</f>
        <v>0.77635083301855812</v>
      </c>
    </row>
    <row r="58" spans="2:18" x14ac:dyDescent="0.25">
      <c r="B58" s="75"/>
      <c r="I58" s="76"/>
      <c r="J58" s="76"/>
    </row>
    <row r="59" spans="2:18" x14ac:dyDescent="0.25">
      <c r="B59" s="75"/>
      <c r="H59" s="77"/>
      <c r="I59" s="77"/>
      <c r="J59" s="77"/>
    </row>
    <row r="60" spans="2:18" x14ac:dyDescent="0.25">
      <c r="I60" s="76"/>
    </row>
  </sheetData>
  <mergeCells count="32">
    <mergeCell ref="B2:Q2"/>
    <mergeCell ref="R2:R4"/>
    <mergeCell ref="B3:Q3"/>
    <mergeCell ref="D4:F4"/>
    <mergeCell ref="H4:J4"/>
    <mergeCell ref="L4:N4"/>
    <mergeCell ref="O4:Q4"/>
    <mergeCell ref="G29:G37"/>
    <mergeCell ref="K29:K37"/>
    <mergeCell ref="C6:Q6"/>
    <mergeCell ref="C7:Q7"/>
    <mergeCell ref="G8:G13"/>
    <mergeCell ref="K8:K13"/>
    <mergeCell ref="C14:Q14"/>
    <mergeCell ref="G15:G20"/>
    <mergeCell ref="K15:K20"/>
    <mergeCell ref="C21:Q21"/>
    <mergeCell ref="G22:G25"/>
    <mergeCell ref="K22:K25"/>
    <mergeCell ref="C27:Q27"/>
    <mergeCell ref="C28:Q28"/>
    <mergeCell ref="G53:G56"/>
    <mergeCell ref="K53:K56"/>
    <mergeCell ref="C39:Q39"/>
    <mergeCell ref="G40:G42"/>
    <mergeCell ref="K40:K42"/>
    <mergeCell ref="G46:G49"/>
    <mergeCell ref="K46:K49"/>
    <mergeCell ref="C52:F52"/>
    <mergeCell ref="H52:J52"/>
    <mergeCell ref="L52:N52"/>
    <mergeCell ref="O52:Q52"/>
  </mergeCells>
  <dataValidations count="4">
    <dataValidation allowBlank="1" showInputMessage="1" showErrorMessage="1" prompt="Insert *text* description of Activity here" sqref="C8 C22:C23 C15:C18 C40" xr:uid="{00000000-0002-0000-0000-000000000000}"/>
    <dataValidation allowBlank="1" showInputMessage="1" showErrorMessage="1" prompt="Insert *text* description of Output here" sqref="C14 C21 C7 C28 C39" xr:uid="{00000000-0002-0000-0000-000001000000}"/>
    <dataValidation allowBlank="1" showInputMessage="1" showErrorMessage="1" prompt="Insert name of recipient agency here _x000a_" sqref="D5:F5 L5:Q5 H5:J5" xr:uid="{00000000-0002-0000-0000-000002000000}"/>
    <dataValidation allowBlank="1" showInputMessage="1" showErrorMessage="1" prompt="Insert *text* description of Outcome here" sqref="C27 C6" xr:uid="{00000000-0002-0000-0000-000003000000}"/>
  </dataValidations>
  <printOptions horizontalCentered="1"/>
  <pageMargins left="0.23622047244094491" right="0.23622047244094491" top="0.74803149606299213" bottom="0.74803149606299213" header="0.31496062992125984" footer="0.31496062992125984"/>
  <pageSetup scale="25" orientation="landscape" horizontalDpi="4294967293" r:id="rId1"/>
  <headerFooter>
    <oddFooter>&amp;LProject ID: CS.1069&amp;R&amp;G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11</WorkflowInstanceID_SC>
    <VersionID_SC xmlns="e81e2c38-9487-48a0-8f55-b8a98745bb66" xsi:nil="true"/>
    <Title_SC xmlns="e81e2c38-9487-48a0-8f55-b8a98745bb66" xsi:nil="true"/>
    <IsExportedTemplate_SC xmlns="e81e2c38-9487-48a0-8f55-b8a98745bb6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latedDocuments_CT" ma:contentTypeID="0x010100F123A77CFD71514892E9B10B3040D52E0069EA7C98E8FA3E4FB4845D3F7F167663" ma:contentTypeVersion="7" ma:contentTypeDescription="" ma:contentTypeScope="" ma:versionID="945123460155bbca69702f1d73d14890">
  <xsd:schema xmlns:xsd="http://www.w3.org/2001/XMLSchema" xmlns:xs="http://www.w3.org/2001/XMLSchema" xmlns:p="http://schemas.microsoft.com/office/2006/metadata/properties" xmlns:ns2="e81e2c38-9487-48a0-8f55-b8a98745bb66" targetNamespace="http://schemas.microsoft.com/office/2006/metadata/properties" ma:root="true" ma:fieldsID="3884ff608b0e492a84569a79cd1fac4b" ns2:_="">
    <xsd:import namespace="e81e2c38-9487-48a0-8f55-b8a98745bb66"/>
    <xsd:element name="properties">
      <xsd:complexType>
        <xsd:sequence>
          <xsd:element name="documentManagement">
            <xsd:complexType>
              <xsd:all>
                <xsd:element ref="ns2:Title_SC" minOccurs="0"/>
                <xsd:element ref="ns2:WorkflowInstanceID_SC" minOccurs="0"/>
                <xsd:element ref="ns2:Version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WorkflowInstanceID_SC" ma:index="9" nillable="true" ma:displayName="Workflow Instance ID" ma:description="The Workflow instance id it was uploaded in " ma:internalName="WorkflowInstanceID_SC">
      <xsd:simpleType>
        <xsd:restriction base="dms:Number"/>
      </xsd:simpleType>
    </xsd:element>
    <xsd:element name="VersionID_SC" ma:index="10" nillable="true" ma:displayName="Version ID" ma:description="$Resources:PRIMAResource,VersionID_SC_Desc;" ma:internalName="VersionID_SC">
      <xsd:simpleType>
        <xsd:restriction base="dms:Number"/>
      </xsd:simpleType>
    </xsd:element>
    <xsd:element name="IsExportedTemplate_SC" ma:index="1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b886aaa-2ace-43d1-8504-81239637f55f" ContentTypeId="0x010100F123A77CFD71514892E9B10B3040D52E" PreviousValue="false"/>
</file>

<file path=customXml/itemProps1.xml><?xml version="1.0" encoding="utf-8"?>
<ds:datastoreItem xmlns:ds="http://schemas.openxmlformats.org/officeDocument/2006/customXml" ds:itemID="{BB815117-97EA-4701-B397-AD8757CD0D9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81e2c38-9487-48a0-8f55-b8a98745bb66"/>
    <ds:schemaRef ds:uri="http://www.w3.org/XML/1998/namespace"/>
    <ds:schemaRef ds:uri="http://purl.org/dc/dcmitype/"/>
  </ds:schemaRefs>
</ds:datastoreItem>
</file>

<file path=customXml/itemProps2.xml><?xml version="1.0" encoding="utf-8"?>
<ds:datastoreItem xmlns:ds="http://schemas.openxmlformats.org/officeDocument/2006/customXml" ds:itemID="{14401C5E-B493-4070-971E-7344A7A28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33054-7C04-4B8D-8046-F0D6B3DC7ACB}">
  <ds:schemaRefs>
    <ds:schemaRef ds:uri="http://schemas.microsoft.com/sharepoint/v3/contenttype/forms"/>
  </ds:schemaRefs>
</ds:datastoreItem>
</file>

<file path=customXml/itemProps4.xml><?xml version="1.0" encoding="utf-8"?>
<ds:datastoreItem xmlns:ds="http://schemas.openxmlformats.org/officeDocument/2006/customXml" ds:itemID="{EF2B5F6C-65F4-42A3-9F16-61209816CB3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FF21.763A CS.1069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RAYPAN Lailanie</dc:creator>
  <cp:lastModifiedBy>Charlotte Songue</cp:lastModifiedBy>
  <dcterms:created xsi:type="dcterms:W3CDTF">2021-11-09T04:10:05Z</dcterms:created>
  <dcterms:modified xsi:type="dcterms:W3CDTF">2021-12-07T12:50:25Z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2021-11-09T04:10:05Z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21f383c1-176e-4c54-a970-a972f19369e0</vt:lpwstr>
  </property>
  <property fmtid="{D5CDD505-2E9C-101B-9397-08002B2CF9AE}" pid="8" name="MSIP_Label_2059aa38-f392-4105-be92-628035578272_ContentBits">
    <vt:lpwstr>0</vt:lpwstr>
  </property>
  <property fmtid="{D5CDD505-2E9C-101B-9397-08002B2CF9AE}" pid="9" name="ContentTypeId">
    <vt:lpwstr>0x010100F123A77CFD71514892E9B10B3040D52E0069EA7C98E8FA3E4FB4845D3F7F167663</vt:lpwstr>
  </property>
</Properties>
</file>