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ndella_faye_colley_one_un_org/Documents/Documents/PBF PRODOCS/PBF ProDOCs -  2017/Transistional Justice Project/"/>
    </mc:Choice>
  </mc:AlternateContent>
  <xr:revisionPtr revIDLastSave="0" documentId="8_{1F0547BC-0C0C-4AE4-ADF5-C10F9A309B7C}" xr6:coauthVersionLast="46" xr6:coauthVersionMax="46" xr10:uidLastSave="{00000000-0000-0000-0000-000000000000}"/>
  <bookViews>
    <workbookView xWindow="-90" yWindow="-90" windowWidth="19380" windowHeight="10380" xr2:uid="{9708F875-57B2-40DF-9B3A-CB4D5C9984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D93" i="1"/>
  <c r="C87" i="1"/>
  <c r="G83" i="1"/>
  <c r="F83" i="1"/>
  <c r="C83" i="1"/>
  <c r="C58" i="1"/>
  <c r="G57" i="1"/>
  <c r="G56" i="1"/>
  <c r="G55" i="1"/>
  <c r="G54" i="1"/>
  <c r="G53" i="1"/>
  <c r="G52" i="1"/>
  <c r="G51" i="1"/>
  <c r="F51" i="1"/>
  <c r="F58" i="1" s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C101" i="1"/>
  <c r="F89" i="1"/>
  <c r="F88" i="1"/>
  <c r="F81" i="1"/>
  <c r="D81" i="1"/>
  <c r="D83" i="1" s="1"/>
  <c r="C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C35" i="1"/>
  <c r="G34" i="1"/>
  <c r="G33" i="1"/>
  <c r="G32" i="1"/>
  <c r="G31" i="1"/>
  <c r="G30" i="1"/>
  <c r="G29" i="1"/>
  <c r="G28" i="1"/>
  <c r="G27" i="1"/>
  <c r="G26" i="1"/>
  <c r="F35" i="1"/>
  <c r="F24" i="1"/>
  <c r="C24" i="1"/>
  <c r="G22" i="1"/>
  <c r="G21" i="1"/>
  <c r="G20" i="1"/>
  <c r="C18" i="1"/>
  <c r="G17" i="1"/>
  <c r="G15" i="1"/>
  <c r="F18" i="1"/>
  <c r="F12" i="1"/>
  <c r="C12" i="1"/>
  <c r="G11" i="1"/>
  <c r="G10" i="1"/>
  <c r="F8" i="1"/>
  <c r="C8" i="1"/>
  <c r="G7" i="1"/>
  <c r="G6" i="1"/>
  <c r="G5" i="1"/>
  <c r="G58" i="1" l="1"/>
  <c r="F93" i="1"/>
  <c r="G81" i="1"/>
  <c r="G8" i="1"/>
  <c r="G12" i="1"/>
  <c r="F87" i="1"/>
  <c r="G18" i="1"/>
  <c r="G24" i="1"/>
  <c r="G35" i="1"/>
</calcChain>
</file>

<file path=xl/sharedStrings.xml><?xml version="1.0" encoding="utf-8"?>
<sst xmlns="http://schemas.openxmlformats.org/spreadsheetml/2006/main" count="112" uniqueCount="94">
  <si>
    <t>72400-Communication &amp; audio visual equipment</t>
  </si>
  <si>
    <t>74500-Miscellaneous</t>
  </si>
  <si>
    <t>75100-Facilities and administration</t>
  </si>
  <si>
    <t>TOTAL ACTIVITY 1</t>
  </si>
  <si>
    <t>ACTIVITY 2:  Capacity building for state institutions</t>
  </si>
  <si>
    <t>71600-Travel</t>
  </si>
  <si>
    <t>74500-Miscellaneous expenses</t>
  </si>
  <si>
    <t>76100-Foreign exchange currency loss</t>
  </si>
  <si>
    <t>72600-Grant</t>
  </si>
  <si>
    <t>TOTAL ACTIVITY  2</t>
  </si>
  <si>
    <t xml:space="preserve">ACTIVITY 3:  The TRRC is operationalized </t>
  </si>
  <si>
    <t>Outcome/ Output number</t>
  </si>
  <si>
    <t>Outcome/ output/ activity formulation:</t>
  </si>
  <si>
    <r>
      <t xml:space="preserve">Budget by recipient organization in USD - </t>
    </r>
    <r>
      <rPr>
        <sz val="10"/>
        <color rgb="FFFF0000"/>
        <rFont val="Times New Roman"/>
        <family val="1"/>
      </rPr>
      <t>Please add a new column for each recipient organization</t>
    </r>
  </si>
  <si>
    <t>Percent of budget for each output reserved for direct action on gender equality (if any):</t>
  </si>
  <si>
    <t>Level of expenditures in USD (to provide at time of project progress reporting):</t>
  </si>
  <si>
    <t>Balance</t>
  </si>
  <si>
    <t>New Budget</t>
  </si>
  <si>
    <t>Any remarks (e.g. on types of inputs provided or budget justification, for example if high TA or travel costs)</t>
  </si>
  <si>
    <t>UNDP</t>
  </si>
  <si>
    <t>OHCHR</t>
  </si>
  <si>
    <t>ACTIVITY 1:  Support to the development of a comprehensive national TJ strategy</t>
  </si>
  <si>
    <t>72500-Supplies</t>
  </si>
  <si>
    <t>75100-Facilities &amp; administration</t>
  </si>
  <si>
    <t>16005-OFA- Government (NEX)</t>
  </si>
  <si>
    <t xml:space="preserve">TOTAL ACTIVITY  3:  </t>
  </si>
  <si>
    <t>ACTIVITY 4: Gambian Civil society organizations, particularly victims' associations, media professionals, women and youth groups are provided adequate capacities to particpate proactively in transitional justice processes.</t>
  </si>
  <si>
    <t>71300-Local Consultant</t>
  </si>
  <si>
    <t>73100-Rental &amp; maintenance / premises</t>
  </si>
  <si>
    <t>16005-OFA- Government NEX</t>
  </si>
  <si>
    <t>75700-Training, workshops &amp; conferences</t>
  </si>
  <si>
    <t xml:space="preserve">TOTAL FOR ACTIVITY 4 </t>
  </si>
  <si>
    <t xml:space="preserve">ACTIVITY 5 : State, national human rights institutions and non-governmental organizations strenghtened and ensure increased promotion and protection of human rights in The Gambia, including children and women’s rights. </t>
  </si>
  <si>
    <t>72200-Equipment &amp; furniture</t>
  </si>
  <si>
    <t>72400-Comm</t>
  </si>
  <si>
    <t>74200-Audiovisual and printing product costs</t>
  </si>
  <si>
    <t>72500-Hosp</t>
  </si>
  <si>
    <t xml:space="preserve">TOTAL FOR ACTIVITY 5 </t>
  </si>
  <si>
    <t>ACTIVITY 6: Coordination and quality assurance of all PBF Projects in The Gambia ensured through the establishment and operationalization of a small PBF Secretariat for optimum peace building impact.</t>
  </si>
  <si>
    <t>61100-Salary costs NP staffs</t>
  </si>
  <si>
    <t>62100-recu</t>
  </si>
  <si>
    <t>63500-insurance</t>
  </si>
  <si>
    <t>64100-staf</t>
  </si>
  <si>
    <t>65100-Afte</t>
  </si>
  <si>
    <t>71200-inte</t>
  </si>
  <si>
    <t>71400-Cont</t>
  </si>
  <si>
    <t>72100-Cont</t>
  </si>
  <si>
    <t>72200-Equip</t>
  </si>
  <si>
    <t>72300-Materials and goods</t>
  </si>
  <si>
    <t>72700-Hosp</t>
  </si>
  <si>
    <t>73500-Reim</t>
  </si>
  <si>
    <t>74200-audi</t>
  </si>
  <si>
    <t>74500-misc</t>
  </si>
  <si>
    <t>75100-faci</t>
  </si>
  <si>
    <t>75700-training</t>
  </si>
  <si>
    <t>76100-fore</t>
  </si>
  <si>
    <t>TOTAL FOR ACTIVITY 6</t>
  </si>
  <si>
    <t xml:space="preserve">ACTIVITY 7: Project Management </t>
  </si>
  <si>
    <t>61100-Salary - NP staff</t>
  </si>
  <si>
    <t>64100-Staf</t>
  </si>
  <si>
    <t>71400-Contractual services - Individual</t>
  </si>
  <si>
    <t>Cost related to rent</t>
  </si>
  <si>
    <t>72100-Contractual services - Companies</t>
  </si>
  <si>
    <t>Cost related to cleaning, gardening and security at the office premises.</t>
  </si>
  <si>
    <t>72300-Materials &amp; goods</t>
  </si>
  <si>
    <t>72400-Communication &amp; audiovisual equipment</t>
  </si>
  <si>
    <t>73100-Rent &amp; maintenance premises</t>
  </si>
  <si>
    <t>74200-Audio</t>
  </si>
  <si>
    <t>75100-Facilities and adininstration</t>
  </si>
  <si>
    <t>TOTAL FOR ACTIVITY 7 - STAFF MANAGEMENT COSTS</t>
  </si>
  <si>
    <t>Total 2021 budget</t>
  </si>
  <si>
    <t>Commitments  2021</t>
  </si>
  <si>
    <t>Unretired NEX Advances 2021 (UNDP)</t>
  </si>
  <si>
    <t>Project Cah Advance</t>
  </si>
  <si>
    <t>Expenditures + Commitment in 2021 (UNDP &amp; OHCHR)</t>
  </si>
  <si>
    <t>Total expenditure 2021</t>
  </si>
  <si>
    <t>Total expenditure 2020</t>
  </si>
  <si>
    <t>Total expenditure 2019</t>
  </si>
  <si>
    <t>Total expenditure 2018</t>
  </si>
  <si>
    <t>Total expenditure 2017</t>
  </si>
  <si>
    <t>TOTAL PROJECT EXPENDITURES/Committments to date</t>
  </si>
  <si>
    <t>1st DISBURSEMENT RECEIVED - PHASE 1</t>
  </si>
  <si>
    <t>2nd DISBURSEMENT RECEIVED - PHASE 1</t>
  </si>
  <si>
    <t>1st DISBURSEMENT RECEIVED - PHASE 2</t>
  </si>
  <si>
    <t>2nd DISBURSEMENT RECEIVED - PHASE 2</t>
  </si>
  <si>
    <t>3rd DISBURSEMENT RECEIVED - PHASE 2</t>
  </si>
  <si>
    <t>Overall disbursement to date</t>
  </si>
  <si>
    <t>Resources balance to date</t>
  </si>
  <si>
    <t>Signed by</t>
  </si>
  <si>
    <t>Seal</t>
  </si>
  <si>
    <t>Ida Persson, Transtional Justice &amp; Human Rights Specialist, Signature _____________ Date ______________</t>
  </si>
  <si>
    <t>Ndella Faye Colley, PBF Secretariat Coordinator, Signature  ______________     Date ____________</t>
  </si>
  <si>
    <t>Aissata De, UNDP Resident Representative,         Signature _______________    Date____________</t>
  </si>
  <si>
    <t>Seraphine Wakana, UN Resident Coordinator,     Signature  _______________    Date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</si>
</sst>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165" fontId="4" fillId="3" borderId="2" xfId="1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65" fontId="8" fillId="3" borderId="2" xfId="1" applyNumberFormat="1" applyFont="1" applyFill="1" applyBorder="1" applyAlignment="1">
      <alignment horizontal="left" vertical="top" wrapText="1"/>
    </xf>
    <xf numFmtId="165" fontId="9" fillId="3" borderId="2" xfId="1" applyNumberFormat="1" applyFont="1" applyFill="1" applyBorder="1" applyAlignment="1">
      <alignment horizontal="left" vertical="top" wrapText="1"/>
    </xf>
    <xf numFmtId="0" fontId="8" fillId="3" borderId="2" xfId="1" applyNumberFormat="1" applyFont="1" applyFill="1" applyBorder="1" applyAlignment="1">
      <alignment horizontal="left" vertical="top" wrapText="1"/>
    </xf>
    <xf numFmtId="3" fontId="4" fillId="3" borderId="2" xfId="0" applyNumberFormat="1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9" fillId="3" borderId="2" xfId="0" applyFont="1" applyFill="1" applyBorder="1" applyAlignment="1">
      <alignment horizontal="left" vertical="top" wrapText="1"/>
    </xf>
    <xf numFmtId="165" fontId="3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Alignment="1">
      <alignment horizontal="left" vertical="top"/>
    </xf>
    <xf numFmtId="3" fontId="4" fillId="3" borderId="2" xfId="0" applyNumberFormat="1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5" borderId="12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3" fontId="3" fillId="5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3" fontId="2" fillId="5" borderId="2" xfId="0" applyNumberFormat="1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12" fillId="6" borderId="12" xfId="0" applyFont="1" applyFill="1" applyBorder="1" applyAlignment="1">
      <alignment horizontal="left" vertical="top"/>
    </xf>
    <xf numFmtId="0" fontId="12" fillId="6" borderId="6" xfId="0" applyFont="1" applyFill="1" applyBorder="1" applyAlignment="1">
      <alignment horizontal="left" vertical="top"/>
    </xf>
    <xf numFmtId="3" fontId="3" fillId="6" borderId="2" xfId="0" applyNumberFormat="1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3" fontId="2" fillId="6" borderId="2" xfId="0" applyNumberFormat="1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3" fontId="3" fillId="7" borderId="2" xfId="0" applyNumberFormat="1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4" fontId="3" fillId="7" borderId="2" xfId="0" applyNumberFormat="1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left" vertical="top"/>
    </xf>
    <xf numFmtId="0" fontId="12" fillId="8" borderId="6" xfId="0" applyFont="1" applyFill="1" applyBorder="1" applyAlignment="1">
      <alignment horizontal="left" vertical="top"/>
    </xf>
    <xf numFmtId="3" fontId="12" fillId="8" borderId="6" xfId="0" applyNumberFormat="1" applyFont="1" applyFill="1" applyBorder="1" applyAlignment="1">
      <alignment horizontal="left" vertical="top"/>
    </xf>
    <xf numFmtId="3" fontId="3" fillId="8" borderId="2" xfId="0" applyNumberFormat="1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3" fontId="3" fillId="8" borderId="6" xfId="0" applyNumberFormat="1" applyFont="1" applyFill="1" applyBorder="1" applyAlignment="1">
      <alignment horizontal="left" vertical="top" wrapText="1"/>
    </xf>
    <xf numFmtId="3" fontId="12" fillId="2" borderId="6" xfId="0" applyNumberFormat="1" applyFont="1" applyFill="1" applyBorder="1" applyAlignment="1">
      <alignment horizontal="left" vertical="top"/>
    </xf>
    <xf numFmtId="4" fontId="12" fillId="8" borderId="6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 vertical="top"/>
    </xf>
    <xf numFmtId="3" fontId="4" fillId="7" borderId="14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3" fontId="3" fillId="2" borderId="2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2" fillId="8" borderId="12" xfId="0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ED88-D85E-4AC3-8375-8304A59FE43A}">
  <dimension ref="A1:I127"/>
  <sheetViews>
    <sheetView tabSelected="1" workbookViewId="0">
      <selection activeCell="A87" sqref="A87:B87"/>
    </sheetView>
  </sheetViews>
  <sheetFormatPr defaultRowHeight="14.75" x14ac:dyDescent="0.75"/>
  <cols>
    <col min="1" max="1" width="8.1796875" customWidth="1"/>
    <col min="2" max="2" width="27.54296875" customWidth="1"/>
    <col min="3" max="3" width="12.54296875" customWidth="1"/>
    <col min="4" max="4" width="12" customWidth="1"/>
    <col min="5" max="6" width="10.08984375" customWidth="1"/>
    <col min="7" max="7" width="12" customWidth="1"/>
    <col min="8" max="8" width="11.36328125" customWidth="1"/>
    <col min="9" max="9" width="28.81640625" customWidth="1"/>
  </cols>
  <sheetData>
    <row r="1" spans="1:9" ht="15.5" thickBot="1" x14ac:dyDescent="0.9">
      <c r="A1" s="94" t="s">
        <v>11</v>
      </c>
      <c r="B1" s="92" t="s">
        <v>12</v>
      </c>
      <c r="C1" s="98" t="s">
        <v>13</v>
      </c>
      <c r="D1" s="99"/>
      <c r="E1" s="94" t="s">
        <v>14</v>
      </c>
      <c r="F1" s="92" t="s">
        <v>15</v>
      </c>
      <c r="G1" s="92" t="s">
        <v>16</v>
      </c>
      <c r="H1" s="92" t="s">
        <v>17</v>
      </c>
      <c r="I1" s="94" t="s">
        <v>18</v>
      </c>
    </row>
    <row r="2" spans="1:9" ht="15.5" thickBot="1" x14ac:dyDescent="0.9">
      <c r="A2" s="93"/>
      <c r="B2" s="93"/>
      <c r="C2" s="6" t="s">
        <v>19</v>
      </c>
      <c r="D2" s="6" t="s">
        <v>20</v>
      </c>
      <c r="E2" s="93"/>
      <c r="F2" s="93"/>
      <c r="G2" s="93"/>
      <c r="H2" s="93"/>
      <c r="I2" s="93"/>
    </row>
    <row r="3" spans="1:9" ht="18.5" thickBot="1" x14ac:dyDescent="0.9">
      <c r="A3" s="88" t="s">
        <v>21</v>
      </c>
      <c r="B3" s="88"/>
      <c r="C3" s="88"/>
      <c r="D3" s="88"/>
      <c r="E3" s="88"/>
      <c r="F3" s="88"/>
      <c r="G3" s="88"/>
      <c r="H3" s="88"/>
      <c r="I3" s="88"/>
    </row>
    <row r="4" spans="1:9" ht="15.5" thickBot="1" x14ac:dyDescent="0.9">
      <c r="A4" s="2"/>
      <c r="B4" s="95"/>
      <c r="C4" s="95"/>
      <c r="D4" s="95"/>
      <c r="E4" s="95"/>
      <c r="F4" s="95"/>
      <c r="G4" s="95"/>
      <c r="H4" s="95"/>
      <c r="I4" s="95"/>
    </row>
    <row r="5" spans="1:9" ht="26.75" thickBot="1" x14ac:dyDescent="0.9">
      <c r="A5" s="12"/>
      <c r="B5" s="2" t="s">
        <v>0</v>
      </c>
      <c r="C5" s="2">
        <v>0</v>
      </c>
      <c r="D5" s="2"/>
      <c r="E5" s="2"/>
      <c r="F5" s="13">
        <v>814</v>
      </c>
      <c r="G5" s="13">
        <f>C5-F5</f>
        <v>-814</v>
      </c>
      <c r="H5" s="2"/>
      <c r="I5" s="2"/>
    </row>
    <row r="6" spans="1:9" ht="15.5" thickBot="1" x14ac:dyDescent="0.9">
      <c r="A6" s="12"/>
      <c r="B6" s="2" t="s">
        <v>1</v>
      </c>
      <c r="C6" s="2">
        <v>0</v>
      </c>
      <c r="D6" s="2"/>
      <c r="E6" s="2"/>
      <c r="F6" s="2">
        <v>97</v>
      </c>
      <c r="G6" s="13">
        <f>C6-F6</f>
        <v>-97</v>
      </c>
      <c r="H6" s="2"/>
      <c r="I6" s="2"/>
    </row>
    <row r="7" spans="1:9" ht="26.75" thickBot="1" x14ac:dyDescent="0.9">
      <c r="A7" s="12"/>
      <c r="B7" s="2" t="s">
        <v>2</v>
      </c>
      <c r="C7" s="2">
        <v>0</v>
      </c>
      <c r="D7" s="2"/>
      <c r="E7" s="2"/>
      <c r="F7" s="2">
        <v>64</v>
      </c>
      <c r="G7" s="13">
        <f>C7-F7</f>
        <v>-64</v>
      </c>
      <c r="H7" s="2"/>
      <c r="I7" s="2"/>
    </row>
    <row r="8" spans="1:9" ht="16.75" thickBot="1" x14ac:dyDescent="0.9">
      <c r="A8" s="96" t="s">
        <v>3</v>
      </c>
      <c r="B8" s="97"/>
      <c r="C8" s="14">
        <f>SUM(C5:C7)</f>
        <v>0</v>
      </c>
      <c r="D8" s="15"/>
      <c r="E8" s="15"/>
      <c r="F8" s="16">
        <f>SUM(F5:F7)</f>
        <v>975</v>
      </c>
      <c r="G8" s="3">
        <f>SUM(G5:G7)</f>
        <v>-975</v>
      </c>
      <c r="H8" s="3"/>
      <c r="I8" s="3"/>
    </row>
    <row r="9" spans="1:9" ht="18.5" thickBot="1" x14ac:dyDescent="0.9">
      <c r="A9" s="88" t="s">
        <v>4</v>
      </c>
      <c r="B9" s="88"/>
      <c r="C9" s="88"/>
      <c r="D9" s="88"/>
      <c r="E9" s="88"/>
      <c r="F9" s="88"/>
      <c r="G9" s="88"/>
      <c r="H9" s="88"/>
      <c r="I9" s="88"/>
    </row>
    <row r="10" spans="1:9" ht="15.5" thickBot="1" x14ac:dyDescent="0.9">
      <c r="A10" s="17"/>
      <c r="B10" s="2" t="s">
        <v>8</v>
      </c>
      <c r="C10" s="2">
        <v>0</v>
      </c>
      <c r="D10" s="2"/>
      <c r="E10" s="2"/>
      <c r="F10" s="2">
        <v>-759</v>
      </c>
      <c r="G10" s="2">
        <f t="shared" ref="G10:G11" si="0">C10-F10</f>
        <v>759</v>
      </c>
      <c r="H10" s="17"/>
      <c r="I10" s="17"/>
    </row>
    <row r="11" spans="1:9" ht="26.75" thickBot="1" x14ac:dyDescent="0.9">
      <c r="A11" s="17"/>
      <c r="B11" s="2" t="s">
        <v>2</v>
      </c>
      <c r="C11" s="2">
        <v>0</v>
      </c>
      <c r="D11" s="2"/>
      <c r="E11" s="2"/>
      <c r="F11" s="2">
        <v>-53</v>
      </c>
      <c r="G11" s="2">
        <f t="shared" si="0"/>
        <v>53</v>
      </c>
      <c r="H11" s="17"/>
      <c r="I11" s="17"/>
    </row>
    <row r="12" spans="1:9" ht="16.75" thickBot="1" x14ac:dyDescent="0.9">
      <c r="A12" s="78" t="s">
        <v>9</v>
      </c>
      <c r="B12" s="79"/>
      <c r="C12" s="18">
        <f>SUM(C10:C11)</f>
        <v>0</v>
      </c>
      <c r="D12" s="19"/>
      <c r="E12" s="19"/>
      <c r="F12" s="18">
        <f>SUM(F10:F11)</f>
        <v>-812</v>
      </c>
      <c r="G12" s="20">
        <f>SUM(G10:G11)</f>
        <v>812</v>
      </c>
      <c r="H12" s="21"/>
      <c r="I12" s="22"/>
    </row>
    <row r="13" spans="1:9" ht="18.5" thickBot="1" x14ac:dyDescent="0.9">
      <c r="A13" s="88" t="s">
        <v>10</v>
      </c>
      <c r="B13" s="88"/>
      <c r="C13" s="88"/>
      <c r="D13" s="88"/>
      <c r="E13" s="88"/>
      <c r="F13" s="88"/>
      <c r="G13" s="88"/>
      <c r="H13" s="88"/>
      <c r="I13" s="88"/>
    </row>
    <row r="14" spans="1:9" ht="15.5" thickBot="1" x14ac:dyDescent="0.9">
      <c r="A14" s="2"/>
      <c r="B14" s="89"/>
      <c r="C14" s="89"/>
      <c r="D14" s="89"/>
      <c r="E14" s="89"/>
      <c r="F14" s="89"/>
      <c r="G14" s="89"/>
      <c r="H14" s="89"/>
      <c r="I14" s="89"/>
    </row>
    <row r="15" spans="1:9" ht="15.5" thickBot="1" x14ac:dyDescent="0.9">
      <c r="A15" s="2"/>
      <c r="B15" s="2" t="s">
        <v>23</v>
      </c>
      <c r="C15" s="13">
        <v>0</v>
      </c>
      <c r="D15" s="2"/>
      <c r="E15" s="2"/>
      <c r="F15" s="13">
        <v>-630</v>
      </c>
      <c r="G15" s="13">
        <f>C15-F15</f>
        <v>630</v>
      </c>
      <c r="H15" s="13"/>
      <c r="I15" s="2"/>
    </row>
    <row r="16" spans="1:9" ht="15.5" thickBot="1" x14ac:dyDescent="0.9">
      <c r="A16" s="2"/>
      <c r="B16" s="2" t="s">
        <v>24</v>
      </c>
      <c r="C16" s="2">
        <v>0</v>
      </c>
      <c r="D16" s="2"/>
      <c r="E16" s="2"/>
      <c r="F16" s="13">
        <v>0</v>
      </c>
      <c r="G16" s="2">
        <v>0</v>
      </c>
      <c r="H16" s="2"/>
      <c r="I16" s="17"/>
    </row>
    <row r="17" spans="1:9" ht="15.5" thickBot="1" x14ac:dyDescent="0.9">
      <c r="A17" s="2"/>
      <c r="B17" s="2" t="s">
        <v>23</v>
      </c>
      <c r="C17" s="13">
        <v>0</v>
      </c>
      <c r="D17" s="2"/>
      <c r="E17" s="2"/>
      <c r="F17" s="13">
        <v>1</v>
      </c>
      <c r="G17" s="13">
        <f>C17-F17</f>
        <v>-1</v>
      </c>
      <c r="H17" s="13"/>
      <c r="I17" s="2"/>
    </row>
    <row r="18" spans="1:9" ht="16.75" thickBot="1" x14ac:dyDescent="0.9">
      <c r="A18" s="78" t="s">
        <v>25</v>
      </c>
      <c r="B18" s="79"/>
      <c r="C18" s="24">
        <f>SUM(C15:C17)</f>
        <v>0</v>
      </c>
      <c r="D18" s="25"/>
      <c r="E18" s="21"/>
      <c r="F18" s="24">
        <f>SUM(F15:F17)</f>
        <v>-629</v>
      </c>
      <c r="G18" s="24">
        <f>SUM(G15:G17)</f>
        <v>629</v>
      </c>
      <c r="H18" s="21"/>
      <c r="I18" s="26"/>
    </row>
    <row r="19" spans="1:9" ht="18.5" thickBot="1" x14ac:dyDescent="0.9">
      <c r="A19" s="85" t="s">
        <v>26</v>
      </c>
      <c r="B19" s="86"/>
      <c r="C19" s="86"/>
      <c r="D19" s="86"/>
      <c r="E19" s="86"/>
      <c r="F19" s="86"/>
      <c r="G19" s="86"/>
      <c r="H19" s="86"/>
      <c r="I19" s="87"/>
    </row>
    <row r="20" spans="1:9" ht="15.5" thickBot="1" x14ac:dyDescent="0.9">
      <c r="A20" s="2"/>
      <c r="B20" s="2" t="s">
        <v>29</v>
      </c>
      <c r="C20" s="2">
        <v>0</v>
      </c>
      <c r="D20" s="2"/>
      <c r="E20" s="2"/>
      <c r="F20" s="2">
        <v>0</v>
      </c>
      <c r="G20" s="13">
        <f>C20-F20</f>
        <v>0</v>
      </c>
      <c r="H20" s="2"/>
      <c r="I20" s="17"/>
    </row>
    <row r="21" spans="1:9" ht="15.5" thickBot="1" x14ac:dyDescent="0.9">
      <c r="A21" s="2"/>
      <c r="B21" s="2" t="s">
        <v>23</v>
      </c>
      <c r="C21" s="2">
        <v>0</v>
      </c>
      <c r="D21" s="2"/>
      <c r="E21" s="2"/>
      <c r="F21" s="13">
        <v>0</v>
      </c>
      <c r="G21" s="13">
        <f t="shared" ref="G21" si="1">C21-F21</f>
        <v>0</v>
      </c>
      <c r="H21" s="2"/>
      <c r="I21" s="17"/>
    </row>
    <row r="22" spans="1:9" ht="15.5" thickBot="1" x14ac:dyDescent="0.9">
      <c r="A22" s="2"/>
      <c r="B22" s="2" t="s">
        <v>29</v>
      </c>
      <c r="C22" s="2">
        <v>0</v>
      </c>
      <c r="D22" s="2"/>
      <c r="E22" s="2"/>
      <c r="F22" s="2">
        <v>0</v>
      </c>
      <c r="G22" s="13">
        <f t="shared" ref="G22" si="2">C22-F22</f>
        <v>0</v>
      </c>
      <c r="H22" s="2"/>
      <c r="I22" s="17"/>
    </row>
    <row r="23" spans="1:9" ht="15.5" thickBot="1" x14ac:dyDescent="0.9">
      <c r="A23" s="2"/>
      <c r="B23" s="2" t="s">
        <v>29</v>
      </c>
      <c r="C23" s="2">
        <v>0</v>
      </c>
      <c r="D23" s="2"/>
      <c r="E23" s="2"/>
      <c r="F23" s="2">
        <v>0</v>
      </c>
      <c r="G23" s="2">
        <v>0</v>
      </c>
      <c r="H23" s="2"/>
      <c r="I23" s="17"/>
    </row>
    <row r="24" spans="1:9" ht="16.5" thickBot="1" x14ac:dyDescent="0.9">
      <c r="A24" s="90" t="s">
        <v>31</v>
      </c>
      <c r="B24" s="91"/>
      <c r="C24" s="29">
        <f>SUM(C20:C23)</f>
        <v>0</v>
      </c>
      <c r="D24" s="3"/>
      <c r="E24" s="22"/>
      <c r="F24" s="30">
        <f>SUM(F20:F23)</f>
        <v>0</v>
      </c>
      <c r="G24" s="29">
        <f>SUM(G20:G23)</f>
        <v>0</v>
      </c>
      <c r="H24" s="21"/>
      <c r="I24" s="26"/>
    </row>
    <row r="25" spans="1:9" ht="18.5" thickBot="1" x14ac:dyDescent="0.9">
      <c r="A25" s="85" t="s">
        <v>32</v>
      </c>
      <c r="B25" s="86"/>
      <c r="C25" s="86"/>
      <c r="D25" s="86"/>
      <c r="E25" s="86"/>
      <c r="F25" s="86"/>
      <c r="G25" s="86"/>
      <c r="H25" s="86"/>
      <c r="I25" s="87"/>
    </row>
    <row r="26" spans="1:9" ht="15.5" thickBot="1" x14ac:dyDescent="0.9">
      <c r="A26" s="2"/>
      <c r="B26" s="2" t="s">
        <v>5</v>
      </c>
      <c r="C26" s="27">
        <v>1500</v>
      </c>
      <c r="D26" s="2"/>
      <c r="E26" s="2"/>
      <c r="F26" s="2">
        <v>0</v>
      </c>
      <c r="G26" s="13">
        <f t="shared" ref="G26:G34" si="3">C26-F26</f>
        <v>1500</v>
      </c>
      <c r="H26" s="2"/>
      <c r="I26" s="2"/>
    </row>
    <row r="27" spans="1:9" ht="15.5" thickBot="1" x14ac:dyDescent="0.9">
      <c r="A27" s="2"/>
      <c r="B27" s="2" t="s">
        <v>22</v>
      </c>
      <c r="C27" s="13">
        <v>0</v>
      </c>
      <c r="D27" s="2"/>
      <c r="E27" s="2"/>
      <c r="F27" s="13">
        <v>1070</v>
      </c>
      <c r="G27" s="13">
        <f t="shared" si="3"/>
        <v>-1070</v>
      </c>
      <c r="H27" s="2"/>
      <c r="I27" s="2"/>
    </row>
    <row r="28" spans="1:9" ht="15.5" thickBot="1" x14ac:dyDescent="0.9">
      <c r="A28" s="2"/>
      <c r="B28" s="2" t="s">
        <v>36</v>
      </c>
      <c r="C28" s="28">
        <v>0</v>
      </c>
      <c r="D28" s="2"/>
      <c r="E28" s="2"/>
      <c r="F28" s="2">
        <v>6172</v>
      </c>
      <c r="G28" s="13">
        <f t="shared" si="3"/>
        <v>-6172</v>
      </c>
      <c r="H28" s="2"/>
      <c r="I28" s="2"/>
    </row>
    <row r="29" spans="1:9" ht="26.75" thickBot="1" x14ac:dyDescent="0.9">
      <c r="A29" s="2"/>
      <c r="B29" s="2" t="s">
        <v>28</v>
      </c>
      <c r="C29" s="13">
        <v>0</v>
      </c>
      <c r="D29" s="2"/>
      <c r="E29" s="2"/>
      <c r="F29" s="13">
        <v>667</v>
      </c>
      <c r="G29" s="13">
        <f t="shared" si="3"/>
        <v>-667</v>
      </c>
      <c r="H29" s="13"/>
      <c r="I29" s="23"/>
    </row>
    <row r="30" spans="1:9" ht="26.75" thickBot="1" x14ac:dyDescent="0.9">
      <c r="A30" s="2"/>
      <c r="B30" s="2" t="s">
        <v>35</v>
      </c>
      <c r="C30" s="13">
        <v>1500</v>
      </c>
      <c r="D30" s="2"/>
      <c r="E30" s="2"/>
      <c r="F30" s="13">
        <v>90</v>
      </c>
      <c r="G30" s="13">
        <f t="shared" si="3"/>
        <v>1410</v>
      </c>
      <c r="H30" s="2"/>
      <c r="I30" s="2"/>
    </row>
    <row r="31" spans="1:9" ht="15.5" thickBot="1" x14ac:dyDescent="0.9">
      <c r="A31" s="2"/>
      <c r="B31" s="2" t="s">
        <v>6</v>
      </c>
      <c r="C31" s="2">
        <v>0</v>
      </c>
      <c r="D31" s="2"/>
      <c r="E31" s="2"/>
      <c r="F31" s="13">
        <v>194</v>
      </c>
      <c r="G31" s="13">
        <f t="shared" si="3"/>
        <v>-194</v>
      </c>
      <c r="H31" s="2"/>
      <c r="I31" s="2"/>
    </row>
    <row r="32" spans="1:9" ht="26.75" thickBot="1" x14ac:dyDescent="0.9">
      <c r="A32" s="2"/>
      <c r="B32" s="2" t="s">
        <v>2</v>
      </c>
      <c r="C32" s="2">
        <v>0</v>
      </c>
      <c r="D32" s="2"/>
      <c r="E32" s="2"/>
      <c r="F32" s="13">
        <v>-820</v>
      </c>
      <c r="G32" s="13">
        <f t="shared" si="3"/>
        <v>820</v>
      </c>
      <c r="H32" s="2"/>
      <c r="I32" s="2"/>
    </row>
    <row r="33" spans="1:9" ht="26.75" thickBot="1" x14ac:dyDescent="0.9">
      <c r="A33" s="2"/>
      <c r="B33" s="2" t="s">
        <v>30</v>
      </c>
      <c r="C33" s="13">
        <v>3000</v>
      </c>
      <c r="D33" s="2"/>
      <c r="E33" s="2"/>
      <c r="F33" s="13">
        <v>195</v>
      </c>
      <c r="G33" s="13">
        <f t="shared" si="3"/>
        <v>2805</v>
      </c>
      <c r="H33" s="2"/>
      <c r="I33" s="2"/>
    </row>
    <row r="34" spans="1:9" ht="26.75" thickBot="1" x14ac:dyDescent="0.9">
      <c r="A34" s="2"/>
      <c r="B34" s="2" t="s">
        <v>7</v>
      </c>
      <c r="C34" s="2">
        <v>0</v>
      </c>
      <c r="D34" s="2"/>
      <c r="E34" s="2"/>
      <c r="F34" s="2">
        <v>11</v>
      </c>
      <c r="G34" s="13">
        <f t="shared" si="3"/>
        <v>-11</v>
      </c>
      <c r="H34" s="2"/>
      <c r="I34" s="2"/>
    </row>
    <row r="35" spans="1:9" ht="16.75" thickBot="1" x14ac:dyDescent="0.9">
      <c r="A35" s="78" t="s">
        <v>37</v>
      </c>
      <c r="B35" s="79"/>
      <c r="C35" s="24">
        <f>SUM(C26:C34)</f>
        <v>6000</v>
      </c>
      <c r="D35" s="25"/>
      <c r="E35" s="21"/>
      <c r="F35" s="24">
        <f>SUM(F26:F34)</f>
        <v>7579</v>
      </c>
      <c r="G35" s="24">
        <f>SUM(G26:G34)</f>
        <v>-1579</v>
      </c>
      <c r="H35" s="21"/>
      <c r="I35" s="26"/>
    </row>
    <row r="36" spans="1:9" ht="36.75" customHeight="1" thickBot="1" x14ac:dyDescent="0.9">
      <c r="A36" s="85" t="s">
        <v>38</v>
      </c>
      <c r="B36" s="86"/>
      <c r="C36" s="86"/>
      <c r="D36" s="86"/>
      <c r="E36" s="86"/>
      <c r="F36" s="86"/>
      <c r="G36" s="86"/>
      <c r="H36" s="86"/>
      <c r="I36" s="87"/>
    </row>
    <row r="37" spans="1:9" s="66" customFormat="1" ht="15.5" thickBot="1" x14ac:dyDescent="0.9">
      <c r="A37" s="2"/>
      <c r="B37" s="2" t="s">
        <v>39</v>
      </c>
      <c r="C37" s="13">
        <v>20000</v>
      </c>
      <c r="D37" s="2"/>
      <c r="E37" s="2"/>
      <c r="F37" s="13">
        <v>10854</v>
      </c>
      <c r="G37" s="13">
        <f>C37-F37</f>
        <v>9146</v>
      </c>
      <c r="H37" s="31"/>
      <c r="I37" s="2"/>
    </row>
    <row r="38" spans="1:9" s="66" customFormat="1" ht="15.5" thickBot="1" x14ac:dyDescent="0.9">
      <c r="A38" s="2"/>
      <c r="B38" s="2" t="s">
        <v>40</v>
      </c>
      <c r="C38" s="13">
        <v>0</v>
      </c>
      <c r="D38" s="2"/>
      <c r="E38" s="2"/>
      <c r="F38" s="13">
        <v>3456</v>
      </c>
      <c r="G38" s="13">
        <f t="shared" ref="G38:G57" si="4">C38-F38</f>
        <v>-3456</v>
      </c>
      <c r="H38" s="31"/>
      <c r="I38" s="2"/>
    </row>
    <row r="39" spans="1:9" s="66" customFormat="1" ht="15.5" thickBot="1" x14ac:dyDescent="0.9">
      <c r="A39" s="2"/>
      <c r="B39" s="2" t="s">
        <v>41</v>
      </c>
      <c r="C39" s="2">
        <v>0</v>
      </c>
      <c r="D39" s="2"/>
      <c r="E39" s="2"/>
      <c r="F39" s="13">
        <v>1351</v>
      </c>
      <c r="G39" s="13">
        <f t="shared" si="4"/>
        <v>-1351</v>
      </c>
      <c r="H39" s="31"/>
      <c r="I39" s="2"/>
    </row>
    <row r="40" spans="1:9" s="66" customFormat="1" ht="15.5" thickBot="1" x14ac:dyDescent="0.9">
      <c r="A40" s="2"/>
      <c r="B40" s="2" t="s">
        <v>42</v>
      </c>
      <c r="C40" s="2">
        <v>0</v>
      </c>
      <c r="D40" s="2"/>
      <c r="E40" s="2"/>
      <c r="F40" s="2">
        <v>136</v>
      </c>
      <c r="G40" s="13">
        <f t="shared" si="4"/>
        <v>-136</v>
      </c>
      <c r="H40" s="31"/>
      <c r="I40" s="2"/>
    </row>
    <row r="41" spans="1:9" s="66" customFormat="1" ht="15.5" thickBot="1" x14ac:dyDescent="0.9">
      <c r="A41" s="2"/>
      <c r="B41" s="2" t="s">
        <v>43</v>
      </c>
      <c r="C41" s="2">
        <v>0</v>
      </c>
      <c r="D41" s="2"/>
      <c r="E41" s="2"/>
      <c r="F41" s="13">
        <v>1192</v>
      </c>
      <c r="G41" s="13">
        <f t="shared" si="4"/>
        <v>-1192</v>
      </c>
      <c r="H41" s="31"/>
      <c r="I41" s="2"/>
    </row>
    <row r="42" spans="1:9" s="66" customFormat="1" ht="15.5" thickBot="1" x14ac:dyDescent="0.9">
      <c r="A42" s="2"/>
      <c r="B42" s="2" t="s">
        <v>44</v>
      </c>
      <c r="C42" s="13">
        <v>8000</v>
      </c>
      <c r="D42" s="2"/>
      <c r="E42" s="2"/>
      <c r="F42" s="2">
        <v>0</v>
      </c>
      <c r="G42" s="13">
        <f t="shared" si="4"/>
        <v>8000</v>
      </c>
      <c r="H42" s="31"/>
      <c r="I42" s="2"/>
    </row>
    <row r="43" spans="1:9" s="66" customFormat="1" ht="15.5" thickBot="1" x14ac:dyDescent="0.9">
      <c r="A43" s="2"/>
      <c r="B43" s="2" t="s">
        <v>27</v>
      </c>
      <c r="C43" s="13">
        <v>9000</v>
      </c>
      <c r="D43" s="2"/>
      <c r="E43" s="2"/>
      <c r="F43" s="2">
        <v>0</v>
      </c>
      <c r="G43" s="13">
        <f t="shared" si="4"/>
        <v>9000</v>
      </c>
      <c r="H43" s="13"/>
      <c r="I43" s="2"/>
    </row>
    <row r="44" spans="1:9" s="66" customFormat="1" ht="15.5" thickBot="1" x14ac:dyDescent="0.9">
      <c r="A44" s="2"/>
      <c r="B44" s="2" t="s">
        <v>45</v>
      </c>
      <c r="C44" s="2">
        <v>0</v>
      </c>
      <c r="D44" s="2"/>
      <c r="E44" s="2"/>
      <c r="F44" s="13">
        <v>10031</v>
      </c>
      <c r="G44" s="13">
        <f t="shared" si="4"/>
        <v>-10031</v>
      </c>
      <c r="H44" s="13"/>
      <c r="I44" s="2"/>
    </row>
    <row r="45" spans="1:9" s="66" customFormat="1" ht="15.5" thickBot="1" x14ac:dyDescent="0.9">
      <c r="A45" s="2"/>
      <c r="B45" s="2" t="s">
        <v>5</v>
      </c>
      <c r="C45" s="13">
        <v>15000</v>
      </c>
      <c r="D45" s="2"/>
      <c r="E45" s="2"/>
      <c r="F45" s="2">
        <v>2851</v>
      </c>
      <c r="G45" s="13">
        <f t="shared" si="4"/>
        <v>12149</v>
      </c>
      <c r="H45" s="13"/>
      <c r="I45" s="2"/>
    </row>
    <row r="46" spans="1:9" s="66" customFormat="1" ht="15.5" thickBot="1" x14ac:dyDescent="0.9">
      <c r="A46" s="2"/>
      <c r="B46" s="2" t="s">
        <v>46</v>
      </c>
      <c r="C46" s="2">
        <v>0</v>
      </c>
      <c r="D46" s="2"/>
      <c r="E46" s="2"/>
      <c r="F46" s="13">
        <v>107</v>
      </c>
      <c r="G46" s="13">
        <f t="shared" si="4"/>
        <v>-107</v>
      </c>
      <c r="H46" s="13"/>
      <c r="I46" s="2"/>
    </row>
    <row r="47" spans="1:9" s="66" customFormat="1" ht="15.5" thickBot="1" x14ac:dyDescent="0.9">
      <c r="A47" s="2"/>
      <c r="B47" s="2" t="s">
        <v>47</v>
      </c>
      <c r="C47" s="13">
        <v>8000</v>
      </c>
      <c r="D47" s="2"/>
      <c r="E47" s="2"/>
      <c r="F47" s="2">
        <v>0</v>
      </c>
      <c r="G47" s="13">
        <f t="shared" si="4"/>
        <v>8000</v>
      </c>
      <c r="H47" s="13"/>
      <c r="I47" s="2"/>
    </row>
    <row r="48" spans="1:9" s="66" customFormat="1" ht="15.5" thickBot="1" x14ac:dyDescent="0.9">
      <c r="A48" s="2"/>
      <c r="B48" s="2" t="s">
        <v>48</v>
      </c>
      <c r="C48" s="2">
        <v>0</v>
      </c>
      <c r="D48" s="2"/>
      <c r="E48" s="2"/>
      <c r="F48" s="13">
        <v>980</v>
      </c>
      <c r="G48" s="13">
        <f t="shared" si="4"/>
        <v>-980</v>
      </c>
      <c r="H48" s="13"/>
      <c r="I48" s="17"/>
    </row>
    <row r="49" spans="1:9" s="66" customFormat="1" ht="15.5" thickBot="1" x14ac:dyDescent="0.9">
      <c r="A49" s="2"/>
      <c r="B49" s="2" t="s">
        <v>34</v>
      </c>
      <c r="C49" s="13">
        <v>0</v>
      </c>
      <c r="D49" s="2"/>
      <c r="E49" s="2"/>
      <c r="F49" s="13">
        <v>2011</v>
      </c>
      <c r="G49" s="13">
        <f t="shared" si="4"/>
        <v>-2011</v>
      </c>
      <c r="H49" s="13"/>
      <c r="I49" s="2"/>
    </row>
    <row r="50" spans="1:9" s="66" customFormat="1" ht="15.5" thickBot="1" x14ac:dyDescent="0.9">
      <c r="A50" s="2"/>
      <c r="B50" s="2" t="s">
        <v>22</v>
      </c>
      <c r="C50" s="13">
        <v>6000</v>
      </c>
      <c r="D50" s="2"/>
      <c r="E50" s="2"/>
      <c r="F50" s="13">
        <v>1002</v>
      </c>
      <c r="G50" s="13">
        <f t="shared" si="4"/>
        <v>4998</v>
      </c>
      <c r="H50" s="13"/>
      <c r="I50" s="2"/>
    </row>
    <row r="51" spans="1:9" s="66" customFormat="1" ht="15.5" thickBot="1" x14ac:dyDescent="0.9">
      <c r="A51" s="2"/>
      <c r="B51" s="2" t="s">
        <v>49</v>
      </c>
      <c r="C51" s="13">
        <v>0</v>
      </c>
      <c r="D51" s="2"/>
      <c r="E51" s="2"/>
      <c r="F51" s="13">
        <f>41+5918</f>
        <v>5959</v>
      </c>
      <c r="G51" s="13">
        <f t="shared" si="4"/>
        <v>-5959</v>
      </c>
      <c r="H51" s="13"/>
      <c r="I51" s="2"/>
    </row>
    <row r="52" spans="1:9" s="66" customFormat="1" ht="15.5" thickBot="1" x14ac:dyDescent="0.9">
      <c r="A52" s="2"/>
      <c r="B52" s="2" t="s">
        <v>50</v>
      </c>
      <c r="C52" s="2">
        <v>0</v>
      </c>
      <c r="D52" s="2"/>
      <c r="E52" s="2"/>
      <c r="F52" s="13">
        <v>1102</v>
      </c>
      <c r="G52" s="13">
        <f t="shared" si="4"/>
        <v>-1102</v>
      </c>
      <c r="H52" s="13"/>
      <c r="I52" s="2"/>
    </row>
    <row r="53" spans="1:9" s="66" customFormat="1" ht="15.5" thickBot="1" x14ac:dyDescent="0.9">
      <c r="A53" s="2"/>
      <c r="B53" s="2" t="s">
        <v>51</v>
      </c>
      <c r="C53" s="13">
        <v>15900</v>
      </c>
      <c r="D53" s="2"/>
      <c r="E53" s="2"/>
      <c r="F53" s="13">
        <v>1322</v>
      </c>
      <c r="G53" s="13">
        <f t="shared" si="4"/>
        <v>14578</v>
      </c>
      <c r="H53" s="13"/>
      <c r="I53" s="2"/>
    </row>
    <row r="54" spans="1:9" s="66" customFormat="1" ht="15.5" thickBot="1" x14ac:dyDescent="0.9">
      <c r="A54" s="2"/>
      <c r="B54" s="2" t="s">
        <v>52</v>
      </c>
      <c r="C54" s="13">
        <v>0</v>
      </c>
      <c r="D54" s="2"/>
      <c r="E54" s="2"/>
      <c r="F54" s="13">
        <v>713</v>
      </c>
      <c r="G54" s="13">
        <f t="shared" si="4"/>
        <v>-713</v>
      </c>
      <c r="H54" s="13"/>
      <c r="I54" s="2"/>
    </row>
    <row r="55" spans="1:9" s="66" customFormat="1" ht="15.5" thickBot="1" x14ac:dyDescent="0.9">
      <c r="A55" s="2"/>
      <c r="B55" s="2" t="s">
        <v>53</v>
      </c>
      <c r="C55" s="13">
        <v>0</v>
      </c>
      <c r="D55" s="2"/>
      <c r="E55" s="2"/>
      <c r="F55" s="13">
        <v>2315</v>
      </c>
      <c r="G55" s="13">
        <f t="shared" si="4"/>
        <v>-2315</v>
      </c>
      <c r="H55" s="13"/>
      <c r="I55" s="2"/>
    </row>
    <row r="56" spans="1:9" s="66" customFormat="1" ht="15.5" thickBot="1" x14ac:dyDescent="0.9">
      <c r="A56" s="2"/>
      <c r="B56" s="2" t="s">
        <v>54</v>
      </c>
      <c r="C56" s="13">
        <v>32408</v>
      </c>
      <c r="D56" s="2"/>
      <c r="E56" s="2"/>
      <c r="F56" s="13">
        <v>5634</v>
      </c>
      <c r="G56" s="13">
        <f t="shared" si="4"/>
        <v>26774</v>
      </c>
      <c r="H56" s="13"/>
      <c r="I56" s="2"/>
    </row>
    <row r="57" spans="1:9" s="66" customFormat="1" ht="15.5" thickBot="1" x14ac:dyDescent="0.9">
      <c r="A57" s="2"/>
      <c r="B57" s="2" t="s">
        <v>55</v>
      </c>
      <c r="C57" s="2">
        <v>0</v>
      </c>
      <c r="D57" s="2"/>
      <c r="E57" s="2"/>
      <c r="F57" s="2">
        <v>4</v>
      </c>
      <c r="G57" s="13">
        <f t="shared" si="4"/>
        <v>-4</v>
      </c>
      <c r="H57" s="13"/>
      <c r="I57" s="2"/>
    </row>
    <row r="58" spans="1:9" s="66" customFormat="1" ht="16.75" thickBot="1" x14ac:dyDescent="0.9">
      <c r="A58" s="78" t="s">
        <v>56</v>
      </c>
      <c r="B58" s="79"/>
      <c r="C58" s="24">
        <f>SUM(C37:C57)</f>
        <v>114308</v>
      </c>
      <c r="D58" s="25"/>
      <c r="E58" s="21"/>
      <c r="F58" s="24">
        <f>SUM(F37:F57)</f>
        <v>51020</v>
      </c>
      <c r="G58" s="24">
        <f>SUM(G37:G57)</f>
        <v>63288</v>
      </c>
      <c r="H58" s="21"/>
      <c r="I58" s="26"/>
    </row>
    <row r="59" spans="1:9" ht="15.5" thickBot="1" x14ac:dyDescent="0.9">
      <c r="A59" s="32"/>
      <c r="B59" s="32"/>
      <c r="C59" s="33"/>
      <c r="D59" s="34"/>
      <c r="E59" s="34"/>
      <c r="F59" s="34"/>
      <c r="G59" s="35"/>
      <c r="H59" s="36"/>
      <c r="I59" s="34"/>
    </row>
    <row r="60" spans="1:9" ht="18.5" thickBot="1" x14ac:dyDescent="0.9">
      <c r="A60" s="85" t="s">
        <v>57</v>
      </c>
      <c r="B60" s="86"/>
      <c r="C60" s="86"/>
      <c r="D60" s="86"/>
      <c r="E60" s="86"/>
      <c r="F60" s="86"/>
      <c r="G60" s="86"/>
      <c r="H60" s="86"/>
      <c r="I60" s="87"/>
    </row>
    <row r="61" spans="1:9" ht="15.5" thickBot="1" x14ac:dyDescent="0.9">
      <c r="A61" s="37"/>
      <c r="B61" s="8"/>
      <c r="C61" s="8"/>
      <c r="D61" s="8"/>
      <c r="E61" s="8"/>
      <c r="F61" s="8"/>
      <c r="G61" s="8"/>
      <c r="H61" s="8"/>
      <c r="I61" s="9"/>
    </row>
    <row r="62" spans="1:9" ht="15.5" thickBot="1" x14ac:dyDescent="0.9">
      <c r="A62" s="38"/>
      <c r="B62" s="2" t="s">
        <v>58</v>
      </c>
      <c r="C62" s="13">
        <v>49862</v>
      </c>
      <c r="D62" s="31"/>
      <c r="E62" s="2"/>
      <c r="F62" s="13">
        <v>3268</v>
      </c>
      <c r="G62" s="13">
        <f t="shared" ref="G62:G80" si="5">C62-F62</f>
        <v>46594</v>
      </c>
      <c r="H62" s="2"/>
      <c r="I62" s="2"/>
    </row>
    <row r="63" spans="1:9" ht="15.5" thickBot="1" x14ac:dyDescent="0.9">
      <c r="A63" s="2"/>
      <c r="B63" s="2" t="s">
        <v>40</v>
      </c>
      <c r="C63" s="13">
        <v>0</v>
      </c>
      <c r="D63" s="2"/>
      <c r="E63" s="2"/>
      <c r="F63" s="13">
        <v>796</v>
      </c>
      <c r="G63" s="13">
        <f t="shared" si="5"/>
        <v>-796</v>
      </c>
      <c r="H63" s="31"/>
      <c r="I63" s="2"/>
    </row>
    <row r="64" spans="1:9" ht="15.5" thickBot="1" x14ac:dyDescent="0.9">
      <c r="A64" s="2"/>
      <c r="B64" s="2" t="s">
        <v>41</v>
      </c>
      <c r="C64" s="2">
        <v>0</v>
      </c>
      <c r="D64" s="2"/>
      <c r="E64" s="2"/>
      <c r="F64" s="13">
        <v>407</v>
      </c>
      <c r="G64" s="13">
        <f t="shared" si="5"/>
        <v>-407</v>
      </c>
      <c r="H64" s="31"/>
      <c r="I64" s="2"/>
    </row>
    <row r="65" spans="1:9" ht="15.5" thickBot="1" x14ac:dyDescent="0.9">
      <c r="A65" s="7"/>
      <c r="B65" s="2" t="s">
        <v>59</v>
      </c>
      <c r="C65" s="2">
        <v>0</v>
      </c>
      <c r="D65" s="2"/>
      <c r="E65" s="2"/>
      <c r="F65" s="13">
        <v>41</v>
      </c>
      <c r="G65" s="13">
        <f t="shared" si="5"/>
        <v>-41</v>
      </c>
      <c r="H65" s="31"/>
      <c r="I65" s="2"/>
    </row>
    <row r="66" spans="1:9" ht="15.5" thickBot="1" x14ac:dyDescent="0.9">
      <c r="A66" s="7"/>
      <c r="B66" s="2" t="s">
        <v>43</v>
      </c>
      <c r="C66" s="2">
        <v>0</v>
      </c>
      <c r="D66" s="2"/>
      <c r="E66" s="2"/>
      <c r="F66" s="13">
        <v>353</v>
      </c>
      <c r="G66" s="13">
        <f t="shared" si="5"/>
        <v>-353</v>
      </c>
      <c r="H66" s="31"/>
      <c r="I66" s="2"/>
    </row>
    <row r="67" spans="1:9" ht="15.5" thickBot="1" x14ac:dyDescent="0.9">
      <c r="A67" s="2"/>
      <c r="B67" s="2" t="s">
        <v>27</v>
      </c>
      <c r="C67" s="13">
        <v>0</v>
      </c>
      <c r="D67" s="2"/>
      <c r="E67" s="2"/>
      <c r="F67" s="2">
        <v>7819</v>
      </c>
      <c r="G67" s="13">
        <f t="shared" si="5"/>
        <v>-7819</v>
      </c>
      <c r="H67" s="13"/>
      <c r="I67" s="2"/>
    </row>
    <row r="68" spans="1:9" ht="26.75" thickBot="1" x14ac:dyDescent="0.9">
      <c r="A68" s="38"/>
      <c r="B68" s="2" t="s">
        <v>60</v>
      </c>
      <c r="C68" s="2">
        <v>0</v>
      </c>
      <c r="D68" s="2"/>
      <c r="E68" s="2"/>
      <c r="F68" s="13">
        <v>35067</v>
      </c>
      <c r="G68" s="13">
        <f t="shared" si="5"/>
        <v>-35067</v>
      </c>
      <c r="H68" s="2"/>
      <c r="I68" s="2" t="s">
        <v>61</v>
      </c>
    </row>
    <row r="69" spans="1:9" ht="15.5" thickBot="1" x14ac:dyDescent="0.9">
      <c r="A69" s="38"/>
      <c r="B69" s="2" t="s">
        <v>5</v>
      </c>
      <c r="C69" s="13">
        <v>0</v>
      </c>
      <c r="D69" s="2"/>
      <c r="E69" s="2"/>
      <c r="F69" s="2">
        <v>2056</v>
      </c>
      <c r="G69" s="13">
        <f t="shared" si="5"/>
        <v>-2056</v>
      </c>
      <c r="H69" s="2"/>
      <c r="I69" s="2"/>
    </row>
    <row r="70" spans="1:9" s="11" customFormat="1" ht="26.75" thickBot="1" x14ac:dyDescent="0.9">
      <c r="A70" s="75"/>
      <c r="B70" s="1" t="s">
        <v>62</v>
      </c>
      <c r="C70" s="74">
        <v>50000</v>
      </c>
      <c r="D70" s="1"/>
      <c r="E70" s="1"/>
      <c r="F70" s="74">
        <v>1315</v>
      </c>
      <c r="G70" s="74">
        <f t="shared" si="5"/>
        <v>48685</v>
      </c>
      <c r="H70" s="1"/>
      <c r="I70" s="1" t="s">
        <v>63</v>
      </c>
    </row>
    <row r="71" spans="1:9" ht="15.5" thickBot="1" x14ac:dyDescent="0.9">
      <c r="A71" s="38"/>
      <c r="B71" s="2" t="s">
        <v>33</v>
      </c>
      <c r="C71" s="13">
        <v>3000</v>
      </c>
      <c r="D71" s="2"/>
      <c r="E71" s="2"/>
      <c r="F71" s="2">
        <v>0</v>
      </c>
      <c r="G71" s="13">
        <f t="shared" si="5"/>
        <v>3000</v>
      </c>
      <c r="H71" s="2"/>
      <c r="I71" s="2"/>
    </row>
    <row r="72" spans="1:9" ht="15.5" thickBot="1" x14ac:dyDescent="0.9">
      <c r="A72" s="38"/>
      <c r="B72" s="2" t="s">
        <v>64</v>
      </c>
      <c r="C72" s="13">
        <v>0</v>
      </c>
      <c r="D72" s="2"/>
      <c r="E72" s="2"/>
      <c r="F72" s="2">
        <v>361</v>
      </c>
      <c r="G72" s="13">
        <f t="shared" si="5"/>
        <v>-361</v>
      </c>
      <c r="H72" s="2"/>
      <c r="I72" s="2"/>
    </row>
    <row r="73" spans="1:9" ht="26.75" thickBot="1" x14ac:dyDescent="0.9">
      <c r="A73" s="38"/>
      <c r="B73" s="2" t="s">
        <v>65</v>
      </c>
      <c r="C73" s="13">
        <v>0</v>
      </c>
      <c r="D73" s="2"/>
      <c r="E73" s="2"/>
      <c r="F73" s="13">
        <v>505</v>
      </c>
      <c r="G73" s="13">
        <f t="shared" si="5"/>
        <v>-505</v>
      </c>
      <c r="H73" s="2"/>
      <c r="I73" s="2"/>
    </row>
    <row r="74" spans="1:9" ht="15.5" thickBot="1" x14ac:dyDescent="0.9">
      <c r="A74" s="38"/>
      <c r="B74" s="2" t="s">
        <v>22</v>
      </c>
      <c r="C74" s="13">
        <v>1000</v>
      </c>
      <c r="D74" s="2"/>
      <c r="E74" s="2"/>
      <c r="F74" s="13">
        <v>0</v>
      </c>
      <c r="G74" s="13">
        <f t="shared" si="5"/>
        <v>1000</v>
      </c>
      <c r="H74" s="2"/>
      <c r="I74" s="2"/>
    </row>
    <row r="75" spans="1:9" ht="26.75" thickBot="1" x14ac:dyDescent="0.9">
      <c r="A75" s="38"/>
      <c r="B75" s="2" t="s">
        <v>66</v>
      </c>
      <c r="C75" s="13">
        <v>32239</v>
      </c>
      <c r="D75" s="2"/>
      <c r="E75" s="2"/>
      <c r="F75" s="13">
        <v>-17629</v>
      </c>
      <c r="G75" s="13">
        <f t="shared" si="5"/>
        <v>49868</v>
      </c>
      <c r="H75" s="2"/>
      <c r="I75" s="2"/>
    </row>
    <row r="76" spans="1:9" ht="15.5" thickBot="1" x14ac:dyDescent="0.9">
      <c r="A76" s="38"/>
      <c r="B76" s="2" t="s">
        <v>50</v>
      </c>
      <c r="C76" s="2">
        <v>0</v>
      </c>
      <c r="D76" s="2"/>
      <c r="E76" s="2"/>
      <c r="F76" s="13">
        <v>3515</v>
      </c>
      <c r="G76" s="13">
        <f t="shared" si="5"/>
        <v>-3515</v>
      </c>
      <c r="H76" s="2"/>
      <c r="I76" s="2"/>
    </row>
    <row r="77" spans="1:9" ht="15.5" thickBot="1" x14ac:dyDescent="0.9">
      <c r="A77" s="38"/>
      <c r="B77" s="2" t="s">
        <v>67</v>
      </c>
      <c r="C77" s="27">
        <v>1500</v>
      </c>
      <c r="D77" s="2"/>
      <c r="E77" s="2"/>
      <c r="F77" s="13">
        <v>213</v>
      </c>
      <c r="G77" s="13">
        <f t="shared" si="5"/>
        <v>1287</v>
      </c>
      <c r="H77" s="2"/>
      <c r="I77" s="2"/>
    </row>
    <row r="78" spans="1:9" ht="15.5" thickBot="1" x14ac:dyDescent="0.9">
      <c r="A78" s="38"/>
      <c r="B78" s="2" t="s">
        <v>6</v>
      </c>
      <c r="C78" s="27">
        <v>2000</v>
      </c>
      <c r="D78" s="2"/>
      <c r="E78" s="2"/>
      <c r="F78" s="13">
        <v>903</v>
      </c>
      <c r="G78" s="13">
        <f t="shared" si="5"/>
        <v>1097</v>
      </c>
      <c r="H78" s="2"/>
      <c r="I78" s="2"/>
    </row>
    <row r="79" spans="1:9" ht="26.75" thickBot="1" x14ac:dyDescent="0.9">
      <c r="A79" s="38"/>
      <c r="B79" s="2" t="s">
        <v>68</v>
      </c>
      <c r="C79" s="2">
        <v>0</v>
      </c>
      <c r="D79" s="2"/>
      <c r="E79" s="2"/>
      <c r="F79" s="13">
        <v>608</v>
      </c>
      <c r="G79" s="13">
        <f t="shared" si="5"/>
        <v>-608</v>
      </c>
      <c r="H79" s="2"/>
      <c r="I79" s="2"/>
    </row>
    <row r="80" spans="1:9" ht="26.75" thickBot="1" x14ac:dyDescent="0.9">
      <c r="A80" s="38"/>
      <c r="B80" s="2" t="s">
        <v>7</v>
      </c>
      <c r="C80" s="2">
        <v>0</v>
      </c>
      <c r="D80" s="2"/>
      <c r="E80" s="2"/>
      <c r="F80" s="2">
        <v>1</v>
      </c>
      <c r="G80" s="13">
        <f t="shared" si="5"/>
        <v>-1</v>
      </c>
      <c r="H80" s="2"/>
      <c r="I80" s="2"/>
    </row>
    <row r="81" spans="1:9" ht="16.25" thickBot="1" x14ac:dyDescent="0.9">
      <c r="A81" s="80" t="s">
        <v>69</v>
      </c>
      <c r="B81" s="79"/>
      <c r="C81" s="21">
        <f>SUM(C62:C80)</f>
        <v>139601</v>
      </c>
      <c r="D81" s="21">
        <f>SUM(D62:D80)</f>
        <v>0</v>
      </c>
      <c r="E81" s="3"/>
      <c r="F81" s="21">
        <f>SUM(F62:F80)</f>
        <v>39599</v>
      </c>
      <c r="G81" s="21">
        <f>SUM(G62:G80)</f>
        <v>100002</v>
      </c>
      <c r="H81" s="3"/>
      <c r="I81" s="3"/>
    </row>
    <row r="82" spans="1:9" ht="15.5" thickBot="1" x14ac:dyDescent="0.9">
      <c r="A82" s="4"/>
      <c r="B82" s="5"/>
      <c r="C82" s="39"/>
      <c r="D82" s="39"/>
      <c r="E82" s="40"/>
      <c r="F82" s="39"/>
      <c r="G82" s="41"/>
      <c r="H82" s="42"/>
      <c r="I82" s="42"/>
    </row>
    <row r="83" spans="1:9" ht="15.5" thickBot="1" x14ac:dyDescent="0.9">
      <c r="A83" s="43" t="s">
        <v>70</v>
      </c>
      <c r="B83" s="44"/>
      <c r="C83" s="45">
        <f>C81+C58+C35+C24+C18+C12+C8</f>
        <v>259909</v>
      </c>
      <c r="D83" s="45">
        <f>D81</f>
        <v>0</v>
      </c>
      <c r="E83" s="46"/>
      <c r="F83" s="47">
        <f>F81+F58+F35+F24+F18+F12</f>
        <v>96757</v>
      </c>
      <c r="G83" s="47">
        <f>C83-F83</f>
        <v>163152</v>
      </c>
      <c r="H83" s="46"/>
      <c r="I83" s="46"/>
    </row>
    <row r="84" spans="1:9" ht="15.5" thickBot="1" x14ac:dyDescent="0.9">
      <c r="A84" s="43" t="s">
        <v>71</v>
      </c>
      <c r="B84" s="44"/>
      <c r="C84" s="45">
        <v>7859</v>
      </c>
      <c r="D84" s="45"/>
      <c r="E84" s="48"/>
      <c r="F84" s="47"/>
      <c r="G84" s="47"/>
      <c r="H84" s="46"/>
      <c r="I84" s="46"/>
    </row>
    <row r="85" spans="1:9" ht="15.5" thickBot="1" x14ac:dyDescent="0.9">
      <c r="A85" s="49" t="s">
        <v>72</v>
      </c>
      <c r="B85" s="50"/>
      <c r="C85" s="51">
        <v>-14336</v>
      </c>
      <c r="D85" s="51"/>
      <c r="E85" s="52"/>
      <c r="F85" s="53"/>
      <c r="G85" s="53"/>
      <c r="H85" s="54"/>
      <c r="I85" s="54"/>
    </row>
    <row r="86" spans="1:9" ht="15.5" thickBot="1" x14ac:dyDescent="0.9">
      <c r="A86" s="49" t="s">
        <v>73</v>
      </c>
      <c r="B86" s="50"/>
      <c r="C86" s="51">
        <v>0</v>
      </c>
      <c r="D86" s="51"/>
      <c r="E86" s="52"/>
      <c r="F86" s="53"/>
      <c r="G86" s="53"/>
      <c r="H86" s="54"/>
      <c r="I86" s="54"/>
    </row>
    <row r="87" spans="1:9" ht="28" customHeight="1" thickBot="1" x14ac:dyDescent="0.9">
      <c r="A87" s="81" t="s">
        <v>74</v>
      </c>
      <c r="B87" s="82"/>
      <c r="C87" s="55">
        <f>C83+C84+C88+D88</f>
        <v>772338.69</v>
      </c>
      <c r="D87" s="55"/>
      <c r="E87" s="56"/>
      <c r="F87" s="57">
        <f>C87+D87</f>
        <v>772338.69</v>
      </c>
      <c r="G87" s="55"/>
      <c r="H87" s="55"/>
      <c r="I87" s="55"/>
    </row>
    <row r="88" spans="1:9" ht="15.5" thickBot="1" x14ac:dyDescent="0.9">
      <c r="A88" s="58" t="s">
        <v>75</v>
      </c>
      <c r="B88" s="59"/>
      <c r="C88" s="60">
        <v>89871</v>
      </c>
      <c r="D88" s="61">
        <v>414699.69</v>
      </c>
      <c r="E88" s="59"/>
      <c r="F88" s="60">
        <f>C88+D88</f>
        <v>504570.69</v>
      </c>
      <c r="G88" s="59"/>
      <c r="H88" s="62"/>
      <c r="I88" s="62"/>
    </row>
    <row r="89" spans="1:9" ht="15.5" thickBot="1" x14ac:dyDescent="0.9">
      <c r="A89" s="58" t="s">
        <v>76</v>
      </c>
      <c r="B89" s="59"/>
      <c r="C89" s="60">
        <v>826167</v>
      </c>
      <c r="D89" s="61">
        <v>274084.98</v>
      </c>
      <c r="E89" s="59"/>
      <c r="F89" s="60">
        <f>C89+D89</f>
        <v>1100251.98</v>
      </c>
      <c r="G89" s="59"/>
      <c r="H89" s="62"/>
      <c r="I89" s="62"/>
    </row>
    <row r="90" spans="1:9" ht="15.5" thickBot="1" x14ac:dyDescent="0.9">
      <c r="A90" s="58" t="s">
        <v>77</v>
      </c>
      <c r="B90" s="59"/>
      <c r="C90" s="59">
        <v>1891400</v>
      </c>
      <c r="D90" s="61"/>
      <c r="E90" s="59"/>
      <c r="F90" s="59">
        <v>1891400</v>
      </c>
      <c r="G90" s="59"/>
      <c r="H90" s="62"/>
      <c r="I90" s="62"/>
    </row>
    <row r="91" spans="1:9" ht="15.5" thickBot="1" x14ac:dyDescent="0.9">
      <c r="A91" s="58" t="s">
        <v>78</v>
      </c>
      <c r="B91" s="59"/>
      <c r="C91" s="59">
        <v>673838</v>
      </c>
      <c r="D91" s="61"/>
      <c r="E91" s="59"/>
      <c r="F91" s="59">
        <v>673838</v>
      </c>
      <c r="G91" s="59"/>
      <c r="H91" s="62"/>
      <c r="I91" s="62"/>
    </row>
    <row r="92" spans="1:9" ht="15.5" thickBot="1" x14ac:dyDescent="0.9">
      <c r="A92" s="58" t="s">
        <v>79</v>
      </c>
      <c r="B92" s="59"/>
      <c r="C92" s="59">
        <v>307724</v>
      </c>
      <c r="D92" s="63"/>
      <c r="E92" s="59"/>
      <c r="F92" s="59">
        <v>307724</v>
      </c>
      <c r="G92" s="64"/>
      <c r="H92" s="13"/>
      <c r="I92" s="2"/>
    </row>
    <row r="93" spans="1:9" ht="15.5" thickBot="1" x14ac:dyDescent="0.9">
      <c r="A93" s="83" t="s">
        <v>80</v>
      </c>
      <c r="B93" s="84"/>
      <c r="C93" s="65">
        <f>SUM(C88:C92)</f>
        <v>3789000</v>
      </c>
      <c r="D93" s="63">
        <f>SUM(D88:D92)</f>
        <v>688784.66999999993</v>
      </c>
      <c r="E93" s="59"/>
      <c r="F93" s="60">
        <f>C93+D93</f>
        <v>4477784.67</v>
      </c>
      <c r="G93" s="66"/>
      <c r="H93" s="66"/>
      <c r="I93" s="66"/>
    </row>
    <row r="94" spans="1:9" x14ac:dyDescent="0.75">
      <c r="A94" s="32"/>
      <c r="B94" s="32"/>
      <c r="C94" s="67"/>
      <c r="D94" s="68"/>
      <c r="E94" s="67"/>
      <c r="F94" s="69"/>
      <c r="G94" s="66"/>
      <c r="H94" s="66"/>
      <c r="I94" s="66"/>
    </row>
    <row r="95" spans="1:9" ht="15.5" thickBot="1" x14ac:dyDescent="0.9">
      <c r="A95" s="66"/>
      <c r="B95" s="66"/>
      <c r="C95" s="66"/>
      <c r="D95" s="66"/>
      <c r="E95" s="66"/>
      <c r="F95" s="66"/>
      <c r="G95" s="66"/>
      <c r="H95" s="66"/>
      <c r="I95" s="10"/>
    </row>
    <row r="96" spans="1:9" ht="31.5" customHeight="1" thickBot="1" x14ac:dyDescent="0.9">
      <c r="A96" s="76" t="s">
        <v>81</v>
      </c>
      <c r="B96" s="77"/>
      <c r="C96" s="70">
        <v>720000</v>
      </c>
      <c r="D96" s="66"/>
      <c r="E96" s="66"/>
      <c r="F96" s="67"/>
      <c r="G96" s="10"/>
      <c r="H96" s="10"/>
      <c r="I96" s="10"/>
    </row>
    <row r="97" spans="1:9" ht="32.5" customHeight="1" thickBot="1" x14ac:dyDescent="0.9">
      <c r="A97" s="76" t="s">
        <v>82</v>
      </c>
      <c r="B97" s="77"/>
      <c r="C97" s="70">
        <v>480000</v>
      </c>
      <c r="D97" s="71"/>
      <c r="E97" s="66"/>
      <c r="F97" s="66"/>
      <c r="G97" s="10"/>
      <c r="H97" s="10"/>
      <c r="I97" s="10"/>
    </row>
    <row r="98" spans="1:9" ht="31.5" customHeight="1" thickBot="1" x14ac:dyDescent="0.9">
      <c r="A98" s="76" t="s">
        <v>83</v>
      </c>
      <c r="B98" s="77"/>
      <c r="C98" s="70">
        <v>2100000</v>
      </c>
      <c r="D98" s="66"/>
      <c r="E98" s="66"/>
      <c r="F98" s="66"/>
      <c r="G98" s="10"/>
      <c r="H98" s="10"/>
      <c r="I98" s="10"/>
    </row>
    <row r="99" spans="1:9" ht="31.5" customHeight="1" thickBot="1" x14ac:dyDescent="0.9">
      <c r="A99" s="76" t="s">
        <v>84</v>
      </c>
      <c r="B99" s="77"/>
      <c r="C99" s="70">
        <v>350000</v>
      </c>
      <c r="D99" s="66"/>
      <c r="E99" s="66"/>
      <c r="F99" s="66"/>
      <c r="G99" s="10"/>
      <c r="H99" s="10"/>
      <c r="I99" s="10"/>
    </row>
    <row r="100" spans="1:9" ht="32.5" customHeight="1" thickBot="1" x14ac:dyDescent="0.9">
      <c r="A100" s="76" t="s">
        <v>85</v>
      </c>
      <c r="B100" s="77"/>
      <c r="C100" s="70">
        <v>1049999</v>
      </c>
      <c r="D100" s="66"/>
      <c r="E100" s="66"/>
      <c r="F100" s="72"/>
      <c r="G100" s="10"/>
      <c r="H100" s="10"/>
      <c r="I100" s="10"/>
    </row>
    <row r="101" spans="1:9" ht="16.25" thickBot="1" x14ac:dyDescent="0.9">
      <c r="A101" s="76" t="s">
        <v>86</v>
      </c>
      <c r="B101" s="77"/>
      <c r="C101" s="70">
        <f>SUM(C96:C100)</f>
        <v>4699999</v>
      </c>
      <c r="D101" s="66"/>
      <c r="E101" s="66"/>
      <c r="F101" s="66"/>
      <c r="G101" s="10"/>
      <c r="H101" s="10"/>
      <c r="I101" s="10"/>
    </row>
    <row r="102" spans="1:9" ht="16.25" thickBot="1" x14ac:dyDescent="0.9">
      <c r="A102" s="76" t="s">
        <v>87</v>
      </c>
      <c r="B102" s="77"/>
      <c r="C102" s="70">
        <v>162179</v>
      </c>
      <c r="D102" s="10"/>
      <c r="E102" s="10"/>
      <c r="F102" s="10"/>
      <c r="G102" s="10"/>
      <c r="H102" s="10"/>
      <c r="I102" s="10"/>
    </row>
    <row r="103" spans="1:9" x14ac:dyDescent="0.7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21" x14ac:dyDescent="0.75">
      <c r="A104" s="10"/>
      <c r="B104" s="73" t="s">
        <v>88</v>
      </c>
      <c r="C104" s="10"/>
      <c r="D104" s="10"/>
      <c r="E104" s="10"/>
      <c r="F104" s="10"/>
      <c r="G104" s="10"/>
      <c r="H104" s="10"/>
      <c r="I104" s="10"/>
    </row>
    <row r="105" spans="1:9" x14ac:dyDescent="0.75">
      <c r="A105" s="10"/>
      <c r="B105" s="10"/>
      <c r="C105" s="10"/>
      <c r="D105" s="10"/>
      <c r="E105" s="10"/>
      <c r="F105" s="10"/>
      <c r="G105" s="10"/>
      <c r="H105" s="10"/>
      <c r="I105" s="10" t="s">
        <v>89</v>
      </c>
    </row>
    <row r="106" spans="1:9" x14ac:dyDescent="0.75">
      <c r="A106" s="10"/>
      <c r="B106" s="10" t="s">
        <v>90</v>
      </c>
      <c r="C106" s="10"/>
      <c r="D106" s="10"/>
      <c r="E106" s="10"/>
      <c r="F106" s="10"/>
      <c r="G106" s="10"/>
      <c r="H106" s="10"/>
      <c r="I106" s="10"/>
    </row>
    <row r="107" spans="1:9" x14ac:dyDescent="0.7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75">
      <c r="A108" s="10"/>
      <c r="B108" s="10"/>
      <c r="C108" s="10"/>
      <c r="D108" s="10"/>
      <c r="E108" s="10"/>
      <c r="F108" s="10"/>
      <c r="G108" s="10"/>
      <c r="H108" s="10"/>
      <c r="I108" s="10" t="s">
        <v>89</v>
      </c>
    </row>
    <row r="109" spans="1:9" x14ac:dyDescent="0.75">
      <c r="A109" s="10"/>
      <c r="B109" s="10" t="s">
        <v>91</v>
      </c>
      <c r="C109" s="10"/>
      <c r="D109" s="10"/>
      <c r="E109" s="10"/>
      <c r="F109" s="10"/>
      <c r="G109" s="10"/>
      <c r="H109" s="10"/>
      <c r="I109" s="10"/>
    </row>
    <row r="110" spans="1:9" x14ac:dyDescent="0.7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75">
      <c r="A111" s="10"/>
      <c r="B111" s="10"/>
      <c r="C111" s="10"/>
      <c r="D111" s="10"/>
      <c r="E111" s="10"/>
      <c r="F111" s="10"/>
      <c r="G111" s="10"/>
      <c r="H111" s="10"/>
      <c r="I111" s="66"/>
    </row>
    <row r="112" spans="1:9" x14ac:dyDescent="0.75">
      <c r="A112" s="10"/>
      <c r="B112" s="10" t="s">
        <v>92</v>
      </c>
      <c r="C112" s="10"/>
      <c r="D112" s="10"/>
      <c r="E112" s="10"/>
      <c r="F112" s="10"/>
      <c r="G112" s="10"/>
      <c r="H112" s="10"/>
      <c r="I112" s="66"/>
    </row>
    <row r="113" spans="1:9" x14ac:dyDescent="0.75">
      <c r="A113" s="10"/>
      <c r="B113" s="10"/>
      <c r="C113" s="10"/>
      <c r="D113" s="10"/>
      <c r="E113" s="10"/>
      <c r="F113" s="10"/>
      <c r="G113" s="10"/>
      <c r="H113" s="10"/>
      <c r="I113" s="66"/>
    </row>
    <row r="114" spans="1:9" x14ac:dyDescent="0.75">
      <c r="A114" s="10"/>
      <c r="B114" s="10"/>
      <c r="C114" s="10"/>
      <c r="D114" s="10"/>
      <c r="E114" s="10"/>
      <c r="F114" s="10"/>
      <c r="G114" s="66"/>
      <c r="H114" s="66"/>
      <c r="I114" s="66"/>
    </row>
    <row r="115" spans="1:9" x14ac:dyDescent="0.75">
      <c r="A115" s="10"/>
      <c r="B115" s="10" t="s">
        <v>93</v>
      </c>
      <c r="C115" s="10"/>
      <c r="D115" s="10"/>
      <c r="E115" s="10"/>
      <c r="F115" s="10"/>
      <c r="G115" s="66"/>
      <c r="H115" s="66"/>
      <c r="I115" s="66"/>
    </row>
    <row r="116" spans="1:9" x14ac:dyDescent="0.75">
      <c r="A116" s="10"/>
      <c r="B116" s="10"/>
      <c r="C116" s="10"/>
      <c r="D116" s="10"/>
      <c r="E116" s="10"/>
      <c r="F116" s="10"/>
      <c r="G116" s="66"/>
      <c r="H116" s="66"/>
      <c r="I116" s="66"/>
    </row>
    <row r="117" spans="1:9" x14ac:dyDescent="0.75">
      <c r="A117" s="10"/>
      <c r="B117" s="10"/>
      <c r="C117" s="10"/>
      <c r="D117" s="10"/>
      <c r="E117" s="10"/>
      <c r="F117" s="10"/>
      <c r="G117" s="66"/>
      <c r="H117" s="66"/>
      <c r="I117" s="66"/>
    </row>
    <row r="118" spans="1:9" x14ac:dyDescent="0.7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x14ac:dyDescent="0.7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x14ac:dyDescent="0.7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x14ac:dyDescent="0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x14ac:dyDescent="0.7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x14ac:dyDescent="0.7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x14ac:dyDescent="0.7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x14ac:dyDescent="0.7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x14ac:dyDescent="0.7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x14ac:dyDescent="0.75">
      <c r="A127" s="66"/>
      <c r="B127" s="66"/>
      <c r="C127" s="66"/>
      <c r="D127" s="66"/>
      <c r="E127" s="66"/>
      <c r="F127" s="66"/>
      <c r="G127" s="66"/>
      <c r="H127" s="66"/>
      <c r="I127" s="66"/>
    </row>
  </sheetData>
  <mergeCells count="33">
    <mergeCell ref="A9:I9"/>
    <mergeCell ref="A1:A2"/>
    <mergeCell ref="B1:B2"/>
    <mergeCell ref="C1:D1"/>
    <mergeCell ref="E1:E2"/>
    <mergeCell ref="F1:F2"/>
    <mergeCell ref="G1:G2"/>
    <mergeCell ref="H1:H2"/>
    <mergeCell ref="I1:I2"/>
    <mergeCell ref="A3:I3"/>
    <mergeCell ref="B4:I4"/>
    <mergeCell ref="A8:B8"/>
    <mergeCell ref="A25:I25"/>
    <mergeCell ref="A35:B35"/>
    <mergeCell ref="A36:I36"/>
    <mergeCell ref="A60:I60"/>
    <mergeCell ref="A12:B12"/>
    <mergeCell ref="A13:I13"/>
    <mergeCell ref="B14:I14"/>
    <mergeCell ref="A18:B18"/>
    <mergeCell ref="A19:I19"/>
    <mergeCell ref="A24:B24"/>
    <mergeCell ref="A99:B99"/>
    <mergeCell ref="A100:B100"/>
    <mergeCell ref="A101:B101"/>
    <mergeCell ref="A102:B102"/>
    <mergeCell ref="A58:B58"/>
    <mergeCell ref="A81:B81"/>
    <mergeCell ref="A87:B87"/>
    <mergeCell ref="A93:B93"/>
    <mergeCell ref="A96:B96"/>
    <mergeCell ref="A97:B97"/>
    <mergeCell ref="A98:B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 Mendy</dc:creator>
  <cp:lastModifiedBy>Ndella Faye Colley</cp:lastModifiedBy>
  <dcterms:created xsi:type="dcterms:W3CDTF">2021-12-02T08:41:03Z</dcterms:created>
  <dcterms:modified xsi:type="dcterms:W3CDTF">2021-12-17T11:10:11Z</dcterms:modified>
</cp:coreProperties>
</file>